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C01A推移" sheetId="25" r:id="rId1"/>
    <sheet name="C01B推移" sheetId="26" r:id="rId2"/>
    <sheet name="C02年齢" sheetId="27" r:id="rId3"/>
    <sheet name="C03地位" sheetId="28" r:id="rId4"/>
    <sheet name="C04町村" sheetId="29" r:id="rId5"/>
    <sheet name="C05地位" sheetId="30" r:id="rId6"/>
    <sheet name="C06-産業" sheetId="4" r:id="rId7"/>
    <sheet name="C07-職安" sheetId="5" r:id="rId8"/>
    <sheet name="C08-職安" sheetId="6" r:id="rId9"/>
    <sheet name="C09-高齢" sheetId="7" r:id="rId10"/>
    <sheet name="C10-高齢" sheetId="8" r:id="rId11"/>
    <sheet name="C11-日雇" sheetId="9" r:id="rId12"/>
    <sheet name="C12日雇" sheetId="10" r:id="rId13"/>
    <sheet name="C13A養成" sheetId="11" r:id="rId14"/>
    <sheet name="C13B短期" sheetId="12" r:id="rId15"/>
    <sheet name="C14A労組" sheetId="13" r:id="rId16"/>
    <sheet name="C14B労組" sheetId="14" r:id="rId17"/>
    <sheet name="C15争議" sheetId="15" r:id="rId18"/>
    <sheet name="C16賃金" sheetId="16" r:id="rId19"/>
    <sheet name="C17賃金" sheetId="17" r:id="rId20"/>
    <sheet name="C18賃金" sheetId="18" r:id="rId21"/>
    <sheet name="C19日数" sheetId="19" r:id="rId22"/>
    <sheet name="C20時間" sheetId="20" r:id="rId23"/>
    <sheet name="C21雇用" sheetId="21" r:id="rId24"/>
    <sheet name="C22賃金" sheetId="22" r:id="rId25"/>
    <sheet name="C23初給" sheetId="23" r:id="rId26"/>
    <sheet name="C24初給" sheetId="24" r:id="rId2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\e" localSheetId="0">'C01A推移'!$IO$8147</definedName>
    <definedName name="\e" localSheetId="1">'C01B推移'!$IO$8163</definedName>
    <definedName name="\e" localSheetId="2">#N/A</definedName>
    <definedName name="\e" localSheetId="3">#N/A</definedName>
    <definedName name="\e" localSheetId="4">#N/A</definedName>
    <definedName name="\e" localSheetId="5">#N/A</definedName>
    <definedName name="\e">'C06-産業'!$N$405</definedName>
    <definedName name="_xlnm.Print_Area" localSheetId="0">'C01A推移'!$A$1:$K$31</definedName>
    <definedName name="_xlnm.Print_Area" localSheetId="1">'C01B推移'!$A$1:$K$47</definedName>
    <definedName name="_xlnm.Print_Area" localSheetId="2">'C02年齢'!$A$1:$L$70</definedName>
    <definedName name="_xlnm.Print_Area" localSheetId="3">'C03地位'!$A$1:$J$73</definedName>
    <definedName name="_xlnm.Print_Area" localSheetId="4">'C04町村'!$A$1:$K$73</definedName>
    <definedName name="_xlnm.Print_Area" localSheetId="5">'C05地位'!$A$1:$L$219</definedName>
    <definedName name="_xlnm.Print_Area" localSheetId="6">'C06-産業'!$A$1:$K$148</definedName>
    <definedName name="_xlnm.Print_Area" localSheetId="7">'C07-職安'!$A$1:$K$73</definedName>
    <definedName name="_xlnm.Print_Area" localSheetId="8">'C08-職安'!$A$1:$K$70</definedName>
    <definedName name="_xlnm.Print_Area" localSheetId="9">'C09-高齢'!$A$1:$Q$48</definedName>
    <definedName name="_xlnm.Print_Area" localSheetId="10">'C10-高齢'!$A$1:$Q$30</definedName>
    <definedName name="_xlnm.Print_Area" localSheetId="11">'C11-日雇'!$A$1:$I$25</definedName>
    <definedName name="_xlnm.Print_Area" localSheetId="12">'C12日雇'!$A$1:$I$49</definedName>
    <definedName name="_xlnm.Print_Area" localSheetId="13">'C13A養成'!$A$1:$N$71</definedName>
    <definedName name="_xlnm.Print_Area" localSheetId="14">'C13B短期'!$A$1:$N$66</definedName>
    <definedName name="_xlnm.Print_Area" localSheetId="15">'C14A労組'!$A$1:$L$72</definedName>
    <definedName name="_xlnm.Print_Area" localSheetId="16">'C14B労組'!$A$1:$L$73</definedName>
    <definedName name="_xlnm.Print_Area" localSheetId="17">'C15争議'!$A$1:$L$73</definedName>
    <definedName name="_xlnm.Print_Area" localSheetId="18">'C16賃金'!$A$1:$L$76</definedName>
    <definedName name="_xlnm.Print_Area" localSheetId="19">'C17賃金'!$A$1:$L$67</definedName>
    <definedName name="_xlnm.Print_Area" localSheetId="20">'C18賃金'!$A$1:$L$73</definedName>
    <definedName name="_xlnm.Print_Area" localSheetId="21">'C19日数'!$A$1:$L$73</definedName>
    <definedName name="_xlnm.Print_Area" localSheetId="22">'C20時間'!$A$1:$L$73</definedName>
    <definedName name="_xlnm.Print_Area" localSheetId="23">'C21雇用'!$A$1:$L$72</definedName>
    <definedName name="_xlnm.Print_Area" localSheetId="24">'C22賃金'!$A$1:$N$219</definedName>
    <definedName name="_xlnm.Print_Area" localSheetId="25">'C23初給'!$A$1:$J$34</definedName>
    <definedName name="_xlnm.Print_Area" localSheetId="26">'C24初給'!$A$1:$J$45</definedName>
    <definedName name="Print_Area_MI" localSheetId="0">'C01A推移'!$A$1:$K$31</definedName>
    <definedName name="Print_Area_MI" localSheetId="1">'C01B推移'!$A$1:$K$47</definedName>
    <definedName name="Print_Area_MI" localSheetId="2">'C02年齢'!$A$1:$L$70</definedName>
    <definedName name="Print_Area_MI" localSheetId="3">'C03地位'!$A$1:$J$73</definedName>
    <definedName name="Print_Area_MI" localSheetId="4">'C04町村'!$A$1:$K$73</definedName>
    <definedName name="Print_Area_MI" localSheetId="5">'C05地位'!$A$1:$L$219</definedName>
    <definedName name="Print_Area_MI" localSheetId="6">'C06-産業'!$A$1:$K$148</definedName>
    <definedName name="Print_Area_MI" localSheetId="7">'C07-職安'!$A$1:$K$73</definedName>
    <definedName name="Print_Area_MI" localSheetId="8">'C08-職安'!$A$1:$K$70</definedName>
    <definedName name="Print_Area_MI" localSheetId="9">'C09-高齢'!$A$1:$L$48</definedName>
    <definedName name="Print_Area_MI" localSheetId="10">'C10-高齢'!$A$1:$L$30</definedName>
    <definedName name="Print_Area_MI" localSheetId="11">'C11-日雇'!$A$1:$I$25</definedName>
    <definedName name="Print_Area_MI" localSheetId="12">'C12日雇'!$A$1:$I$49</definedName>
    <definedName name="Print_Area_MI" localSheetId="13">'C13A養成'!$A$1:$N$71</definedName>
    <definedName name="Print_Area_MI" localSheetId="14">'C13B短期'!$A$1:$N$66</definedName>
    <definedName name="Print_Area_MI" localSheetId="15">'C14A労組'!$A$1:$L$72</definedName>
    <definedName name="Print_Area_MI" localSheetId="16">'C14B労組'!$A$1:$L$73</definedName>
    <definedName name="Print_Area_MI" localSheetId="17">'C15争議'!$A$1:$L$73</definedName>
    <definedName name="Print_Area_MI" localSheetId="18">'C16賃金'!$A$1:$L$76</definedName>
    <definedName name="Print_Area_MI" localSheetId="19">'C17賃金'!$A$1:$L$67</definedName>
    <definedName name="Print_Area_MI" localSheetId="20">'C18賃金'!$A$1:$L$73</definedName>
    <definedName name="Print_Area_MI" localSheetId="21">'C19日数'!$A$1:$L$73</definedName>
    <definedName name="Print_Area_MI" localSheetId="22">'C20時間'!$A$1:$L$73</definedName>
    <definedName name="Print_Area_MI" localSheetId="23">'C21雇用'!$A$1:$L$72</definedName>
    <definedName name="Print_Area_MI" localSheetId="24">'C22賃金'!$A$1:$N$219</definedName>
    <definedName name="Print_Area_MI" localSheetId="25">'C23初給'!$A$1:$J$34</definedName>
    <definedName name="Print_Area_MI" localSheetId="26">'C24初給'!$A$1:$J$45</definedName>
  </definedNames>
  <calcPr calcId="145621"/>
</workbook>
</file>

<file path=xl/calcChain.xml><?xml version="1.0" encoding="utf-8"?>
<calcChain xmlns="http://schemas.openxmlformats.org/spreadsheetml/2006/main">
  <c r="H216" i="30" l="1"/>
  <c r="E216" i="30"/>
  <c r="H215" i="30"/>
  <c r="E215" i="30"/>
  <c r="H214" i="30"/>
  <c r="E214" i="30"/>
  <c r="E68" i="30" s="1"/>
  <c r="H213" i="30"/>
  <c r="E213" i="30"/>
  <c r="H212" i="30"/>
  <c r="E212" i="30"/>
  <c r="H211" i="30"/>
  <c r="E211" i="30"/>
  <c r="H210" i="30"/>
  <c r="H64" i="30" s="1"/>
  <c r="E210" i="30"/>
  <c r="H208" i="30"/>
  <c r="E208" i="30"/>
  <c r="H207" i="30"/>
  <c r="E207" i="30"/>
  <c r="H206" i="30"/>
  <c r="E206" i="30"/>
  <c r="H205" i="30"/>
  <c r="E205" i="30"/>
  <c r="H204" i="30"/>
  <c r="E204" i="30"/>
  <c r="H203" i="30"/>
  <c r="E203" i="30"/>
  <c r="H202" i="30"/>
  <c r="E202" i="30"/>
  <c r="H200" i="30"/>
  <c r="E200" i="30"/>
  <c r="H199" i="30"/>
  <c r="E199" i="30"/>
  <c r="H198" i="30"/>
  <c r="H52" i="30" s="1"/>
  <c r="E198" i="30"/>
  <c r="H197" i="30"/>
  <c r="E197" i="30"/>
  <c r="H196" i="30"/>
  <c r="E196" i="30"/>
  <c r="H195" i="30"/>
  <c r="E195" i="30"/>
  <c r="H194" i="30"/>
  <c r="E194" i="30"/>
  <c r="H193" i="30"/>
  <c r="E193" i="30"/>
  <c r="H192" i="30"/>
  <c r="E192" i="30"/>
  <c r="H191" i="30"/>
  <c r="E191" i="30"/>
  <c r="H189" i="30"/>
  <c r="E189" i="30"/>
  <c r="E43" i="30" s="1"/>
  <c r="H188" i="30"/>
  <c r="E188" i="30"/>
  <c r="H187" i="30"/>
  <c r="E187" i="30"/>
  <c r="H186" i="30"/>
  <c r="E186" i="30"/>
  <c r="H185" i="30"/>
  <c r="H39" i="30" s="1"/>
  <c r="E185" i="30"/>
  <c r="H183" i="30"/>
  <c r="E183" i="30"/>
  <c r="H182" i="30"/>
  <c r="E182" i="30"/>
  <c r="H181" i="30"/>
  <c r="E181" i="30"/>
  <c r="H180" i="30"/>
  <c r="E180" i="30"/>
  <c r="H179" i="30"/>
  <c r="E179" i="30"/>
  <c r="H177" i="30"/>
  <c r="E177" i="30"/>
  <c r="H176" i="30"/>
  <c r="E176" i="30"/>
  <c r="H175" i="30"/>
  <c r="E175" i="30"/>
  <c r="H174" i="30"/>
  <c r="E174" i="30"/>
  <c r="H173" i="30"/>
  <c r="H27" i="30" s="1"/>
  <c r="E173" i="30"/>
  <c r="H172" i="30"/>
  <c r="E172" i="30"/>
  <c r="H171" i="30"/>
  <c r="E171" i="30"/>
  <c r="H170" i="30"/>
  <c r="E170" i="30"/>
  <c r="H169" i="30"/>
  <c r="E169" i="30"/>
  <c r="H167" i="30"/>
  <c r="H159" i="30" s="1"/>
  <c r="E167" i="30"/>
  <c r="E159" i="30" s="1"/>
  <c r="H166" i="30"/>
  <c r="E166" i="30"/>
  <c r="H165" i="30"/>
  <c r="E165" i="30"/>
  <c r="H164" i="30"/>
  <c r="E164" i="30"/>
  <c r="E18" i="30" s="1"/>
  <c r="H163" i="30"/>
  <c r="E163" i="30"/>
  <c r="H162" i="30"/>
  <c r="E162" i="30"/>
  <c r="H161" i="30"/>
  <c r="E161" i="30"/>
  <c r="L159" i="30"/>
  <c r="K159" i="30"/>
  <c r="J159" i="30"/>
  <c r="I159" i="30"/>
  <c r="G159" i="30"/>
  <c r="F159" i="30"/>
  <c r="D159" i="30"/>
  <c r="H143" i="30"/>
  <c r="H70" i="30" s="1"/>
  <c r="E143" i="30"/>
  <c r="H142" i="30"/>
  <c r="E142" i="30"/>
  <c r="H141" i="30"/>
  <c r="E141" i="30"/>
  <c r="H140" i="30"/>
  <c r="E140" i="30"/>
  <c r="E67" i="30" s="1"/>
  <c r="H139" i="30"/>
  <c r="E139" i="30"/>
  <c r="H138" i="30"/>
  <c r="H65" i="30" s="1"/>
  <c r="E138" i="30"/>
  <c r="E65" i="30" s="1"/>
  <c r="H137" i="30"/>
  <c r="E137" i="30"/>
  <c r="E64" i="30" s="1"/>
  <c r="H135" i="30"/>
  <c r="E135" i="30"/>
  <c r="E62" i="30" s="1"/>
  <c r="H134" i="30"/>
  <c r="H61" i="30" s="1"/>
  <c r="E134" i="30"/>
  <c r="E61" i="30" s="1"/>
  <c r="H133" i="30"/>
  <c r="H60" i="30" s="1"/>
  <c r="E133" i="30"/>
  <c r="H132" i="30"/>
  <c r="H59" i="30" s="1"/>
  <c r="E132" i="30"/>
  <c r="E59" i="30" s="1"/>
  <c r="H131" i="30"/>
  <c r="H58" i="30" s="1"/>
  <c r="E131" i="30"/>
  <c r="H130" i="30"/>
  <c r="E130" i="30"/>
  <c r="H129" i="30"/>
  <c r="E129" i="30"/>
  <c r="H127" i="30"/>
  <c r="E127" i="30"/>
  <c r="H126" i="30"/>
  <c r="H53" i="30" s="1"/>
  <c r="E126" i="30"/>
  <c r="E53" i="30" s="1"/>
  <c r="H125" i="30"/>
  <c r="E125" i="30"/>
  <c r="H124" i="30"/>
  <c r="H51" i="30" s="1"/>
  <c r="E124" i="30"/>
  <c r="E51" i="30" s="1"/>
  <c r="H123" i="30"/>
  <c r="H50" i="30" s="1"/>
  <c r="E123" i="30"/>
  <c r="H122" i="30"/>
  <c r="E122" i="30"/>
  <c r="H121" i="30"/>
  <c r="H48" i="30" s="1"/>
  <c r="E121" i="30"/>
  <c r="E48" i="30" s="1"/>
  <c r="H120" i="30"/>
  <c r="H47" i="30" s="1"/>
  <c r="E120" i="30"/>
  <c r="E47" i="30" s="1"/>
  <c r="H119" i="30"/>
  <c r="H46" i="30" s="1"/>
  <c r="E119" i="30"/>
  <c r="H118" i="30"/>
  <c r="E118" i="30"/>
  <c r="H116" i="30"/>
  <c r="E116" i="30"/>
  <c r="H115" i="30"/>
  <c r="E115" i="30"/>
  <c r="E42" i="30" s="1"/>
  <c r="H114" i="30"/>
  <c r="E114" i="30"/>
  <c r="H113" i="30"/>
  <c r="H40" i="30" s="1"/>
  <c r="E113" i="30"/>
  <c r="E40" i="30" s="1"/>
  <c r="H112" i="30"/>
  <c r="E112" i="30"/>
  <c r="E39" i="30" s="1"/>
  <c r="H110" i="30"/>
  <c r="E110" i="30"/>
  <c r="E37" i="30" s="1"/>
  <c r="H109" i="30"/>
  <c r="H36" i="30" s="1"/>
  <c r="E109" i="30"/>
  <c r="E36" i="30" s="1"/>
  <c r="H108" i="30"/>
  <c r="H35" i="30" s="1"/>
  <c r="E108" i="30"/>
  <c r="H107" i="30"/>
  <c r="H34" i="30" s="1"/>
  <c r="E107" i="30"/>
  <c r="E34" i="30" s="1"/>
  <c r="H106" i="30"/>
  <c r="H33" i="30" s="1"/>
  <c r="E106" i="30"/>
  <c r="H104" i="30"/>
  <c r="E104" i="30"/>
  <c r="H103" i="30"/>
  <c r="E103" i="30"/>
  <c r="H102" i="30"/>
  <c r="E102" i="30"/>
  <c r="H101" i="30"/>
  <c r="H28" i="30" s="1"/>
  <c r="E101" i="30"/>
  <c r="E28" i="30" s="1"/>
  <c r="H100" i="30"/>
  <c r="E100" i="30"/>
  <c r="H99" i="30"/>
  <c r="H26" i="30" s="1"/>
  <c r="E99" i="30"/>
  <c r="E26" i="30" s="1"/>
  <c r="H98" i="30"/>
  <c r="H25" i="30" s="1"/>
  <c r="E98" i="30"/>
  <c r="H97" i="30"/>
  <c r="E97" i="30"/>
  <c r="H96" i="30"/>
  <c r="H23" i="30" s="1"/>
  <c r="E96" i="30"/>
  <c r="E23" i="30" s="1"/>
  <c r="H94" i="30"/>
  <c r="H21" i="30" s="1"/>
  <c r="E94" i="30"/>
  <c r="E21" i="30" s="1"/>
  <c r="H93" i="30"/>
  <c r="H20" i="30" s="1"/>
  <c r="E93" i="30"/>
  <c r="H92" i="30"/>
  <c r="E92" i="30"/>
  <c r="H91" i="30"/>
  <c r="E91" i="30"/>
  <c r="H90" i="30"/>
  <c r="E90" i="30"/>
  <c r="E17" i="30" s="1"/>
  <c r="H89" i="30"/>
  <c r="E89" i="30"/>
  <c r="H88" i="30"/>
  <c r="H15" i="30" s="1"/>
  <c r="E88" i="30"/>
  <c r="E15" i="30" s="1"/>
  <c r="L86" i="30"/>
  <c r="K86" i="30"/>
  <c r="J86" i="30"/>
  <c r="I86" i="30"/>
  <c r="G86" i="30"/>
  <c r="F86" i="30"/>
  <c r="D86" i="30"/>
  <c r="L70" i="30"/>
  <c r="J70" i="30"/>
  <c r="I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D68" i="30"/>
  <c r="L67" i="30"/>
  <c r="K67" i="30"/>
  <c r="J67" i="30"/>
  <c r="I67" i="30"/>
  <c r="H67" i="30"/>
  <c r="G67" i="30"/>
  <c r="F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G65" i="30"/>
  <c r="F65" i="30"/>
  <c r="D65" i="30"/>
  <c r="L64" i="30"/>
  <c r="K64" i="30"/>
  <c r="J64" i="30"/>
  <c r="I64" i="30"/>
  <c r="G64" i="30"/>
  <c r="F64" i="30"/>
  <c r="D64" i="30"/>
  <c r="L62" i="30"/>
  <c r="K62" i="30"/>
  <c r="J62" i="30"/>
  <c r="I62" i="30"/>
  <c r="H62" i="30"/>
  <c r="G62" i="30"/>
  <c r="F62" i="30"/>
  <c r="D62" i="30"/>
  <c r="L61" i="30"/>
  <c r="K61" i="30"/>
  <c r="J61" i="30"/>
  <c r="I61" i="30"/>
  <c r="G61" i="30"/>
  <c r="F61" i="30"/>
  <c r="D61" i="30"/>
  <c r="L60" i="30"/>
  <c r="K60" i="30"/>
  <c r="J60" i="30"/>
  <c r="I60" i="30"/>
  <c r="G60" i="30"/>
  <c r="F60" i="30"/>
  <c r="E60" i="30"/>
  <c r="D60" i="30"/>
  <c r="L59" i="30"/>
  <c r="K59" i="30"/>
  <c r="J59" i="30"/>
  <c r="I59" i="30"/>
  <c r="G59" i="30"/>
  <c r="F59" i="30"/>
  <c r="D59" i="30"/>
  <c r="L58" i="30"/>
  <c r="K58" i="30"/>
  <c r="J58" i="30"/>
  <c r="I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G53" i="30"/>
  <c r="F53" i="30"/>
  <c r="D53" i="30"/>
  <c r="L52" i="30"/>
  <c r="K52" i="30"/>
  <c r="J52" i="30"/>
  <c r="I52" i="30"/>
  <c r="G52" i="30"/>
  <c r="F52" i="30"/>
  <c r="E52" i="30"/>
  <c r="D52" i="30"/>
  <c r="L51" i="30"/>
  <c r="K51" i="30"/>
  <c r="J51" i="30"/>
  <c r="I51" i="30"/>
  <c r="G51" i="30"/>
  <c r="F51" i="30"/>
  <c r="D51" i="30"/>
  <c r="L50" i="30"/>
  <c r="K50" i="30"/>
  <c r="J50" i="30"/>
  <c r="I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G48" i="30"/>
  <c r="F48" i="30"/>
  <c r="D48" i="30"/>
  <c r="L47" i="30"/>
  <c r="K47" i="30"/>
  <c r="J47" i="30"/>
  <c r="I47" i="30"/>
  <c r="G47" i="30"/>
  <c r="F47" i="30"/>
  <c r="D47" i="30"/>
  <c r="L46" i="30"/>
  <c r="K46" i="30"/>
  <c r="J46" i="30"/>
  <c r="I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3" i="30"/>
  <c r="K43" i="30"/>
  <c r="J43" i="30"/>
  <c r="I43" i="30"/>
  <c r="H43" i="30"/>
  <c r="G43" i="30"/>
  <c r="F43" i="30"/>
  <c r="D43" i="30"/>
  <c r="L42" i="30"/>
  <c r="K42" i="30"/>
  <c r="J42" i="30"/>
  <c r="I42" i="30"/>
  <c r="H42" i="30"/>
  <c r="G42" i="30"/>
  <c r="F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G40" i="30"/>
  <c r="F40" i="30"/>
  <c r="D40" i="30"/>
  <c r="L39" i="30"/>
  <c r="K39" i="30"/>
  <c r="J39" i="30"/>
  <c r="I39" i="30"/>
  <c r="G39" i="30"/>
  <c r="F39" i="30"/>
  <c r="D39" i="30"/>
  <c r="L37" i="30"/>
  <c r="K37" i="30"/>
  <c r="J37" i="30"/>
  <c r="I37" i="30"/>
  <c r="H37" i="30"/>
  <c r="G37" i="30"/>
  <c r="F37" i="30"/>
  <c r="D37" i="30"/>
  <c r="L36" i="30"/>
  <c r="K36" i="30"/>
  <c r="J36" i="30"/>
  <c r="I36" i="30"/>
  <c r="G36" i="30"/>
  <c r="F36" i="30"/>
  <c r="D36" i="30"/>
  <c r="L35" i="30"/>
  <c r="K35" i="30"/>
  <c r="J35" i="30"/>
  <c r="I35" i="30"/>
  <c r="G35" i="30"/>
  <c r="F35" i="30"/>
  <c r="E35" i="30"/>
  <c r="D35" i="30"/>
  <c r="L34" i="30"/>
  <c r="K34" i="30"/>
  <c r="J34" i="30"/>
  <c r="I34" i="30"/>
  <c r="G34" i="30"/>
  <c r="F34" i="30"/>
  <c r="D34" i="30"/>
  <c r="L33" i="30"/>
  <c r="K33" i="30"/>
  <c r="J33" i="30"/>
  <c r="I33" i="30"/>
  <c r="G33" i="30"/>
  <c r="F33" i="30"/>
  <c r="E33" i="30"/>
  <c r="D33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G28" i="30"/>
  <c r="F28" i="30"/>
  <c r="D28" i="30"/>
  <c r="L27" i="30"/>
  <c r="K27" i="30"/>
  <c r="J27" i="30"/>
  <c r="I27" i="30"/>
  <c r="G27" i="30"/>
  <c r="F27" i="30"/>
  <c r="E27" i="30"/>
  <c r="D27" i="30"/>
  <c r="L26" i="30"/>
  <c r="K26" i="30"/>
  <c r="J26" i="30"/>
  <c r="I26" i="30"/>
  <c r="G26" i="30"/>
  <c r="F26" i="30"/>
  <c r="D26" i="30"/>
  <c r="L25" i="30"/>
  <c r="K25" i="30"/>
  <c r="J25" i="30"/>
  <c r="I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G23" i="30"/>
  <c r="F23" i="30"/>
  <c r="D23" i="30"/>
  <c r="L21" i="30"/>
  <c r="K21" i="30"/>
  <c r="J21" i="30"/>
  <c r="I21" i="30"/>
  <c r="G21" i="30"/>
  <c r="F21" i="30"/>
  <c r="D21" i="30"/>
  <c r="L20" i="30"/>
  <c r="K20" i="30"/>
  <c r="J20" i="30"/>
  <c r="I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I13" i="30" s="1"/>
  <c r="H18" i="30"/>
  <c r="G18" i="30"/>
  <c r="F18" i="30"/>
  <c r="D18" i="30"/>
  <c r="L17" i="30"/>
  <c r="K17" i="30"/>
  <c r="J17" i="30"/>
  <c r="I17" i="30"/>
  <c r="H17" i="30"/>
  <c r="G17" i="30"/>
  <c r="F17" i="30"/>
  <c r="D17" i="30"/>
  <c r="L16" i="30"/>
  <c r="K16" i="30"/>
  <c r="J16" i="30"/>
  <c r="J13" i="30" s="1"/>
  <c r="I16" i="30"/>
  <c r="H16" i="30"/>
  <c r="G16" i="30"/>
  <c r="G13" i="30" s="1"/>
  <c r="F16" i="30"/>
  <c r="F13" i="30" s="1"/>
  <c r="E16" i="30"/>
  <c r="D16" i="30"/>
  <c r="D13" i="30" s="1"/>
  <c r="L15" i="30"/>
  <c r="L13" i="30" s="1"/>
  <c r="K15" i="30"/>
  <c r="K13" i="30" s="1"/>
  <c r="J15" i="30"/>
  <c r="I15" i="30"/>
  <c r="G15" i="30"/>
  <c r="F15" i="30"/>
  <c r="D15" i="30"/>
  <c r="I70" i="29"/>
  <c r="F70" i="29"/>
  <c r="C70" i="29"/>
  <c r="I69" i="29"/>
  <c r="F69" i="29"/>
  <c r="C69" i="29"/>
  <c r="I68" i="29"/>
  <c r="F68" i="29"/>
  <c r="C68" i="29"/>
  <c r="I67" i="29"/>
  <c r="F67" i="29"/>
  <c r="C67" i="29"/>
  <c r="I66" i="29"/>
  <c r="F66" i="29"/>
  <c r="C66" i="29"/>
  <c r="I65" i="29"/>
  <c r="F65" i="29"/>
  <c r="C65" i="29"/>
  <c r="I64" i="29"/>
  <c r="F64" i="29"/>
  <c r="C64" i="29"/>
  <c r="I62" i="29"/>
  <c r="F62" i="29"/>
  <c r="C62" i="29"/>
  <c r="I61" i="29"/>
  <c r="F61" i="29"/>
  <c r="C61" i="29"/>
  <c r="I60" i="29"/>
  <c r="F60" i="29"/>
  <c r="C60" i="29"/>
  <c r="I59" i="29"/>
  <c r="F59" i="29"/>
  <c r="C59" i="29"/>
  <c r="I58" i="29"/>
  <c r="F58" i="29"/>
  <c r="C58" i="29"/>
  <c r="I57" i="29"/>
  <c r="F57" i="29"/>
  <c r="C57" i="29"/>
  <c r="I56" i="29"/>
  <c r="F56" i="29"/>
  <c r="C56" i="29"/>
  <c r="I54" i="29"/>
  <c r="F54" i="29"/>
  <c r="C54" i="29"/>
  <c r="I53" i="29"/>
  <c r="F53" i="29"/>
  <c r="C53" i="29"/>
  <c r="I52" i="29"/>
  <c r="F52" i="29"/>
  <c r="C52" i="29"/>
  <c r="I51" i="29"/>
  <c r="F51" i="29"/>
  <c r="C51" i="29"/>
  <c r="I50" i="29"/>
  <c r="F50" i="29"/>
  <c r="C50" i="29"/>
  <c r="I49" i="29"/>
  <c r="F49" i="29"/>
  <c r="C49" i="29"/>
  <c r="I48" i="29"/>
  <c r="F48" i="29"/>
  <c r="C48" i="29"/>
  <c r="I47" i="29"/>
  <c r="F47" i="29"/>
  <c r="C47" i="29"/>
  <c r="I46" i="29"/>
  <c r="F46" i="29"/>
  <c r="C46" i="29"/>
  <c r="I45" i="29"/>
  <c r="F45" i="29"/>
  <c r="C45" i="29"/>
  <c r="I43" i="29"/>
  <c r="F43" i="29"/>
  <c r="C43" i="29"/>
  <c r="I42" i="29"/>
  <c r="F42" i="29"/>
  <c r="C42" i="29"/>
  <c r="I41" i="29"/>
  <c r="F41" i="29"/>
  <c r="C41" i="29"/>
  <c r="I40" i="29"/>
  <c r="F40" i="29"/>
  <c r="C40" i="29"/>
  <c r="I39" i="29"/>
  <c r="F39" i="29"/>
  <c r="C39" i="29"/>
  <c r="I37" i="29"/>
  <c r="F37" i="29"/>
  <c r="C37" i="29"/>
  <c r="I36" i="29"/>
  <c r="F36" i="29"/>
  <c r="C36" i="29"/>
  <c r="I35" i="29"/>
  <c r="F35" i="29"/>
  <c r="C35" i="29"/>
  <c r="I34" i="29"/>
  <c r="F34" i="29"/>
  <c r="C34" i="29"/>
  <c r="I33" i="29"/>
  <c r="F33" i="29"/>
  <c r="C33" i="29"/>
  <c r="I31" i="29"/>
  <c r="F31" i="29"/>
  <c r="C31" i="29"/>
  <c r="I30" i="29"/>
  <c r="F30" i="29"/>
  <c r="C30" i="29"/>
  <c r="I29" i="29"/>
  <c r="F29" i="29"/>
  <c r="C29" i="29"/>
  <c r="I28" i="29"/>
  <c r="F28" i="29"/>
  <c r="C28" i="29"/>
  <c r="I27" i="29"/>
  <c r="F27" i="29"/>
  <c r="C27" i="29"/>
  <c r="I26" i="29"/>
  <c r="F26" i="29"/>
  <c r="C26" i="29"/>
  <c r="I24" i="29"/>
  <c r="F24" i="29"/>
  <c r="C24" i="29"/>
  <c r="I23" i="29"/>
  <c r="F23" i="29"/>
  <c r="C23" i="29"/>
  <c r="I22" i="29"/>
  <c r="F22" i="29"/>
  <c r="C22" i="29"/>
  <c r="I20" i="29"/>
  <c r="I12" i="29" s="1"/>
  <c r="F20" i="29"/>
  <c r="C20" i="29"/>
  <c r="I19" i="29"/>
  <c r="F19" i="29"/>
  <c r="C19" i="29"/>
  <c r="I18" i="29"/>
  <c r="F18" i="29"/>
  <c r="C18" i="29"/>
  <c r="I17" i="29"/>
  <c r="F17" i="29"/>
  <c r="C17" i="29"/>
  <c r="I16" i="29"/>
  <c r="F16" i="29"/>
  <c r="C16" i="29"/>
  <c r="I15" i="29"/>
  <c r="F15" i="29"/>
  <c r="C15" i="29"/>
  <c r="I14" i="29"/>
  <c r="F14" i="29"/>
  <c r="F12" i="29" s="1"/>
  <c r="C14" i="29"/>
  <c r="C12" i="29" s="1"/>
  <c r="K12" i="29"/>
  <c r="J12" i="29"/>
  <c r="H12" i="29"/>
  <c r="G12" i="29"/>
  <c r="E12" i="29"/>
  <c r="D12" i="29"/>
  <c r="J52" i="28"/>
  <c r="I52" i="28"/>
  <c r="H52" i="28"/>
  <c r="G52" i="28"/>
  <c r="F52" i="28"/>
  <c r="E52" i="28"/>
  <c r="D52" i="28"/>
  <c r="J32" i="28"/>
  <c r="I32" i="28"/>
  <c r="H32" i="28"/>
  <c r="G32" i="28"/>
  <c r="F32" i="28"/>
  <c r="E32" i="28"/>
  <c r="D32" i="28"/>
  <c r="I30" i="28"/>
  <c r="H30" i="28"/>
  <c r="G30" i="28"/>
  <c r="F30" i="28"/>
  <c r="E30" i="28"/>
  <c r="D30" i="28"/>
  <c r="E29" i="28"/>
  <c r="D29" i="28"/>
  <c r="J28" i="28"/>
  <c r="I28" i="28"/>
  <c r="H28" i="28"/>
  <c r="G28" i="28"/>
  <c r="F28" i="28"/>
  <c r="E28" i="28"/>
  <c r="D28" i="28"/>
  <c r="I27" i="28"/>
  <c r="H27" i="28"/>
  <c r="G27" i="28"/>
  <c r="F27" i="28"/>
  <c r="E27" i="28"/>
  <c r="D27" i="28"/>
  <c r="I25" i="28"/>
  <c r="H25" i="28"/>
  <c r="G25" i="28"/>
  <c r="F25" i="28"/>
  <c r="E25" i="28"/>
  <c r="D25" i="28"/>
  <c r="I24" i="28"/>
  <c r="H24" i="28"/>
  <c r="G24" i="28"/>
  <c r="F24" i="28"/>
  <c r="E24" i="28"/>
  <c r="D24" i="28"/>
  <c r="I23" i="28"/>
  <c r="H23" i="28"/>
  <c r="G23" i="28"/>
  <c r="F23" i="28"/>
  <c r="E23" i="28"/>
  <c r="D23" i="28"/>
  <c r="F22" i="28"/>
  <c r="E22" i="28"/>
  <c r="D22" i="28"/>
  <c r="J20" i="28"/>
  <c r="J12" i="28" s="1"/>
  <c r="I20" i="28"/>
  <c r="H20" i="28"/>
  <c r="G20" i="28"/>
  <c r="F20" i="28"/>
  <c r="E20" i="28"/>
  <c r="D20" i="28"/>
  <c r="I19" i="28"/>
  <c r="H19" i="28"/>
  <c r="G19" i="28"/>
  <c r="F19" i="28"/>
  <c r="E19" i="28"/>
  <c r="D19" i="28"/>
  <c r="I18" i="28"/>
  <c r="H18" i="28"/>
  <c r="G18" i="28"/>
  <c r="F18" i="28"/>
  <c r="E18" i="28"/>
  <c r="D18" i="28"/>
  <c r="I16" i="28"/>
  <c r="H16" i="28"/>
  <c r="G16" i="28"/>
  <c r="F16" i="28"/>
  <c r="E16" i="28"/>
  <c r="D16" i="28"/>
  <c r="I15" i="28"/>
  <c r="H15" i="28"/>
  <c r="H12" i="28" s="1"/>
  <c r="G15" i="28"/>
  <c r="G12" i="28" s="1"/>
  <c r="F15" i="28"/>
  <c r="F12" i="28" s="1"/>
  <c r="E15" i="28"/>
  <c r="E12" i="28" s="1"/>
  <c r="D15" i="28"/>
  <c r="D12" i="28" s="1"/>
  <c r="I14" i="28"/>
  <c r="I12" i="28" s="1"/>
  <c r="H14" i="28"/>
  <c r="G14" i="28"/>
  <c r="F14" i="28"/>
  <c r="E14" i="28"/>
  <c r="D14" i="28"/>
  <c r="D66" i="27"/>
  <c r="D65" i="27"/>
  <c r="D64" i="27"/>
  <c r="D62" i="27"/>
  <c r="D61" i="27"/>
  <c r="D60" i="27"/>
  <c r="D58" i="27"/>
  <c r="D57" i="27"/>
  <c r="D56" i="27"/>
  <c r="D54" i="27"/>
  <c r="D53" i="27"/>
  <c r="D52" i="27"/>
  <c r="D50" i="27"/>
  <c r="D49" i="27"/>
  <c r="D48" i="27"/>
  <c r="D46" i="27" s="1"/>
  <c r="L46" i="27"/>
  <c r="K46" i="27"/>
  <c r="J46" i="27"/>
  <c r="I46" i="27"/>
  <c r="H46" i="27"/>
  <c r="H20" i="27" s="1"/>
  <c r="G46" i="27"/>
  <c r="G20" i="27" s="1"/>
  <c r="F46" i="27"/>
  <c r="F20" i="27" s="1"/>
  <c r="E46" i="27"/>
  <c r="C46" i="27"/>
  <c r="D43" i="27"/>
  <c r="D42" i="27"/>
  <c r="D41" i="27"/>
  <c r="D39" i="27"/>
  <c r="D38" i="27"/>
  <c r="D37" i="27"/>
  <c r="D35" i="27"/>
  <c r="D34" i="27"/>
  <c r="D33" i="27"/>
  <c r="D31" i="27"/>
  <c r="D30" i="27"/>
  <c r="D29" i="27"/>
  <c r="D27" i="27"/>
  <c r="D26" i="27"/>
  <c r="D25" i="27"/>
  <c r="D23" i="27" s="1"/>
  <c r="D20" i="27" s="1"/>
  <c r="L23" i="27"/>
  <c r="L20" i="27" s="1"/>
  <c r="K23" i="27"/>
  <c r="K20" i="27" s="1"/>
  <c r="J23" i="27"/>
  <c r="J20" i="27" s="1"/>
  <c r="I23" i="27"/>
  <c r="I20" i="27" s="1"/>
  <c r="H23" i="27"/>
  <c r="G23" i="27"/>
  <c r="F23" i="27"/>
  <c r="E23" i="27"/>
  <c r="C23" i="27"/>
  <c r="E20" i="27"/>
  <c r="C20" i="27"/>
  <c r="L15" i="27"/>
  <c r="K15" i="27"/>
  <c r="J15" i="27"/>
  <c r="I15" i="27"/>
  <c r="H15" i="27"/>
  <c r="G15" i="27"/>
  <c r="F15" i="27"/>
  <c r="E15" i="27"/>
  <c r="I26" i="25"/>
  <c r="F26" i="25"/>
  <c r="C26" i="25"/>
  <c r="I24" i="25"/>
  <c r="F24" i="25"/>
  <c r="C24" i="25"/>
  <c r="I22" i="25"/>
  <c r="F22" i="25"/>
  <c r="C22" i="25"/>
  <c r="I21" i="25"/>
  <c r="F21" i="25"/>
  <c r="C21" i="25"/>
  <c r="I20" i="25"/>
  <c r="F20" i="25"/>
  <c r="C20" i="25"/>
  <c r="I18" i="25"/>
  <c r="F18" i="25"/>
  <c r="C18" i="25"/>
  <c r="I17" i="25"/>
  <c r="F17" i="25"/>
  <c r="C17" i="25"/>
  <c r="I16" i="25"/>
  <c r="F16" i="25"/>
  <c r="C16" i="25"/>
  <c r="I15" i="25"/>
  <c r="F15" i="25"/>
  <c r="C15" i="25"/>
  <c r="G153" i="22"/>
  <c r="G80" i="22"/>
  <c r="J54" i="15"/>
  <c r="I54" i="15"/>
  <c r="H54" i="15"/>
  <c r="G54" i="15"/>
  <c r="J23" i="15"/>
  <c r="I23" i="15"/>
  <c r="H23" i="15"/>
  <c r="G23" i="15"/>
  <c r="F23" i="15"/>
  <c r="E23" i="15"/>
  <c r="D23" i="15"/>
  <c r="C23" i="15"/>
  <c r="E22" i="15"/>
  <c r="F20" i="15"/>
  <c r="E20" i="15"/>
  <c r="D20" i="15"/>
  <c r="C20" i="15"/>
  <c r="F19" i="15"/>
  <c r="E19" i="15"/>
  <c r="C19" i="15"/>
  <c r="D17" i="15"/>
  <c r="C17" i="15"/>
  <c r="F16" i="15"/>
  <c r="E16" i="15"/>
  <c r="D16" i="15"/>
  <c r="C16" i="15"/>
  <c r="D15" i="15"/>
  <c r="C15" i="15"/>
  <c r="D14" i="15"/>
  <c r="C14" i="15"/>
  <c r="D70" i="14"/>
  <c r="D69" i="14"/>
  <c r="D68" i="14"/>
  <c r="D67" i="14"/>
  <c r="L66" i="14"/>
  <c r="K66" i="14"/>
  <c r="J66" i="14"/>
  <c r="I66" i="14"/>
  <c r="H66" i="14"/>
  <c r="G66" i="14"/>
  <c r="F66" i="14"/>
  <c r="E66" i="14"/>
  <c r="D66" i="14"/>
  <c r="D63" i="14"/>
  <c r="D62" i="14"/>
  <c r="D61" i="14"/>
  <c r="L60" i="14"/>
  <c r="K60" i="14"/>
  <c r="J60" i="14"/>
  <c r="I60" i="14"/>
  <c r="G60" i="14"/>
  <c r="G36" i="14" s="1"/>
  <c r="F60" i="14"/>
  <c r="D60" i="14" s="1"/>
  <c r="E60" i="14"/>
  <c r="D56" i="14"/>
  <c r="D55" i="14"/>
  <c r="E54" i="14"/>
  <c r="D54" i="14"/>
  <c r="D49" i="14"/>
  <c r="L48" i="14"/>
  <c r="K48" i="14"/>
  <c r="J48" i="14"/>
  <c r="I48" i="14"/>
  <c r="I36" i="14" s="1"/>
  <c r="H48" i="14"/>
  <c r="H36" i="14" s="1"/>
  <c r="F48" i="14"/>
  <c r="F36" i="14" s="1"/>
  <c r="E48" i="14"/>
  <c r="E36" i="14" s="1"/>
  <c r="D48" i="14"/>
  <c r="D46" i="14"/>
  <c r="D45" i="14"/>
  <c r="D44" i="14"/>
  <c r="D43" i="14"/>
  <c r="L42" i="14"/>
  <c r="K42" i="14"/>
  <c r="J42" i="14"/>
  <c r="J36" i="14" s="1"/>
  <c r="I42" i="14"/>
  <c r="H42" i="14"/>
  <c r="G42" i="14"/>
  <c r="F42" i="14"/>
  <c r="E42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D39" i="14" s="1"/>
  <c r="E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D37" i="14" s="1"/>
  <c r="E37" i="14"/>
  <c r="L36" i="14"/>
  <c r="K36" i="14"/>
  <c r="D34" i="14"/>
  <c r="D33" i="14"/>
  <c r="D32" i="14"/>
  <c r="D31" i="14"/>
  <c r="L30" i="14"/>
  <c r="K30" i="14"/>
  <c r="J30" i="14"/>
  <c r="I30" i="14"/>
  <c r="H30" i="14"/>
  <c r="G30" i="14"/>
  <c r="F30" i="14"/>
  <c r="D30" i="14" s="1"/>
  <c r="E30" i="14"/>
  <c r="D28" i="14"/>
  <c r="D27" i="14"/>
  <c r="D26" i="14"/>
  <c r="D25" i="14"/>
  <c r="L24" i="14"/>
  <c r="K24" i="14"/>
  <c r="J24" i="14"/>
  <c r="I24" i="14"/>
  <c r="H24" i="14"/>
  <c r="G24" i="14"/>
  <c r="F24" i="14"/>
  <c r="E24" i="14"/>
  <c r="D24" i="14"/>
  <c r="D22" i="14"/>
  <c r="D21" i="14"/>
  <c r="D20" i="14"/>
  <c r="D19" i="14"/>
  <c r="L18" i="14"/>
  <c r="K18" i="14"/>
  <c r="J18" i="14"/>
  <c r="I18" i="14"/>
  <c r="H18" i="14"/>
  <c r="G18" i="14"/>
  <c r="F18" i="14"/>
  <c r="D18" i="14" s="1"/>
  <c r="E18" i="14"/>
  <c r="D16" i="14"/>
  <c r="D15" i="14"/>
  <c r="D14" i="14"/>
  <c r="D13" i="14"/>
  <c r="L12" i="14"/>
  <c r="K12" i="14"/>
  <c r="J12" i="14"/>
  <c r="I12" i="14"/>
  <c r="H12" i="14"/>
  <c r="G12" i="14"/>
  <c r="F12" i="14"/>
  <c r="E12" i="14"/>
  <c r="D12" i="14"/>
  <c r="D69" i="13"/>
  <c r="D68" i="13"/>
  <c r="D67" i="13"/>
  <c r="D66" i="13"/>
  <c r="D64" i="13"/>
  <c r="D63" i="13"/>
  <c r="D62" i="13"/>
  <c r="D61" i="13"/>
  <c r="D59" i="13"/>
  <c r="D58" i="13"/>
  <c r="D57" i="13"/>
  <c r="D56" i="13"/>
  <c r="L54" i="13"/>
  <c r="K54" i="13"/>
  <c r="J54" i="13"/>
  <c r="I54" i="13"/>
  <c r="H54" i="13"/>
  <c r="G54" i="13"/>
  <c r="F54" i="13"/>
  <c r="E54" i="13"/>
  <c r="D54" i="13"/>
  <c r="D53" i="13"/>
  <c r="D52" i="13"/>
  <c r="D51" i="13"/>
  <c r="D49" i="13"/>
  <c r="D48" i="13"/>
  <c r="D47" i="13"/>
  <c r="D46" i="13"/>
  <c r="D45" i="13"/>
  <c r="D44" i="13"/>
  <c r="D38" i="13"/>
  <c r="D37" i="13"/>
  <c r="D36" i="13"/>
  <c r="D35" i="13"/>
  <c r="D33" i="13"/>
  <c r="D32" i="13"/>
  <c r="D31" i="13"/>
  <c r="D30" i="13"/>
  <c r="D28" i="13"/>
  <c r="D27" i="13"/>
  <c r="D26" i="13"/>
  <c r="D25" i="13"/>
  <c r="D23" i="13" s="1"/>
  <c r="L23" i="13"/>
  <c r="K23" i="13"/>
  <c r="J23" i="13"/>
  <c r="I23" i="13"/>
  <c r="H23" i="13"/>
  <c r="G23" i="13"/>
  <c r="F23" i="13"/>
  <c r="E23" i="13"/>
  <c r="D22" i="13"/>
  <c r="D21" i="13"/>
  <c r="D20" i="13"/>
  <c r="D18" i="13"/>
  <c r="D17" i="13"/>
  <c r="D16" i="13"/>
  <c r="D15" i="13"/>
  <c r="D14" i="13"/>
  <c r="D13" i="13"/>
  <c r="K62" i="12"/>
  <c r="N62" i="12" s="1"/>
  <c r="K61" i="12"/>
  <c r="N61" i="12" s="1"/>
  <c r="K60" i="12"/>
  <c r="N60" i="12" s="1"/>
  <c r="K59" i="12"/>
  <c r="N59" i="12" s="1"/>
  <c r="N57" i="12" s="1"/>
  <c r="M57" i="12"/>
  <c r="L57" i="12"/>
  <c r="K57" i="12"/>
  <c r="J57" i="12"/>
  <c r="I57" i="12"/>
  <c r="H57" i="12"/>
  <c r="G57" i="12"/>
  <c r="K54" i="12"/>
  <c r="N54" i="12" s="1"/>
  <c r="K53" i="12"/>
  <c r="N53" i="12" s="1"/>
  <c r="K52" i="12"/>
  <c r="N52" i="12" s="1"/>
  <c r="K51" i="12"/>
  <c r="N51" i="12" s="1"/>
  <c r="K49" i="12"/>
  <c r="N49" i="12" s="1"/>
  <c r="N48" i="12"/>
  <c r="K48" i="12"/>
  <c r="K47" i="12"/>
  <c r="N47" i="12" s="1"/>
  <c r="K46" i="12"/>
  <c r="N46" i="12" s="1"/>
  <c r="K44" i="12"/>
  <c r="N44" i="12" s="1"/>
  <c r="K43" i="12"/>
  <c r="N43" i="12" s="1"/>
  <c r="K42" i="12"/>
  <c r="N42" i="12" s="1"/>
  <c r="K41" i="12"/>
  <c r="N41" i="12" s="1"/>
  <c r="K39" i="12"/>
  <c r="N39" i="12" s="1"/>
  <c r="K38" i="12"/>
  <c r="K29" i="12" s="1"/>
  <c r="K26" i="12" s="1"/>
  <c r="K37" i="12"/>
  <c r="N37" i="12" s="1"/>
  <c r="K36" i="12"/>
  <c r="N36" i="12" s="1"/>
  <c r="K34" i="12"/>
  <c r="N34" i="12" s="1"/>
  <c r="K33" i="12"/>
  <c r="N33" i="12" s="1"/>
  <c r="K32" i="12"/>
  <c r="N32" i="12" s="1"/>
  <c r="K31" i="12"/>
  <c r="N31" i="12" s="1"/>
  <c r="M29" i="12"/>
  <c r="L29" i="12"/>
  <c r="L26" i="12" s="1"/>
  <c r="J29" i="12"/>
  <c r="J26" i="12" s="1"/>
  <c r="I29" i="12"/>
  <c r="I26" i="12" s="1"/>
  <c r="H29" i="12"/>
  <c r="H26" i="12" s="1"/>
  <c r="G29" i="12"/>
  <c r="G26" i="12" s="1"/>
  <c r="M26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 s="1"/>
  <c r="N14" i="12"/>
  <c r="L14" i="12"/>
  <c r="K14" i="12"/>
  <c r="J14" i="12" s="1"/>
  <c r="I14" i="12"/>
  <c r="H14" i="12"/>
  <c r="J13" i="12"/>
  <c r="K67" i="11"/>
  <c r="N67" i="11" s="1"/>
  <c r="N65" i="11" s="1"/>
  <c r="M65" i="11"/>
  <c r="L65" i="11"/>
  <c r="K65" i="11"/>
  <c r="J65" i="11"/>
  <c r="I65" i="11"/>
  <c r="H65" i="11"/>
  <c r="G65" i="11"/>
  <c r="K63" i="11"/>
  <c r="N63" i="11" s="1"/>
  <c r="N61" i="11" s="1"/>
  <c r="N59" i="11" s="1"/>
  <c r="L61" i="11"/>
  <c r="K61" i="11"/>
  <c r="K59" i="11" s="1"/>
  <c r="J61" i="11"/>
  <c r="J59" i="11" s="1"/>
  <c r="I61" i="11"/>
  <c r="I59" i="11" s="1"/>
  <c r="H61" i="11"/>
  <c r="H59" i="11" s="1"/>
  <c r="G61" i="11"/>
  <c r="G59" i="11" s="1"/>
  <c r="M59" i="11"/>
  <c r="L59" i="11"/>
  <c r="K56" i="11"/>
  <c r="N56" i="11" s="1"/>
  <c r="K55" i="11"/>
  <c r="N55" i="11" s="1"/>
  <c r="K54" i="11"/>
  <c r="N54" i="11" s="1"/>
  <c r="N52" i="11" s="1"/>
  <c r="N50" i="11" s="1"/>
  <c r="M52" i="11"/>
  <c r="L52" i="11"/>
  <c r="K52" i="11"/>
  <c r="K50" i="11" s="1"/>
  <c r="J52" i="11"/>
  <c r="J50" i="11" s="1"/>
  <c r="I52" i="11"/>
  <c r="I50" i="11" s="1"/>
  <c r="H52" i="11"/>
  <c r="H50" i="11" s="1"/>
  <c r="G52" i="11"/>
  <c r="G50" i="11" s="1"/>
  <c r="M50" i="11"/>
  <c r="L50" i="11"/>
  <c r="K46" i="11"/>
  <c r="N46" i="11" s="1"/>
  <c r="K45" i="11"/>
  <c r="N45" i="11" s="1"/>
  <c r="K43" i="11"/>
  <c r="N43" i="11" s="1"/>
  <c r="K42" i="11"/>
  <c r="N42" i="11" s="1"/>
  <c r="K41" i="11"/>
  <c r="N41" i="11" s="1"/>
  <c r="N39" i="11" s="1"/>
  <c r="N37" i="11" s="1"/>
  <c r="M39" i="11"/>
  <c r="M37" i="11" s="1"/>
  <c r="M34" i="11" s="1"/>
  <c r="L39" i="11"/>
  <c r="L37" i="11" s="1"/>
  <c r="L34" i="11" s="1"/>
  <c r="K39" i="11"/>
  <c r="K37" i="11" s="1"/>
  <c r="K34" i="11" s="1"/>
  <c r="J39" i="11"/>
  <c r="J37" i="11" s="1"/>
  <c r="J34" i="11" s="1"/>
  <c r="I39" i="11"/>
  <c r="I37" i="11" s="1"/>
  <c r="I34" i="11" s="1"/>
  <c r="H39" i="11"/>
  <c r="H37" i="11" s="1"/>
  <c r="H34" i="11" s="1"/>
  <c r="G39" i="11"/>
  <c r="G37" i="11"/>
  <c r="K31" i="11"/>
  <c r="J31" i="11"/>
  <c r="K30" i="11"/>
  <c r="J30" i="11"/>
  <c r="K29" i="11"/>
  <c r="J29" i="11" s="1"/>
  <c r="K27" i="11"/>
  <c r="J27" i="11"/>
  <c r="K26" i="11"/>
  <c r="J26" i="11"/>
  <c r="K25" i="11"/>
  <c r="J25" i="11"/>
  <c r="K24" i="11"/>
  <c r="J24" i="11"/>
  <c r="K23" i="11"/>
  <c r="J23" i="11"/>
  <c r="K21" i="11"/>
  <c r="J21" i="11"/>
  <c r="K20" i="11"/>
  <c r="J20" i="11"/>
  <c r="K19" i="11"/>
  <c r="J19" i="11"/>
  <c r="K18" i="11"/>
  <c r="J18" i="11"/>
  <c r="K17" i="11"/>
  <c r="J17" i="11"/>
  <c r="K15" i="11"/>
  <c r="J15" i="11" s="1"/>
  <c r="J14" i="11"/>
  <c r="F36" i="10"/>
  <c r="I36" i="10" s="1"/>
  <c r="E36" i="10"/>
  <c r="H36" i="10" s="1"/>
  <c r="D36" i="10"/>
  <c r="G36" i="10" s="1"/>
  <c r="C36" i="10"/>
  <c r="I35" i="10"/>
  <c r="H35" i="10"/>
  <c r="G35" i="10"/>
  <c r="I34" i="10"/>
  <c r="H34" i="10"/>
  <c r="G34" i="10"/>
  <c r="I33" i="10"/>
  <c r="H33" i="10"/>
  <c r="G33" i="10"/>
  <c r="I32" i="10"/>
  <c r="H32" i="10"/>
  <c r="G32" i="10"/>
  <c r="I31" i="10"/>
  <c r="H31" i="10"/>
  <c r="G31" i="10"/>
  <c r="I30" i="10"/>
  <c r="H30" i="10"/>
  <c r="G30" i="10"/>
  <c r="I29" i="10"/>
  <c r="H29" i="10"/>
  <c r="G29" i="10"/>
  <c r="I20" i="10"/>
  <c r="H20" i="10"/>
  <c r="G20" i="10"/>
  <c r="I19" i="10"/>
  <c r="H19" i="10"/>
  <c r="G19" i="10"/>
  <c r="I18" i="10"/>
  <c r="H18" i="10"/>
  <c r="G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K42" i="7"/>
  <c r="I42" i="7"/>
  <c r="C42" i="7"/>
  <c r="H42" i="7" s="1"/>
  <c r="K41" i="7"/>
  <c r="I41" i="7"/>
  <c r="C41" i="7"/>
  <c r="H41" i="7" s="1"/>
  <c r="K39" i="7"/>
  <c r="I39" i="7"/>
  <c r="C39" i="7"/>
  <c r="H39" i="7" s="1"/>
  <c r="K38" i="7"/>
  <c r="I38" i="7"/>
  <c r="C38" i="7"/>
  <c r="H38" i="7" s="1"/>
  <c r="K37" i="7"/>
  <c r="I37" i="7"/>
  <c r="C37" i="7"/>
  <c r="H37" i="7" s="1"/>
  <c r="K36" i="7"/>
  <c r="I36" i="7"/>
  <c r="C36" i="7"/>
  <c r="H36" i="7" s="1"/>
  <c r="K34" i="7"/>
  <c r="I34" i="7"/>
  <c r="C34" i="7"/>
  <c r="H34" i="7" s="1"/>
  <c r="K33" i="7"/>
  <c r="I33" i="7"/>
  <c r="C33" i="7"/>
  <c r="H33" i="7" s="1"/>
  <c r="K32" i="7"/>
  <c r="I32" i="7"/>
  <c r="C32" i="7"/>
  <c r="H32" i="7" s="1"/>
  <c r="K31" i="7"/>
  <c r="I31" i="7"/>
  <c r="C31" i="7"/>
  <c r="H31" i="7" s="1"/>
  <c r="H23" i="7"/>
  <c r="C23" i="7"/>
  <c r="H22" i="7"/>
  <c r="C22" i="7"/>
  <c r="H20" i="7"/>
  <c r="C20" i="7"/>
  <c r="H19" i="7"/>
  <c r="C19" i="7"/>
  <c r="H18" i="7"/>
  <c r="C18" i="7"/>
  <c r="H17" i="7"/>
  <c r="C17" i="7"/>
  <c r="H15" i="7"/>
  <c r="C15" i="7"/>
  <c r="H14" i="7"/>
  <c r="C14" i="7"/>
  <c r="H13" i="7"/>
  <c r="C13" i="7"/>
  <c r="H12" i="7"/>
  <c r="C12" i="7"/>
  <c r="I41" i="6"/>
  <c r="H41" i="6"/>
  <c r="G41" i="6"/>
  <c r="F41" i="6"/>
  <c r="E41" i="6"/>
  <c r="I18" i="6"/>
  <c r="H18" i="6"/>
  <c r="G18" i="6"/>
  <c r="F18" i="6"/>
  <c r="E18" i="6"/>
  <c r="K12" i="6"/>
  <c r="J12" i="6"/>
  <c r="I12" i="6"/>
  <c r="H12" i="6"/>
  <c r="G12" i="6"/>
  <c r="F12" i="6"/>
  <c r="E12" i="6"/>
  <c r="H56" i="5"/>
  <c r="G56" i="5"/>
  <c r="F56" i="5"/>
  <c r="C56" i="5"/>
  <c r="H54" i="5"/>
  <c r="I53" i="5"/>
  <c r="H53" i="5"/>
  <c r="J51" i="5"/>
  <c r="I51" i="5"/>
  <c r="H51" i="5"/>
  <c r="K50" i="5"/>
  <c r="J50" i="5"/>
  <c r="I50" i="5"/>
  <c r="H50" i="5"/>
  <c r="K49" i="5"/>
  <c r="J49" i="5"/>
  <c r="I49" i="5"/>
  <c r="H49" i="5"/>
  <c r="J48" i="5"/>
  <c r="I48" i="5"/>
  <c r="H48" i="5"/>
  <c r="J46" i="5"/>
  <c r="I46" i="5"/>
  <c r="H46" i="5"/>
  <c r="J45" i="5"/>
  <c r="I45" i="5"/>
  <c r="H45" i="5"/>
  <c r="J44" i="5"/>
  <c r="I44" i="5"/>
  <c r="H44" i="5"/>
  <c r="K25" i="5"/>
  <c r="J25" i="5"/>
  <c r="I25" i="5"/>
  <c r="F25" i="5"/>
  <c r="E25" i="5"/>
  <c r="D25" i="5"/>
  <c r="C25" i="5"/>
  <c r="K23" i="5"/>
  <c r="E23" i="5"/>
  <c r="K22" i="5"/>
  <c r="E22" i="5"/>
  <c r="K20" i="5"/>
  <c r="E20" i="5"/>
  <c r="K51" i="5" s="1"/>
  <c r="K19" i="5"/>
  <c r="E19" i="5"/>
  <c r="K18" i="5"/>
  <c r="E18" i="5"/>
  <c r="K17" i="5"/>
  <c r="E17" i="5"/>
  <c r="K15" i="5"/>
  <c r="E15" i="5"/>
  <c r="K14" i="5"/>
  <c r="E14" i="5"/>
  <c r="K13" i="5"/>
  <c r="E13" i="5"/>
  <c r="K145" i="4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7" i="4"/>
  <c r="J137" i="4"/>
  <c r="I137" i="4"/>
  <c r="K136" i="4"/>
  <c r="J136" i="4"/>
  <c r="I136" i="4"/>
  <c r="K135" i="4"/>
  <c r="J135" i="4"/>
  <c r="I135" i="4"/>
  <c r="K134" i="4"/>
  <c r="J134" i="4"/>
  <c r="I134" i="4"/>
  <c r="K133" i="4"/>
  <c r="J133" i="4"/>
  <c r="I133" i="4"/>
  <c r="K132" i="4"/>
  <c r="J132" i="4"/>
  <c r="I132" i="4"/>
  <c r="K131" i="4"/>
  <c r="J131" i="4"/>
  <c r="I131" i="4"/>
  <c r="K129" i="4"/>
  <c r="J129" i="4"/>
  <c r="I129" i="4"/>
  <c r="K128" i="4"/>
  <c r="J128" i="4"/>
  <c r="I128" i="4"/>
  <c r="K127" i="4"/>
  <c r="J127" i="4"/>
  <c r="I127" i="4"/>
  <c r="K126" i="4"/>
  <c r="J126" i="4"/>
  <c r="I126" i="4"/>
  <c r="K125" i="4"/>
  <c r="J125" i="4"/>
  <c r="I125" i="4"/>
  <c r="K124" i="4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8" i="4"/>
  <c r="J118" i="4"/>
  <c r="I118" i="4"/>
  <c r="K117" i="4"/>
  <c r="J117" i="4"/>
  <c r="I117" i="4"/>
  <c r="K116" i="4"/>
  <c r="J116" i="4"/>
  <c r="I116" i="4"/>
  <c r="K115" i="4"/>
  <c r="J115" i="4"/>
  <c r="I115" i="4"/>
  <c r="K114" i="4"/>
  <c r="J114" i="4"/>
  <c r="J88" i="4" s="1"/>
  <c r="I114" i="4"/>
  <c r="K112" i="4"/>
  <c r="J112" i="4"/>
  <c r="I112" i="4"/>
  <c r="K111" i="4"/>
  <c r="J111" i="4"/>
  <c r="I111" i="4"/>
  <c r="K110" i="4"/>
  <c r="J110" i="4"/>
  <c r="I110" i="4"/>
  <c r="K109" i="4"/>
  <c r="J109" i="4"/>
  <c r="I109" i="4"/>
  <c r="K108" i="4"/>
  <c r="J108" i="4"/>
  <c r="I108" i="4"/>
  <c r="K106" i="4"/>
  <c r="J106" i="4"/>
  <c r="I106" i="4"/>
  <c r="K105" i="4"/>
  <c r="J105" i="4"/>
  <c r="I105" i="4"/>
  <c r="K104" i="4"/>
  <c r="J104" i="4"/>
  <c r="I104" i="4"/>
  <c r="K103" i="4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6" i="4"/>
  <c r="K88" i="4" s="1"/>
  <c r="J96" i="4"/>
  <c r="I96" i="4"/>
  <c r="K95" i="4"/>
  <c r="J95" i="4"/>
  <c r="I95" i="4"/>
  <c r="K94" i="4"/>
  <c r="J94" i="4"/>
  <c r="I94" i="4"/>
  <c r="K93" i="4"/>
  <c r="J93" i="4"/>
  <c r="I93" i="4"/>
  <c r="K92" i="4"/>
  <c r="J92" i="4"/>
  <c r="I92" i="4"/>
  <c r="K91" i="4"/>
  <c r="J91" i="4"/>
  <c r="I91" i="4"/>
  <c r="K90" i="4"/>
  <c r="J90" i="4"/>
  <c r="I90" i="4"/>
  <c r="I88" i="4" s="1"/>
  <c r="H88" i="4"/>
  <c r="G88" i="4"/>
  <c r="F88" i="4"/>
  <c r="E88" i="4"/>
  <c r="D88" i="4"/>
  <c r="C88" i="4"/>
  <c r="C71" i="4"/>
  <c r="C70" i="4"/>
  <c r="C69" i="4"/>
  <c r="C68" i="4"/>
  <c r="C67" i="4"/>
  <c r="C66" i="4"/>
  <c r="C65" i="4"/>
  <c r="C63" i="4"/>
  <c r="C62" i="4"/>
  <c r="C61" i="4"/>
  <c r="C60" i="4"/>
  <c r="C59" i="4"/>
  <c r="C58" i="4"/>
  <c r="C57" i="4"/>
  <c r="C55" i="4"/>
  <c r="C54" i="4"/>
  <c r="C53" i="4"/>
  <c r="C52" i="4"/>
  <c r="C51" i="4"/>
  <c r="C50" i="4"/>
  <c r="C49" i="4"/>
  <c r="C48" i="4"/>
  <c r="C47" i="4"/>
  <c r="C46" i="4"/>
  <c r="C44" i="4"/>
  <c r="C43" i="4"/>
  <c r="C42" i="4"/>
  <c r="C41" i="4"/>
  <c r="C40" i="4"/>
  <c r="C38" i="4"/>
  <c r="C37" i="4"/>
  <c r="C36" i="4"/>
  <c r="C35" i="4"/>
  <c r="C34" i="4"/>
  <c r="C32" i="4"/>
  <c r="C31" i="4"/>
  <c r="C30" i="4"/>
  <c r="C29" i="4"/>
  <c r="C28" i="4"/>
  <c r="C14" i="4" s="1"/>
  <c r="C27" i="4"/>
  <c r="C26" i="4"/>
  <c r="C25" i="4"/>
  <c r="C24" i="4"/>
  <c r="C22" i="4"/>
  <c r="C21" i="4"/>
  <c r="C20" i="4"/>
  <c r="C19" i="4"/>
  <c r="C18" i="4"/>
  <c r="C17" i="4"/>
  <c r="C16" i="4"/>
  <c r="K14" i="4"/>
  <c r="J14" i="4"/>
  <c r="I14" i="4"/>
  <c r="H14" i="4"/>
  <c r="G14" i="4"/>
  <c r="F14" i="4"/>
  <c r="E14" i="4"/>
  <c r="D14" i="4"/>
  <c r="E13" i="30" l="1"/>
  <c r="H13" i="30"/>
  <c r="H86" i="30"/>
  <c r="E86" i="30"/>
  <c r="D36" i="14"/>
  <c r="D42" i="14"/>
  <c r="N38" i="12"/>
  <c r="N29" i="12" s="1"/>
  <c r="N26" i="12" s="1"/>
  <c r="N34" i="11"/>
  <c r="G34" i="11"/>
</calcChain>
</file>

<file path=xl/sharedStrings.xml><?xml version="1.0" encoding="utf-8"?>
<sst xmlns="http://schemas.openxmlformats.org/spreadsheetml/2006/main" count="3294" uniqueCount="832">
  <si>
    <t xml:space="preserve"> </t>
  </si>
  <si>
    <t>Ｃ-06 市町村，産業別15歳以上就業者数</t>
  </si>
  <si>
    <t>（平成12年10月 1日現在）</t>
    <phoneticPr fontId="4"/>
  </si>
  <si>
    <t>単位：人</t>
  </si>
  <si>
    <t>第1次産業</t>
    <rPh sb="0" eb="3">
      <t>ダイイチジ</t>
    </rPh>
    <rPh sb="3" eb="5">
      <t>サンギョウ</t>
    </rPh>
    <phoneticPr fontId="4"/>
  </si>
  <si>
    <t>第2次産業</t>
    <rPh sb="0" eb="3">
      <t>ダイニジ</t>
    </rPh>
    <rPh sb="3" eb="5">
      <t>サンギョウ</t>
    </rPh>
    <phoneticPr fontId="4"/>
  </si>
  <si>
    <t>第3次産業</t>
    <rPh sb="0" eb="3">
      <t>ダイサンジ</t>
    </rPh>
    <rPh sb="3" eb="5">
      <t>サンギョウ</t>
    </rPh>
    <phoneticPr fontId="4"/>
  </si>
  <si>
    <t xml:space="preserve"> 電気･ｶﾞｽ･</t>
  </si>
  <si>
    <t xml:space="preserve">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</si>
  <si>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</si>
  <si>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</si>
  <si>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</si>
  <si>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</si>
  <si>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建設業</t>
  </si>
  <si>
    <t xml:space="preserve"> 製造業</t>
  </si>
  <si>
    <t xml:space="preserve"> 熱供給･</t>
    <phoneticPr fontId="4"/>
  </si>
  <si>
    <t xml:space="preserve">  運輸･</t>
    <phoneticPr fontId="4"/>
  </si>
  <si>
    <t xml:space="preserve"> 水道業</t>
  </si>
  <si>
    <t>通信業</t>
  </si>
  <si>
    <t>和歌山市</t>
  </si>
  <si>
    <t>海南市</t>
  </si>
  <si>
    <t>橋本市</t>
  </si>
  <si>
    <t>－</t>
    <phoneticPr fontId="4"/>
  </si>
  <si>
    <t>有田市</t>
  </si>
  <si>
    <t>御坊市</t>
  </si>
  <si>
    <t>田辺市</t>
  </si>
  <si>
    <t>新宮市</t>
  </si>
  <si>
    <t>下津町</t>
  </si>
  <si>
    <t>－</t>
    <phoneticPr fontId="4"/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</si>
  <si>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</si>
  <si>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</si>
  <si>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</si>
  <si>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</si>
  <si>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</si>
  <si>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</si>
  <si>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</si>
  <si>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</si>
  <si>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</si>
  <si>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</si>
  <si>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</si>
  <si>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</si>
  <si>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</si>
  <si>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</si>
  <si>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</si>
  <si>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</si>
  <si>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</si>
  <si>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</si>
  <si>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</si>
  <si>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</si>
  <si>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</si>
  <si>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</si>
  <si>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</si>
  <si>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</si>
  <si>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</si>
  <si>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</si>
  <si>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</si>
  <si>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</si>
  <si>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</si>
  <si>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</si>
  <si>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</si>
  <si>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</si>
  <si>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</si>
  <si>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</si>
  <si>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</si>
  <si>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</si>
  <si>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</si>
  <si>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</si>
  <si>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</si>
  <si>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</si>
  <si>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</si>
  <si>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</si>
  <si>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資料：総務省統計局「国勢調査報告書」</t>
    <rPh sb="5" eb="6">
      <t>ショウ</t>
    </rPh>
    <phoneticPr fontId="4"/>
  </si>
  <si>
    <t>Ｃ-06 市町村，産業別15歳以上就業者数－続き－</t>
  </si>
  <si>
    <t>（平成12年10月 1日現在）</t>
    <phoneticPr fontId="4"/>
  </si>
  <si>
    <t>卸売･</t>
  </si>
  <si>
    <t xml:space="preserve">  (再掲)</t>
  </si>
  <si>
    <t xml:space="preserve"> 小売業</t>
  </si>
  <si>
    <t>金融･</t>
  </si>
  <si>
    <t xml:space="preserve"> 不動産業</t>
  </si>
  <si>
    <t xml:space="preserve"> ｻ-ﾋﾞｽ業</t>
  </si>
  <si>
    <t xml:space="preserve"> 公  務</t>
  </si>
  <si>
    <t xml:space="preserve"> 分類不能</t>
  </si>
  <si>
    <t xml:space="preserve"> 第1次産業</t>
  </si>
  <si>
    <t xml:space="preserve"> 第2次産業</t>
  </si>
  <si>
    <t xml:space="preserve"> 第3次産業</t>
  </si>
  <si>
    <t xml:space="preserve"> 飲食店</t>
  </si>
  <si>
    <t xml:space="preserve"> 保険業</t>
  </si>
  <si>
    <t>－</t>
    <phoneticPr fontId="4"/>
  </si>
  <si>
    <t>Ｃ-07 一般職業紹介状況（パ－トタイムを含む）</t>
  </si>
  <si>
    <t>職業紹介には「一般職業紹介」、「障害者職業紹介」、「日雇職業紹介」、</t>
    <phoneticPr fontId="4"/>
  </si>
  <si>
    <t>「新規学卒者職業紹介」がある。</t>
  </si>
  <si>
    <t>有効求職者数（Ａ）</t>
    <rPh sb="0" eb="2">
      <t>ユウコウ</t>
    </rPh>
    <rPh sb="2" eb="5">
      <t>キュウショクシャ</t>
    </rPh>
    <rPh sb="5" eb="6">
      <t>スウ</t>
    </rPh>
    <phoneticPr fontId="4"/>
  </si>
  <si>
    <t>有効求人数（Ｂ）</t>
    <rPh sb="0" eb="2">
      <t>ユウコウ</t>
    </rPh>
    <rPh sb="2" eb="5">
      <t>キュウジンスウ</t>
    </rPh>
    <phoneticPr fontId="4"/>
  </si>
  <si>
    <t>新規求職申込件数</t>
    <phoneticPr fontId="4"/>
  </si>
  <si>
    <t>総数</t>
  </si>
  <si>
    <t>男</t>
  </si>
  <si>
    <t>女</t>
    <phoneticPr fontId="4"/>
  </si>
  <si>
    <t xml:space="preserve"> 総数 (注</t>
    <phoneticPr fontId="4"/>
  </si>
  <si>
    <t>男</t>
    <phoneticPr fontId="4"/>
  </si>
  <si>
    <t>人</t>
  </si>
  <si>
    <t>件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</si>
  <si>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2</t>
    </r>
    <rPh sb="0" eb="2">
      <t>ヘイセイ</t>
    </rPh>
    <rPh sb="4" eb="6">
      <t>ネンド</t>
    </rPh>
    <phoneticPr fontId="4"/>
  </si>
  <si>
    <t>･･･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</si>
  <si>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</si>
  <si>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</si>
  <si>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</si>
  <si>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</si>
  <si>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</si>
  <si>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</si>
  <si>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</si>
  <si>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</si>
  <si>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</si>
  <si>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</si>
  <si>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</t>
    </r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</si>
  <si>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</si>
  <si>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</si>
  <si>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</si>
  <si>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</si>
  <si>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</si>
  <si>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</si>
  <si>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</si>
  <si>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</si>
  <si>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</si>
  <si>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</si>
  <si>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</si>
  <si>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 xml:space="preserve">          新規求人数</t>
  </si>
  <si>
    <t>就職件数</t>
  </si>
  <si>
    <t>有効求人倍率（Ｂ／Ａ）</t>
    <phoneticPr fontId="4"/>
  </si>
  <si>
    <r>
      <t xml:space="preserve">総数 </t>
    </r>
    <r>
      <rPr>
        <sz val="11"/>
        <color theme="1"/>
        <rFont val="ＭＳ Ｐゴシック"/>
        <family val="2"/>
        <charset val="128"/>
        <scheme val="minor"/>
      </rPr>
      <t>(注</t>
    </r>
    <rPh sb="4" eb="5">
      <t>チュウ</t>
    </rPh>
    <phoneticPr fontId="4"/>
  </si>
  <si>
    <t>女</t>
    <rPh sb="0" eb="1">
      <t>オンナ</t>
    </rPh>
    <phoneticPr fontId="4"/>
  </si>
  <si>
    <t>倍</t>
    <rPh sb="0" eb="1">
      <t>バイ</t>
    </rPh>
    <phoneticPr fontId="4"/>
  </si>
  <si>
    <t>･･･</t>
    <phoneticPr fontId="4"/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</si>
  <si>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</si>
  <si>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</si>
  <si>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</si>
  <si>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</t>
    </r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</si>
  <si>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</si>
  <si>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r>
      <t>注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総数に男女不問を含む。</t>
    </r>
    <rPh sb="0" eb="1">
      <t>チュウ</t>
    </rPh>
    <rPh sb="3" eb="5">
      <t>ソウスウ</t>
    </rPh>
    <rPh sb="6" eb="8">
      <t>ダンジョ</t>
    </rPh>
    <rPh sb="8" eb="10">
      <t>フモン</t>
    </rPh>
    <rPh sb="11" eb="12">
      <t>フク</t>
    </rPh>
    <phoneticPr fontId="4"/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</si>
  <si>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</si>
  <si>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Ｃ-08 一般職業紹介 産業別・規模別新規求人数</t>
    <rPh sb="14" eb="15">
      <t>ベツ</t>
    </rPh>
    <phoneticPr fontId="4"/>
  </si>
  <si>
    <t>（パ－トタイムを含む）</t>
  </si>
  <si>
    <t xml:space="preserve">  単位：人</t>
    <phoneticPr fontId="4"/>
  </si>
  <si>
    <t>1996</t>
  </si>
  <si>
    <t>1997</t>
  </si>
  <si>
    <t>1998</t>
  </si>
  <si>
    <t>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</si>
  <si>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</si>
  <si>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</si>
  <si>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 8年度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</si>
  <si>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</si>
  <si>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</si>
  <si>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</si>
  <si>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</si>
  <si>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</si>
  <si>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</si>
  <si>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総  数</t>
  </si>
  <si>
    <t>農林水産業</t>
  </si>
  <si>
    <t>鉱業</t>
  </si>
  <si>
    <t>建設業</t>
  </si>
  <si>
    <t>製造業</t>
  </si>
  <si>
    <t xml:space="preserve">  食料品</t>
  </si>
  <si>
    <t xml:space="preserve">  飲料･たばこ</t>
  </si>
  <si>
    <t xml:space="preserve">  繊維工業</t>
  </si>
  <si>
    <t xml:space="preserve">  衣服･その他</t>
  </si>
  <si>
    <t xml:space="preserve">  木材･木製品</t>
  </si>
  <si>
    <t xml:space="preserve">  家具･装備品</t>
  </si>
  <si>
    <t xml:space="preserve">  パルプ･紙</t>
  </si>
  <si>
    <t xml:space="preserve">  出版･印刷</t>
  </si>
  <si>
    <t xml:space="preserve">  化学工業</t>
  </si>
  <si>
    <t xml:space="preserve">  石油･石炭</t>
  </si>
  <si>
    <t xml:space="preserve">  プラスチック</t>
  </si>
  <si>
    <t xml:space="preserve">  ゴム製品</t>
  </si>
  <si>
    <t xml:space="preserve">  窯業･土石</t>
  </si>
  <si>
    <t xml:space="preserve">  鉄鋼業</t>
  </si>
  <si>
    <t xml:space="preserve">  非鉄金属</t>
  </si>
  <si>
    <t xml:space="preserve">  金属製品</t>
  </si>
  <si>
    <t>　機械器具</t>
  </si>
  <si>
    <t>一般機械器具</t>
  </si>
  <si>
    <t>電気機械器具</t>
  </si>
  <si>
    <t>輸送用機械器具</t>
  </si>
  <si>
    <t>精密機械器具</t>
  </si>
  <si>
    <t xml:space="preserve">  その他製造業</t>
  </si>
  <si>
    <t>電気･ガス･水道業</t>
  </si>
  <si>
    <t>運輸･通信業</t>
  </si>
  <si>
    <t>卸売･小売業,飲食店</t>
  </si>
  <si>
    <t>金融･保険業</t>
  </si>
  <si>
    <t>不動産業</t>
  </si>
  <si>
    <t>サ－ビス業</t>
  </si>
  <si>
    <t>公務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</si>
  <si>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</si>
  <si>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</si>
  <si>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</si>
  <si>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</si>
  <si>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</si>
  <si>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</si>
  <si>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1,000人以上</t>
  </si>
  <si>
    <t>資料：和歌山労働局職業安定部職業安定課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9">
      <t>アンテイカ</t>
    </rPh>
    <phoneticPr fontId="4"/>
  </si>
  <si>
    <t>Ｃ-09 一般職業紹介 中高年齢者</t>
  </si>
  <si>
    <t>中高年齢者とは,年齢45歳以上の者（パ－トタイムを除く）</t>
    <phoneticPr fontId="4"/>
  </si>
  <si>
    <t>有効求職者数（A)</t>
    <rPh sb="0" eb="2">
      <t>ユウコウ</t>
    </rPh>
    <rPh sb="2" eb="5">
      <t>キュウショクシャ</t>
    </rPh>
    <rPh sb="5" eb="6">
      <t>スウ</t>
    </rPh>
    <phoneticPr fontId="4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</si>
  <si>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</si>
  <si>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</si>
  <si>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</si>
  <si>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人</t>
    <rPh sb="0" eb="1">
      <t>ニン</t>
    </rPh>
    <phoneticPr fontId="4"/>
  </si>
  <si>
    <t>件</t>
    <rPh sb="0" eb="1">
      <t>ケン</t>
    </rPh>
    <phoneticPr fontId="4"/>
  </si>
  <si>
    <t>　</t>
    <phoneticPr fontId="4"/>
  </si>
  <si>
    <t>平成3年度  1991</t>
    <rPh sb="0" eb="2">
      <t>ヘイセイ</t>
    </rPh>
    <rPh sb="3" eb="5">
      <t>ネンド</t>
    </rPh>
    <phoneticPr fontId="4"/>
  </si>
  <si>
    <t xml:space="preserve">    4      1992</t>
    <phoneticPr fontId="4"/>
  </si>
  <si>
    <t xml:space="preserve">    5      1993</t>
    <phoneticPr fontId="4"/>
  </si>
  <si>
    <t xml:space="preserve">    6      1994</t>
    <phoneticPr fontId="4"/>
  </si>
  <si>
    <t xml:space="preserve">    7      1995</t>
    <phoneticPr fontId="4"/>
  </si>
  <si>
    <t xml:space="preserve">    8      1996</t>
    <phoneticPr fontId="4"/>
  </si>
  <si>
    <t xml:space="preserve">    9      1997</t>
    <phoneticPr fontId="4"/>
  </si>
  <si>
    <t xml:space="preserve">   10      1998</t>
    <phoneticPr fontId="4"/>
  </si>
  <si>
    <t xml:space="preserve">   11      1999</t>
    <phoneticPr fontId="4"/>
  </si>
  <si>
    <t xml:space="preserve">   12      2000</t>
    <phoneticPr fontId="4"/>
  </si>
  <si>
    <t xml:space="preserve">   13      2001</t>
    <phoneticPr fontId="4"/>
  </si>
  <si>
    <t xml:space="preserve">   14      2002</t>
    <phoneticPr fontId="4"/>
  </si>
  <si>
    <t>就職件数（Ｂ）</t>
    <rPh sb="0" eb="2">
      <t>シュウショク</t>
    </rPh>
    <rPh sb="2" eb="4">
      <t>ケンスウ</t>
    </rPh>
    <phoneticPr fontId="4"/>
  </si>
  <si>
    <t>就職率（Ｂ／Ａ×１００）</t>
    <rPh sb="0" eb="3">
      <t>シュウショクリツ</t>
    </rPh>
    <phoneticPr fontId="4"/>
  </si>
  <si>
    <t>%</t>
    <phoneticPr fontId="4"/>
  </si>
  <si>
    <t xml:space="preserve">    4      1992</t>
    <phoneticPr fontId="4"/>
  </si>
  <si>
    <t xml:space="preserve">    5      1993</t>
    <phoneticPr fontId="4"/>
  </si>
  <si>
    <t xml:space="preserve">    6      1994</t>
    <phoneticPr fontId="4"/>
  </si>
  <si>
    <t xml:space="preserve">    7      1995</t>
    <phoneticPr fontId="4"/>
  </si>
  <si>
    <t xml:space="preserve">    8      1996</t>
    <phoneticPr fontId="4"/>
  </si>
  <si>
    <t xml:space="preserve">    9      1997</t>
    <phoneticPr fontId="4"/>
  </si>
  <si>
    <t xml:space="preserve">   10      1998</t>
    <phoneticPr fontId="4"/>
  </si>
  <si>
    <t xml:space="preserve">   11      1999</t>
    <phoneticPr fontId="4"/>
  </si>
  <si>
    <t xml:space="preserve">   12      2000</t>
    <phoneticPr fontId="4"/>
  </si>
  <si>
    <t xml:space="preserve">   13      2001</t>
    <phoneticPr fontId="4"/>
  </si>
  <si>
    <t xml:space="preserve">   14      2002</t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</si>
  <si>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</si>
  <si>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Ｃ-10 障害者職業紹介</t>
    <rPh sb="5" eb="8">
      <t>ショウガイシャ</t>
    </rPh>
    <rPh sb="8" eb="10">
      <t>ショクギョウ</t>
    </rPh>
    <rPh sb="10" eb="12">
      <t>ショウカイ</t>
    </rPh>
    <phoneticPr fontId="4"/>
  </si>
  <si>
    <t>年度末現在有効求職者</t>
    <rPh sb="0" eb="3">
      <t>ネンドマツ</t>
    </rPh>
    <rPh sb="3" eb="5">
      <t>ゲンザイ</t>
    </rPh>
    <rPh sb="5" eb="7">
      <t>ユウコウ</t>
    </rPh>
    <rPh sb="7" eb="10">
      <t>キュウショクシャ</t>
    </rPh>
    <phoneticPr fontId="4"/>
  </si>
  <si>
    <t>新規求職申込件数</t>
    <rPh sb="0" eb="2">
      <t>シンキ</t>
    </rPh>
    <rPh sb="2" eb="3">
      <t>キュウ</t>
    </rPh>
    <rPh sb="3" eb="4">
      <t>キュウショクシャ</t>
    </rPh>
    <rPh sb="4" eb="6">
      <t>モウシコミ</t>
    </rPh>
    <rPh sb="6" eb="8">
      <t>ケンスウ</t>
    </rPh>
    <phoneticPr fontId="4"/>
  </si>
  <si>
    <t>就職件数</t>
    <rPh sb="0" eb="2">
      <t>シュウショク</t>
    </rPh>
    <rPh sb="2" eb="4">
      <t>ケンスウ</t>
    </rPh>
    <phoneticPr fontId="4"/>
  </si>
  <si>
    <t xml:space="preserve">  身体</t>
    <rPh sb="2" eb="4">
      <t>シンタイ</t>
    </rPh>
    <phoneticPr fontId="4"/>
  </si>
  <si>
    <t xml:space="preserve">  知的</t>
    <rPh sb="2" eb="4">
      <t>チテキ</t>
    </rPh>
    <phoneticPr fontId="4"/>
  </si>
  <si>
    <t xml:space="preserve"> その他</t>
    <rPh sb="1" eb="4">
      <t>ソノホカ</t>
    </rPh>
    <phoneticPr fontId="4"/>
  </si>
  <si>
    <t xml:space="preserve">  障害者</t>
    <rPh sb="2" eb="5">
      <t>ショウガイシャ</t>
    </rPh>
    <phoneticPr fontId="4"/>
  </si>
  <si>
    <t xml:space="preserve"> の障害者</t>
    <rPh sb="2" eb="5">
      <t>ショウガイシャ</t>
    </rPh>
    <phoneticPr fontId="4"/>
  </si>
  <si>
    <t xml:space="preserve">    └──┬──┘</t>
    <phoneticPr fontId="4"/>
  </si>
  <si>
    <t>人</t>
    <rPh sb="0" eb="1">
      <t>ヒト</t>
    </rPh>
    <phoneticPr fontId="4"/>
  </si>
  <si>
    <t>資料：和歌山労働局職業安定部職業安定課</t>
    <rPh sb="0" eb="2">
      <t>シリョウ</t>
    </rPh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アンテイカ</t>
    </rPh>
    <rPh sb="18" eb="19">
      <t>カ</t>
    </rPh>
    <phoneticPr fontId="4"/>
  </si>
  <si>
    <t>Ｃ-11 日雇職業紹介</t>
  </si>
  <si>
    <t>新規求職</t>
    <rPh sb="0" eb="2">
      <t>シンキ</t>
    </rPh>
    <rPh sb="2" eb="4">
      <t>キュウショク</t>
    </rPh>
    <phoneticPr fontId="4"/>
  </si>
  <si>
    <t>有効求</t>
    <rPh sb="0" eb="2">
      <t>ユウコウ</t>
    </rPh>
    <rPh sb="2" eb="3">
      <t>モトム</t>
    </rPh>
    <phoneticPr fontId="4"/>
  </si>
  <si>
    <t>新規求</t>
    <rPh sb="0" eb="2">
      <t>シンキ</t>
    </rPh>
    <rPh sb="2" eb="3">
      <t>モトム</t>
    </rPh>
    <phoneticPr fontId="4"/>
  </si>
  <si>
    <t>申込件数</t>
    <rPh sb="0" eb="2">
      <t>モウシコミ</t>
    </rPh>
    <rPh sb="2" eb="4">
      <t>ケンスウ</t>
    </rPh>
    <phoneticPr fontId="4"/>
  </si>
  <si>
    <t>職者数</t>
    <rPh sb="0" eb="1">
      <t>ショク</t>
    </rPh>
    <rPh sb="1" eb="2">
      <t>シャ</t>
    </rPh>
    <rPh sb="2" eb="3">
      <t>スウ</t>
    </rPh>
    <phoneticPr fontId="4"/>
  </si>
  <si>
    <t>人延数</t>
    <rPh sb="0" eb="1">
      <t>ヒト</t>
    </rPh>
    <rPh sb="1" eb="2">
      <t>エン</t>
    </rPh>
    <rPh sb="2" eb="3">
      <t>スウ</t>
    </rPh>
    <phoneticPr fontId="4"/>
  </si>
  <si>
    <t>就労実人員</t>
    <rPh sb="0" eb="2">
      <t>シュウロウ</t>
    </rPh>
    <rPh sb="2" eb="3">
      <t>ジツ</t>
    </rPh>
    <rPh sb="3" eb="5">
      <t>ジンイン</t>
    </rPh>
    <phoneticPr fontId="4"/>
  </si>
  <si>
    <t>就労延数</t>
    <rPh sb="0" eb="2">
      <t>シュウロウ</t>
    </rPh>
    <rPh sb="2" eb="3">
      <t>エン</t>
    </rPh>
    <rPh sb="3" eb="4">
      <t>スウ</t>
    </rPh>
    <phoneticPr fontId="4"/>
  </si>
  <si>
    <t>不就労延数</t>
    <rPh sb="0" eb="1">
      <t>フ</t>
    </rPh>
    <rPh sb="1" eb="3">
      <t>シュウロウ</t>
    </rPh>
    <rPh sb="3" eb="4">
      <t>エン</t>
    </rPh>
    <rPh sb="4" eb="5">
      <t>スウ</t>
    </rPh>
    <phoneticPr fontId="4"/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</si>
  <si>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年度 199</t>
    </r>
    <r>
      <rPr>
        <sz val="11"/>
        <color theme="1"/>
        <rFont val="ＭＳ Ｐゴシック"/>
        <family val="2"/>
        <charset val="128"/>
        <scheme val="minor"/>
      </rPr>
      <t>4</t>
    </r>
    <rPh sb="1" eb="3">
      <t>ヘイセイ</t>
    </rPh>
    <rPh sb="4" eb="6">
      <t>ネンド</t>
    </rPh>
    <phoneticPr fontId="4"/>
  </si>
  <si>
    <t xml:space="preserve">     7     1995</t>
    <phoneticPr fontId="4"/>
  </si>
  <si>
    <t xml:space="preserve">     8     1996</t>
    <phoneticPr fontId="4"/>
  </si>
  <si>
    <t>－</t>
    <phoneticPr fontId="4"/>
  </si>
  <si>
    <t xml:space="preserve">     9     1997</t>
    <phoneticPr fontId="4"/>
  </si>
  <si>
    <t xml:space="preserve">    10     1998</t>
    <phoneticPr fontId="4"/>
  </si>
  <si>
    <t xml:space="preserve">    11     1999</t>
    <phoneticPr fontId="4"/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</si>
  <si>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</si>
  <si>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</si>
  <si>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</si>
  <si>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t>資料：和歌山労働局職業安定部職業安定課</t>
    <rPh sb="0" eb="2">
      <t>シリョウ</t>
    </rPh>
    <rPh sb="3" eb="6">
      <t>ワカヤマ</t>
    </rPh>
    <rPh sb="6" eb="8">
      <t>ロウドウ</t>
    </rPh>
    <rPh sb="8" eb="9">
      <t>キョク</t>
    </rPh>
    <rPh sb="9" eb="11">
      <t>ショクギョウ</t>
    </rPh>
    <rPh sb="11" eb="13">
      <t>アンテイ</t>
    </rPh>
    <rPh sb="13" eb="14">
      <t>ブ</t>
    </rPh>
    <rPh sb="14" eb="16">
      <t>ショクギョウ</t>
    </rPh>
    <rPh sb="16" eb="18">
      <t>アンテイ</t>
    </rPh>
    <rPh sb="18" eb="19">
      <t>カ</t>
    </rPh>
    <phoneticPr fontId="4"/>
  </si>
  <si>
    <t>Ｃ-12 新規学卒者職業紹介</t>
  </si>
  <si>
    <t>Ａ．中学校</t>
  </si>
  <si>
    <t>　    　( 3月卒業者)</t>
  </si>
  <si>
    <t xml:space="preserve"> 就職希望</t>
  </si>
  <si>
    <t>求人数</t>
  </si>
  <si>
    <t xml:space="preserve"> 就職者数</t>
  </si>
  <si>
    <t>うち県内</t>
  </si>
  <si>
    <t>求人倍率</t>
  </si>
  <si>
    <t>就職率</t>
  </si>
  <si>
    <t xml:space="preserve"> 県内就職率</t>
  </si>
  <si>
    <t>者数(A)</t>
  </si>
  <si>
    <t xml:space="preserve">    (B)</t>
  </si>
  <si>
    <t xml:space="preserve">    (C)</t>
  </si>
  <si>
    <t xml:space="preserve">    (D)</t>
  </si>
  <si>
    <t>（B/A）</t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</si>
  <si>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C/A×100)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</si>
  <si>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D/C×100)</t>
    </r>
    <phoneticPr fontId="4"/>
  </si>
  <si>
    <t>％</t>
  </si>
  <si>
    <t>全数</t>
  </si>
  <si>
    <r>
      <t>　平成8年  199</t>
    </r>
    <r>
      <rPr>
        <sz val="11"/>
        <color theme="1"/>
        <rFont val="ＭＳ Ｐゴシック"/>
        <family val="2"/>
        <charset val="128"/>
        <scheme val="minor"/>
      </rPr>
      <t>6</t>
    </r>
    <rPh sb="1" eb="3">
      <t>ヘイセイ</t>
    </rPh>
    <rPh sb="4" eb="5">
      <t>ネン</t>
    </rPh>
    <phoneticPr fontId="4"/>
  </si>
  <si>
    <t xml:space="preserve">      9    1997</t>
    <phoneticPr fontId="4"/>
  </si>
  <si>
    <t xml:space="preserve">     10    1998</t>
    <phoneticPr fontId="4"/>
  </si>
  <si>
    <t xml:space="preserve">     11    1999</t>
    <phoneticPr fontId="4"/>
  </si>
  <si>
    <t xml:space="preserve">     12    2000</t>
    <phoneticPr fontId="4"/>
  </si>
  <si>
    <t xml:space="preserve">     13    2001</t>
    <phoneticPr fontId="4"/>
  </si>
  <si>
    <t xml:space="preserve">     14    2002</t>
    <phoneticPr fontId="4"/>
  </si>
  <si>
    <t xml:space="preserve">     15    2003</t>
    <phoneticPr fontId="4"/>
  </si>
  <si>
    <t>Ｂ．高等学校</t>
  </si>
  <si>
    <t>就職希望</t>
    <rPh sb="0" eb="2">
      <t>シュウショク</t>
    </rPh>
    <rPh sb="2" eb="4">
      <t>キボウ</t>
    </rPh>
    <phoneticPr fontId="4"/>
  </si>
  <si>
    <t>求人倍率</t>
    <rPh sb="0" eb="2">
      <t>キュウジン</t>
    </rPh>
    <rPh sb="2" eb="4">
      <t>バイリツ</t>
    </rPh>
    <phoneticPr fontId="4"/>
  </si>
  <si>
    <t>就職率</t>
    <rPh sb="0" eb="2">
      <t>シュウショク</t>
    </rPh>
    <rPh sb="2" eb="3">
      <t>リツ</t>
    </rPh>
    <phoneticPr fontId="4"/>
  </si>
  <si>
    <t>県内就職率</t>
    <rPh sb="0" eb="2">
      <t>ケンナイ</t>
    </rPh>
    <rPh sb="2" eb="4">
      <t>シュウショク</t>
    </rPh>
    <rPh sb="4" eb="5">
      <t>リツ</t>
    </rPh>
    <phoneticPr fontId="4"/>
  </si>
  <si>
    <r>
      <t xml:space="preserve">  </t>
    </r>
    <r>
      <rPr>
        <sz val="14"/>
        <rFont val="ＭＳ 明朝"/>
        <family val="1"/>
        <charset val="128"/>
      </rPr>
      <t>者数(</t>
    </r>
    <r>
      <rPr>
        <sz val="11"/>
        <color theme="1"/>
        <rFont val="ＭＳ Ｐゴシック"/>
        <family val="2"/>
        <charset val="128"/>
        <scheme val="minor"/>
      </rPr>
      <t>A)</t>
    </r>
    <rPh sb="2" eb="3">
      <t>シャ</t>
    </rPh>
    <rPh sb="3" eb="4">
      <t>スウ</t>
    </rPh>
    <phoneticPr fontId="4"/>
  </si>
  <si>
    <t>求人数(B)</t>
    <rPh sb="0" eb="3">
      <t>キュウジンスウ</t>
    </rPh>
    <phoneticPr fontId="4"/>
  </si>
  <si>
    <t>就職者数（C)</t>
    <rPh sb="0" eb="2">
      <t>シュウショク</t>
    </rPh>
    <rPh sb="2" eb="3">
      <t>シャ</t>
    </rPh>
    <rPh sb="3" eb="4">
      <t>スウ</t>
    </rPh>
    <phoneticPr fontId="4"/>
  </si>
  <si>
    <t>うち県内（D)</t>
    <rPh sb="2" eb="4">
      <t>ケンナイ</t>
    </rPh>
    <phoneticPr fontId="4"/>
  </si>
  <si>
    <t>（B/A)</t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</si>
  <si>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C/A×100)</t>
    </r>
    <phoneticPr fontId="4"/>
  </si>
  <si>
    <t>（D/C×100）</t>
    <phoneticPr fontId="4"/>
  </si>
  <si>
    <t>％</t>
    <phoneticPr fontId="4"/>
  </si>
  <si>
    <t>全数</t>
    <rPh sb="0" eb="2">
      <t>ゼンスウ</t>
    </rPh>
    <phoneticPr fontId="4"/>
  </si>
  <si>
    <t xml:space="preserve">      9    1997</t>
    <phoneticPr fontId="4"/>
  </si>
  <si>
    <t xml:space="preserve">     10    1998</t>
    <phoneticPr fontId="4"/>
  </si>
  <si>
    <t xml:space="preserve">     11    1999</t>
    <phoneticPr fontId="4"/>
  </si>
  <si>
    <t xml:space="preserve">     12    2000</t>
    <phoneticPr fontId="4"/>
  </si>
  <si>
    <t xml:space="preserve">     13    2001</t>
    <phoneticPr fontId="4"/>
  </si>
  <si>
    <t xml:space="preserve">     14    2002</t>
    <phoneticPr fontId="4"/>
  </si>
  <si>
    <t xml:space="preserve">     15    2003</t>
    <phoneticPr fontId="4"/>
  </si>
  <si>
    <t>安定所別　和歌山</t>
    <rPh sb="0" eb="2">
      <t>アンテイ</t>
    </rPh>
    <rPh sb="2" eb="3">
      <t>ショ</t>
    </rPh>
    <rPh sb="3" eb="4">
      <t>ベツ</t>
    </rPh>
    <rPh sb="5" eb="8">
      <t>ワカヤマ</t>
    </rPh>
    <phoneticPr fontId="4"/>
  </si>
  <si>
    <t>　　　　　新宮</t>
    <rPh sb="5" eb="7">
      <t>シングウ</t>
    </rPh>
    <phoneticPr fontId="4"/>
  </si>
  <si>
    <t>　　　　　田辺</t>
    <rPh sb="5" eb="7">
      <t>タナベ</t>
    </rPh>
    <phoneticPr fontId="4"/>
  </si>
  <si>
    <t>　　　　　御坊</t>
    <rPh sb="5" eb="7">
      <t>ゴボウ</t>
    </rPh>
    <phoneticPr fontId="4"/>
  </si>
  <si>
    <t>　　　　　湯浅</t>
    <rPh sb="5" eb="7">
      <t>ユアサ</t>
    </rPh>
    <phoneticPr fontId="4"/>
  </si>
  <si>
    <t>　　　　　海南</t>
    <rPh sb="5" eb="7">
      <t>カイナン</t>
    </rPh>
    <phoneticPr fontId="4"/>
  </si>
  <si>
    <t>　　　　　橋本</t>
    <rPh sb="5" eb="7">
      <t>ハシモト</t>
    </rPh>
    <phoneticPr fontId="4"/>
  </si>
  <si>
    <t>　　　　　串本</t>
    <rPh sb="5" eb="7">
      <t>クシモト</t>
    </rPh>
    <phoneticPr fontId="4"/>
  </si>
  <si>
    <t>Ｃ-13 職業訓練</t>
  </si>
  <si>
    <t>Ａ．普通職業訓練（普通課程，短期課程）</t>
  </si>
  <si>
    <t xml:space="preserve">  定員数</t>
  </si>
  <si>
    <t xml:space="preserve"> 応募者数</t>
  </si>
  <si>
    <t xml:space="preserve"> 入校者数</t>
  </si>
  <si>
    <t xml:space="preserve"> 修了者数</t>
  </si>
  <si>
    <t xml:space="preserve"> 自営,</t>
  </si>
  <si>
    <t xml:space="preserve"> 県内就職</t>
  </si>
  <si>
    <t xml:space="preserve"> 県外就職</t>
  </si>
  <si>
    <t xml:space="preserve"> その他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</si>
  <si>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 19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0</t>
    </r>
    <phoneticPr fontId="4"/>
  </si>
  <si>
    <t xml:space="preserve">    60     1985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</si>
  <si>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</si>
  <si>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</si>
  <si>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</si>
  <si>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</si>
  <si>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</si>
  <si>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</si>
  <si>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12     2000</t>
    <phoneticPr fontId="4"/>
  </si>
  <si>
    <t xml:space="preserve">    13     2001</t>
    <phoneticPr fontId="4"/>
  </si>
  <si>
    <t xml:space="preserve">    14     2002</t>
    <phoneticPr fontId="4"/>
  </si>
  <si>
    <t>県立和歌山</t>
  </si>
  <si>
    <t>高等技術専門校</t>
  </si>
  <si>
    <t>普通課程</t>
  </si>
  <si>
    <t>自動車工学科</t>
  </si>
  <si>
    <t>情報ﾏﾈｼﾞﾒﾝﾄ科</t>
  </si>
  <si>
    <t>理容科</t>
    <rPh sb="0" eb="2">
      <t>リヨウ</t>
    </rPh>
    <phoneticPr fontId="4"/>
  </si>
  <si>
    <t>注)</t>
    <rPh sb="0" eb="1">
      <t>チュウ</t>
    </rPh>
    <phoneticPr fontId="4"/>
  </si>
  <si>
    <t>機械電子工学科</t>
    <rPh sb="0" eb="2">
      <t>キカイ</t>
    </rPh>
    <rPh sb="2" eb="4">
      <t>デンシ</t>
    </rPh>
    <rPh sb="4" eb="6">
      <t>コウガク</t>
    </rPh>
    <phoneticPr fontId="4"/>
  </si>
  <si>
    <t>－</t>
    <phoneticPr fontId="4"/>
  </si>
  <si>
    <t>建築工学科</t>
    <rPh sb="0" eb="2">
      <t>ケンチク</t>
    </rPh>
    <phoneticPr fontId="4"/>
  </si>
  <si>
    <t>ﾃﾞｻﾞｲﾝ木工科</t>
  </si>
  <si>
    <t>県立田辺</t>
  </si>
  <si>
    <t>ＯＡ経理科</t>
  </si>
  <si>
    <t>塑性工芸科</t>
  </si>
  <si>
    <t>県立新宮</t>
  </si>
  <si>
    <t>溶接技術科</t>
    <rPh sb="0" eb="2">
      <t>ヨウセツ</t>
    </rPh>
    <rPh sb="2" eb="5">
      <t>ギジュツカ</t>
    </rPh>
    <phoneticPr fontId="4"/>
  </si>
  <si>
    <t>短期課程</t>
  </si>
  <si>
    <t>建築科</t>
  </si>
  <si>
    <t>資料：県雇用推進課</t>
    <rPh sb="4" eb="6">
      <t>コヨウ</t>
    </rPh>
    <rPh sb="6" eb="8">
      <t>スイシン</t>
    </rPh>
    <rPh sb="8" eb="9">
      <t>カ</t>
    </rPh>
    <phoneticPr fontId="4"/>
  </si>
  <si>
    <t>注）和歌山高等技術専門校の機械電子工学科(高卒２年生)は、</t>
    <rPh sb="0" eb="1">
      <t>チュウ</t>
    </rPh>
    <rPh sb="2" eb="7">
      <t>ワカヤマコウトウ</t>
    </rPh>
    <rPh sb="7" eb="9">
      <t>ギジュツ</t>
    </rPh>
    <rPh sb="9" eb="12">
      <t>センモンコウ</t>
    </rPh>
    <rPh sb="13" eb="17">
      <t>キカイデンシ</t>
    </rPh>
    <rPh sb="17" eb="20">
      <t>コウガクカ</t>
    </rPh>
    <rPh sb="21" eb="23">
      <t>コウソツ</t>
    </rPh>
    <rPh sb="24" eb="26">
      <t>ネンセイ</t>
    </rPh>
    <phoneticPr fontId="4"/>
  </si>
  <si>
    <t>　　平成１４年度設置のため、修了者はありません。</t>
    <rPh sb="2" eb="4">
      <t>ヘイセイ</t>
    </rPh>
    <rPh sb="6" eb="8">
      <t>ネンド</t>
    </rPh>
    <rPh sb="8" eb="10">
      <t>セッチ</t>
    </rPh>
    <rPh sb="14" eb="17">
      <t>シュウリョウシャ</t>
    </rPh>
    <phoneticPr fontId="4"/>
  </si>
  <si>
    <t>Ｂ．普通職業訓練（短期課程）</t>
  </si>
  <si>
    <t xml:space="preserve"> 単位：人</t>
    <phoneticPr fontId="4"/>
  </si>
  <si>
    <t>応募者数</t>
    <phoneticPr fontId="4"/>
  </si>
  <si>
    <t>入校者数</t>
    <phoneticPr fontId="4"/>
  </si>
  <si>
    <t>修了者数</t>
    <phoneticPr fontId="4"/>
  </si>
  <si>
    <t>県内就職</t>
    <phoneticPr fontId="4"/>
  </si>
  <si>
    <t>県外就職</t>
    <phoneticPr fontId="4"/>
  </si>
  <si>
    <t>昭和55年度 1980</t>
    <phoneticPr fontId="4"/>
  </si>
  <si>
    <t>平成 2　　 1990</t>
    <phoneticPr fontId="4"/>
  </si>
  <si>
    <t>和歌山職業能力</t>
  </si>
  <si>
    <t>開発促進センタ－</t>
  </si>
  <si>
    <t>ﾃｸﾆｶﾙｵﾍﾟﾚ-ｼｮﾝ科 4月開講</t>
  </si>
  <si>
    <r>
      <t xml:space="preserve">               </t>
    </r>
    <r>
      <rPr>
        <sz val="14"/>
        <rFont val="ＭＳ 明朝"/>
        <family val="1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月</t>
    </r>
    <phoneticPr fontId="4"/>
  </si>
  <si>
    <r>
      <t xml:space="preserve">               10</t>
    </r>
    <r>
      <rPr>
        <sz val="14"/>
        <rFont val="ＭＳ 明朝"/>
        <family val="1"/>
        <charset val="128"/>
      </rPr>
      <t>月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</si>
  <si>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 </t>
    </r>
    <r>
      <rPr>
        <sz val="14"/>
        <rFont val="ＭＳ 明朝"/>
        <family val="1"/>
        <charset val="128"/>
      </rPr>
      <t>1月</t>
    </r>
    <phoneticPr fontId="4"/>
  </si>
  <si>
    <t>金属加工科      4月開講</t>
  </si>
  <si>
    <t>　　　　　　　　7月</t>
    <rPh sb="9" eb="10">
      <t>ガツ</t>
    </rPh>
    <phoneticPr fontId="4"/>
  </si>
  <si>
    <r>
      <t>　　　　　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0月</t>
    </r>
    <rPh sb="10" eb="11">
      <t>ガツ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</si>
  <si>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 </t>
    </r>
    <r>
      <rPr>
        <sz val="14"/>
        <rFont val="ＭＳ 明朝"/>
        <family val="1"/>
        <charset val="128"/>
      </rPr>
      <t>1月</t>
    </r>
    <rPh sb="17" eb="18">
      <t>ガツ</t>
    </rPh>
    <phoneticPr fontId="4"/>
  </si>
  <si>
    <t>ビル管理科      4月開講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</si>
  <si>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 </t>
    </r>
    <r>
      <rPr>
        <sz val="14"/>
        <rFont val="ＭＳ 明朝"/>
        <family val="1"/>
        <charset val="128"/>
      </rPr>
      <t>7月</t>
    </r>
    <rPh sb="17" eb="18">
      <t>ツキ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</si>
  <si>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</t>
    </r>
    <r>
      <rPr>
        <sz val="14"/>
        <rFont val="ＭＳ 明朝"/>
        <family val="1"/>
        <charset val="128"/>
      </rPr>
      <t>10月</t>
    </r>
    <rPh sb="17" eb="18">
      <t>ツキ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</si>
  <si>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    </t>
    </r>
    <r>
      <rPr>
        <sz val="14"/>
        <rFont val="ＭＳ 明朝"/>
        <family val="1"/>
        <charset val="128"/>
      </rPr>
      <t>1月</t>
    </r>
    <rPh sb="17" eb="18">
      <t>ツキ</t>
    </rPh>
    <phoneticPr fontId="4"/>
  </si>
  <si>
    <t>ﾋﾞｼﾞﾈｽﾜ-ｸ科     4月開講</t>
  </si>
  <si>
    <t>ビル管理科　　　4月開講</t>
    <rPh sb="2" eb="4">
      <t>カンリ</t>
    </rPh>
    <rPh sb="4" eb="5">
      <t>カ</t>
    </rPh>
    <rPh sb="9" eb="10">
      <t>ツキ</t>
    </rPh>
    <rPh sb="10" eb="12">
      <t>カイコウ</t>
    </rPh>
    <phoneticPr fontId="4"/>
  </si>
  <si>
    <r>
      <t>（夜間）</t>
    </r>
    <r>
      <rPr>
        <sz val="11"/>
        <color theme="1"/>
        <rFont val="ＭＳ Ｐゴシック"/>
        <family val="2"/>
        <charset val="128"/>
        <scheme val="minor"/>
      </rPr>
      <t xml:space="preserve">        </t>
    </r>
    <r>
      <rPr>
        <sz val="14"/>
        <rFont val="ＭＳ 明朝"/>
        <family val="1"/>
        <charset val="128"/>
      </rPr>
      <t>7月</t>
    </r>
    <rPh sb="1" eb="3">
      <t>ヤカン</t>
    </rPh>
    <rPh sb="13" eb="14">
      <t>ツキ</t>
    </rPh>
    <phoneticPr fontId="4"/>
  </si>
  <si>
    <t xml:space="preserve"> 同 センタ－  日高分所</t>
  </si>
  <si>
    <r>
      <t xml:space="preserve">ＯＡシステム科  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月開講</t>
    </r>
    <rPh sb="11" eb="13">
      <t>カイコウ</t>
    </rPh>
    <phoneticPr fontId="4"/>
  </si>
  <si>
    <t>Ｃ-14 労働組合組織状況</t>
  </si>
  <si>
    <t>Ａ．産業・地域別労働組合数及び組合員数</t>
    <rPh sb="13" eb="14">
      <t>オヨ</t>
    </rPh>
    <rPh sb="15" eb="17">
      <t>クミアイ</t>
    </rPh>
    <rPh sb="17" eb="19">
      <t>インスウ</t>
    </rPh>
    <phoneticPr fontId="4"/>
  </si>
  <si>
    <t>（ 6月30日現在）</t>
    <phoneticPr fontId="4"/>
  </si>
  <si>
    <t xml:space="preserve"> 田辺市</t>
  </si>
  <si>
    <t xml:space="preserve"> 新宮市</t>
  </si>
  <si>
    <t>年次，産業</t>
  </si>
  <si>
    <t>海草郡</t>
  </si>
  <si>
    <t>那賀郡</t>
  </si>
  <si>
    <t>伊都郡</t>
  </si>
  <si>
    <t>有田郡</t>
  </si>
  <si>
    <t>日高郡</t>
  </si>
  <si>
    <t>西牟婁郡</t>
  </si>
  <si>
    <t>東牟婁郡</t>
  </si>
  <si>
    <t>組合数</t>
  </si>
  <si>
    <r>
      <t>昭和4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</si>
  <si>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 xml:space="preserve">　　50年 1975 </t>
    <phoneticPr fontId="4"/>
  </si>
  <si>
    <t>　　55　 1980</t>
  </si>
  <si>
    <t>　　60　 1985</t>
  </si>
  <si>
    <t>平成 2   1990</t>
  </si>
  <si>
    <t>　　 7　 1995</t>
  </si>
  <si>
    <t>　　12　 2000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</si>
  <si>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　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</si>
  <si>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　　14　 2002</t>
    <phoneticPr fontId="4"/>
  </si>
  <si>
    <t>　　15　 2003</t>
    <phoneticPr fontId="4"/>
  </si>
  <si>
    <t>電気・ガス・水道業</t>
  </si>
  <si>
    <t>運輸・通信業</t>
  </si>
  <si>
    <t>金融・保険業</t>
  </si>
  <si>
    <t>国家公務</t>
  </si>
  <si>
    <t>地方公務</t>
  </si>
  <si>
    <t>分類不能</t>
  </si>
  <si>
    <t>組合員数</t>
  </si>
  <si>
    <t>（人）</t>
  </si>
  <si>
    <r>
      <t>昭和45年 197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 xml:space="preserve"> </t>
    </r>
    <phoneticPr fontId="4"/>
  </si>
  <si>
    <t>資料：県労働企画課「和歌山県労働組合名簿」</t>
    <rPh sb="4" eb="6">
      <t>ロウドウ</t>
    </rPh>
    <rPh sb="6" eb="8">
      <t>キカク</t>
    </rPh>
    <phoneticPr fontId="4"/>
  </si>
  <si>
    <t xml:space="preserve"> Ｂ．主要団体，法規，地域別労働組合員数（ 6月30日現在）</t>
  </si>
  <si>
    <t xml:space="preserve"> 年次，団体，法規</t>
  </si>
  <si>
    <t xml:space="preserve"> 和歌山市</t>
  </si>
  <si>
    <t>平成11年 1999</t>
  </si>
  <si>
    <t>連合和歌山</t>
  </si>
  <si>
    <t>県地評</t>
  </si>
  <si>
    <t>その他の組織</t>
  </si>
  <si>
    <t>無加盟</t>
  </si>
  <si>
    <t>平成12年 2000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</si>
  <si>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</si>
  <si>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</si>
  <si>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>平成15年 2003</t>
    <phoneticPr fontId="4"/>
  </si>
  <si>
    <t>労組法</t>
  </si>
  <si>
    <t xml:space="preserve">    連合和歌山</t>
  </si>
  <si>
    <t xml:space="preserve">    県地評</t>
  </si>
  <si>
    <t xml:space="preserve">    その他組織</t>
  </si>
  <si>
    <t xml:space="preserve">    無加盟</t>
  </si>
  <si>
    <t>国労法</t>
  </si>
  <si>
    <t>－</t>
    <phoneticPr fontId="4"/>
  </si>
  <si>
    <t>地公労法</t>
  </si>
  <si>
    <t>国公法</t>
  </si>
  <si>
    <t>地公法</t>
  </si>
  <si>
    <t xml:space="preserve">          資料：県労働企画課「和歌山県労働組合名簿」</t>
    <rPh sb="14" eb="16">
      <t>ロウドウ</t>
    </rPh>
    <rPh sb="16" eb="18">
      <t>キカク</t>
    </rPh>
    <phoneticPr fontId="4"/>
  </si>
  <si>
    <t>注）団体への二重加盟は，重複計算</t>
    <phoneticPr fontId="4"/>
  </si>
  <si>
    <t>Ｃ-15 争議形態別労働争議</t>
  </si>
  <si>
    <t xml:space="preserve">     総争議</t>
  </si>
  <si>
    <t xml:space="preserve">   争議行為を</t>
  </si>
  <si>
    <t>争議行為を伴う争議</t>
  </si>
  <si>
    <t xml:space="preserve">   伴う争議計</t>
  </si>
  <si>
    <t xml:space="preserve"> 半日以上同盟罷業</t>
    <phoneticPr fontId="4"/>
  </si>
  <si>
    <t>半日未満同盟罷業</t>
  </si>
  <si>
    <t xml:space="preserve">   作業所閉鎖</t>
  </si>
  <si>
    <t xml:space="preserve">  総参加</t>
  </si>
  <si>
    <t xml:space="preserve">  行為参</t>
  </si>
  <si>
    <t xml:space="preserve">  件数</t>
  </si>
  <si>
    <t xml:space="preserve">  人  員</t>
  </si>
  <si>
    <t xml:space="preserve">  加人員</t>
  </si>
  <si>
    <t>昭和55年 1980</t>
    <phoneticPr fontId="4"/>
  </si>
  <si>
    <t xml:space="preserve">    60   1985</t>
  </si>
  <si>
    <t xml:space="preserve">     7   1995</t>
  </si>
  <si>
    <t xml:space="preserve">    10   1998</t>
  </si>
  <si>
    <t xml:space="preserve">    11   1999</t>
  </si>
  <si>
    <t xml:space="preserve">    12   2000</t>
    <phoneticPr fontId="4"/>
  </si>
  <si>
    <t>－</t>
  </si>
  <si>
    <t xml:space="preserve">    13   2001</t>
    <phoneticPr fontId="4"/>
  </si>
  <si>
    <t xml:space="preserve">    14   2002</t>
    <phoneticPr fontId="4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</si>
  <si>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</si>
  <si>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</si>
  <si>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</si>
  <si>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</si>
  <si>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</si>
  <si>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</si>
  <si>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</si>
  <si>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</si>
  <si>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</si>
  <si>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</si>
  <si>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</si>
  <si>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</si>
  <si>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 xml:space="preserve">    －続き－</t>
  </si>
  <si>
    <t xml:space="preserve">  争議行為を</t>
  </si>
  <si>
    <t xml:space="preserve">    解決件数</t>
  </si>
  <si>
    <t xml:space="preserve">     怠  業</t>
  </si>
  <si>
    <t xml:space="preserve">     その他</t>
  </si>
  <si>
    <t xml:space="preserve">  伴わない争議</t>
  </si>
  <si>
    <t>行為参加</t>
  </si>
  <si>
    <t>人員(注)</t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</si>
  <si>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</si>
  <si>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</si>
  <si>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</si>
  <si>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t>（注）争議行為は全員が参加しない事もあるため、総争議の総参加人員と</t>
  </si>
  <si>
    <t xml:space="preserve">      行為参加人員の合計は必ずしも一致しない。</t>
  </si>
  <si>
    <t>資料：県労働企画課</t>
    <rPh sb="4" eb="6">
      <t>ロウドウ</t>
    </rPh>
    <rPh sb="6" eb="8">
      <t>キカク</t>
    </rPh>
    <phoneticPr fontId="4"/>
  </si>
  <si>
    <t xml:space="preserve"> Ｃ-16 産業別名目賃金指数（常用労働者現金給与総額）</t>
  </si>
  <si>
    <t xml:space="preserve">  「毎月勤労統計調査」は、賃金、労働時間及び雇用の月々の変化を把握する</t>
    <phoneticPr fontId="4"/>
  </si>
  <si>
    <t>ため、常用労働者５人以上の事業所を対象として、厚生労働省により県統計課</t>
    <rPh sb="23" eb="25">
      <t>コウセイ</t>
    </rPh>
    <phoneticPr fontId="4"/>
  </si>
  <si>
    <t>を通じ実施されている。県内では、対象事業所の中から抽出された約 500事業</t>
    <rPh sb="1" eb="2">
      <t>ツウ</t>
    </rPh>
    <rPh sb="22" eb="23">
      <t>ナカ</t>
    </rPh>
    <phoneticPr fontId="4"/>
  </si>
  <si>
    <t>所、常用労働者３万人について調査が行われている。なお、農林水産業、公務、</t>
    <rPh sb="0" eb="1">
      <t>ショ</t>
    </rPh>
    <rPh sb="2" eb="3">
      <t>ジョウヨウ</t>
    </rPh>
    <phoneticPr fontId="4"/>
  </si>
  <si>
    <t>家事サービス、外国公務は、調査対象から除かれている。</t>
    <rPh sb="0" eb="2">
      <t>カジ</t>
    </rPh>
    <phoneticPr fontId="4"/>
  </si>
  <si>
    <t>Ａ．常用労働者30人以上の事業所</t>
  </si>
  <si>
    <r>
      <t xml:space="preserve">   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年=100)</t>
    </r>
    <phoneticPr fontId="4"/>
  </si>
  <si>
    <t xml:space="preserve"> 産業計</t>
    <rPh sb="3" eb="4">
      <t>ケイ</t>
    </rPh>
    <phoneticPr fontId="4"/>
  </si>
  <si>
    <t xml:space="preserve"> 電気･ｶﾞｽ</t>
  </si>
  <si>
    <t xml:space="preserve"> 卸売･</t>
    <phoneticPr fontId="4"/>
  </si>
  <si>
    <t xml:space="preserve"> 調査</t>
  </si>
  <si>
    <t xml:space="preserve"> (ｻ-ﾋﾞｽ業</t>
    <rPh sb="7" eb="8">
      <t>ギョウ</t>
    </rPh>
    <phoneticPr fontId="4"/>
  </si>
  <si>
    <t xml:space="preserve"> ･熱供給</t>
  </si>
  <si>
    <t xml:space="preserve"> 運輸･</t>
    <phoneticPr fontId="4"/>
  </si>
  <si>
    <t xml:space="preserve"> 小売業,</t>
    <rPh sb="1" eb="2">
      <t>ショウ</t>
    </rPh>
    <phoneticPr fontId="4"/>
  </si>
  <si>
    <t xml:space="preserve"> 金融･</t>
    <phoneticPr fontId="4"/>
  </si>
  <si>
    <t>不動産業</t>
    <phoneticPr fontId="4"/>
  </si>
  <si>
    <t xml:space="preserve"> ｻｰﾋﾞｽ業</t>
    <rPh sb="6" eb="7">
      <t>ギョウ</t>
    </rPh>
    <phoneticPr fontId="4"/>
  </si>
  <si>
    <t xml:space="preserve"> 産業計</t>
  </si>
  <si>
    <t xml:space="preserve"> 　　除く)</t>
    <phoneticPr fontId="4"/>
  </si>
  <si>
    <t xml:space="preserve"> ･水道業</t>
  </si>
  <si>
    <t xml:space="preserve"> 通信業</t>
    <rPh sb="1" eb="2">
      <t>ツウ</t>
    </rPh>
    <phoneticPr fontId="4"/>
  </si>
  <si>
    <t xml:space="preserve"> 飲食店</t>
    <rPh sb="1" eb="3">
      <t>インショク</t>
    </rPh>
    <phoneticPr fontId="4"/>
  </si>
  <si>
    <t xml:space="preserve"> 保険業</t>
    <rPh sb="1" eb="2">
      <t>ホ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</si>
  <si>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5">
      <t>ネン</t>
    </rPh>
    <phoneticPr fontId="4"/>
  </si>
  <si>
    <t>X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</si>
  <si>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</si>
  <si>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>資料：県統計課「毎月勤労統計調査総合報告書」</t>
  </si>
  <si>
    <t>Ｂ．常用労働者５人以上の事業所</t>
  </si>
  <si>
    <t xml:space="preserve"> 飲食店</t>
    <rPh sb="1" eb="2">
      <t>イン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</si>
  <si>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1年 1999</t>
    </r>
    <rPh sb="0" eb="2">
      <t>ヘイセイ</t>
    </rPh>
    <rPh sb="4" eb="5">
      <t>ネン</t>
    </rPh>
    <phoneticPr fontId="4"/>
  </si>
  <si>
    <t xml:space="preserve"> Ｃ-17 産業別実質賃金指数（常用労働者現金給与総額）</t>
  </si>
  <si>
    <t>C-16 表頭参照</t>
    <phoneticPr fontId="4"/>
  </si>
  <si>
    <t>ｻｰﾋﾞｽ業</t>
    <rPh sb="5" eb="6">
      <t>ギョウ</t>
    </rPh>
    <phoneticPr fontId="4"/>
  </si>
  <si>
    <t xml:space="preserve"> Ｃ-18 産業別常用労働者１人平均月間現金給与総額</t>
  </si>
  <si>
    <t xml:space="preserve">      単位：千円</t>
    <phoneticPr fontId="4"/>
  </si>
  <si>
    <t>昭和45年 1970</t>
    <phoneticPr fontId="4"/>
  </si>
  <si>
    <t xml:space="preserve">    50   1975</t>
  </si>
  <si>
    <t>X</t>
  </si>
  <si>
    <t xml:space="preserve">    55   1980</t>
  </si>
  <si>
    <t xml:space="preserve">    11   1999</t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</si>
  <si>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5</t>
    </r>
    <rPh sb="0" eb="2">
      <t>ヘイセイ</t>
    </rPh>
    <rPh sb="4" eb="5">
      <t>ネン</t>
    </rPh>
    <phoneticPr fontId="4"/>
  </si>
  <si>
    <t xml:space="preserve">     8   1996</t>
  </si>
  <si>
    <t xml:space="preserve">     9   1997</t>
  </si>
  <si>
    <t xml:space="preserve"> Ｃ-19 産業別常用労働者１人平均月間出勤日数</t>
  </si>
  <si>
    <t>C-16 表頭参照</t>
    <phoneticPr fontId="4"/>
  </si>
  <si>
    <t xml:space="preserve">        単位：日</t>
    <phoneticPr fontId="4"/>
  </si>
  <si>
    <t xml:space="preserve"> 卸売･</t>
    <phoneticPr fontId="4"/>
  </si>
  <si>
    <t xml:space="preserve"> 運輸･</t>
    <phoneticPr fontId="4"/>
  </si>
  <si>
    <t xml:space="preserve"> 金融･</t>
    <phoneticPr fontId="4"/>
  </si>
  <si>
    <t xml:space="preserve"> 　　除く)</t>
    <phoneticPr fontId="4"/>
  </si>
  <si>
    <t>昭和45年 1970</t>
    <phoneticPr fontId="4"/>
  </si>
  <si>
    <t>X</t>
    <phoneticPr fontId="4"/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</si>
  <si>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</si>
  <si>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</si>
  <si>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</si>
  <si>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</si>
  <si>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>　</t>
  </si>
  <si>
    <t xml:space="preserve">      Ｃ-20 産業別常用労働者１人平均月間総実労働時間</t>
  </si>
  <si>
    <t xml:space="preserve">      単位：時間</t>
    <phoneticPr fontId="4"/>
  </si>
  <si>
    <t xml:space="preserve"> ･熱供給</t>
    <phoneticPr fontId="4"/>
  </si>
  <si>
    <t xml:space="preserve">    11   1999</t>
    <phoneticPr fontId="4"/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</si>
  <si>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</si>
  <si>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</si>
  <si>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</si>
  <si>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</si>
  <si>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単位：時間</t>
    <phoneticPr fontId="4"/>
  </si>
  <si>
    <t xml:space="preserve"> 卸売･</t>
    <phoneticPr fontId="4"/>
  </si>
  <si>
    <t xml:space="preserve"> 運輸･</t>
    <phoneticPr fontId="4"/>
  </si>
  <si>
    <t xml:space="preserve"> 金融･</t>
    <phoneticPr fontId="4"/>
  </si>
  <si>
    <t xml:space="preserve"> 　　除く)</t>
    <phoneticPr fontId="4"/>
  </si>
  <si>
    <t xml:space="preserve"> Ｃ-21 産業別推計常用労働者数</t>
  </si>
  <si>
    <t xml:space="preserve">        単位：人</t>
    <phoneticPr fontId="4"/>
  </si>
  <si>
    <t>不動産業</t>
    <rPh sb="3" eb="4">
      <t>ギョウ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</si>
  <si>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除く)</t>
    </r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</si>
  <si>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7</t>
    </r>
    <rPh sb="0" eb="2">
      <t>ヘイセイ</t>
    </rPh>
    <rPh sb="4" eb="5">
      <t>ネン</t>
    </rPh>
    <phoneticPr fontId="4"/>
  </si>
  <si>
    <t xml:space="preserve">    10  1998</t>
  </si>
  <si>
    <t xml:space="preserve">    11  1999</t>
  </si>
  <si>
    <t xml:space="preserve">    12  2000</t>
    <phoneticPr fontId="4"/>
  </si>
  <si>
    <t xml:space="preserve">    13  2001</t>
    <phoneticPr fontId="4"/>
  </si>
  <si>
    <t xml:space="preserve">    14  2002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</si>
  <si>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</si>
  <si>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</si>
  <si>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</si>
  <si>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</si>
  <si>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</si>
  <si>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</si>
  <si>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</si>
  <si>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</si>
  <si>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</si>
  <si>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</si>
  <si>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</si>
  <si>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</si>
  <si>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Ｃ-22 産業，企業規模，男女，年齢別労働者１人当り給与及び労働時間</t>
  </si>
  <si>
    <r>
      <t>＝平成1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)＝</t>
    </r>
    <phoneticPr fontId="4"/>
  </si>
  <si>
    <t>集計は、一般労働者（パ－トタイム労働者を除く）が10人以上の民営企業分である。</t>
    <phoneticPr fontId="4"/>
  </si>
  <si>
    <t>労働時間及びきまって支給する現金給与額は、6月分である。</t>
    <phoneticPr fontId="4"/>
  </si>
  <si>
    <t xml:space="preserve">   男</t>
  </si>
  <si>
    <t xml:space="preserve">   女</t>
  </si>
  <si>
    <t xml:space="preserve"> 実労働時間数</t>
  </si>
  <si>
    <t xml:space="preserve"> きまって支給す</t>
  </si>
  <si>
    <t xml:space="preserve"> 年間賞与</t>
  </si>
  <si>
    <t>企業規模</t>
  </si>
  <si>
    <t xml:space="preserve"> 勤続</t>
  </si>
  <si>
    <t xml:space="preserve"> る現金</t>
  </si>
  <si>
    <t xml:space="preserve"> ＃所定</t>
  </si>
  <si>
    <t xml:space="preserve"> 他特別</t>
  </si>
  <si>
    <t>産業，年齢</t>
  </si>
  <si>
    <t xml:space="preserve"> 年数</t>
  </si>
  <si>
    <t xml:space="preserve"> 所定内</t>
  </si>
  <si>
    <t xml:space="preserve"> 超過</t>
  </si>
  <si>
    <t xml:space="preserve"> 給与額</t>
  </si>
  <si>
    <t xml:space="preserve"> 内給与</t>
  </si>
  <si>
    <t>年</t>
  </si>
  <si>
    <t>時間</t>
  </si>
  <si>
    <t>千円</t>
  </si>
  <si>
    <t xml:space="preserve">       産業計</t>
  </si>
  <si>
    <t>企業規模計</t>
  </si>
  <si>
    <t xml:space="preserve">  15～17歳</t>
  </si>
  <si>
    <t xml:space="preserve">  18～19歳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</si>
  <si>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</si>
  <si>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</si>
  <si>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</si>
  <si>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</si>
  <si>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</si>
  <si>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</si>
  <si>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</si>
  <si>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</si>
  <si>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</si>
  <si>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65歳～</t>
  </si>
  <si>
    <t xml:space="preserve">  10～99人</t>
  </si>
  <si>
    <t>100～999人</t>
  </si>
  <si>
    <r>
      <t>1</t>
    </r>
    <r>
      <rPr>
        <sz val="11"/>
        <color theme="1"/>
        <rFont val="ＭＳ Ｐゴシック"/>
        <family val="2"/>
        <charset val="128"/>
        <scheme val="minor"/>
      </rPr>
      <t>63</t>
    </r>
    <phoneticPr fontId="4"/>
  </si>
  <si>
    <t>資料：厚生労働省「賃金構造基本統計調査報告」</t>
    <rPh sb="3" eb="5">
      <t>コウセイ</t>
    </rPh>
    <phoneticPr fontId="4"/>
  </si>
  <si>
    <t>Ｃ-22 産業，企業規模，男女，年齢別労働者１人当り給与及び労働時間－続き－</t>
  </si>
  <si>
    <t xml:space="preserve">  20～24歳</t>
    <phoneticPr fontId="4"/>
  </si>
  <si>
    <t xml:space="preserve"> </t>
    <phoneticPr fontId="4"/>
  </si>
  <si>
    <t xml:space="preserve">       建設業</t>
  </si>
  <si>
    <r>
      <t>1</t>
    </r>
    <r>
      <rPr>
        <sz val="11"/>
        <color theme="1"/>
        <rFont val="ＭＳ Ｐゴシック"/>
        <family val="2"/>
        <charset val="128"/>
        <scheme val="minor"/>
      </rPr>
      <t>67.3</t>
    </r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</si>
  <si>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64.8</t>
    </r>
    <phoneticPr fontId="4"/>
  </si>
  <si>
    <r>
      <t>0</t>
    </r>
    <r>
      <rPr>
        <sz val="11"/>
        <color theme="1"/>
        <rFont val="ＭＳ Ｐゴシック"/>
        <family val="2"/>
        <charset val="128"/>
        <scheme val="minor"/>
      </rPr>
      <t>.0</t>
    </r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</si>
  <si>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72.5</t>
    </r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</si>
  <si>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29.8</t>
    </r>
    <phoneticPr fontId="4"/>
  </si>
  <si>
    <r>
      <t>5</t>
    </r>
    <r>
      <rPr>
        <sz val="11"/>
        <color theme="1"/>
        <rFont val="ＭＳ Ｐゴシック"/>
        <family val="2"/>
        <charset val="128"/>
        <scheme val="minor"/>
      </rPr>
      <t>87.0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</si>
  <si>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29.0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</si>
  <si>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27.4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</si>
  <si>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36.7</t>
    </r>
    <phoneticPr fontId="4"/>
  </si>
  <si>
    <t xml:space="preserve">       製造業</t>
  </si>
  <si>
    <t xml:space="preserve">    金融･保険業</t>
  </si>
  <si>
    <t>0</t>
    <phoneticPr fontId="4"/>
  </si>
  <si>
    <t xml:space="preserve">     サ－ビス業</t>
  </si>
  <si>
    <t xml:space="preserve"> Ｃ-23 産業、学歴別新規学卒者の初任給額</t>
    <phoneticPr fontId="4"/>
  </si>
  <si>
    <t>一般労働者（パ－トタイム労働者を除く）が10人以上の民営企業分の集計である。</t>
    <phoneticPr fontId="4"/>
  </si>
  <si>
    <t>「初任給額」とは、本年採用し、6月末現在で現実に雇用している新規学卒者の</t>
    <phoneticPr fontId="4"/>
  </si>
  <si>
    <t>所定内給与額から通勤手当を除いたものである。</t>
    <phoneticPr fontId="4"/>
  </si>
  <si>
    <t xml:space="preserve">          単位：千円</t>
  </si>
  <si>
    <t xml:space="preserve">      高卒男子</t>
  </si>
  <si>
    <t xml:space="preserve">      高卒女子</t>
  </si>
  <si>
    <t xml:space="preserve"> 卸売･小売</t>
  </si>
  <si>
    <t>　産業計</t>
  </si>
  <si>
    <t>　製造業</t>
  </si>
  <si>
    <t xml:space="preserve"> 業,飲食店</t>
  </si>
  <si>
    <t xml:space="preserve">  ｻ-ﾋﾞｽ業</t>
  </si>
  <si>
    <t>平成 2年 1990</t>
    <rPh sb="4" eb="5">
      <t>ネン</t>
    </rPh>
    <phoneticPr fontId="4"/>
  </si>
  <si>
    <t>　　13　 2001</t>
    <phoneticPr fontId="4"/>
  </si>
  <si>
    <t xml:space="preserve">      大卒男子</t>
  </si>
  <si>
    <t xml:space="preserve">  高専・短大卒女子</t>
  </si>
  <si>
    <t xml:space="preserve"> Ｃ-24 産業、企業規模別女性パ－トタイム労働者の年齢、労働時間及び給与</t>
    <rPh sb="15" eb="16">
      <t>セイ</t>
    </rPh>
    <phoneticPr fontId="4"/>
  </si>
  <si>
    <t>「パ－トタイム労働者」とは、１日の所定労働時間又は１週間の労働日数が同事</t>
    <rPh sb="34" eb="35">
      <t>ドウ</t>
    </rPh>
    <rPh sb="35" eb="36">
      <t>ゴト</t>
    </rPh>
    <phoneticPr fontId="4"/>
  </si>
  <si>
    <t>業所における一般労働者より少ない常用労働者である。</t>
    <phoneticPr fontId="4"/>
  </si>
  <si>
    <t xml:space="preserve"> １日当り</t>
  </si>
  <si>
    <t xml:space="preserve"> 年　齢</t>
    <phoneticPr fontId="4"/>
  </si>
  <si>
    <t xml:space="preserve"> 勤続年数</t>
  </si>
  <si>
    <t xml:space="preserve"> 実労働</t>
    <rPh sb="2" eb="4">
      <t>ロウドウ</t>
    </rPh>
    <phoneticPr fontId="4"/>
  </si>
  <si>
    <t xml:space="preserve"> 所定内実</t>
  </si>
  <si>
    <t>１時間当り</t>
  </si>
  <si>
    <t xml:space="preserve"> 労働者数</t>
  </si>
  <si>
    <t xml:space="preserve"> 日　数</t>
    <phoneticPr fontId="4"/>
  </si>
  <si>
    <t xml:space="preserve"> 労働時間</t>
  </si>
  <si>
    <t>所定内給与</t>
  </si>
  <si>
    <t xml:space="preserve"> 特別給与</t>
  </si>
  <si>
    <t>歳</t>
  </si>
  <si>
    <t>日</t>
  </si>
  <si>
    <t>円</t>
  </si>
  <si>
    <t>産 業 計</t>
  </si>
  <si>
    <t>6月</t>
    <rPh sb="1" eb="2">
      <t>ガツ</t>
    </rPh>
    <phoneticPr fontId="4"/>
  </si>
  <si>
    <t>　　〃</t>
  </si>
  <si>
    <t>製 造 業</t>
  </si>
  <si>
    <t xml:space="preserve">     卸売・小売業，飲食店</t>
  </si>
  <si>
    <t>Ｃ　労働・賃金</t>
  </si>
  <si>
    <t>Ｃ-01 １５歳以上経済活動人口の推移</t>
  </si>
  <si>
    <t>Ａ．労働力状態別15歳以上人口</t>
    <phoneticPr fontId="4"/>
  </si>
  <si>
    <t xml:space="preserve">      （10月 1日現在）</t>
  </si>
  <si>
    <t xml:space="preserve">       単位：人</t>
  </si>
  <si>
    <t xml:space="preserve"> 注）</t>
  </si>
  <si>
    <t xml:space="preserve"> 15歳以上</t>
  </si>
  <si>
    <t>就業者</t>
  </si>
  <si>
    <t xml:space="preserve"> 完全失業</t>
  </si>
  <si>
    <t xml:space="preserve"> 人口総数</t>
  </si>
  <si>
    <t>女</t>
  </si>
  <si>
    <t xml:space="preserve"> 者 総数</t>
  </si>
  <si>
    <t>昭和30年 1955</t>
    <phoneticPr fontId="4"/>
  </si>
  <si>
    <t xml:space="preserve">    35   1960</t>
  </si>
  <si>
    <t xml:space="preserve">    40   1965</t>
  </si>
  <si>
    <t>　　45　 1970</t>
  </si>
  <si>
    <t>　　50 　1975</t>
  </si>
  <si>
    <t>　　12　 2000</t>
    <phoneticPr fontId="4"/>
  </si>
  <si>
    <t xml:space="preserve">    注）労働力状態｢不詳｣を含む。</t>
  </si>
  <si>
    <t>Ｂ．産業，職業及び従業上の地位別就業者数</t>
    <phoneticPr fontId="4"/>
  </si>
  <si>
    <t xml:space="preserve">        [産業３部門別]</t>
  </si>
  <si>
    <t xml:space="preserve">  [職業４部門別]</t>
  </si>
  <si>
    <t xml:space="preserve"> 農林漁業</t>
  </si>
  <si>
    <t xml:space="preserve"> 生産･運輸</t>
  </si>
  <si>
    <t>販売･ｻｰﾋﾞ</t>
    <phoneticPr fontId="4"/>
  </si>
  <si>
    <t xml:space="preserve"> 事務･技</t>
  </si>
  <si>
    <t>第１次</t>
  </si>
  <si>
    <t>第２次</t>
  </si>
  <si>
    <t>第３次</t>
  </si>
  <si>
    <t xml:space="preserve"> 関係職業</t>
  </si>
  <si>
    <t>ｽ関係職業</t>
    <phoneticPr fontId="4"/>
  </si>
  <si>
    <t xml:space="preserve"> 術･管理</t>
  </si>
  <si>
    <t>昭和30年 1955</t>
    <phoneticPr fontId="4"/>
  </si>
  <si>
    <t>[従業上の地位別]</t>
  </si>
  <si>
    <t>雇用者</t>
  </si>
  <si>
    <t xml:space="preserve"> 役員を除</t>
  </si>
  <si>
    <t xml:space="preserve"> 自営業主</t>
  </si>
  <si>
    <t xml:space="preserve"> 雇人の</t>
  </si>
  <si>
    <t xml:space="preserve">  家庭</t>
  </si>
  <si>
    <t xml:space="preserve"> 家族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</si>
  <si>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</si>
  <si>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</si>
  <si>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</si>
  <si>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</si>
  <si>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</si>
  <si>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</si>
  <si>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注）｢分類不能の産業｣，｢分類不能の職業｣，従業上の地位｢不詳｣を含む。</t>
  </si>
  <si>
    <t>Ｃ-02 労働力状態，産業，年齢，男女別15歳以上人口</t>
  </si>
  <si>
    <t xml:space="preserve">       （10月 1日現在）</t>
  </si>
  <si>
    <t xml:space="preserve"> 就業者</t>
  </si>
  <si>
    <t xml:space="preserve"> 家事の</t>
  </si>
  <si>
    <t xml:space="preserve"> 通学かた</t>
  </si>
  <si>
    <t xml:space="preserve"> 完全</t>
  </si>
  <si>
    <t xml:space="preserve"> 非労働力</t>
  </si>
  <si>
    <t xml:space="preserve"> 人口</t>
  </si>
  <si>
    <t xml:space="preserve">  総数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</si>
  <si>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</si>
  <si>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</si>
  <si>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</si>
  <si>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</si>
  <si>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失業者 </t>
  </si>
  <si>
    <t xml:space="preserve"> うち家事</t>
  </si>
  <si>
    <t xml:space="preserve"> うち通学</t>
  </si>
  <si>
    <t xml:space="preserve">昭和45年 </t>
    <phoneticPr fontId="4"/>
  </si>
  <si>
    <t xml:space="preserve">    50</t>
  </si>
  <si>
    <t>　　55</t>
  </si>
  <si>
    <t xml:space="preserve">    60</t>
  </si>
  <si>
    <t>平成 2</t>
  </si>
  <si>
    <t xml:space="preserve">     7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</si>
  <si>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</si>
  <si>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</si>
  <si>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</si>
  <si>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</si>
  <si>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</si>
  <si>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</si>
  <si>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</si>
  <si>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</si>
  <si>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</si>
  <si>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</si>
  <si>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</si>
  <si>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</si>
  <si>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</si>
  <si>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</si>
  <si>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</si>
  <si>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>注）労働力状態｢不詳｣を含む。</t>
  </si>
  <si>
    <t xml:space="preserve">   Ｃ-03 産業，従業上の地位，男女別15歳以上就業者数</t>
  </si>
  <si>
    <t xml:space="preserve">      （平成12年10月 1日現在）</t>
    <phoneticPr fontId="4"/>
  </si>
  <si>
    <t xml:space="preserve">  注)</t>
  </si>
  <si>
    <t xml:space="preserve">  15歳以上</t>
  </si>
  <si>
    <t xml:space="preserve"> 雇人のある</t>
  </si>
  <si>
    <t xml:space="preserve"> 雇人のない</t>
  </si>
  <si>
    <t xml:space="preserve">  家族</t>
  </si>
  <si>
    <t xml:space="preserve"> 就業者数</t>
  </si>
  <si>
    <t xml:space="preserve">  雇用者</t>
  </si>
  <si>
    <t xml:space="preserve">  役  員</t>
  </si>
  <si>
    <t xml:space="preserve">  従業者</t>
  </si>
  <si>
    <t xml:space="preserve">  内職者</t>
  </si>
  <si>
    <t xml:space="preserve">     総  数</t>
  </si>
  <si>
    <t>　農  業</t>
  </si>
  <si>
    <t xml:space="preserve">      －</t>
  </si>
  <si>
    <t>　林  業</t>
  </si>
  <si>
    <t>　漁  業</t>
  </si>
  <si>
    <t>　鉱  業</t>
  </si>
  <si>
    <t>　建設業</t>
  </si>
  <si>
    <t xml:space="preserve">  電気･ｶﾞｽ･熱供給･水道業</t>
  </si>
  <si>
    <t xml:space="preserve">         －</t>
  </si>
  <si>
    <t xml:space="preserve">       －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</si>
  <si>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</si>
  <si>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</si>
  <si>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</si>
  <si>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</si>
  <si>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</si>
  <si>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</si>
  <si>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</si>
  <si>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</si>
  <si>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</si>
  <si>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注）従業上の地位｢不詳｣を含む。</t>
  </si>
  <si>
    <t>Ｃ-04 市町村，労働力状態別15歳以上人口</t>
  </si>
  <si>
    <t>（平成12年10月 1日現在）</t>
    <phoneticPr fontId="4"/>
  </si>
  <si>
    <t xml:space="preserve"> 男</t>
  </si>
  <si>
    <t xml:space="preserve"> 女</t>
  </si>
  <si>
    <t xml:space="preserve"> 者数</t>
  </si>
  <si>
    <t>Ｃ-05 市町村，男女，従業上の地位別15歳以上就業者数</t>
  </si>
  <si>
    <t>Ａ．総数</t>
  </si>
  <si>
    <t>　15歳以上の</t>
  </si>
  <si>
    <t xml:space="preserve"> 就業者総数</t>
  </si>
  <si>
    <t>役員を除</t>
    <rPh sb="0" eb="2">
      <t>ヤクイン</t>
    </rPh>
    <rPh sb="3" eb="4">
      <t>ノゾ</t>
    </rPh>
    <phoneticPr fontId="4"/>
  </si>
  <si>
    <t>自営業主</t>
    <rPh sb="0" eb="2">
      <t>ジエイ</t>
    </rPh>
    <phoneticPr fontId="4"/>
  </si>
  <si>
    <t>雇人の</t>
  </si>
  <si>
    <t>家庭</t>
    <rPh sb="0" eb="2">
      <t>カテイ</t>
    </rPh>
    <phoneticPr fontId="4"/>
  </si>
  <si>
    <t>家族</t>
    <phoneticPr fontId="4"/>
  </si>
  <si>
    <t>く雇用者</t>
    <rPh sb="1" eb="4">
      <t>コヨウシャ</t>
    </rPh>
    <phoneticPr fontId="4"/>
  </si>
  <si>
    <t>ある業主</t>
  </si>
  <si>
    <t>ない業主</t>
  </si>
  <si>
    <t>内職者</t>
    <rPh sb="0" eb="2">
      <t>ナイショク</t>
    </rPh>
    <rPh sb="2" eb="3">
      <t>シャ</t>
    </rPh>
    <phoneticPr fontId="4"/>
  </si>
  <si>
    <t>従業者</t>
    <phoneticPr fontId="4"/>
  </si>
  <si>
    <t>総 数</t>
  </si>
  <si>
    <t>－</t>
    <phoneticPr fontId="4"/>
  </si>
  <si>
    <t>注)従業上の地位｢不詳｣含む。</t>
  </si>
  <si>
    <t>Ｂ．男子</t>
  </si>
  <si>
    <t>（平成12年10月 1日現在）</t>
    <phoneticPr fontId="4"/>
  </si>
  <si>
    <t xml:space="preserve"> 男子就業者</t>
  </si>
  <si>
    <t>Ｃ．女子</t>
  </si>
  <si>
    <t xml:space="preserve"> 女子就業者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</si>
</sst>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#,###,##0;&quot;-&quot;##,###,##0"/>
    <numFmt numFmtId="177" formatCode="###,##0;&quot;-&quot;##,##0"/>
    <numFmt numFmtId="178" formatCode="\ ###,##0;&quot;-&quot;###,##0"/>
    <numFmt numFmtId="179" formatCode="#,##0.0;\-#,##0.0"/>
    <numFmt numFmtId="180" formatCode="#,##0.0;&quot;¥&quot;\!\-#,##0.0"/>
    <numFmt numFmtId="181" formatCode="0.0_ "/>
    <numFmt numFmtId="182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0" fontId="5" fillId="0" borderId="0"/>
    <xf numFmtId="0" fontId="1" fillId="0" borderId="0"/>
    <xf numFmtId="179" fontId="1" fillId="0" borderId="0"/>
    <xf numFmtId="38" fontId="5" fillId="0" borderId="0" applyFont="0" applyFill="0" applyBorder="0" applyAlignment="0" applyProtection="0"/>
  </cellStyleXfs>
  <cellXfs count="339">
    <xf numFmtId="0" fontId="0" fillId="0" borderId="0" xfId="0">
      <alignment vertical="center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49" fontId="1" fillId="0" borderId="1" xfId="1" applyNumberFormat="1" applyBorder="1" applyAlignment="1" applyProtection="1">
      <alignment horizontal="left"/>
    </xf>
    <xf numFmtId="37" fontId="1" fillId="0" borderId="1" xfId="1" applyBorder="1" applyAlignment="1" applyProtection="1">
      <alignment horizontal="right"/>
    </xf>
    <xf numFmtId="37" fontId="1" fillId="0" borderId="0" xfId="1" applyBorder="1"/>
    <xf numFmtId="37" fontId="1" fillId="0" borderId="2" xfId="1" applyBorder="1"/>
    <xf numFmtId="49" fontId="1" fillId="0" borderId="0" xfId="1" applyNumberFormat="1" applyBorder="1" applyAlignment="1" applyProtection="1">
      <alignment horizontal="left"/>
    </xf>
    <xf numFmtId="37" fontId="1" fillId="0" borderId="0" xfId="1" applyBorder="1" applyAlignment="1" applyProtection="1">
      <alignment horizontal="right"/>
    </xf>
    <xf numFmtId="37" fontId="1" fillId="0" borderId="3" xfId="1" applyBorder="1"/>
    <xf numFmtId="37" fontId="1" fillId="0" borderId="4" xfId="1" applyBorder="1"/>
    <xf numFmtId="37" fontId="1" fillId="0" borderId="5" xfId="1" applyBorder="1"/>
    <xf numFmtId="37" fontId="1" fillId="0" borderId="6" xfId="1" applyBorder="1"/>
    <xf numFmtId="37" fontId="1" fillId="0" borderId="3" xfId="1" applyBorder="1" applyAlignment="1" applyProtection="1">
      <alignment horizontal="left"/>
    </xf>
    <xf numFmtId="37" fontId="1" fillId="0" borderId="3" xfId="1" applyBorder="1" applyAlignment="1" applyProtection="1">
      <alignment horizontal="center"/>
    </xf>
    <xf numFmtId="37" fontId="1" fillId="0" borderId="3" xfId="1" applyBorder="1" applyAlignment="1" applyProtection="1"/>
    <xf numFmtId="37" fontId="1" fillId="0" borderId="7" xfId="1" applyBorder="1"/>
    <xf numFmtId="37" fontId="1" fillId="0" borderId="8" xfId="1" applyBorder="1"/>
    <xf numFmtId="37" fontId="1" fillId="0" borderId="8" xfId="1" applyBorder="1" applyAlignment="1" applyProtection="1"/>
    <xf numFmtId="37" fontId="1" fillId="0" borderId="8" xfId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3" xfId="1" applyFont="1" applyBorder="1" applyProtection="1"/>
    <xf numFmtId="37" fontId="3" fillId="0" borderId="0" xfId="1" applyFont="1" applyProtection="1"/>
    <xf numFmtId="37" fontId="1" fillId="0" borderId="3" xfId="1" applyBorder="1" applyProtection="1"/>
    <xf numFmtId="176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37" fontId="1" fillId="0" borderId="0" xfId="1" applyFont="1"/>
    <xf numFmtId="37" fontId="7" fillId="0" borderId="9" xfId="1" applyFont="1" applyBorder="1" applyProtection="1">
      <protection locked="0"/>
    </xf>
    <xf numFmtId="37" fontId="7" fillId="0" borderId="1" xfId="1" applyFont="1" applyBorder="1" applyProtection="1">
      <protection locked="0"/>
    </xf>
    <xf numFmtId="37" fontId="1" fillId="0" borderId="10" xfId="1" applyBorder="1"/>
    <xf numFmtId="37" fontId="1" fillId="0" borderId="11" xfId="1" applyBorder="1"/>
    <xf numFmtId="37" fontId="1" fillId="0" borderId="2" xfId="1" applyBorder="1" applyAlignment="1" applyProtection="1">
      <alignment horizontal="right"/>
    </xf>
    <xf numFmtId="37" fontId="7" fillId="0" borderId="3" xfId="1" applyFont="1" applyBorder="1" applyProtection="1">
      <protection locked="0"/>
    </xf>
    <xf numFmtId="37" fontId="7" fillId="0" borderId="0" xfId="1" applyFont="1" applyProtection="1">
      <protection locked="0"/>
    </xf>
    <xf numFmtId="37" fontId="7" fillId="0" borderId="0" xfId="1" applyNumberFormat="1" applyFont="1" applyProtection="1">
      <protection locked="0"/>
    </xf>
    <xf numFmtId="176" fontId="6" fillId="0" borderId="3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37" fontId="1" fillId="0" borderId="0" xfId="1" applyProtection="1"/>
    <xf numFmtId="37" fontId="1" fillId="0" borderId="3" xfId="1" applyFont="1" applyBorder="1"/>
    <xf numFmtId="37" fontId="1" fillId="0" borderId="9" xfId="1" applyBorder="1"/>
    <xf numFmtId="39" fontId="1" fillId="0" borderId="1" xfId="1" applyNumberFormat="1" applyBorder="1" applyProtection="1"/>
    <xf numFmtId="37" fontId="1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Protection="1"/>
    <xf numFmtId="37" fontId="1" fillId="0" borderId="7" xfId="1" applyFont="1" applyBorder="1"/>
    <xf numFmtId="37" fontId="1" fillId="0" borderId="8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3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0" xfId="1" applyFont="1" applyAlignment="1" applyProtection="1">
      <alignment horizontal="right"/>
      <protection locked="0"/>
    </xf>
    <xf numFmtId="37" fontId="1" fillId="0" borderId="3" xfId="1" applyFont="1" applyBorder="1" applyProtection="1"/>
    <xf numFmtId="37" fontId="3" fillId="0" borderId="0" xfId="1" applyFont="1" applyAlignment="1" applyProtection="1">
      <alignment horizontal="right"/>
      <protection locked="0"/>
    </xf>
    <xf numFmtId="37" fontId="1" fillId="0" borderId="9" xfId="1" applyFont="1" applyBorder="1"/>
    <xf numFmtId="37" fontId="1" fillId="0" borderId="1" xfId="1" applyFont="1" applyBorder="1" applyProtection="1">
      <protection locked="0"/>
    </xf>
    <xf numFmtId="37" fontId="1" fillId="0" borderId="8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0" xfId="1" applyFont="1" applyAlignment="1">
      <alignment horizontal="right"/>
    </xf>
    <xf numFmtId="39" fontId="1" fillId="0" borderId="0" xfId="1" applyNumberFormat="1" applyFont="1" applyProtection="1"/>
    <xf numFmtId="37" fontId="1" fillId="0" borderId="0" xfId="1" applyFont="1" applyBorder="1" applyProtection="1"/>
    <xf numFmtId="37" fontId="3" fillId="0" borderId="0" xfId="1" applyFont="1" applyBorder="1" applyProtection="1"/>
    <xf numFmtId="39" fontId="3" fillId="0" borderId="0" xfId="1" applyNumberFormat="1" applyFont="1" applyProtection="1"/>
    <xf numFmtId="37" fontId="1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37" fontId="1" fillId="0" borderId="14" xfId="1" applyFont="1" applyBorder="1"/>
    <xf numFmtId="37" fontId="1" fillId="0" borderId="0" xfId="1" applyFont="1" applyBorder="1"/>
    <xf numFmtId="37" fontId="1" fillId="0" borderId="0" xfId="1" applyFont="1" applyBorder="1" applyProtection="1">
      <protection locked="0"/>
    </xf>
    <xf numFmtId="37" fontId="1" fillId="0" borderId="8" xfId="1" applyFont="1" applyBorder="1" applyProtection="1">
      <protection locked="0"/>
    </xf>
    <xf numFmtId="37" fontId="1" fillId="0" borderId="7" xfId="1" applyFont="1" applyBorder="1" applyProtection="1">
      <protection locked="0"/>
    </xf>
    <xf numFmtId="37" fontId="1" fillId="0" borderId="15" xfId="1" applyFont="1" applyBorder="1" applyProtection="1">
      <protection locked="0"/>
    </xf>
    <xf numFmtId="37" fontId="1" fillId="0" borderId="0" xfId="1" applyAlignment="1"/>
    <xf numFmtId="37" fontId="1" fillId="0" borderId="1" xfId="1" applyBorder="1" applyAlignment="1"/>
    <xf numFmtId="37" fontId="1" fillId="0" borderId="1" xfId="1" applyBorder="1" applyAlignment="1" applyProtection="1">
      <alignment horizontal="left"/>
    </xf>
    <xf numFmtId="37" fontId="1" fillId="0" borderId="3" xfId="1" applyBorder="1" applyAlignment="1"/>
    <xf numFmtId="37" fontId="1" fillId="0" borderId="7" xfId="1" applyBorder="1" applyAlignment="1"/>
    <xf numFmtId="37" fontId="1" fillId="0" borderId="16" xfId="1" applyBorder="1" applyAlignment="1"/>
    <xf numFmtId="37" fontId="3" fillId="0" borderId="7" xfId="1" applyFont="1" applyBorder="1" applyAlignment="1" applyProtection="1"/>
    <xf numFmtId="37" fontId="3" fillId="0" borderId="0" xfId="1" applyFont="1" applyBorder="1" applyAlignment="1" applyProtection="1"/>
    <xf numFmtId="37" fontId="3" fillId="0" borderId="0" xfId="1" applyFont="1" applyAlignment="1" applyProtection="1"/>
    <xf numFmtId="37" fontId="1" fillId="0" borderId="3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1" fillId="0" borderId="0" xfId="1" applyAlignment="1" applyProtection="1"/>
    <xf numFmtId="37" fontId="1" fillId="0" borderId="3" xfId="1" applyFont="1" applyBorder="1" applyAlignment="1" applyProtection="1">
      <protection locked="0"/>
    </xf>
    <xf numFmtId="37" fontId="1" fillId="0" borderId="0" xfId="1" applyFont="1" applyAlignment="1" applyProtection="1"/>
    <xf numFmtId="37" fontId="1" fillId="0" borderId="0" xfId="1" applyFont="1" applyAlignment="1" applyProtection="1"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3" xfId="1" applyFont="1" applyBorder="1" applyAlignment="1" applyProtection="1">
      <protection locked="0"/>
    </xf>
    <xf numFmtId="37" fontId="1" fillId="0" borderId="9" xfId="1" applyBorder="1" applyAlignment="1"/>
    <xf numFmtId="37" fontId="1" fillId="0" borderId="5" xfId="1" applyBorder="1" applyAlignment="1"/>
    <xf numFmtId="37" fontId="1" fillId="0" borderId="14" xfId="1" applyBorder="1" applyAlignment="1" applyProtection="1">
      <alignment horizontal="right"/>
    </xf>
    <xf numFmtId="179" fontId="1" fillId="0" borderId="0" xfId="1" applyNumberFormat="1" applyFont="1" applyAlignment="1" applyProtection="1"/>
    <xf numFmtId="180" fontId="1" fillId="0" borderId="0" xfId="1" applyNumberFormat="1" applyFont="1" applyAlignment="1" applyProtection="1"/>
    <xf numFmtId="179" fontId="3" fillId="0" borderId="0" xfId="1" applyNumberFormat="1" applyFont="1" applyAlignment="1" applyProtection="1"/>
    <xf numFmtId="37" fontId="1" fillId="0" borderId="2" xfId="1" applyBorder="1" applyAlignment="1">
      <alignment horizontal="center" vertical="center"/>
    </xf>
    <xf numFmtId="37" fontId="1" fillId="0" borderId="17" xfId="1" applyBorder="1" applyAlignment="1">
      <alignment horizontal="center" vertical="center"/>
    </xf>
    <xf numFmtId="37" fontId="1" fillId="0" borderId="18" xfId="1" applyBorder="1" applyAlignment="1">
      <alignment horizontal="center" vertical="center"/>
    </xf>
    <xf numFmtId="37" fontId="1" fillId="0" borderId="17" xfId="1" applyBorder="1" applyAlignment="1"/>
    <xf numFmtId="37" fontId="1" fillId="0" borderId="18" xfId="1" applyBorder="1" applyAlignment="1"/>
    <xf numFmtId="37" fontId="1" fillId="0" borderId="19" xfId="1" applyBorder="1" applyAlignment="1" applyProtection="1">
      <alignment vertical="center"/>
    </xf>
    <xf numFmtId="37" fontId="1" fillId="0" borderId="21" xfId="1" applyBorder="1" applyAlignment="1" applyProtection="1">
      <alignment vertical="center"/>
    </xf>
    <xf numFmtId="37" fontId="1" fillId="0" borderId="0" xfId="1" quotePrefix="1" applyFont="1" applyAlignment="1" applyProtection="1">
      <alignment horizontal="left"/>
    </xf>
    <xf numFmtId="37" fontId="1" fillId="0" borderId="22" xfId="1" applyBorder="1" applyAlignment="1" applyProtection="1">
      <alignment horizontal="right"/>
    </xf>
    <xf numFmtId="37" fontId="7" fillId="0" borderId="0" xfId="1" applyFont="1" applyAlignment="1" applyProtection="1">
      <protection locked="0"/>
    </xf>
    <xf numFmtId="37" fontId="1" fillId="0" borderId="0" xfId="1" applyFont="1" applyAlignment="1"/>
    <xf numFmtId="37" fontId="7" fillId="0" borderId="0" xfId="1" applyFont="1" applyAlignment="1"/>
    <xf numFmtId="37" fontId="1" fillId="0" borderId="0" xfId="1" applyAlignment="1">
      <alignment horizontal="center"/>
    </xf>
    <xf numFmtId="37" fontId="1" fillId="0" borderId="0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3" fillId="0" borderId="0" xfId="1" applyFont="1" applyAlignment="1" applyProtection="1">
      <protection locked="0"/>
    </xf>
    <xf numFmtId="37" fontId="3" fillId="0" borderId="0" xfId="1" applyFont="1" applyAlignment="1"/>
    <xf numFmtId="37" fontId="3" fillId="0" borderId="1" xfId="1" applyFont="1" applyBorder="1" applyAlignment="1" applyProtection="1"/>
    <xf numFmtId="37" fontId="3" fillId="0" borderId="9" xfId="1" applyFont="1" applyBorder="1" applyAlignment="1" applyProtection="1">
      <protection locked="0"/>
    </xf>
    <xf numFmtId="37" fontId="3" fillId="0" borderId="1" xfId="1" applyFont="1" applyBorder="1" applyAlignment="1" applyProtection="1">
      <protection locked="0"/>
    </xf>
    <xf numFmtId="37" fontId="3" fillId="0" borderId="3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0" xfId="1" applyFont="1" applyFill="1" applyBorder="1" applyAlignment="1" applyProtection="1">
      <alignment horizontal="right"/>
    </xf>
    <xf numFmtId="179" fontId="1" fillId="0" borderId="0" xfId="1" applyNumberFormat="1" applyFont="1" applyProtection="1"/>
    <xf numFmtId="179" fontId="3" fillId="0" borderId="0" xfId="1" applyNumberFormat="1" applyFont="1" applyProtection="1"/>
    <xf numFmtId="37" fontId="1" fillId="0" borderId="3" xfId="1" applyFont="1" applyBorder="1" applyAlignment="1">
      <alignment horizontal="center"/>
    </xf>
    <xf numFmtId="37" fontId="1" fillId="0" borderId="23" xfId="1" applyFont="1" applyBorder="1" applyAlignment="1" applyProtection="1">
      <alignment horizontal="center"/>
    </xf>
    <xf numFmtId="39" fontId="1" fillId="0" borderId="0" xfId="1" applyNumberFormat="1" applyFont="1" applyBorder="1" applyProtection="1"/>
    <xf numFmtId="179" fontId="1" fillId="0" borderId="0" xfId="1" applyNumberFormat="1" applyFont="1"/>
    <xf numFmtId="39" fontId="3" fillId="0" borderId="0" xfId="1" applyNumberFormat="1" applyFont="1" applyBorder="1" applyProtection="1"/>
    <xf numFmtId="179" fontId="3" fillId="0" borderId="0" xfId="1" applyNumberFormat="1" applyFont="1"/>
    <xf numFmtId="2" fontId="1" fillId="0" borderId="0" xfId="1" applyNumberFormat="1" applyFont="1" applyBorder="1"/>
    <xf numFmtId="37" fontId="1" fillId="0" borderId="0" xfId="1" applyFont="1" applyBorder="1" applyAlignment="1" applyProtection="1">
      <alignment horizontal="left"/>
    </xf>
    <xf numFmtId="0" fontId="1" fillId="0" borderId="0" xfId="3" applyFont="1" applyAlignment="1" applyProtection="1">
      <alignment horizontal="left"/>
    </xf>
    <xf numFmtId="0" fontId="1" fillId="0" borderId="0" xfId="3" applyFont="1"/>
    <xf numFmtId="0" fontId="3" fillId="0" borderId="0" xfId="3" applyFont="1" applyAlignment="1" applyProtection="1">
      <alignment horizontal="left"/>
    </xf>
    <xf numFmtId="0" fontId="1" fillId="0" borderId="1" xfId="3" applyFont="1" applyBorder="1"/>
    <xf numFmtId="0" fontId="1" fillId="0" borderId="1" xfId="3" applyFont="1" applyBorder="1" applyAlignment="1" applyProtection="1">
      <alignment horizontal="left"/>
    </xf>
    <xf numFmtId="0" fontId="1" fillId="0" borderId="3" xfId="3" applyFont="1" applyBorder="1"/>
    <xf numFmtId="0" fontId="1" fillId="0" borderId="7" xfId="3" applyFont="1" applyBorder="1"/>
    <xf numFmtId="0" fontId="1" fillId="0" borderId="3" xfId="3" applyFont="1" applyBorder="1" applyAlignment="1" applyProtection="1">
      <alignment horizontal="left"/>
    </xf>
    <xf numFmtId="0" fontId="1" fillId="0" borderId="8" xfId="3" applyFont="1" applyBorder="1"/>
    <xf numFmtId="0" fontId="1" fillId="0" borderId="8" xfId="3" applyFont="1" applyBorder="1" applyAlignment="1" applyProtection="1">
      <alignment horizontal="left"/>
    </xf>
    <xf numFmtId="0" fontId="1" fillId="0" borderId="3" xfId="3" applyFont="1" applyBorder="1" applyProtection="1">
      <protection locked="0"/>
    </xf>
    <xf numFmtId="0" fontId="1" fillId="0" borderId="0" xfId="3" applyFont="1" applyProtection="1">
      <protection locked="0"/>
    </xf>
    <xf numFmtId="0" fontId="1" fillId="0" borderId="0" xfId="3" applyFont="1" applyProtection="1"/>
    <xf numFmtId="0" fontId="1" fillId="0" borderId="0" xfId="3" applyFont="1" applyAlignment="1" applyProtection="1">
      <alignment horizontal="right"/>
      <protection locked="0"/>
    </xf>
    <xf numFmtId="0" fontId="3" fillId="0" borderId="0" xfId="3" applyFont="1" applyProtection="1"/>
    <xf numFmtId="0" fontId="1" fillId="0" borderId="3" xfId="3" applyFont="1" applyBorder="1" applyProtection="1"/>
    <xf numFmtId="0" fontId="1" fillId="0" borderId="0" xfId="3" applyFont="1" applyBorder="1" applyProtection="1"/>
    <xf numFmtId="0" fontId="3" fillId="0" borderId="3" xfId="3" applyFont="1" applyBorder="1" applyProtection="1"/>
    <xf numFmtId="0" fontId="3" fillId="0" borderId="0" xfId="3" applyFont="1" applyBorder="1" applyProtection="1"/>
    <xf numFmtId="0" fontId="3" fillId="0" borderId="3" xfId="3" applyFont="1" applyBorder="1" applyProtection="1">
      <protection locked="0"/>
    </xf>
    <xf numFmtId="0" fontId="3" fillId="0" borderId="0" xfId="3" applyFont="1" applyProtection="1">
      <protection locked="0"/>
    </xf>
    <xf numFmtId="0" fontId="8" fillId="0" borderId="0" xfId="3" applyFont="1" applyAlignment="1" applyProtection="1">
      <alignment horizontal="left"/>
    </xf>
    <xf numFmtId="0" fontId="1" fillId="0" borderId="0" xfId="3" applyFont="1" applyAlignment="1">
      <alignment horizontal="right"/>
    </xf>
    <xf numFmtId="0" fontId="1" fillId="0" borderId="0" xfId="3" applyFont="1" applyBorder="1" applyProtection="1">
      <protection locked="0"/>
    </xf>
    <xf numFmtId="0" fontId="1" fillId="0" borderId="0" xfId="3" applyFont="1" applyBorder="1"/>
    <xf numFmtId="0" fontId="1" fillId="0" borderId="9" xfId="3" applyFont="1" applyBorder="1" applyProtection="1">
      <protection locked="0"/>
    </xf>
    <xf numFmtId="0" fontId="1" fillId="0" borderId="1" xfId="3" applyFont="1" applyBorder="1" applyProtection="1">
      <protection locked="0"/>
    </xf>
    <xf numFmtId="0" fontId="1" fillId="0" borderId="3" xfId="3" applyFont="1" applyBorder="1" applyAlignment="1" applyProtection="1">
      <alignment horizontal="center"/>
    </xf>
    <xf numFmtId="0" fontId="1" fillId="0" borderId="8" xfId="3" applyFont="1" applyBorder="1" applyAlignment="1" applyProtection="1">
      <alignment horizontal="center"/>
    </xf>
    <xf numFmtId="0" fontId="3" fillId="0" borderId="0" xfId="3" applyFont="1" applyAlignment="1" applyProtection="1">
      <alignment horizontal="right"/>
      <protection locked="0"/>
    </xf>
    <xf numFmtId="37" fontId="1" fillId="0" borderId="0" xfId="1" applyFont="1" applyAlignment="1">
      <alignment horizontal="left"/>
    </xf>
    <xf numFmtId="37" fontId="1" fillId="0" borderId="3" xfId="1" applyFont="1" applyBorder="1" applyAlignment="1" applyProtection="1">
      <alignment horizontal="left"/>
    </xf>
    <xf numFmtId="37" fontId="3" fillId="0" borderId="0" xfId="1" applyFont="1"/>
    <xf numFmtId="37" fontId="1" fillId="0" borderId="1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37" fontId="3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9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3" fillId="0" borderId="3" xfId="1" applyFont="1" applyBorder="1" applyAlignment="1" applyProtection="1">
      <alignment horizontal="right"/>
      <protection locked="0"/>
    </xf>
    <xf numFmtId="37" fontId="3" fillId="0" borderId="3" xfId="1" applyFont="1" applyBorder="1"/>
    <xf numFmtId="37" fontId="1" fillId="0" borderId="22" xfId="1" applyFont="1" applyBorder="1" applyAlignment="1" applyProtection="1">
      <alignment horizontal="right"/>
      <protection locked="0"/>
    </xf>
    <xf numFmtId="179" fontId="1" fillId="0" borderId="0" xfId="4" applyFont="1" applyAlignment="1" applyProtection="1">
      <alignment horizontal="left"/>
    </xf>
    <xf numFmtId="179" fontId="1" fillId="0" borderId="0" xfId="4" applyFont="1"/>
    <xf numFmtId="179" fontId="3" fillId="0" borderId="0" xfId="4" applyFont="1" applyAlignment="1" applyProtection="1">
      <alignment horizontal="left"/>
    </xf>
    <xf numFmtId="179" fontId="1" fillId="0" borderId="1" xfId="4" applyFont="1" applyBorder="1"/>
    <xf numFmtId="179" fontId="3" fillId="0" borderId="1" xfId="4" applyFont="1" applyBorder="1" applyProtection="1"/>
    <xf numFmtId="179" fontId="1" fillId="0" borderId="1" xfId="4" applyFont="1" applyBorder="1" applyAlignment="1" applyProtection="1">
      <alignment horizontal="left"/>
    </xf>
    <xf numFmtId="179" fontId="1" fillId="0" borderId="3" xfId="4" applyFont="1" applyBorder="1"/>
    <xf numFmtId="179" fontId="1" fillId="0" borderId="3" xfId="4" applyFont="1" applyBorder="1" applyAlignment="1" applyProtection="1">
      <alignment horizontal="left"/>
    </xf>
    <xf numFmtId="179" fontId="1" fillId="0" borderId="3" xfId="4" applyFont="1" applyBorder="1" applyAlignment="1" applyProtection="1">
      <alignment horizontal="center"/>
    </xf>
    <xf numFmtId="179" fontId="1" fillId="0" borderId="7" xfId="4" applyFont="1" applyBorder="1"/>
    <xf numFmtId="179" fontId="1" fillId="0" borderId="8" xfId="4" applyFont="1" applyBorder="1" applyAlignment="1" applyProtection="1">
      <alignment horizontal="left"/>
    </xf>
    <xf numFmtId="179" fontId="1" fillId="0" borderId="8" xfId="4" applyFont="1" applyBorder="1"/>
    <xf numFmtId="179" fontId="1" fillId="0" borderId="3" xfId="4" applyFont="1" applyBorder="1" applyAlignment="1" applyProtection="1">
      <alignment horizontal="right"/>
      <protection locked="0"/>
    </xf>
    <xf numFmtId="179" fontId="1" fillId="0" borderId="0" xfId="4" applyFont="1" applyAlignment="1" applyProtection="1">
      <alignment horizontal="right"/>
      <protection locked="0"/>
    </xf>
    <xf numFmtId="181" fontId="1" fillId="0" borderId="0" xfId="4" applyNumberFormat="1" applyFont="1" applyAlignment="1" applyProtection="1">
      <alignment horizontal="right" vertical="center"/>
    </xf>
    <xf numFmtId="179" fontId="1" fillId="0" borderId="3" xfId="4" applyFont="1" applyBorder="1" applyAlignment="1" applyProtection="1">
      <alignment horizontal="right"/>
    </xf>
    <xf numFmtId="179" fontId="1" fillId="0" borderId="0" xfId="4" applyFont="1" applyAlignment="1" applyProtection="1">
      <alignment horizontal="right"/>
    </xf>
    <xf numFmtId="179" fontId="1" fillId="0" borderId="0" xfId="4" applyFont="1" applyFill="1" applyBorder="1" applyAlignment="1" applyProtection="1">
      <alignment horizontal="right"/>
    </xf>
    <xf numFmtId="179" fontId="3" fillId="0" borderId="3" xfId="4" applyFont="1" applyBorder="1" applyAlignment="1" applyProtection="1">
      <alignment horizontal="right"/>
    </xf>
    <xf numFmtId="179" fontId="3" fillId="0" borderId="0" xfId="4" applyFont="1" applyAlignment="1" applyProtection="1">
      <alignment horizontal="right"/>
    </xf>
    <xf numFmtId="179" fontId="3" fillId="0" borderId="0" xfId="4" applyFont="1" applyFill="1" applyBorder="1" applyAlignment="1" applyProtection="1">
      <alignment horizontal="right"/>
    </xf>
    <xf numFmtId="181" fontId="3" fillId="0" borderId="0" xfId="4" applyNumberFormat="1" applyFont="1" applyAlignment="1" applyProtection="1">
      <alignment horizontal="right" vertical="center"/>
    </xf>
    <xf numFmtId="179" fontId="1" fillId="0" borderId="3" xfId="4" applyNumberFormat="1" applyFont="1" applyBorder="1" applyAlignment="1">
      <alignment horizontal="right" vertical="center"/>
    </xf>
    <xf numFmtId="179" fontId="1" fillId="0" borderId="0" xfId="4" applyNumberFormat="1" applyFont="1" applyAlignment="1">
      <alignment horizontal="right" vertical="center"/>
    </xf>
    <xf numFmtId="179" fontId="1" fillId="0" borderId="0" xfId="4" applyNumberFormat="1" applyFont="1" applyAlignment="1" applyProtection="1">
      <alignment horizontal="right" vertical="center"/>
    </xf>
    <xf numFmtId="179" fontId="1" fillId="0" borderId="0" xfId="4" applyFont="1" applyProtection="1">
      <protection locked="0"/>
    </xf>
    <xf numFmtId="179" fontId="1" fillId="0" borderId="3" xfId="4" applyNumberFormat="1" applyFont="1" applyBorder="1" applyAlignment="1">
      <alignment horizontal="right"/>
    </xf>
    <xf numFmtId="179" fontId="1" fillId="0" borderId="0" xfId="4" applyNumberFormat="1" applyFont="1" applyAlignment="1">
      <alignment horizontal="right"/>
    </xf>
    <xf numFmtId="179" fontId="1" fillId="0" borderId="9" xfId="4" applyFont="1" applyBorder="1" applyProtection="1">
      <protection locked="0"/>
    </xf>
    <xf numFmtId="179" fontId="1" fillId="0" borderId="1" xfId="4" applyFont="1" applyBorder="1" applyProtection="1">
      <protection locked="0"/>
    </xf>
    <xf numFmtId="179" fontId="3" fillId="0" borderId="0" xfId="4" applyFont="1" applyProtection="1"/>
    <xf numFmtId="179" fontId="1" fillId="0" borderId="3" xfId="4" applyNumberFormat="1" applyFont="1" applyBorder="1" applyProtection="1">
      <protection locked="0"/>
    </xf>
    <xf numFmtId="179" fontId="1" fillId="0" borderId="0" xfId="4" applyNumberFormat="1" applyFont="1" applyProtection="1">
      <protection locked="0"/>
    </xf>
    <xf numFmtId="179" fontId="1" fillId="0" borderId="3" xfId="4" applyNumberFormat="1" applyFont="1" applyBorder="1"/>
    <xf numFmtId="179" fontId="1" fillId="0" borderId="0" xfId="4" applyNumberFormat="1" applyFont="1"/>
    <xf numFmtId="179" fontId="3" fillId="0" borderId="3" xfId="4" applyNumberFormat="1" applyFont="1" applyBorder="1"/>
    <xf numFmtId="179" fontId="3" fillId="0" borderId="0" xfId="4" applyNumberFormat="1" applyFont="1"/>
    <xf numFmtId="179" fontId="3" fillId="0" borderId="0" xfId="4" applyNumberFormat="1" applyFont="1" applyAlignment="1">
      <alignment horizontal="right"/>
    </xf>
    <xf numFmtId="179" fontId="1" fillId="0" borderId="3" xfId="4" applyNumberFormat="1" applyFont="1" applyBorder="1" applyAlignment="1">
      <alignment vertical="center"/>
    </xf>
    <xf numFmtId="179" fontId="1" fillId="0" borderId="0" xfId="4" applyNumberFormat="1" applyFont="1" applyAlignment="1">
      <alignment vertical="center"/>
    </xf>
    <xf numFmtId="179" fontId="1" fillId="0" borderId="0" xfId="4" applyNumberFormat="1" applyFont="1" applyAlignment="1" applyProtection="1">
      <alignment horizontal="right"/>
      <protection locked="0"/>
    </xf>
    <xf numFmtId="179" fontId="1" fillId="0" borderId="0" xfId="4" applyNumberFormat="1" applyFont="1" applyFill="1" applyBorder="1"/>
    <xf numFmtId="179" fontId="3" fillId="0" borderId="0" xfId="4" applyNumberFormat="1" applyFont="1" applyFill="1" applyBorder="1"/>
    <xf numFmtId="179" fontId="3" fillId="0" borderId="0" xfId="4" applyNumberFormat="1" applyFont="1" applyAlignment="1" applyProtection="1">
      <alignment horizontal="right" vertical="center"/>
    </xf>
    <xf numFmtId="179" fontId="1" fillId="0" borderId="3" xfId="4" applyNumberFormat="1" applyFont="1" applyBorder="1" applyAlignment="1" applyProtection="1">
      <alignment vertical="center"/>
    </xf>
    <xf numFmtId="179" fontId="1" fillId="0" borderId="0" xfId="4" applyNumberFormat="1" applyFont="1" applyAlignment="1" applyProtection="1">
      <alignment vertical="center"/>
    </xf>
    <xf numFmtId="179" fontId="1" fillId="0" borderId="3" xfId="4" applyNumberFormat="1" applyFont="1" applyBorder="1" applyAlignment="1" applyProtection="1">
      <alignment horizontal="right"/>
      <protection locked="0"/>
    </xf>
    <xf numFmtId="179" fontId="1" fillId="0" borderId="3" xfId="4" applyNumberFormat="1" applyFont="1" applyBorder="1" applyProtection="1"/>
    <xf numFmtId="179" fontId="1" fillId="0" borderId="0" xfId="4" applyNumberFormat="1" applyFont="1" applyProtection="1"/>
    <xf numFmtId="179" fontId="3" fillId="0" borderId="3" xfId="4" applyNumberFormat="1" applyFont="1" applyBorder="1" applyProtection="1"/>
    <xf numFmtId="179" fontId="3" fillId="0" borderId="0" xfId="4" applyNumberFormat="1" applyFont="1" applyProtection="1"/>
    <xf numFmtId="179" fontId="3" fillId="0" borderId="0" xfId="4" applyNumberFormat="1" applyFont="1" applyAlignment="1" applyProtection="1">
      <alignment horizontal="right"/>
      <protection locked="0"/>
    </xf>
    <xf numFmtId="179" fontId="3" fillId="0" borderId="0" xfId="4" applyFont="1"/>
    <xf numFmtId="179" fontId="1" fillId="0" borderId="0" xfId="4" applyNumberFormat="1" applyFont="1" applyAlignment="1" applyProtection="1">
      <alignment horizontal="center" vertical="center"/>
    </xf>
    <xf numFmtId="179" fontId="1" fillId="0" borderId="0" xfId="4" applyNumberFormat="1" applyFont="1" applyBorder="1" applyAlignment="1">
      <alignment vertical="center"/>
    </xf>
    <xf numFmtId="179" fontId="1" fillId="0" borderId="0" xfId="4" applyNumberFormat="1" applyFont="1" applyBorder="1" applyAlignment="1" applyProtection="1">
      <alignment horizontal="right" vertical="center"/>
    </xf>
    <xf numFmtId="179" fontId="1" fillId="0" borderId="3" xfId="4" applyFont="1" applyBorder="1" applyProtection="1">
      <protection locked="0"/>
    </xf>
    <xf numFmtId="182" fontId="1" fillId="0" borderId="3" xfId="4" applyNumberFormat="1" applyFont="1" applyBorder="1" applyProtection="1">
      <protection locked="0"/>
    </xf>
    <xf numFmtId="182" fontId="1" fillId="0" borderId="0" xfId="4" applyNumberFormat="1" applyFont="1" applyProtection="1">
      <protection locked="0"/>
    </xf>
    <xf numFmtId="179" fontId="1" fillId="0" borderId="3" xfId="4" applyFont="1" applyBorder="1" applyProtection="1"/>
    <xf numFmtId="179" fontId="1" fillId="0" borderId="0" xfId="4" applyFont="1" applyProtection="1"/>
    <xf numFmtId="179" fontId="3" fillId="0" borderId="3" xfId="4" applyFont="1" applyBorder="1" applyProtection="1"/>
    <xf numFmtId="179" fontId="3" fillId="0" borderId="0" xfId="4" applyFont="1" applyAlignment="1" applyProtection="1">
      <alignment horizontal="right"/>
      <protection locked="0"/>
    </xf>
    <xf numFmtId="179" fontId="3" fillId="0" borderId="0" xfId="4" applyFont="1" applyProtection="1">
      <protection locked="0"/>
    </xf>
    <xf numFmtId="38" fontId="1" fillId="0" borderId="0" xfId="5" applyFont="1" applyAlignment="1" applyProtection="1">
      <alignment horizontal="right"/>
    </xf>
    <xf numFmtId="38" fontId="3" fillId="0" borderId="0" xfId="5" applyFont="1" applyAlignment="1" applyProtection="1">
      <alignment horizontal="right"/>
    </xf>
    <xf numFmtId="38" fontId="1" fillId="0" borderId="3" xfId="5" applyFont="1" applyBorder="1"/>
    <xf numFmtId="38" fontId="1" fillId="0" borderId="0" xfId="5" applyFont="1"/>
    <xf numFmtId="38" fontId="1" fillId="0" borderId="0" xfId="5" applyFont="1" applyBorder="1"/>
    <xf numFmtId="38" fontId="1" fillId="0" borderId="0" xfId="5" applyFont="1" applyBorder="1" applyAlignment="1" applyProtection="1">
      <alignment horizontal="right"/>
    </xf>
    <xf numFmtId="49" fontId="1" fillId="0" borderId="0" xfId="4" applyNumberFormat="1" applyFont="1" applyAlignment="1" applyProtection="1">
      <alignment horizontal="left"/>
      <protection locked="0"/>
    </xf>
    <xf numFmtId="179" fontId="3" fillId="0" borderId="7" xfId="4" applyFont="1" applyBorder="1" applyAlignment="1" applyProtection="1">
      <alignment horizontal="left"/>
    </xf>
    <xf numFmtId="179" fontId="1" fillId="0" borderId="7" xfId="4" applyFont="1" applyBorder="1" applyAlignment="1" applyProtection="1">
      <alignment horizontal="left"/>
    </xf>
    <xf numFmtId="179" fontId="1" fillId="0" borderId="0" xfId="4" applyFont="1" applyBorder="1" applyAlignment="1" applyProtection="1">
      <alignment horizontal="right"/>
    </xf>
    <xf numFmtId="179" fontId="1" fillId="0" borderId="0" xfId="4" applyFont="1" applyBorder="1"/>
    <xf numFmtId="179" fontId="3" fillId="0" borderId="3" xfId="4" applyFont="1" applyBorder="1" applyProtection="1">
      <protection locked="0"/>
    </xf>
    <xf numFmtId="1" fontId="3" fillId="0" borderId="0" xfId="4" applyNumberFormat="1" applyFont="1" applyBorder="1" applyProtection="1">
      <protection locked="0"/>
    </xf>
    <xf numFmtId="1" fontId="3" fillId="0" borderId="0" xfId="4" applyNumberFormat="1" applyFont="1" applyProtection="1">
      <protection locked="0"/>
    </xf>
    <xf numFmtId="182" fontId="3" fillId="0" borderId="0" xfId="4" applyNumberFormat="1" applyFont="1" applyProtection="1">
      <protection locked="0"/>
    </xf>
    <xf numFmtId="179" fontId="3" fillId="0" borderId="0" xfId="4" applyNumberFormat="1" applyFont="1" applyProtection="1">
      <protection locked="0"/>
    </xf>
    <xf numFmtId="37" fontId="3" fillId="0" borderId="0" xfId="4" applyNumberFormat="1" applyFont="1" applyProtection="1">
      <protection locked="0"/>
    </xf>
    <xf numFmtId="37" fontId="1" fillId="0" borderId="0" xfId="4" applyNumberFormat="1" applyFont="1" applyBorder="1" applyProtection="1">
      <protection locked="0"/>
    </xf>
    <xf numFmtId="37" fontId="1" fillId="0" borderId="0" xfId="4" applyNumberFormat="1" applyFont="1" applyProtection="1">
      <protection locked="0"/>
    </xf>
    <xf numFmtId="37" fontId="3" fillId="0" borderId="0" xfId="4" applyNumberFormat="1" applyFont="1" applyBorder="1" applyProtection="1">
      <protection locked="0"/>
    </xf>
    <xf numFmtId="37" fontId="1" fillId="0" borderId="0" xfId="4" applyNumberFormat="1" applyFont="1" applyBorder="1" applyAlignment="1" applyProtection="1">
      <alignment horizontal="right"/>
      <protection locked="0"/>
    </xf>
    <xf numFmtId="49" fontId="1" fillId="0" borderId="0" xfId="4" applyNumberFormat="1" applyFont="1" applyAlignment="1" applyProtection="1">
      <alignment horizontal="right"/>
      <protection locked="0"/>
    </xf>
    <xf numFmtId="182" fontId="3" fillId="0" borderId="3" xfId="4" applyNumberFormat="1" applyFont="1" applyBorder="1" applyProtection="1">
      <protection locked="0"/>
    </xf>
    <xf numFmtId="179" fontId="1" fillId="0" borderId="0" xfId="4" applyFont="1" applyBorder="1" applyAlignment="1" applyProtection="1">
      <alignment horizontal="right"/>
      <protection locked="0"/>
    </xf>
    <xf numFmtId="37" fontId="1" fillId="0" borderId="0" xfId="4" applyNumberFormat="1" applyFont="1" applyAlignment="1" applyProtection="1">
      <alignment horizontal="right"/>
      <protection locked="0"/>
    </xf>
    <xf numFmtId="49" fontId="1" fillId="0" borderId="0" xfId="4" applyNumberFormat="1" applyFont="1" applyBorder="1" applyAlignment="1" applyProtection="1">
      <alignment horizontal="right"/>
      <protection locked="0"/>
    </xf>
    <xf numFmtId="179" fontId="1" fillId="0" borderId="9" xfId="4" applyFont="1" applyBorder="1"/>
    <xf numFmtId="179" fontId="1" fillId="0" borderId="8" xfId="4" applyFont="1" applyBorder="1" applyProtection="1">
      <protection locked="0"/>
    </xf>
    <xf numFmtId="37" fontId="1" fillId="0" borderId="7" xfId="4" applyNumberFormat="1" applyFont="1" applyBorder="1" applyProtection="1">
      <protection locked="0"/>
    </xf>
    <xf numFmtId="179" fontId="1" fillId="0" borderId="7" xfId="4" applyFont="1" applyBorder="1" applyProtection="1">
      <protection locked="0"/>
    </xf>
    <xf numFmtId="182" fontId="3" fillId="0" borderId="0" xfId="4" applyNumberFormat="1" applyFont="1" applyBorder="1" applyProtection="1">
      <protection locked="0"/>
    </xf>
    <xf numFmtId="179" fontId="3" fillId="0" borderId="0" xfId="4" applyNumberFormat="1" applyFont="1" applyBorder="1" applyProtection="1">
      <protection locked="0"/>
    </xf>
    <xf numFmtId="179" fontId="3" fillId="0" borderId="0" xfId="4" applyFont="1" applyBorder="1" applyProtection="1">
      <protection locked="0"/>
    </xf>
    <xf numFmtId="179" fontId="1" fillId="0" borderId="0" xfId="4" applyFont="1" applyBorder="1" applyProtection="1">
      <protection locked="0"/>
    </xf>
    <xf numFmtId="179" fontId="1" fillId="0" borderId="0" xfId="4" applyFont="1" applyBorder="1" applyAlignment="1" applyProtection="1">
      <alignment horizontal="left"/>
    </xf>
    <xf numFmtId="179" fontId="1" fillId="0" borderId="3" xfId="4" applyFont="1" applyBorder="1" applyAlignment="1">
      <alignment horizontal="center"/>
    </xf>
    <xf numFmtId="179" fontId="1" fillId="0" borderId="8" xfId="4" applyFont="1" applyBorder="1" applyAlignment="1" applyProtection="1">
      <alignment horizontal="center"/>
    </xf>
    <xf numFmtId="37" fontId="1" fillId="0" borderId="0" xfId="4" applyNumberFormat="1" applyFont="1" applyAlignment="1" applyProtection="1">
      <alignment horizontal="right"/>
    </xf>
    <xf numFmtId="37" fontId="1" fillId="0" borderId="0" xfId="4" applyNumberFormat="1" applyFont="1" applyProtection="1"/>
    <xf numFmtId="179" fontId="1" fillId="0" borderId="0" xfId="4" applyFont="1" applyAlignment="1" applyProtection="1">
      <alignment horizontal="center"/>
    </xf>
    <xf numFmtId="37" fontId="3" fillId="0" borderId="0" xfId="4" applyNumberFormat="1" applyFont="1" applyProtection="1"/>
    <xf numFmtId="179" fontId="3" fillId="0" borderId="0" xfId="4" applyFont="1" applyBorder="1"/>
    <xf numFmtId="37" fontId="1" fillId="0" borderId="1" xfId="4" applyNumberFormat="1" applyFont="1" applyBorder="1" applyProtection="1">
      <protection locked="0"/>
    </xf>
    <xf numFmtId="37" fontId="9" fillId="0" borderId="0" xfId="1" applyFont="1" applyAlignment="1" applyProtection="1">
      <alignment horizontal="left"/>
    </xf>
    <xf numFmtId="37" fontId="3" fillId="0" borderId="0" xfId="1" applyFont="1" applyBorder="1" applyProtection="1">
      <protection locked="0"/>
    </xf>
    <xf numFmtId="37" fontId="1" fillId="0" borderId="8" xfId="1" applyFont="1" applyBorder="1" applyAlignment="1" applyProtection="1">
      <alignment horizontal="right"/>
    </xf>
    <xf numFmtId="37" fontId="1" fillId="0" borderId="8" xfId="1" applyFont="1" applyBorder="1" applyProtection="1"/>
    <xf numFmtId="37" fontId="1" fillId="0" borderId="7" xfId="1" applyFont="1" applyBorder="1" applyProtection="1"/>
    <xf numFmtId="37" fontId="1" fillId="0" borderId="7" xfId="1" applyFont="1" applyBorder="1" applyAlignment="1" applyProtection="1">
      <alignment horizontal="right"/>
    </xf>
    <xf numFmtId="37" fontId="1" fillId="0" borderId="7" xfId="1" applyFont="1" applyBorder="1" applyAlignment="1" applyProtection="1">
      <alignment horizontal="right"/>
      <protection locked="0"/>
    </xf>
    <xf numFmtId="37" fontId="1" fillId="0" borderId="15" xfId="1" applyFont="1" applyBorder="1"/>
    <xf numFmtId="37" fontId="1" fillId="0" borderId="20" xfId="1" applyFont="1" applyBorder="1"/>
    <xf numFmtId="37" fontId="1" fillId="0" borderId="14" xfId="1" applyFont="1" applyBorder="1" applyAlignment="1" applyProtection="1">
      <alignment horizontal="center"/>
    </xf>
    <xf numFmtId="37" fontId="1" fillId="0" borderId="19" xfId="1" applyFont="1" applyBorder="1" applyAlignment="1" applyProtection="1">
      <alignment horizontal="center"/>
    </xf>
    <xf numFmtId="37" fontId="1" fillId="0" borderId="8" xfId="1" applyFont="1" applyBorder="1" applyAlignment="1">
      <alignment horizontal="center"/>
    </xf>
    <xf numFmtId="37" fontId="1" fillId="0" borderId="21" xfId="1" applyFont="1" applyBorder="1" applyAlignment="1" applyProtection="1">
      <alignment horizontal="center"/>
    </xf>
    <xf numFmtId="37" fontId="1" fillId="0" borderId="5" xfId="1" applyFont="1" applyBorder="1"/>
    <xf numFmtId="37" fontId="1" fillId="0" borderId="6" xfId="1" applyFont="1" applyBorder="1"/>
    <xf numFmtId="0" fontId="1" fillId="0" borderId="0" xfId="3" applyFont="1" applyAlignment="1" applyProtection="1">
      <alignment horizontal="left"/>
    </xf>
    <xf numFmtId="0" fontId="1" fillId="0" borderId="0" xfId="3" applyAlignment="1"/>
    <xf numFmtId="0" fontId="1" fillId="0" borderId="22" xfId="3" applyBorder="1" applyAlignment="1"/>
    <xf numFmtId="0" fontId="1" fillId="0" borderId="0" xfId="3" applyAlignment="1" applyProtection="1">
      <alignment horizontal="left"/>
    </xf>
    <xf numFmtId="37" fontId="3" fillId="0" borderId="0" xfId="1" applyFont="1" applyAlignment="1" applyProtection="1">
      <alignment horizontal="center"/>
      <protection locked="0"/>
    </xf>
    <xf numFmtId="37" fontId="1" fillId="0" borderId="0" xfId="1" applyAlignment="1">
      <alignment horizontal="center"/>
    </xf>
    <xf numFmtId="37" fontId="1" fillId="0" borderId="0" xfId="1" applyFont="1" applyAlignment="1" applyProtection="1">
      <alignment horizontal="center"/>
      <protection locked="0"/>
    </xf>
    <xf numFmtId="37" fontId="1" fillId="0" borderId="0" xfId="1" applyFont="1" applyAlignment="1">
      <alignment horizontal="center"/>
    </xf>
    <xf numFmtId="37" fontId="1" fillId="0" borderId="0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1" fillId="0" borderId="8" xfId="1" applyBorder="1" applyAlignment="1" applyProtection="1">
      <alignment vertical="center"/>
    </xf>
    <xf numFmtId="37" fontId="1" fillId="0" borderId="16" xfId="1" applyBorder="1" applyAlignment="1" applyProtection="1">
      <alignment vertical="center"/>
    </xf>
    <xf numFmtId="37" fontId="1" fillId="0" borderId="8" xfId="1" applyBorder="1" applyAlignment="1"/>
    <xf numFmtId="37" fontId="1" fillId="0" borderId="16" xfId="1" applyBorder="1" applyAlignment="1"/>
    <xf numFmtId="37" fontId="1" fillId="0" borderId="7" xfId="1" applyBorder="1" applyAlignment="1"/>
    <xf numFmtId="37" fontId="1" fillId="0" borderId="8" xfId="1" applyBorder="1" applyAlignment="1">
      <alignment horizontal="center" vertical="center"/>
    </xf>
    <xf numFmtId="37" fontId="1" fillId="0" borderId="7" xfId="1" applyBorder="1" applyAlignment="1">
      <alignment horizontal="center" vertical="center"/>
    </xf>
    <xf numFmtId="37" fontId="1" fillId="0" borderId="16" xfId="1" applyBorder="1" applyAlignment="1">
      <alignment horizontal="center" vertical="center"/>
    </xf>
    <xf numFmtId="37" fontId="1" fillId="0" borderId="8" xfId="1" applyBorder="1" applyAlignment="1">
      <alignment horizontal="center"/>
    </xf>
    <xf numFmtId="37" fontId="1" fillId="0" borderId="7" xfId="1" applyBorder="1" applyAlignment="1">
      <alignment horizontal="center"/>
    </xf>
    <xf numFmtId="37" fontId="1" fillId="0" borderId="14" xfId="1" applyBorder="1" applyAlignment="1" applyProtection="1">
      <alignment vertical="center"/>
    </xf>
    <xf numFmtId="37" fontId="1" fillId="0" borderId="20" xfId="1" applyBorder="1" applyAlignment="1" applyProtection="1">
      <alignment vertical="center"/>
    </xf>
    <xf numFmtId="37" fontId="1" fillId="0" borderId="15" xfId="1" applyBorder="1" applyAlignment="1" applyProtection="1">
      <alignment vertical="center"/>
    </xf>
    <xf numFmtId="37" fontId="1" fillId="0" borderId="0" xfId="1" applyFont="1" applyAlignment="1" applyProtection="1">
      <protection locked="0"/>
    </xf>
    <xf numFmtId="180" fontId="1" fillId="0" borderId="0" xfId="1" applyNumberFormat="1" applyFont="1" applyAlignment="1" applyProtection="1"/>
    <xf numFmtId="37" fontId="3" fillId="0" borderId="0" xfId="1" applyFont="1" applyAlignment="1" applyProtection="1">
      <protection locked="0"/>
    </xf>
    <xf numFmtId="180" fontId="3" fillId="0" borderId="0" xfId="1" applyNumberFormat="1" applyFont="1" applyAlignment="1" applyProtection="1"/>
    <xf numFmtId="37" fontId="1" fillId="0" borderId="12" xfId="1" applyBorder="1" applyAlignment="1">
      <alignment horizontal="center"/>
    </xf>
    <xf numFmtId="37" fontId="1" fillId="0" borderId="13" xfId="1" applyBorder="1" applyAlignment="1">
      <alignment horizontal="center"/>
    </xf>
    <xf numFmtId="37" fontId="1" fillId="0" borderId="10" xfId="1" applyBorder="1" applyAlignment="1">
      <alignment horizontal="center"/>
    </xf>
    <xf numFmtId="37" fontId="1" fillId="0" borderId="12" xfId="1" applyBorder="1" applyAlignment="1" applyProtection="1">
      <alignment horizontal="center"/>
    </xf>
    <xf numFmtId="37" fontId="1" fillId="0" borderId="13" xfId="1" applyBorder="1" applyAlignment="1" applyProtection="1">
      <alignment horizontal="center"/>
    </xf>
    <xf numFmtId="37" fontId="1" fillId="0" borderId="4" xfId="1" applyBorder="1" applyAlignment="1" applyProtection="1">
      <alignment horizontal="center" vertical="center"/>
    </xf>
    <xf numFmtId="37" fontId="1" fillId="0" borderId="6" xfId="1" applyBorder="1" applyAlignment="1" applyProtection="1">
      <alignment horizontal="center" vertical="center"/>
    </xf>
    <xf numFmtId="37" fontId="1" fillId="0" borderId="0" xfId="1" applyFont="1" applyAlignment="1"/>
    <xf numFmtId="37" fontId="1" fillId="0" borderId="0" xfId="1" applyAlignment="1"/>
    <xf numFmtId="37" fontId="1" fillId="0" borderId="10" xfId="1" applyBorder="1" applyAlignment="1" applyProtection="1">
      <alignment horizontal="center"/>
    </xf>
    <xf numFmtId="37" fontId="1" fillId="0" borderId="5" xfId="1" applyBorder="1" applyAlignment="1" applyProtection="1">
      <alignment horizontal="center" vertical="center"/>
    </xf>
    <xf numFmtId="37" fontId="1" fillId="0" borderId="12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center"/>
    </xf>
    <xf numFmtId="37" fontId="1" fillId="0" borderId="10" xfId="1" applyFont="1" applyBorder="1" applyAlignment="1" applyProtection="1">
      <alignment horizontal="center"/>
    </xf>
    <xf numFmtId="37" fontId="1" fillId="0" borderId="4" xfId="1" applyBorder="1" applyAlignment="1">
      <alignment horizontal="center"/>
    </xf>
    <xf numFmtId="37" fontId="1" fillId="0" borderId="5" xfId="1" applyBorder="1" applyAlignment="1">
      <alignment horizontal="center"/>
    </xf>
  </cellXfs>
  <cellStyles count="6">
    <cellStyle name="桁区切り 2" xfId="5"/>
    <cellStyle name="標準" xfId="0" builtinId="0"/>
    <cellStyle name="標準 2" xfId="1"/>
    <cellStyle name="標準 3" xfId="3"/>
    <cellStyle name="標準 4" xfId="4"/>
    <cellStyle name="標準_JB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31"/>
  <sheetViews>
    <sheetView showGridLines="0" tabSelected="1" zoomScale="75" zoomScaleNormal="75" workbookViewId="0">
      <selection activeCell="A31" sqref="A31:IV71"/>
    </sheetView>
  </sheetViews>
  <sheetFormatPr defaultColWidth="12.125" defaultRowHeight="17.25" x14ac:dyDescent="0.2"/>
  <cols>
    <col min="1" max="1" width="13.375" style="28" customWidth="1"/>
    <col min="2" max="2" width="18.375" style="28" customWidth="1"/>
    <col min="3" max="5" width="13.375" style="28" customWidth="1"/>
    <col min="6" max="6" width="12.125" style="28"/>
    <col min="7" max="9" width="13.375" style="28" customWidth="1"/>
    <col min="10" max="10" width="12.125" style="28" customWidth="1"/>
    <col min="11" max="11" width="10.875" style="28" customWidth="1"/>
    <col min="12" max="256" width="12.125" style="28"/>
    <col min="257" max="257" width="13.375" style="28" customWidth="1"/>
    <col min="258" max="258" width="18.375" style="28" customWidth="1"/>
    <col min="259" max="261" width="13.375" style="28" customWidth="1"/>
    <col min="262" max="262" width="12.125" style="28"/>
    <col min="263" max="265" width="13.375" style="28" customWidth="1"/>
    <col min="266" max="266" width="12.125" style="28" customWidth="1"/>
    <col min="267" max="267" width="10.875" style="28" customWidth="1"/>
    <col min="268" max="512" width="12.125" style="28"/>
    <col min="513" max="513" width="13.375" style="28" customWidth="1"/>
    <col min="514" max="514" width="18.375" style="28" customWidth="1"/>
    <col min="515" max="517" width="13.375" style="28" customWidth="1"/>
    <col min="518" max="518" width="12.125" style="28"/>
    <col min="519" max="521" width="13.375" style="28" customWidth="1"/>
    <col min="522" max="522" width="12.125" style="28" customWidth="1"/>
    <col min="523" max="523" width="10.875" style="28" customWidth="1"/>
    <col min="524" max="768" width="12.125" style="28"/>
    <col min="769" max="769" width="13.375" style="28" customWidth="1"/>
    <col min="770" max="770" width="18.375" style="28" customWidth="1"/>
    <col min="771" max="773" width="13.375" style="28" customWidth="1"/>
    <col min="774" max="774" width="12.125" style="28"/>
    <col min="775" max="777" width="13.375" style="28" customWidth="1"/>
    <col min="778" max="778" width="12.125" style="28" customWidth="1"/>
    <col min="779" max="779" width="10.875" style="28" customWidth="1"/>
    <col min="780" max="1024" width="12.125" style="28"/>
    <col min="1025" max="1025" width="13.375" style="28" customWidth="1"/>
    <col min="1026" max="1026" width="18.375" style="28" customWidth="1"/>
    <col min="1027" max="1029" width="13.375" style="28" customWidth="1"/>
    <col min="1030" max="1030" width="12.125" style="28"/>
    <col min="1031" max="1033" width="13.375" style="28" customWidth="1"/>
    <col min="1034" max="1034" width="12.125" style="28" customWidth="1"/>
    <col min="1035" max="1035" width="10.875" style="28" customWidth="1"/>
    <col min="1036" max="1280" width="12.125" style="28"/>
    <col min="1281" max="1281" width="13.375" style="28" customWidth="1"/>
    <col min="1282" max="1282" width="18.375" style="28" customWidth="1"/>
    <col min="1283" max="1285" width="13.375" style="28" customWidth="1"/>
    <col min="1286" max="1286" width="12.125" style="28"/>
    <col min="1287" max="1289" width="13.375" style="28" customWidth="1"/>
    <col min="1290" max="1290" width="12.125" style="28" customWidth="1"/>
    <col min="1291" max="1291" width="10.875" style="28" customWidth="1"/>
    <col min="1292" max="1536" width="12.125" style="28"/>
    <col min="1537" max="1537" width="13.375" style="28" customWidth="1"/>
    <col min="1538" max="1538" width="18.375" style="28" customWidth="1"/>
    <col min="1539" max="1541" width="13.375" style="28" customWidth="1"/>
    <col min="1542" max="1542" width="12.125" style="28"/>
    <col min="1543" max="1545" width="13.375" style="28" customWidth="1"/>
    <col min="1546" max="1546" width="12.125" style="28" customWidth="1"/>
    <col min="1547" max="1547" width="10.875" style="28" customWidth="1"/>
    <col min="1548" max="1792" width="12.125" style="28"/>
    <col min="1793" max="1793" width="13.375" style="28" customWidth="1"/>
    <col min="1794" max="1794" width="18.375" style="28" customWidth="1"/>
    <col min="1795" max="1797" width="13.375" style="28" customWidth="1"/>
    <col min="1798" max="1798" width="12.125" style="28"/>
    <col min="1799" max="1801" width="13.375" style="28" customWidth="1"/>
    <col min="1802" max="1802" width="12.125" style="28" customWidth="1"/>
    <col min="1803" max="1803" width="10.875" style="28" customWidth="1"/>
    <col min="1804" max="2048" width="12.125" style="28"/>
    <col min="2049" max="2049" width="13.375" style="28" customWidth="1"/>
    <col min="2050" max="2050" width="18.375" style="28" customWidth="1"/>
    <col min="2051" max="2053" width="13.375" style="28" customWidth="1"/>
    <col min="2054" max="2054" width="12.125" style="28"/>
    <col min="2055" max="2057" width="13.375" style="28" customWidth="1"/>
    <col min="2058" max="2058" width="12.125" style="28" customWidth="1"/>
    <col min="2059" max="2059" width="10.875" style="28" customWidth="1"/>
    <col min="2060" max="2304" width="12.125" style="28"/>
    <col min="2305" max="2305" width="13.375" style="28" customWidth="1"/>
    <col min="2306" max="2306" width="18.375" style="28" customWidth="1"/>
    <col min="2307" max="2309" width="13.375" style="28" customWidth="1"/>
    <col min="2310" max="2310" width="12.125" style="28"/>
    <col min="2311" max="2313" width="13.375" style="28" customWidth="1"/>
    <col min="2314" max="2314" width="12.125" style="28" customWidth="1"/>
    <col min="2315" max="2315" width="10.875" style="28" customWidth="1"/>
    <col min="2316" max="2560" width="12.125" style="28"/>
    <col min="2561" max="2561" width="13.375" style="28" customWidth="1"/>
    <col min="2562" max="2562" width="18.375" style="28" customWidth="1"/>
    <col min="2563" max="2565" width="13.375" style="28" customWidth="1"/>
    <col min="2566" max="2566" width="12.125" style="28"/>
    <col min="2567" max="2569" width="13.375" style="28" customWidth="1"/>
    <col min="2570" max="2570" width="12.125" style="28" customWidth="1"/>
    <col min="2571" max="2571" width="10.875" style="28" customWidth="1"/>
    <col min="2572" max="2816" width="12.125" style="28"/>
    <col min="2817" max="2817" width="13.375" style="28" customWidth="1"/>
    <col min="2818" max="2818" width="18.375" style="28" customWidth="1"/>
    <col min="2819" max="2821" width="13.375" style="28" customWidth="1"/>
    <col min="2822" max="2822" width="12.125" style="28"/>
    <col min="2823" max="2825" width="13.375" style="28" customWidth="1"/>
    <col min="2826" max="2826" width="12.125" style="28" customWidth="1"/>
    <col min="2827" max="2827" width="10.875" style="28" customWidth="1"/>
    <col min="2828" max="3072" width="12.125" style="28"/>
    <col min="3073" max="3073" width="13.375" style="28" customWidth="1"/>
    <col min="3074" max="3074" width="18.375" style="28" customWidth="1"/>
    <col min="3075" max="3077" width="13.375" style="28" customWidth="1"/>
    <col min="3078" max="3078" width="12.125" style="28"/>
    <col min="3079" max="3081" width="13.375" style="28" customWidth="1"/>
    <col min="3082" max="3082" width="12.125" style="28" customWidth="1"/>
    <col min="3083" max="3083" width="10.875" style="28" customWidth="1"/>
    <col min="3084" max="3328" width="12.125" style="28"/>
    <col min="3329" max="3329" width="13.375" style="28" customWidth="1"/>
    <col min="3330" max="3330" width="18.375" style="28" customWidth="1"/>
    <col min="3331" max="3333" width="13.375" style="28" customWidth="1"/>
    <col min="3334" max="3334" width="12.125" style="28"/>
    <col min="3335" max="3337" width="13.375" style="28" customWidth="1"/>
    <col min="3338" max="3338" width="12.125" style="28" customWidth="1"/>
    <col min="3339" max="3339" width="10.875" style="28" customWidth="1"/>
    <col min="3340" max="3584" width="12.125" style="28"/>
    <col min="3585" max="3585" width="13.375" style="28" customWidth="1"/>
    <col min="3586" max="3586" width="18.375" style="28" customWidth="1"/>
    <col min="3587" max="3589" width="13.375" style="28" customWidth="1"/>
    <col min="3590" max="3590" width="12.125" style="28"/>
    <col min="3591" max="3593" width="13.375" style="28" customWidth="1"/>
    <col min="3594" max="3594" width="12.125" style="28" customWidth="1"/>
    <col min="3595" max="3595" width="10.875" style="28" customWidth="1"/>
    <col min="3596" max="3840" width="12.125" style="28"/>
    <col min="3841" max="3841" width="13.375" style="28" customWidth="1"/>
    <col min="3842" max="3842" width="18.375" style="28" customWidth="1"/>
    <col min="3843" max="3845" width="13.375" style="28" customWidth="1"/>
    <col min="3846" max="3846" width="12.125" style="28"/>
    <col min="3847" max="3849" width="13.375" style="28" customWidth="1"/>
    <col min="3850" max="3850" width="12.125" style="28" customWidth="1"/>
    <col min="3851" max="3851" width="10.875" style="28" customWidth="1"/>
    <col min="3852" max="4096" width="12.125" style="28"/>
    <col min="4097" max="4097" width="13.375" style="28" customWidth="1"/>
    <col min="4098" max="4098" width="18.375" style="28" customWidth="1"/>
    <col min="4099" max="4101" width="13.375" style="28" customWidth="1"/>
    <col min="4102" max="4102" width="12.125" style="28"/>
    <col min="4103" max="4105" width="13.375" style="28" customWidth="1"/>
    <col min="4106" max="4106" width="12.125" style="28" customWidth="1"/>
    <col min="4107" max="4107" width="10.875" style="28" customWidth="1"/>
    <col min="4108" max="4352" width="12.125" style="28"/>
    <col min="4353" max="4353" width="13.375" style="28" customWidth="1"/>
    <col min="4354" max="4354" width="18.375" style="28" customWidth="1"/>
    <col min="4355" max="4357" width="13.375" style="28" customWidth="1"/>
    <col min="4358" max="4358" width="12.125" style="28"/>
    <col min="4359" max="4361" width="13.375" style="28" customWidth="1"/>
    <col min="4362" max="4362" width="12.125" style="28" customWidth="1"/>
    <col min="4363" max="4363" width="10.875" style="28" customWidth="1"/>
    <col min="4364" max="4608" width="12.125" style="28"/>
    <col min="4609" max="4609" width="13.375" style="28" customWidth="1"/>
    <col min="4610" max="4610" width="18.375" style="28" customWidth="1"/>
    <col min="4611" max="4613" width="13.375" style="28" customWidth="1"/>
    <col min="4614" max="4614" width="12.125" style="28"/>
    <col min="4615" max="4617" width="13.375" style="28" customWidth="1"/>
    <col min="4618" max="4618" width="12.125" style="28" customWidth="1"/>
    <col min="4619" max="4619" width="10.875" style="28" customWidth="1"/>
    <col min="4620" max="4864" width="12.125" style="28"/>
    <col min="4865" max="4865" width="13.375" style="28" customWidth="1"/>
    <col min="4866" max="4866" width="18.375" style="28" customWidth="1"/>
    <col min="4867" max="4869" width="13.375" style="28" customWidth="1"/>
    <col min="4870" max="4870" width="12.125" style="28"/>
    <col min="4871" max="4873" width="13.375" style="28" customWidth="1"/>
    <col min="4874" max="4874" width="12.125" style="28" customWidth="1"/>
    <col min="4875" max="4875" width="10.875" style="28" customWidth="1"/>
    <col min="4876" max="5120" width="12.125" style="28"/>
    <col min="5121" max="5121" width="13.375" style="28" customWidth="1"/>
    <col min="5122" max="5122" width="18.375" style="28" customWidth="1"/>
    <col min="5123" max="5125" width="13.375" style="28" customWidth="1"/>
    <col min="5126" max="5126" width="12.125" style="28"/>
    <col min="5127" max="5129" width="13.375" style="28" customWidth="1"/>
    <col min="5130" max="5130" width="12.125" style="28" customWidth="1"/>
    <col min="5131" max="5131" width="10.875" style="28" customWidth="1"/>
    <col min="5132" max="5376" width="12.125" style="28"/>
    <col min="5377" max="5377" width="13.375" style="28" customWidth="1"/>
    <col min="5378" max="5378" width="18.375" style="28" customWidth="1"/>
    <col min="5379" max="5381" width="13.375" style="28" customWidth="1"/>
    <col min="5382" max="5382" width="12.125" style="28"/>
    <col min="5383" max="5385" width="13.375" style="28" customWidth="1"/>
    <col min="5386" max="5386" width="12.125" style="28" customWidth="1"/>
    <col min="5387" max="5387" width="10.875" style="28" customWidth="1"/>
    <col min="5388" max="5632" width="12.125" style="28"/>
    <col min="5633" max="5633" width="13.375" style="28" customWidth="1"/>
    <col min="5634" max="5634" width="18.375" style="28" customWidth="1"/>
    <col min="5635" max="5637" width="13.375" style="28" customWidth="1"/>
    <col min="5638" max="5638" width="12.125" style="28"/>
    <col min="5639" max="5641" width="13.375" style="28" customWidth="1"/>
    <col min="5642" max="5642" width="12.125" style="28" customWidth="1"/>
    <col min="5643" max="5643" width="10.875" style="28" customWidth="1"/>
    <col min="5644" max="5888" width="12.125" style="28"/>
    <col min="5889" max="5889" width="13.375" style="28" customWidth="1"/>
    <col min="5890" max="5890" width="18.375" style="28" customWidth="1"/>
    <col min="5891" max="5893" width="13.375" style="28" customWidth="1"/>
    <col min="5894" max="5894" width="12.125" style="28"/>
    <col min="5895" max="5897" width="13.375" style="28" customWidth="1"/>
    <col min="5898" max="5898" width="12.125" style="28" customWidth="1"/>
    <col min="5899" max="5899" width="10.875" style="28" customWidth="1"/>
    <col min="5900" max="6144" width="12.125" style="28"/>
    <col min="6145" max="6145" width="13.375" style="28" customWidth="1"/>
    <col min="6146" max="6146" width="18.375" style="28" customWidth="1"/>
    <col min="6147" max="6149" width="13.375" style="28" customWidth="1"/>
    <col min="6150" max="6150" width="12.125" style="28"/>
    <col min="6151" max="6153" width="13.375" style="28" customWidth="1"/>
    <col min="6154" max="6154" width="12.125" style="28" customWidth="1"/>
    <col min="6155" max="6155" width="10.875" style="28" customWidth="1"/>
    <col min="6156" max="6400" width="12.125" style="28"/>
    <col min="6401" max="6401" width="13.375" style="28" customWidth="1"/>
    <col min="6402" max="6402" width="18.375" style="28" customWidth="1"/>
    <col min="6403" max="6405" width="13.375" style="28" customWidth="1"/>
    <col min="6406" max="6406" width="12.125" style="28"/>
    <col min="6407" max="6409" width="13.375" style="28" customWidth="1"/>
    <col min="6410" max="6410" width="12.125" style="28" customWidth="1"/>
    <col min="6411" max="6411" width="10.875" style="28" customWidth="1"/>
    <col min="6412" max="6656" width="12.125" style="28"/>
    <col min="6657" max="6657" width="13.375" style="28" customWidth="1"/>
    <col min="6658" max="6658" width="18.375" style="28" customWidth="1"/>
    <col min="6659" max="6661" width="13.375" style="28" customWidth="1"/>
    <col min="6662" max="6662" width="12.125" style="28"/>
    <col min="6663" max="6665" width="13.375" style="28" customWidth="1"/>
    <col min="6666" max="6666" width="12.125" style="28" customWidth="1"/>
    <col min="6667" max="6667" width="10.875" style="28" customWidth="1"/>
    <col min="6668" max="6912" width="12.125" style="28"/>
    <col min="6913" max="6913" width="13.375" style="28" customWidth="1"/>
    <col min="6914" max="6914" width="18.375" style="28" customWidth="1"/>
    <col min="6915" max="6917" width="13.375" style="28" customWidth="1"/>
    <col min="6918" max="6918" width="12.125" style="28"/>
    <col min="6919" max="6921" width="13.375" style="28" customWidth="1"/>
    <col min="6922" max="6922" width="12.125" style="28" customWidth="1"/>
    <col min="6923" max="6923" width="10.875" style="28" customWidth="1"/>
    <col min="6924" max="7168" width="12.125" style="28"/>
    <col min="7169" max="7169" width="13.375" style="28" customWidth="1"/>
    <col min="7170" max="7170" width="18.375" style="28" customWidth="1"/>
    <col min="7171" max="7173" width="13.375" style="28" customWidth="1"/>
    <col min="7174" max="7174" width="12.125" style="28"/>
    <col min="7175" max="7177" width="13.375" style="28" customWidth="1"/>
    <col min="7178" max="7178" width="12.125" style="28" customWidth="1"/>
    <col min="7179" max="7179" width="10.875" style="28" customWidth="1"/>
    <col min="7180" max="7424" width="12.125" style="28"/>
    <col min="7425" max="7425" width="13.375" style="28" customWidth="1"/>
    <col min="7426" max="7426" width="18.375" style="28" customWidth="1"/>
    <col min="7427" max="7429" width="13.375" style="28" customWidth="1"/>
    <col min="7430" max="7430" width="12.125" style="28"/>
    <col min="7431" max="7433" width="13.375" style="28" customWidth="1"/>
    <col min="7434" max="7434" width="12.125" style="28" customWidth="1"/>
    <col min="7435" max="7435" width="10.875" style="28" customWidth="1"/>
    <col min="7436" max="7680" width="12.125" style="28"/>
    <col min="7681" max="7681" width="13.375" style="28" customWidth="1"/>
    <col min="7682" max="7682" width="18.375" style="28" customWidth="1"/>
    <col min="7683" max="7685" width="13.375" style="28" customWidth="1"/>
    <col min="7686" max="7686" width="12.125" style="28"/>
    <col min="7687" max="7689" width="13.375" style="28" customWidth="1"/>
    <col min="7690" max="7690" width="12.125" style="28" customWidth="1"/>
    <col min="7691" max="7691" width="10.875" style="28" customWidth="1"/>
    <col min="7692" max="7936" width="12.125" style="28"/>
    <col min="7937" max="7937" width="13.375" style="28" customWidth="1"/>
    <col min="7938" max="7938" width="18.375" style="28" customWidth="1"/>
    <col min="7939" max="7941" width="13.375" style="28" customWidth="1"/>
    <col min="7942" max="7942" width="12.125" style="28"/>
    <col min="7943" max="7945" width="13.375" style="28" customWidth="1"/>
    <col min="7946" max="7946" width="12.125" style="28" customWidth="1"/>
    <col min="7947" max="7947" width="10.875" style="28" customWidth="1"/>
    <col min="7948" max="8192" width="12.125" style="28"/>
    <col min="8193" max="8193" width="13.375" style="28" customWidth="1"/>
    <col min="8194" max="8194" width="18.375" style="28" customWidth="1"/>
    <col min="8195" max="8197" width="13.375" style="28" customWidth="1"/>
    <col min="8198" max="8198" width="12.125" style="28"/>
    <col min="8199" max="8201" width="13.375" style="28" customWidth="1"/>
    <col min="8202" max="8202" width="12.125" style="28" customWidth="1"/>
    <col min="8203" max="8203" width="10.875" style="28" customWidth="1"/>
    <col min="8204" max="8448" width="12.125" style="28"/>
    <col min="8449" max="8449" width="13.375" style="28" customWidth="1"/>
    <col min="8450" max="8450" width="18.375" style="28" customWidth="1"/>
    <col min="8451" max="8453" width="13.375" style="28" customWidth="1"/>
    <col min="8454" max="8454" width="12.125" style="28"/>
    <col min="8455" max="8457" width="13.375" style="28" customWidth="1"/>
    <col min="8458" max="8458" width="12.125" style="28" customWidth="1"/>
    <col min="8459" max="8459" width="10.875" style="28" customWidth="1"/>
    <col min="8460" max="8704" width="12.125" style="28"/>
    <col min="8705" max="8705" width="13.375" style="28" customWidth="1"/>
    <col min="8706" max="8706" width="18.375" style="28" customWidth="1"/>
    <col min="8707" max="8709" width="13.375" style="28" customWidth="1"/>
    <col min="8710" max="8710" width="12.125" style="28"/>
    <col min="8711" max="8713" width="13.375" style="28" customWidth="1"/>
    <col min="8714" max="8714" width="12.125" style="28" customWidth="1"/>
    <col min="8715" max="8715" width="10.875" style="28" customWidth="1"/>
    <col min="8716" max="8960" width="12.125" style="28"/>
    <col min="8961" max="8961" width="13.375" style="28" customWidth="1"/>
    <col min="8962" max="8962" width="18.375" style="28" customWidth="1"/>
    <col min="8963" max="8965" width="13.375" style="28" customWidth="1"/>
    <col min="8966" max="8966" width="12.125" style="28"/>
    <col min="8967" max="8969" width="13.375" style="28" customWidth="1"/>
    <col min="8970" max="8970" width="12.125" style="28" customWidth="1"/>
    <col min="8971" max="8971" width="10.875" style="28" customWidth="1"/>
    <col min="8972" max="9216" width="12.125" style="28"/>
    <col min="9217" max="9217" width="13.375" style="28" customWidth="1"/>
    <col min="9218" max="9218" width="18.375" style="28" customWidth="1"/>
    <col min="9219" max="9221" width="13.375" style="28" customWidth="1"/>
    <col min="9222" max="9222" width="12.125" style="28"/>
    <col min="9223" max="9225" width="13.375" style="28" customWidth="1"/>
    <col min="9226" max="9226" width="12.125" style="28" customWidth="1"/>
    <col min="9227" max="9227" width="10.875" style="28" customWidth="1"/>
    <col min="9228" max="9472" width="12.125" style="28"/>
    <col min="9473" max="9473" width="13.375" style="28" customWidth="1"/>
    <col min="9474" max="9474" width="18.375" style="28" customWidth="1"/>
    <col min="9475" max="9477" width="13.375" style="28" customWidth="1"/>
    <col min="9478" max="9478" width="12.125" style="28"/>
    <col min="9479" max="9481" width="13.375" style="28" customWidth="1"/>
    <col min="9482" max="9482" width="12.125" style="28" customWidth="1"/>
    <col min="9483" max="9483" width="10.875" style="28" customWidth="1"/>
    <col min="9484" max="9728" width="12.125" style="28"/>
    <col min="9729" max="9729" width="13.375" style="28" customWidth="1"/>
    <col min="9730" max="9730" width="18.375" style="28" customWidth="1"/>
    <col min="9731" max="9733" width="13.375" style="28" customWidth="1"/>
    <col min="9734" max="9734" width="12.125" style="28"/>
    <col min="9735" max="9737" width="13.375" style="28" customWidth="1"/>
    <col min="9738" max="9738" width="12.125" style="28" customWidth="1"/>
    <col min="9739" max="9739" width="10.875" style="28" customWidth="1"/>
    <col min="9740" max="9984" width="12.125" style="28"/>
    <col min="9985" max="9985" width="13.375" style="28" customWidth="1"/>
    <col min="9986" max="9986" width="18.375" style="28" customWidth="1"/>
    <col min="9987" max="9989" width="13.375" style="28" customWidth="1"/>
    <col min="9990" max="9990" width="12.125" style="28"/>
    <col min="9991" max="9993" width="13.375" style="28" customWidth="1"/>
    <col min="9994" max="9994" width="12.125" style="28" customWidth="1"/>
    <col min="9995" max="9995" width="10.875" style="28" customWidth="1"/>
    <col min="9996" max="10240" width="12.125" style="28"/>
    <col min="10241" max="10241" width="13.375" style="28" customWidth="1"/>
    <col min="10242" max="10242" width="18.375" style="28" customWidth="1"/>
    <col min="10243" max="10245" width="13.375" style="28" customWidth="1"/>
    <col min="10246" max="10246" width="12.125" style="28"/>
    <col min="10247" max="10249" width="13.375" style="28" customWidth="1"/>
    <col min="10250" max="10250" width="12.125" style="28" customWidth="1"/>
    <col min="10251" max="10251" width="10.875" style="28" customWidth="1"/>
    <col min="10252" max="10496" width="12.125" style="28"/>
    <col min="10497" max="10497" width="13.375" style="28" customWidth="1"/>
    <col min="10498" max="10498" width="18.375" style="28" customWidth="1"/>
    <col min="10499" max="10501" width="13.375" style="28" customWidth="1"/>
    <col min="10502" max="10502" width="12.125" style="28"/>
    <col min="10503" max="10505" width="13.375" style="28" customWidth="1"/>
    <col min="10506" max="10506" width="12.125" style="28" customWidth="1"/>
    <col min="10507" max="10507" width="10.875" style="28" customWidth="1"/>
    <col min="10508" max="10752" width="12.125" style="28"/>
    <col min="10753" max="10753" width="13.375" style="28" customWidth="1"/>
    <col min="10754" max="10754" width="18.375" style="28" customWidth="1"/>
    <col min="10755" max="10757" width="13.375" style="28" customWidth="1"/>
    <col min="10758" max="10758" width="12.125" style="28"/>
    <col min="10759" max="10761" width="13.375" style="28" customWidth="1"/>
    <col min="10762" max="10762" width="12.125" style="28" customWidth="1"/>
    <col min="10763" max="10763" width="10.875" style="28" customWidth="1"/>
    <col min="10764" max="11008" width="12.125" style="28"/>
    <col min="11009" max="11009" width="13.375" style="28" customWidth="1"/>
    <col min="11010" max="11010" width="18.375" style="28" customWidth="1"/>
    <col min="11011" max="11013" width="13.375" style="28" customWidth="1"/>
    <col min="11014" max="11014" width="12.125" style="28"/>
    <col min="11015" max="11017" width="13.375" style="28" customWidth="1"/>
    <col min="11018" max="11018" width="12.125" style="28" customWidth="1"/>
    <col min="11019" max="11019" width="10.875" style="28" customWidth="1"/>
    <col min="11020" max="11264" width="12.125" style="28"/>
    <col min="11265" max="11265" width="13.375" style="28" customWidth="1"/>
    <col min="11266" max="11266" width="18.375" style="28" customWidth="1"/>
    <col min="11267" max="11269" width="13.375" style="28" customWidth="1"/>
    <col min="11270" max="11270" width="12.125" style="28"/>
    <col min="11271" max="11273" width="13.375" style="28" customWidth="1"/>
    <col min="11274" max="11274" width="12.125" style="28" customWidth="1"/>
    <col min="11275" max="11275" width="10.875" style="28" customWidth="1"/>
    <col min="11276" max="11520" width="12.125" style="28"/>
    <col min="11521" max="11521" width="13.375" style="28" customWidth="1"/>
    <col min="11522" max="11522" width="18.375" style="28" customWidth="1"/>
    <col min="11523" max="11525" width="13.375" style="28" customWidth="1"/>
    <col min="11526" max="11526" width="12.125" style="28"/>
    <col min="11527" max="11529" width="13.375" style="28" customWidth="1"/>
    <col min="11530" max="11530" width="12.125" style="28" customWidth="1"/>
    <col min="11531" max="11531" width="10.875" style="28" customWidth="1"/>
    <col min="11532" max="11776" width="12.125" style="28"/>
    <col min="11777" max="11777" width="13.375" style="28" customWidth="1"/>
    <col min="11778" max="11778" width="18.375" style="28" customWidth="1"/>
    <col min="11779" max="11781" width="13.375" style="28" customWidth="1"/>
    <col min="11782" max="11782" width="12.125" style="28"/>
    <col min="11783" max="11785" width="13.375" style="28" customWidth="1"/>
    <col min="11786" max="11786" width="12.125" style="28" customWidth="1"/>
    <col min="11787" max="11787" width="10.875" style="28" customWidth="1"/>
    <col min="11788" max="12032" width="12.125" style="28"/>
    <col min="12033" max="12033" width="13.375" style="28" customWidth="1"/>
    <col min="12034" max="12034" width="18.375" style="28" customWidth="1"/>
    <col min="12035" max="12037" width="13.375" style="28" customWidth="1"/>
    <col min="12038" max="12038" width="12.125" style="28"/>
    <col min="12039" max="12041" width="13.375" style="28" customWidth="1"/>
    <col min="12042" max="12042" width="12.125" style="28" customWidth="1"/>
    <col min="12043" max="12043" width="10.875" style="28" customWidth="1"/>
    <col min="12044" max="12288" width="12.125" style="28"/>
    <col min="12289" max="12289" width="13.375" style="28" customWidth="1"/>
    <col min="12290" max="12290" width="18.375" style="28" customWidth="1"/>
    <col min="12291" max="12293" width="13.375" style="28" customWidth="1"/>
    <col min="12294" max="12294" width="12.125" style="28"/>
    <col min="12295" max="12297" width="13.375" style="28" customWidth="1"/>
    <col min="12298" max="12298" width="12.125" style="28" customWidth="1"/>
    <col min="12299" max="12299" width="10.875" style="28" customWidth="1"/>
    <col min="12300" max="12544" width="12.125" style="28"/>
    <col min="12545" max="12545" width="13.375" style="28" customWidth="1"/>
    <col min="12546" max="12546" width="18.375" style="28" customWidth="1"/>
    <col min="12547" max="12549" width="13.375" style="28" customWidth="1"/>
    <col min="12550" max="12550" width="12.125" style="28"/>
    <col min="12551" max="12553" width="13.375" style="28" customWidth="1"/>
    <col min="12554" max="12554" width="12.125" style="28" customWidth="1"/>
    <col min="12555" max="12555" width="10.875" style="28" customWidth="1"/>
    <col min="12556" max="12800" width="12.125" style="28"/>
    <col min="12801" max="12801" width="13.375" style="28" customWidth="1"/>
    <col min="12802" max="12802" width="18.375" style="28" customWidth="1"/>
    <col min="12803" max="12805" width="13.375" style="28" customWidth="1"/>
    <col min="12806" max="12806" width="12.125" style="28"/>
    <col min="12807" max="12809" width="13.375" style="28" customWidth="1"/>
    <col min="12810" max="12810" width="12.125" style="28" customWidth="1"/>
    <col min="12811" max="12811" width="10.875" style="28" customWidth="1"/>
    <col min="12812" max="13056" width="12.125" style="28"/>
    <col min="13057" max="13057" width="13.375" style="28" customWidth="1"/>
    <col min="13058" max="13058" width="18.375" style="28" customWidth="1"/>
    <col min="13059" max="13061" width="13.375" style="28" customWidth="1"/>
    <col min="13062" max="13062" width="12.125" style="28"/>
    <col min="13063" max="13065" width="13.375" style="28" customWidth="1"/>
    <col min="13066" max="13066" width="12.125" style="28" customWidth="1"/>
    <col min="13067" max="13067" width="10.875" style="28" customWidth="1"/>
    <col min="13068" max="13312" width="12.125" style="28"/>
    <col min="13313" max="13313" width="13.375" style="28" customWidth="1"/>
    <col min="13314" max="13314" width="18.375" style="28" customWidth="1"/>
    <col min="13315" max="13317" width="13.375" style="28" customWidth="1"/>
    <col min="13318" max="13318" width="12.125" style="28"/>
    <col min="13319" max="13321" width="13.375" style="28" customWidth="1"/>
    <col min="13322" max="13322" width="12.125" style="28" customWidth="1"/>
    <col min="13323" max="13323" width="10.875" style="28" customWidth="1"/>
    <col min="13324" max="13568" width="12.125" style="28"/>
    <col min="13569" max="13569" width="13.375" style="28" customWidth="1"/>
    <col min="13570" max="13570" width="18.375" style="28" customWidth="1"/>
    <col min="13571" max="13573" width="13.375" style="28" customWidth="1"/>
    <col min="13574" max="13574" width="12.125" style="28"/>
    <col min="13575" max="13577" width="13.375" style="28" customWidth="1"/>
    <col min="13578" max="13578" width="12.125" style="28" customWidth="1"/>
    <col min="13579" max="13579" width="10.875" style="28" customWidth="1"/>
    <col min="13580" max="13824" width="12.125" style="28"/>
    <col min="13825" max="13825" width="13.375" style="28" customWidth="1"/>
    <col min="13826" max="13826" width="18.375" style="28" customWidth="1"/>
    <col min="13827" max="13829" width="13.375" style="28" customWidth="1"/>
    <col min="13830" max="13830" width="12.125" style="28"/>
    <col min="13831" max="13833" width="13.375" style="28" customWidth="1"/>
    <col min="13834" max="13834" width="12.125" style="28" customWidth="1"/>
    <col min="13835" max="13835" width="10.875" style="28" customWidth="1"/>
    <col min="13836" max="14080" width="12.125" style="28"/>
    <col min="14081" max="14081" width="13.375" style="28" customWidth="1"/>
    <col min="14082" max="14082" width="18.375" style="28" customWidth="1"/>
    <col min="14083" max="14085" width="13.375" style="28" customWidth="1"/>
    <col min="14086" max="14086" width="12.125" style="28"/>
    <col min="14087" max="14089" width="13.375" style="28" customWidth="1"/>
    <col min="14090" max="14090" width="12.125" style="28" customWidth="1"/>
    <col min="14091" max="14091" width="10.875" style="28" customWidth="1"/>
    <col min="14092" max="14336" width="12.125" style="28"/>
    <col min="14337" max="14337" width="13.375" style="28" customWidth="1"/>
    <col min="14338" max="14338" width="18.375" style="28" customWidth="1"/>
    <col min="14339" max="14341" width="13.375" style="28" customWidth="1"/>
    <col min="14342" max="14342" width="12.125" style="28"/>
    <col min="14343" max="14345" width="13.375" style="28" customWidth="1"/>
    <col min="14346" max="14346" width="12.125" style="28" customWidth="1"/>
    <col min="14347" max="14347" width="10.875" style="28" customWidth="1"/>
    <col min="14348" max="14592" width="12.125" style="28"/>
    <col min="14593" max="14593" width="13.375" style="28" customWidth="1"/>
    <col min="14594" max="14594" width="18.375" style="28" customWidth="1"/>
    <col min="14595" max="14597" width="13.375" style="28" customWidth="1"/>
    <col min="14598" max="14598" width="12.125" style="28"/>
    <col min="14599" max="14601" width="13.375" style="28" customWidth="1"/>
    <col min="14602" max="14602" width="12.125" style="28" customWidth="1"/>
    <col min="14603" max="14603" width="10.875" style="28" customWidth="1"/>
    <col min="14604" max="14848" width="12.125" style="28"/>
    <col min="14849" max="14849" width="13.375" style="28" customWidth="1"/>
    <col min="14850" max="14850" width="18.375" style="28" customWidth="1"/>
    <col min="14851" max="14853" width="13.375" style="28" customWidth="1"/>
    <col min="14854" max="14854" width="12.125" style="28"/>
    <col min="14855" max="14857" width="13.375" style="28" customWidth="1"/>
    <col min="14858" max="14858" width="12.125" style="28" customWidth="1"/>
    <col min="14859" max="14859" width="10.875" style="28" customWidth="1"/>
    <col min="14860" max="15104" width="12.125" style="28"/>
    <col min="15105" max="15105" width="13.375" style="28" customWidth="1"/>
    <col min="15106" max="15106" width="18.375" style="28" customWidth="1"/>
    <col min="15107" max="15109" width="13.375" style="28" customWidth="1"/>
    <col min="15110" max="15110" width="12.125" style="28"/>
    <col min="15111" max="15113" width="13.375" style="28" customWidth="1"/>
    <col min="15114" max="15114" width="12.125" style="28" customWidth="1"/>
    <col min="15115" max="15115" width="10.875" style="28" customWidth="1"/>
    <col min="15116" max="15360" width="12.125" style="28"/>
    <col min="15361" max="15361" width="13.375" style="28" customWidth="1"/>
    <col min="15362" max="15362" width="18.375" style="28" customWidth="1"/>
    <col min="15363" max="15365" width="13.375" style="28" customWidth="1"/>
    <col min="15366" max="15366" width="12.125" style="28"/>
    <col min="15367" max="15369" width="13.375" style="28" customWidth="1"/>
    <col min="15370" max="15370" width="12.125" style="28" customWidth="1"/>
    <col min="15371" max="15371" width="10.875" style="28" customWidth="1"/>
    <col min="15372" max="15616" width="12.125" style="28"/>
    <col min="15617" max="15617" width="13.375" style="28" customWidth="1"/>
    <col min="15618" max="15618" width="18.375" style="28" customWidth="1"/>
    <col min="15619" max="15621" width="13.375" style="28" customWidth="1"/>
    <col min="15622" max="15622" width="12.125" style="28"/>
    <col min="15623" max="15625" width="13.375" style="28" customWidth="1"/>
    <col min="15626" max="15626" width="12.125" style="28" customWidth="1"/>
    <col min="15627" max="15627" width="10.875" style="28" customWidth="1"/>
    <col min="15628" max="15872" width="12.125" style="28"/>
    <col min="15873" max="15873" width="13.375" style="28" customWidth="1"/>
    <col min="15874" max="15874" width="18.375" style="28" customWidth="1"/>
    <col min="15875" max="15877" width="13.375" style="28" customWidth="1"/>
    <col min="15878" max="15878" width="12.125" style="28"/>
    <col min="15879" max="15881" width="13.375" style="28" customWidth="1"/>
    <col min="15882" max="15882" width="12.125" style="28" customWidth="1"/>
    <col min="15883" max="15883" width="10.875" style="28" customWidth="1"/>
    <col min="15884" max="16128" width="12.125" style="28"/>
    <col min="16129" max="16129" width="13.375" style="28" customWidth="1"/>
    <col min="16130" max="16130" width="18.375" style="28" customWidth="1"/>
    <col min="16131" max="16133" width="13.375" style="28" customWidth="1"/>
    <col min="16134" max="16134" width="12.125" style="28"/>
    <col min="16135" max="16137" width="13.375" style="28" customWidth="1"/>
    <col min="16138" max="16138" width="12.125" style="28" customWidth="1"/>
    <col min="16139" max="16139" width="10.875" style="28" customWidth="1"/>
    <col min="16140" max="16384" width="12.125" style="28"/>
  </cols>
  <sheetData>
    <row r="1" spans="1:11" x14ac:dyDescent="0.2">
      <c r="A1" s="43"/>
    </row>
    <row r="6" spans="1:11" ht="28.5" x14ac:dyDescent="0.3">
      <c r="E6" s="281" t="s">
        <v>688</v>
      </c>
    </row>
    <row r="8" spans="1:11" x14ac:dyDescent="0.2">
      <c r="E8" s="3" t="s">
        <v>689</v>
      </c>
    </row>
    <row r="9" spans="1:11" x14ac:dyDescent="0.2">
      <c r="C9" s="3" t="s">
        <v>690</v>
      </c>
    </row>
    <row r="10" spans="1:11" ht="18" thickBot="1" x14ac:dyDescent="0.25">
      <c r="B10" s="44"/>
      <c r="C10" s="66" t="s">
        <v>691</v>
      </c>
      <c r="D10" s="44"/>
      <c r="E10" s="44"/>
      <c r="F10" s="44"/>
      <c r="G10" s="44"/>
      <c r="H10" s="44"/>
      <c r="I10" s="44"/>
      <c r="J10" s="66" t="s">
        <v>692</v>
      </c>
      <c r="K10" s="44"/>
    </row>
    <row r="11" spans="1:11" x14ac:dyDescent="0.2">
      <c r="C11" s="163" t="s">
        <v>693</v>
      </c>
      <c r="D11" s="46"/>
      <c r="E11" s="46"/>
      <c r="F11" s="40"/>
      <c r="G11" s="46"/>
      <c r="H11" s="46"/>
      <c r="I11" s="40"/>
      <c r="J11" s="46"/>
      <c r="K11" s="46"/>
    </row>
    <row r="12" spans="1:11" x14ac:dyDescent="0.2">
      <c r="C12" s="163" t="s">
        <v>694</v>
      </c>
      <c r="D12" s="40"/>
      <c r="E12" s="40"/>
      <c r="F12" s="67" t="s">
        <v>695</v>
      </c>
      <c r="G12" s="40"/>
      <c r="H12" s="40"/>
      <c r="I12" s="163" t="s">
        <v>696</v>
      </c>
      <c r="J12" s="40"/>
      <c r="K12" s="40"/>
    </row>
    <row r="13" spans="1:11" x14ac:dyDescent="0.2">
      <c r="B13" s="46"/>
      <c r="C13" s="48" t="s">
        <v>697</v>
      </c>
      <c r="D13" s="47" t="s">
        <v>95</v>
      </c>
      <c r="E13" s="47" t="s">
        <v>698</v>
      </c>
      <c r="F13" s="47" t="s">
        <v>94</v>
      </c>
      <c r="G13" s="47" t="s">
        <v>95</v>
      </c>
      <c r="H13" s="47" t="s">
        <v>698</v>
      </c>
      <c r="I13" s="48" t="s">
        <v>699</v>
      </c>
      <c r="J13" s="47" t="s">
        <v>95</v>
      </c>
      <c r="K13" s="47" t="s">
        <v>698</v>
      </c>
    </row>
    <row r="14" spans="1:11" x14ac:dyDescent="0.2">
      <c r="C14" s="40"/>
    </row>
    <row r="15" spans="1:11" x14ac:dyDescent="0.2">
      <c r="B15" s="43" t="s">
        <v>700</v>
      </c>
      <c r="C15" s="55">
        <f>D15+E15</f>
        <v>694032</v>
      </c>
      <c r="D15" s="52">
        <v>331231</v>
      </c>
      <c r="E15" s="52">
        <v>362801</v>
      </c>
      <c r="F15" s="53">
        <f>G15+H15</f>
        <v>438007</v>
      </c>
      <c r="G15" s="52">
        <v>276748</v>
      </c>
      <c r="H15" s="52">
        <v>161259</v>
      </c>
      <c r="I15" s="53">
        <f>J15+K15</f>
        <v>8813</v>
      </c>
      <c r="J15" s="52">
        <v>6442</v>
      </c>
      <c r="K15" s="52">
        <v>2371</v>
      </c>
    </row>
    <row r="16" spans="1:11" x14ac:dyDescent="0.2">
      <c r="B16" s="43" t="s">
        <v>701</v>
      </c>
      <c r="C16" s="55">
        <f>D16+E16</f>
        <v>717797</v>
      </c>
      <c r="D16" s="52">
        <v>339318</v>
      </c>
      <c r="E16" s="52">
        <v>378479</v>
      </c>
      <c r="F16" s="53">
        <f>G16+H16</f>
        <v>457345</v>
      </c>
      <c r="G16" s="52">
        <v>286472</v>
      </c>
      <c r="H16" s="52">
        <v>170873</v>
      </c>
      <c r="I16" s="53">
        <f>J16+K16</f>
        <v>3440</v>
      </c>
      <c r="J16" s="52">
        <v>2417</v>
      </c>
      <c r="K16" s="52">
        <v>1023</v>
      </c>
    </row>
    <row r="17" spans="1:11" x14ac:dyDescent="0.2">
      <c r="B17" s="43" t="s">
        <v>702</v>
      </c>
      <c r="C17" s="55">
        <f>D17+E17</f>
        <v>774810</v>
      </c>
      <c r="D17" s="52">
        <v>368697</v>
      </c>
      <c r="E17" s="52">
        <v>406113</v>
      </c>
      <c r="F17" s="53">
        <f>G17+H17</f>
        <v>481181</v>
      </c>
      <c r="G17" s="52">
        <v>301124</v>
      </c>
      <c r="H17" s="52">
        <v>180057</v>
      </c>
      <c r="I17" s="53">
        <f>J17+K17</f>
        <v>9188</v>
      </c>
      <c r="J17" s="52">
        <v>6916</v>
      </c>
      <c r="K17" s="52">
        <v>2272</v>
      </c>
    </row>
    <row r="18" spans="1:11" x14ac:dyDescent="0.2">
      <c r="B18" s="43" t="s">
        <v>703</v>
      </c>
      <c r="C18" s="55">
        <f>D18+E18</f>
        <v>799251</v>
      </c>
      <c r="D18" s="52">
        <v>378237</v>
      </c>
      <c r="E18" s="52">
        <v>421014</v>
      </c>
      <c r="F18" s="53">
        <f>G18+H18</f>
        <v>511565</v>
      </c>
      <c r="G18" s="52">
        <v>313583</v>
      </c>
      <c r="H18" s="52">
        <v>197982</v>
      </c>
      <c r="I18" s="53">
        <f>J18+K18</f>
        <v>9069</v>
      </c>
      <c r="J18" s="52">
        <v>6577</v>
      </c>
      <c r="K18" s="52">
        <v>2492</v>
      </c>
    </row>
    <row r="19" spans="1:11" x14ac:dyDescent="0.2">
      <c r="B19" s="43"/>
      <c r="C19" s="55"/>
      <c r="D19" s="52"/>
      <c r="E19" s="52"/>
      <c r="F19" s="53"/>
      <c r="G19" s="52"/>
      <c r="H19" s="52"/>
      <c r="I19" s="53"/>
      <c r="J19" s="52"/>
      <c r="K19" s="52"/>
    </row>
    <row r="20" spans="1:11" x14ac:dyDescent="0.2">
      <c r="B20" s="43" t="s">
        <v>704</v>
      </c>
      <c r="C20" s="55">
        <f>D20+E20</f>
        <v>820335</v>
      </c>
      <c r="D20" s="52">
        <v>388183</v>
      </c>
      <c r="E20" s="52">
        <v>432152</v>
      </c>
      <c r="F20" s="53">
        <f>G20+H20</f>
        <v>487213</v>
      </c>
      <c r="G20" s="52">
        <v>310851</v>
      </c>
      <c r="H20" s="52">
        <v>176362</v>
      </c>
      <c r="I20" s="53">
        <f>J20+K20</f>
        <v>13300</v>
      </c>
      <c r="J20" s="52">
        <v>10289</v>
      </c>
      <c r="K20" s="52">
        <v>3011</v>
      </c>
    </row>
    <row r="21" spans="1:11" x14ac:dyDescent="0.2">
      <c r="B21" s="43" t="s">
        <v>408</v>
      </c>
      <c r="C21" s="55">
        <f>D21+E21</f>
        <v>842630</v>
      </c>
      <c r="D21" s="52">
        <v>397403</v>
      </c>
      <c r="E21" s="52">
        <v>445227</v>
      </c>
      <c r="F21" s="53">
        <f>G21+H21</f>
        <v>499416</v>
      </c>
      <c r="G21" s="52">
        <v>310509</v>
      </c>
      <c r="H21" s="52">
        <v>188907</v>
      </c>
      <c r="I21" s="53">
        <f>J21+K21</f>
        <v>14764</v>
      </c>
      <c r="J21" s="52">
        <v>11229</v>
      </c>
      <c r="K21" s="52">
        <v>3535</v>
      </c>
    </row>
    <row r="22" spans="1:11" x14ac:dyDescent="0.2">
      <c r="B22" s="43" t="s">
        <v>409</v>
      </c>
      <c r="C22" s="55">
        <f>D22+E22</f>
        <v>861913</v>
      </c>
      <c r="D22" s="52">
        <v>404303</v>
      </c>
      <c r="E22" s="52">
        <v>457610</v>
      </c>
      <c r="F22" s="53">
        <f>G22+H22</f>
        <v>497049</v>
      </c>
      <c r="G22" s="52">
        <v>302337</v>
      </c>
      <c r="H22" s="52">
        <v>194712</v>
      </c>
      <c r="I22" s="53">
        <f>J22+K22</f>
        <v>21408</v>
      </c>
      <c r="J22" s="52">
        <v>16137</v>
      </c>
      <c r="K22" s="52">
        <v>5271</v>
      </c>
    </row>
    <row r="23" spans="1:11" x14ac:dyDescent="0.2">
      <c r="B23" s="43"/>
      <c r="C23" s="55"/>
      <c r="D23" s="52"/>
      <c r="E23" s="52"/>
      <c r="F23" s="53"/>
      <c r="G23" s="52"/>
      <c r="H23" s="52"/>
      <c r="I23" s="53"/>
      <c r="J23" s="52"/>
      <c r="K23" s="52"/>
    </row>
    <row r="24" spans="1:11" x14ac:dyDescent="0.2">
      <c r="B24" s="43" t="s">
        <v>410</v>
      </c>
      <c r="C24" s="55">
        <f>D24+E24</f>
        <v>880713</v>
      </c>
      <c r="D24" s="52">
        <v>411393</v>
      </c>
      <c r="E24" s="52">
        <v>469320</v>
      </c>
      <c r="F24" s="53">
        <f>G24+H24</f>
        <v>503903</v>
      </c>
      <c r="G24" s="52">
        <v>301719</v>
      </c>
      <c r="H24" s="52">
        <v>202184</v>
      </c>
      <c r="I24" s="53">
        <f>J24+K24</f>
        <v>17860</v>
      </c>
      <c r="J24" s="52">
        <v>12787</v>
      </c>
      <c r="K24" s="52">
        <v>5073</v>
      </c>
    </row>
    <row r="25" spans="1:11" x14ac:dyDescent="0.2">
      <c r="B25" s="43" t="s">
        <v>465</v>
      </c>
      <c r="C25" s="55">
        <v>904667</v>
      </c>
      <c r="D25" s="52">
        <v>423162</v>
      </c>
      <c r="E25" s="52">
        <v>481505</v>
      </c>
      <c r="F25" s="53">
        <v>521584</v>
      </c>
      <c r="G25" s="52">
        <v>311152</v>
      </c>
      <c r="H25" s="52">
        <v>210432</v>
      </c>
      <c r="I25" s="53">
        <v>24467</v>
      </c>
      <c r="J25" s="52">
        <v>16819</v>
      </c>
      <c r="K25" s="52">
        <v>7648</v>
      </c>
    </row>
    <row r="26" spans="1:11" x14ac:dyDescent="0.2">
      <c r="B26" s="3" t="s">
        <v>705</v>
      </c>
      <c r="C26" s="23">
        <f>D26+E26</f>
        <v>910128</v>
      </c>
      <c r="D26" s="119">
        <v>424878</v>
      </c>
      <c r="E26" s="119">
        <v>485250</v>
      </c>
      <c r="F26" s="24">
        <f>G26+H26</f>
        <v>499157</v>
      </c>
      <c r="G26" s="119">
        <v>291858</v>
      </c>
      <c r="H26" s="119">
        <v>207299</v>
      </c>
      <c r="I26" s="24">
        <f>J26+K26</f>
        <v>26005</v>
      </c>
      <c r="J26" s="119">
        <v>17699</v>
      </c>
      <c r="K26" s="119">
        <v>8306</v>
      </c>
    </row>
    <row r="27" spans="1:11" ht="18" thickBot="1" x14ac:dyDescent="0.25">
      <c r="B27" s="44"/>
      <c r="C27" s="57"/>
      <c r="D27" s="58"/>
      <c r="E27" s="58"/>
      <c r="F27" s="44"/>
      <c r="G27" s="44"/>
      <c r="H27" s="44"/>
      <c r="I27" s="44"/>
      <c r="J27" s="44"/>
      <c r="K27" s="44"/>
    </row>
    <row r="28" spans="1:11" x14ac:dyDescent="0.2">
      <c r="C28" s="43" t="s">
        <v>71</v>
      </c>
      <c r="H28" s="43" t="s">
        <v>706</v>
      </c>
    </row>
    <row r="31" spans="1:11" x14ac:dyDescent="0.2">
      <c r="A31" s="43"/>
      <c r="B31" s="24"/>
      <c r="F31" s="24"/>
      <c r="G31" s="24"/>
      <c r="I31" s="24"/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6"/>
  <sheetViews>
    <sheetView showGridLines="0" zoomScale="75" zoomScaleNormal="100" workbookViewId="0">
      <selection activeCell="C29" sqref="C29"/>
    </sheetView>
  </sheetViews>
  <sheetFormatPr defaultColWidth="15.875" defaultRowHeight="17.25" x14ac:dyDescent="0.2"/>
  <cols>
    <col min="1" max="1" width="13.375" style="75" customWidth="1"/>
    <col min="2" max="2" width="20.25" style="75" customWidth="1"/>
    <col min="3" max="3" width="12.75" style="75" customWidth="1"/>
    <col min="4" max="7" width="6.875" style="75" customWidth="1"/>
    <col min="8" max="8" width="12.75" style="75" customWidth="1"/>
    <col min="9" max="12" width="6.875" style="75" customWidth="1"/>
    <col min="13" max="13" width="12.75" style="75" customWidth="1"/>
    <col min="14" max="17" width="6.875" style="75" customWidth="1"/>
    <col min="18" max="256" width="15.875" style="75"/>
    <col min="257" max="257" width="13.375" style="75" customWidth="1"/>
    <col min="258" max="258" width="20.25" style="75" customWidth="1"/>
    <col min="259" max="259" width="12.75" style="75" customWidth="1"/>
    <col min="260" max="263" width="6.875" style="75" customWidth="1"/>
    <col min="264" max="264" width="12.75" style="75" customWidth="1"/>
    <col min="265" max="268" width="6.875" style="75" customWidth="1"/>
    <col min="269" max="269" width="12.75" style="75" customWidth="1"/>
    <col min="270" max="273" width="6.875" style="75" customWidth="1"/>
    <col min="274" max="512" width="15.875" style="75"/>
    <col min="513" max="513" width="13.375" style="75" customWidth="1"/>
    <col min="514" max="514" width="20.25" style="75" customWidth="1"/>
    <col min="515" max="515" width="12.75" style="75" customWidth="1"/>
    <col min="516" max="519" width="6.875" style="75" customWidth="1"/>
    <col min="520" max="520" width="12.75" style="75" customWidth="1"/>
    <col min="521" max="524" width="6.875" style="75" customWidth="1"/>
    <col min="525" max="525" width="12.75" style="75" customWidth="1"/>
    <col min="526" max="529" width="6.875" style="75" customWidth="1"/>
    <col min="530" max="768" width="15.875" style="75"/>
    <col min="769" max="769" width="13.375" style="75" customWidth="1"/>
    <col min="770" max="770" width="20.25" style="75" customWidth="1"/>
    <col min="771" max="771" width="12.75" style="75" customWidth="1"/>
    <col min="772" max="775" width="6.875" style="75" customWidth="1"/>
    <col min="776" max="776" width="12.75" style="75" customWidth="1"/>
    <col min="777" max="780" width="6.875" style="75" customWidth="1"/>
    <col min="781" max="781" width="12.75" style="75" customWidth="1"/>
    <col min="782" max="785" width="6.875" style="75" customWidth="1"/>
    <col min="786" max="1024" width="15.875" style="75"/>
    <col min="1025" max="1025" width="13.375" style="75" customWidth="1"/>
    <col min="1026" max="1026" width="20.25" style="75" customWidth="1"/>
    <col min="1027" max="1027" width="12.75" style="75" customWidth="1"/>
    <col min="1028" max="1031" width="6.875" style="75" customWidth="1"/>
    <col min="1032" max="1032" width="12.75" style="75" customWidth="1"/>
    <col min="1033" max="1036" width="6.875" style="75" customWidth="1"/>
    <col min="1037" max="1037" width="12.75" style="75" customWidth="1"/>
    <col min="1038" max="1041" width="6.875" style="75" customWidth="1"/>
    <col min="1042" max="1280" width="15.875" style="75"/>
    <col min="1281" max="1281" width="13.375" style="75" customWidth="1"/>
    <col min="1282" max="1282" width="20.25" style="75" customWidth="1"/>
    <col min="1283" max="1283" width="12.75" style="75" customWidth="1"/>
    <col min="1284" max="1287" width="6.875" style="75" customWidth="1"/>
    <col min="1288" max="1288" width="12.75" style="75" customWidth="1"/>
    <col min="1289" max="1292" width="6.875" style="75" customWidth="1"/>
    <col min="1293" max="1293" width="12.75" style="75" customWidth="1"/>
    <col min="1294" max="1297" width="6.875" style="75" customWidth="1"/>
    <col min="1298" max="1536" width="15.875" style="75"/>
    <col min="1537" max="1537" width="13.375" style="75" customWidth="1"/>
    <col min="1538" max="1538" width="20.25" style="75" customWidth="1"/>
    <col min="1539" max="1539" width="12.75" style="75" customWidth="1"/>
    <col min="1540" max="1543" width="6.875" style="75" customWidth="1"/>
    <col min="1544" max="1544" width="12.75" style="75" customWidth="1"/>
    <col min="1545" max="1548" width="6.875" style="75" customWidth="1"/>
    <col min="1549" max="1549" width="12.75" style="75" customWidth="1"/>
    <col min="1550" max="1553" width="6.875" style="75" customWidth="1"/>
    <col min="1554" max="1792" width="15.875" style="75"/>
    <col min="1793" max="1793" width="13.375" style="75" customWidth="1"/>
    <col min="1794" max="1794" width="20.25" style="75" customWidth="1"/>
    <col min="1795" max="1795" width="12.75" style="75" customWidth="1"/>
    <col min="1796" max="1799" width="6.875" style="75" customWidth="1"/>
    <col min="1800" max="1800" width="12.75" style="75" customWidth="1"/>
    <col min="1801" max="1804" width="6.875" style="75" customWidth="1"/>
    <col min="1805" max="1805" width="12.75" style="75" customWidth="1"/>
    <col min="1806" max="1809" width="6.875" style="75" customWidth="1"/>
    <col min="1810" max="2048" width="15.875" style="75"/>
    <col min="2049" max="2049" width="13.375" style="75" customWidth="1"/>
    <col min="2050" max="2050" width="20.25" style="75" customWidth="1"/>
    <col min="2051" max="2051" width="12.75" style="75" customWidth="1"/>
    <col min="2052" max="2055" width="6.875" style="75" customWidth="1"/>
    <col min="2056" max="2056" width="12.75" style="75" customWidth="1"/>
    <col min="2057" max="2060" width="6.875" style="75" customWidth="1"/>
    <col min="2061" max="2061" width="12.75" style="75" customWidth="1"/>
    <col min="2062" max="2065" width="6.875" style="75" customWidth="1"/>
    <col min="2066" max="2304" width="15.875" style="75"/>
    <col min="2305" max="2305" width="13.375" style="75" customWidth="1"/>
    <col min="2306" max="2306" width="20.25" style="75" customWidth="1"/>
    <col min="2307" max="2307" width="12.75" style="75" customWidth="1"/>
    <col min="2308" max="2311" width="6.875" style="75" customWidth="1"/>
    <col min="2312" max="2312" width="12.75" style="75" customWidth="1"/>
    <col min="2313" max="2316" width="6.875" style="75" customWidth="1"/>
    <col min="2317" max="2317" width="12.75" style="75" customWidth="1"/>
    <col min="2318" max="2321" width="6.875" style="75" customWidth="1"/>
    <col min="2322" max="2560" width="15.875" style="75"/>
    <col min="2561" max="2561" width="13.375" style="75" customWidth="1"/>
    <col min="2562" max="2562" width="20.25" style="75" customWidth="1"/>
    <col min="2563" max="2563" width="12.75" style="75" customWidth="1"/>
    <col min="2564" max="2567" width="6.875" style="75" customWidth="1"/>
    <col min="2568" max="2568" width="12.75" style="75" customWidth="1"/>
    <col min="2569" max="2572" width="6.875" style="75" customWidth="1"/>
    <col min="2573" max="2573" width="12.75" style="75" customWidth="1"/>
    <col min="2574" max="2577" width="6.875" style="75" customWidth="1"/>
    <col min="2578" max="2816" width="15.875" style="75"/>
    <col min="2817" max="2817" width="13.375" style="75" customWidth="1"/>
    <col min="2818" max="2818" width="20.25" style="75" customWidth="1"/>
    <col min="2819" max="2819" width="12.75" style="75" customWidth="1"/>
    <col min="2820" max="2823" width="6.875" style="75" customWidth="1"/>
    <col min="2824" max="2824" width="12.75" style="75" customWidth="1"/>
    <col min="2825" max="2828" width="6.875" style="75" customWidth="1"/>
    <col min="2829" max="2829" width="12.75" style="75" customWidth="1"/>
    <col min="2830" max="2833" width="6.875" style="75" customWidth="1"/>
    <col min="2834" max="3072" width="15.875" style="75"/>
    <col min="3073" max="3073" width="13.375" style="75" customWidth="1"/>
    <col min="3074" max="3074" width="20.25" style="75" customWidth="1"/>
    <col min="3075" max="3075" width="12.75" style="75" customWidth="1"/>
    <col min="3076" max="3079" width="6.875" style="75" customWidth="1"/>
    <col min="3080" max="3080" width="12.75" style="75" customWidth="1"/>
    <col min="3081" max="3084" width="6.875" style="75" customWidth="1"/>
    <col min="3085" max="3085" width="12.75" style="75" customWidth="1"/>
    <col min="3086" max="3089" width="6.875" style="75" customWidth="1"/>
    <col min="3090" max="3328" width="15.875" style="75"/>
    <col min="3329" max="3329" width="13.375" style="75" customWidth="1"/>
    <col min="3330" max="3330" width="20.25" style="75" customWidth="1"/>
    <col min="3331" max="3331" width="12.75" style="75" customWidth="1"/>
    <col min="3332" max="3335" width="6.875" style="75" customWidth="1"/>
    <col min="3336" max="3336" width="12.75" style="75" customWidth="1"/>
    <col min="3337" max="3340" width="6.875" style="75" customWidth="1"/>
    <col min="3341" max="3341" width="12.75" style="75" customWidth="1"/>
    <col min="3342" max="3345" width="6.875" style="75" customWidth="1"/>
    <col min="3346" max="3584" width="15.875" style="75"/>
    <col min="3585" max="3585" width="13.375" style="75" customWidth="1"/>
    <col min="3586" max="3586" width="20.25" style="75" customWidth="1"/>
    <col min="3587" max="3587" width="12.75" style="75" customWidth="1"/>
    <col min="3588" max="3591" width="6.875" style="75" customWidth="1"/>
    <col min="3592" max="3592" width="12.75" style="75" customWidth="1"/>
    <col min="3593" max="3596" width="6.875" style="75" customWidth="1"/>
    <col min="3597" max="3597" width="12.75" style="75" customWidth="1"/>
    <col min="3598" max="3601" width="6.875" style="75" customWidth="1"/>
    <col min="3602" max="3840" width="15.875" style="75"/>
    <col min="3841" max="3841" width="13.375" style="75" customWidth="1"/>
    <col min="3842" max="3842" width="20.25" style="75" customWidth="1"/>
    <col min="3843" max="3843" width="12.75" style="75" customWidth="1"/>
    <col min="3844" max="3847" width="6.875" style="75" customWidth="1"/>
    <col min="3848" max="3848" width="12.75" style="75" customWidth="1"/>
    <col min="3849" max="3852" width="6.875" style="75" customWidth="1"/>
    <col min="3853" max="3853" width="12.75" style="75" customWidth="1"/>
    <col min="3854" max="3857" width="6.875" style="75" customWidth="1"/>
    <col min="3858" max="4096" width="15.875" style="75"/>
    <col min="4097" max="4097" width="13.375" style="75" customWidth="1"/>
    <col min="4098" max="4098" width="20.25" style="75" customWidth="1"/>
    <col min="4099" max="4099" width="12.75" style="75" customWidth="1"/>
    <col min="4100" max="4103" width="6.875" style="75" customWidth="1"/>
    <col min="4104" max="4104" width="12.75" style="75" customWidth="1"/>
    <col min="4105" max="4108" width="6.875" style="75" customWidth="1"/>
    <col min="4109" max="4109" width="12.75" style="75" customWidth="1"/>
    <col min="4110" max="4113" width="6.875" style="75" customWidth="1"/>
    <col min="4114" max="4352" width="15.875" style="75"/>
    <col min="4353" max="4353" width="13.375" style="75" customWidth="1"/>
    <col min="4354" max="4354" width="20.25" style="75" customWidth="1"/>
    <col min="4355" max="4355" width="12.75" style="75" customWidth="1"/>
    <col min="4356" max="4359" width="6.875" style="75" customWidth="1"/>
    <col min="4360" max="4360" width="12.75" style="75" customWidth="1"/>
    <col min="4361" max="4364" width="6.875" style="75" customWidth="1"/>
    <col min="4365" max="4365" width="12.75" style="75" customWidth="1"/>
    <col min="4366" max="4369" width="6.875" style="75" customWidth="1"/>
    <col min="4370" max="4608" width="15.875" style="75"/>
    <col min="4609" max="4609" width="13.375" style="75" customWidth="1"/>
    <col min="4610" max="4610" width="20.25" style="75" customWidth="1"/>
    <col min="4611" max="4611" width="12.75" style="75" customWidth="1"/>
    <col min="4612" max="4615" width="6.875" style="75" customWidth="1"/>
    <col min="4616" max="4616" width="12.75" style="75" customWidth="1"/>
    <col min="4617" max="4620" width="6.875" style="75" customWidth="1"/>
    <col min="4621" max="4621" width="12.75" style="75" customWidth="1"/>
    <col min="4622" max="4625" width="6.875" style="75" customWidth="1"/>
    <col min="4626" max="4864" width="15.875" style="75"/>
    <col min="4865" max="4865" width="13.375" style="75" customWidth="1"/>
    <col min="4866" max="4866" width="20.25" style="75" customWidth="1"/>
    <col min="4867" max="4867" width="12.75" style="75" customWidth="1"/>
    <col min="4868" max="4871" width="6.875" style="75" customWidth="1"/>
    <col min="4872" max="4872" width="12.75" style="75" customWidth="1"/>
    <col min="4873" max="4876" width="6.875" style="75" customWidth="1"/>
    <col min="4877" max="4877" width="12.75" style="75" customWidth="1"/>
    <col min="4878" max="4881" width="6.875" style="75" customWidth="1"/>
    <col min="4882" max="5120" width="15.875" style="75"/>
    <col min="5121" max="5121" width="13.375" style="75" customWidth="1"/>
    <col min="5122" max="5122" width="20.25" style="75" customWidth="1"/>
    <col min="5123" max="5123" width="12.75" style="75" customWidth="1"/>
    <col min="5124" max="5127" width="6.875" style="75" customWidth="1"/>
    <col min="5128" max="5128" width="12.75" style="75" customWidth="1"/>
    <col min="5129" max="5132" width="6.875" style="75" customWidth="1"/>
    <col min="5133" max="5133" width="12.75" style="75" customWidth="1"/>
    <col min="5134" max="5137" width="6.875" style="75" customWidth="1"/>
    <col min="5138" max="5376" width="15.875" style="75"/>
    <col min="5377" max="5377" width="13.375" style="75" customWidth="1"/>
    <col min="5378" max="5378" width="20.25" style="75" customWidth="1"/>
    <col min="5379" max="5379" width="12.75" style="75" customWidth="1"/>
    <col min="5380" max="5383" width="6.875" style="75" customWidth="1"/>
    <col min="5384" max="5384" width="12.75" style="75" customWidth="1"/>
    <col min="5385" max="5388" width="6.875" style="75" customWidth="1"/>
    <col min="5389" max="5389" width="12.75" style="75" customWidth="1"/>
    <col min="5390" max="5393" width="6.875" style="75" customWidth="1"/>
    <col min="5394" max="5632" width="15.875" style="75"/>
    <col min="5633" max="5633" width="13.375" style="75" customWidth="1"/>
    <col min="5634" max="5634" width="20.25" style="75" customWidth="1"/>
    <col min="5635" max="5635" width="12.75" style="75" customWidth="1"/>
    <col min="5636" max="5639" width="6.875" style="75" customWidth="1"/>
    <col min="5640" max="5640" width="12.75" style="75" customWidth="1"/>
    <col min="5641" max="5644" width="6.875" style="75" customWidth="1"/>
    <col min="5645" max="5645" width="12.75" style="75" customWidth="1"/>
    <col min="5646" max="5649" width="6.875" style="75" customWidth="1"/>
    <col min="5650" max="5888" width="15.875" style="75"/>
    <col min="5889" max="5889" width="13.375" style="75" customWidth="1"/>
    <col min="5890" max="5890" width="20.25" style="75" customWidth="1"/>
    <col min="5891" max="5891" width="12.75" style="75" customWidth="1"/>
    <col min="5892" max="5895" width="6.875" style="75" customWidth="1"/>
    <col min="5896" max="5896" width="12.75" style="75" customWidth="1"/>
    <col min="5897" max="5900" width="6.875" style="75" customWidth="1"/>
    <col min="5901" max="5901" width="12.75" style="75" customWidth="1"/>
    <col min="5902" max="5905" width="6.875" style="75" customWidth="1"/>
    <col min="5906" max="6144" width="15.875" style="75"/>
    <col min="6145" max="6145" width="13.375" style="75" customWidth="1"/>
    <col min="6146" max="6146" width="20.25" style="75" customWidth="1"/>
    <col min="6147" max="6147" width="12.75" style="75" customWidth="1"/>
    <col min="6148" max="6151" width="6.875" style="75" customWidth="1"/>
    <col min="6152" max="6152" width="12.75" style="75" customWidth="1"/>
    <col min="6153" max="6156" width="6.875" style="75" customWidth="1"/>
    <col min="6157" max="6157" width="12.75" style="75" customWidth="1"/>
    <col min="6158" max="6161" width="6.875" style="75" customWidth="1"/>
    <col min="6162" max="6400" width="15.875" style="75"/>
    <col min="6401" max="6401" width="13.375" style="75" customWidth="1"/>
    <col min="6402" max="6402" width="20.25" style="75" customWidth="1"/>
    <col min="6403" max="6403" width="12.75" style="75" customWidth="1"/>
    <col min="6404" max="6407" width="6.875" style="75" customWidth="1"/>
    <col min="6408" max="6408" width="12.75" style="75" customWidth="1"/>
    <col min="6409" max="6412" width="6.875" style="75" customWidth="1"/>
    <col min="6413" max="6413" width="12.75" style="75" customWidth="1"/>
    <col min="6414" max="6417" width="6.875" style="75" customWidth="1"/>
    <col min="6418" max="6656" width="15.875" style="75"/>
    <col min="6657" max="6657" width="13.375" style="75" customWidth="1"/>
    <col min="6658" max="6658" width="20.25" style="75" customWidth="1"/>
    <col min="6659" max="6659" width="12.75" style="75" customWidth="1"/>
    <col min="6660" max="6663" width="6.875" style="75" customWidth="1"/>
    <col min="6664" max="6664" width="12.75" style="75" customWidth="1"/>
    <col min="6665" max="6668" width="6.875" style="75" customWidth="1"/>
    <col min="6669" max="6669" width="12.75" style="75" customWidth="1"/>
    <col min="6670" max="6673" width="6.875" style="75" customWidth="1"/>
    <col min="6674" max="6912" width="15.875" style="75"/>
    <col min="6913" max="6913" width="13.375" style="75" customWidth="1"/>
    <col min="6914" max="6914" width="20.25" style="75" customWidth="1"/>
    <col min="6915" max="6915" width="12.75" style="75" customWidth="1"/>
    <col min="6916" max="6919" width="6.875" style="75" customWidth="1"/>
    <col min="6920" max="6920" width="12.75" style="75" customWidth="1"/>
    <col min="6921" max="6924" width="6.875" style="75" customWidth="1"/>
    <col min="6925" max="6925" width="12.75" style="75" customWidth="1"/>
    <col min="6926" max="6929" width="6.875" style="75" customWidth="1"/>
    <col min="6930" max="7168" width="15.875" style="75"/>
    <col min="7169" max="7169" width="13.375" style="75" customWidth="1"/>
    <col min="7170" max="7170" width="20.25" style="75" customWidth="1"/>
    <col min="7171" max="7171" width="12.75" style="75" customWidth="1"/>
    <col min="7172" max="7175" width="6.875" style="75" customWidth="1"/>
    <col min="7176" max="7176" width="12.75" style="75" customWidth="1"/>
    <col min="7177" max="7180" width="6.875" style="75" customWidth="1"/>
    <col min="7181" max="7181" width="12.75" style="75" customWidth="1"/>
    <col min="7182" max="7185" width="6.875" style="75" customWidth="1"/>
    <col min="7186" max="7424" width="15.875" style="75"/>
    <col min="7425" max="7425" width="13.375" style="75" customWidth="1"/>
    <col min="7426" max="7426" width="20.25" style="75" customWidth="1"/>
    <col min="7427" max="7427" width="12.75" style="75" customWidth="1"/>
    <col min="7428" max="7431" width="6.875" style="75" customWidth="1"/>
    <col min="7432" max="7432" width="12.75" style="75" customWidth="1"/>
    <col min="7433" max="7436" width="6.875" style="75" customWidth="1"/>
    <col min="7437" max="7437" width="12.75" style="75" customWidth="1"/>
    <col min="7438" max="7441" width="6.875" style="75" customWidth="1"/>
    <col min="7442" max="7680" width="15.875" style="75"/>
    <col min="7681" max="7681" width="13.375" style="75" customWidth="1"/>
    <col min="7682" max="7682" width="20.25" style="75" customWidth="1"/>
    <col min="7683" max="7683" width="12.75" style="75" customWidth="1"/>
    <col min="7684" max="7687" width="6.875" style="75" customWidth="1"/>
    <col min="7688" max="7688" width="12.75" style="75" customWidth="1"/>
    <col min="7689" max="7692" width="6.875" style="75" customWidth="1"/>
    <col min="7693" max="7693" width="12.75" style="75" customWidth="1"/>
    <col min="7694" max="7697" width="6.875" style="75" customWidth="1"/>
    <col min="7698" max="7936" width="15.875" style="75"/>
    <col min="7937" max="7937" width="13.375" style="75" customWidth="1"/>
    <col min="7938" max="7938" width="20.25" style="75" customWidth="1"/>
    <col min="7939" max="7939" width="12.75" style="75" customWidth="1"/>
    <col min="7940" max="7943" width="6.875" style="75" customWidth="1"/>
    <col min="7944" max="7944" width="12.75" style="75" customWidth="1"/>
    <col min="7945" max="7948" width="6.875" style="75" customWidth="1"/>
    <col min="7949" max="7949" width="12.75" style="75" customWidth="1"/>
    <col min="7950" max="7953" width="6.875" style="75" customWidth="1"/>
    <col min="7954" max="8192" width="15.875" style="75"/>
    <col min="8193" max="8193" width="13.375" style="75" customWidth="1"/>
    <col min="8194" max="8194" width="20.25" style="75" customWidth="1"/>
    <col min="8195" max="8195" width="12.75" style="75" customWidth="1"/>
    <col min="8196" max="8199" width="6.875" style="75" customWidth="1"/>
    <col min="8200" max="8200" width="12.75" style="75" customWidth="1"/>
    <col min="8201" max="8204" width="6.875" style="75" customWidth="1"/>
    <col min="8205" max="8205" width="12.75" style="75" customWidth="1"/>
    <col min="8206" max="8209" width="6.875" style="75" customWidth="1"/>
    <col min="8210" max="8448" width="15.875" style="75"/>
    <col min="8449" max="8449" width="13.375" style="75" customWidth="1"/>
    <col min="8450" max="8450" width="20.25" style="75" customWidth="1"/>
    <col min="8451" max="8451" width="12.75" style="75" customWidth="1"/>
    <col min="8452" max="8455" width="6.875" style="75" customWidth="1"/>
    <col min="8456" max="8456" width="12.75" style="75" customWidth="1"/>
    <col min="8457" max="8460" width="6.875" style="75" customWidth="1"/>
    <col min="8461" max="8461" width="12.75" style="75" customWidth="1"/>
    <col min="8462" max="8465" width="6.875" style="75" customWidth="1"/>
    <col min="8466" max="8704" width="15.875" style="75"/>
    <col min="8705" max="8705" width="13.375" style="75" customWidth="1"/>
    <col min="8706" max="8706" width="20.25" style="75" customWidth="1"/>
    <col min="8707" max="8707" width="12.75" style="75" customWidth="1"/>
    <col min="8708" max="8711" width="6.875" style="75" customWidth="1"/>
    <col min="8712" max="8712" width="12.75" style="75" customWidth="1"/>
    <col min="8713" max="8716" width="6.875" style="75" customWidth="1"/>
    <col min="8717" max="8717" width="12.75" style="75" customWidth="1"/>
    <col min="8718" max="8721" width="6.875" style="75" customWidth="1"/>
    <col min="8722" max="8960" width="15.875" style="75"/>
    <col min="8961" max="8961" width="13.375" style="75" customWidth="1"/>
    <col min="8962" max="8962" width="20.25" style="75" customWidth="1"/>
    <col min="8963" max="8963" width="12.75" style="75" customWidth="1"/>
    <col min="8964" max="8967" width="6.875" style="75" customWidth="1"/>
    <col min="8968" max="8968" width="12.75" style="75" customWidth="1"/>
    <col min="8969" max="8972" width="6.875" style="75" customWidth="1"/>
    <col min="8973" max="8973" width="12.75" style="75" customWidth="1"/>
    <col min="8974" max="8977" width="6.875" style="75" customWidth="1"/>
    <col min="8978" max="9216" width="15.875" style="75"/>
    <col min="9217" max="9217" width="13.375" style="75" customWidth="1"/>
    <col min="9218" max="9218" width="20.25" style="75" customWidth="1"/>
    <col min="9219" max="9219" width="12.75" style="75" customWidth="1"/>
    <col min="9220" max="9223" width="6.875" style="75" customWidth="1"/>
    <col min="9224" max="9224" width="12.75" style="75" customWidth="1"/>
    <col min="9225" max="9228" width="6.875" style="75" customWidth="1"/>
    <col min="9229" max="9229" width="12.75" style="75" customWidth="1"/>
    <col min="9230" max="9233" width="6.875" style="75" customWidth="1"/>
    <col min="9234" max="9472" width="15.875" style="75"/>
    <col min="9473" max="9473" width="13.375" style="75" customWidth="1"/>
    <col min="9474" max="9474" width="20.25" style="75" customWidth="1"/>
    <col min="9475" max="9475" width="12.75" style="75" customWidth="1"/>
    <col min="9476" max="9479" width="6.875" style="75" customWidth="1"/>
    <col min="9480" max="9480" width="12.75" style="75" customWidth="1"/>
    <col min="9481" max="9484" width="6.875" style="75" customWidth="1"/>
    <col min="9485" max="9485" width="12.75" style="75" customWidth="1"/>
    <col min="9486" max="9489" width="6.875" style="75" customWidth="1"/>
    <col min="9490" max="9728" width="15.875" style="75"/>
    <col min="9729" max="9729" width="13.375" style="75" customWidth="1"/>
    <col min="9730" max="9730" width="20.25" style="75" customWidth="1"/>
    <col min="9731" max="9731" width="12.75" style="75" customWidth="1"/>
    <col min="9732" max="9735" width="6.875" style="75" customWidth="1"/>
    <col min="9736" max="9736" width="12.75" style="75" customWidth="1"/>
    <col min="9737" max="9740" width="6.875" style="75" customWidth="1"/>
    <col min="9741" max="9741" width="12.75" style="75" customWidth="1"/>
    <col min="9742" max="9745" width="6.875" style="75" customWidth="1"/>
    <col min="9746" max="9984" width="15.875" style="75"/>
    <col min="9985" max="9985" width="13.375" style="75" customWidth="1"/>
    <col min="9986" max="9986" width="20.25" style="75" customWidth="1"/>
    <col min="9987" max="9987" width="12.75" style="75" customWidth="1"/>
    <col min="9988" max="9991" width="6.875" style="75" customWidth="1"/>
    <col min="9992" max="9992" width="12.75" style="75" customWidth="1"/>
    <col min="9993" max="9996" width="6.875" style="75" customWidth="1"/>
    <col min="9997" max="9997" width="12.75" style="75" customWidth="1"/>
    <col min="9998" max="10001" width="6.875" style="75" customWidth="1"/>
    <col min="10002" max="10240" width="15.875" style="75"/>
    <col min="10241" max="10241" width="13.375" style="75" customWidth="1"/>
    <col min="10242" max="10242" width="20.25" style="75" customWidth="1"/>
    <col min="10243" max="10243" width="12.75" style="75" customWidth="1"/>
    <col min="10244" max="10247" width="6.875" style="75" customWidth="1"/>
    <col min="10248" max="10248" width="12.75" style="75" customWidth="1"/>
    <col min="10249" max="10252" width="6.875" style="75" customWidth="1"/>
    <col min="10253" max="10253" width="12.75" style="75" customWidth="1"/>
    <col min="10254" max="10257" width="6.875" style="75" customWidth="1"/>
    <col min="10258" max="10496" width="15.875" style="75"/>
    <col min="10497" max="10497" width="13.375" style="75" customWidth="1"/>
    <col min="10498" max="10498" width="20.25" style="75" customWidth="1"/>
    <col min="10499" max="10499" width="12.75" style="75" customWidth="1"/>
    <col min="10500" max="10503" width="6.875" style="75" customWidth="1"/>
    <col min="10504" max="10504" width="12.75" style="75" customWidth="1"/>
    <col min="10505" max="10508" width="6.875" style="75" customWidth="1"/>
    <col min="10509" max="10509" width="12.75" style="75" customWidth="1"/>
    <col min="10510" max="10513" width="6.875" style="75" customWidth="1"/>
    <col min="10514" max="10752" width="15.875" style="75"/>
    <col min="10753" max="10753" width="13.375" style="75" customWidth="1"/>
    <col min="10754" max="10754" width="20.25" style="75" customWidth="1"/>
    <col min="10755" max="10755" width="12.75" style="75" customWidth="1"/>
    <col min="10756" max="10759" width="6.875" style="75" customWidth="1"/>
    <col min="10760" max="10760" width="12.75" style="75" customWidth="1"/>
    <col min="10761" max="10764" width="6.875" style="75" customWidth="1"/>
    <col min="10765" max="10765" width="12.75" style="75" customWidth="1"/>
    <col min="10766" max="10769" width="6.875" style="75" customWidth="1"/>
    <col min="10770" max="11008" width="15.875" style="75"/>
    <col min="11009" max="11009" width="13.375" style="75" customWidth="1"/>
    <col min="11010" max="11010" width="20.25" style="75" customWidth="1"/>
    <col min="11011" max="11011" width="12.75" style="75" customWidth="1"/>
    <col min="11012" max="11015" width="6.875" style="75" customWidth="1"/>
    <col min="11016" max="11016" width="12.75" style="75" customWidth="1"/>
    <col min="11017" max="11020" width="6.875" style="75" customWidth="1"/>
    <col min="11021" max="11021" width="12.75" style="75" customWidth="1"/>
    <col min="11022" max="11025" width="6.875" style="75" customWidth="1"/>
    <col min="11026" max="11264" width="15.875" style="75"/>
    <col min="11265" max="11265" width="13.375" style="75" customWidth="1"/>
    <col min="11266" max="11266" width="20.25" style="75" customWidth="1"/>
    <col min="11267" max="11267" width="12.75" style="75" customWidth="1"/>
    <col min="11268" max="11271" width="6.875" style="75" customWidth="1"/>
    <col min="11272" max="11272" width="12.75" style="75" customWidth="1"/>
    <col min="11273" max="11276" width="6.875" style="75" customWidth="1"/>
    <col min="11277" max="11277" width="12.75" style="75" customWidth="1"/>
    <col min="11278" max="11281" width="6.875" style="75" customWidth="1"/>
    <col min="11282" max="11520" width="15.875" style="75"/>
    <col min="11521" max="11521" width="13.375" style="75" customWidth="1"/>
    <col min="11522" max="11522" width="20.25" style="75" customWidth="1"/>
    <col min="11523" max="11523" width="12.75" style="75" customWidth="1"/>
    <col min="11524" max="11527" width="6.875" style="75" customWidth="1"/>
    <col min="11528" max="11528" width="12.75" style="75" customWidth="1"/>
    <col min="11529" max="11532" width="6.875" style="75" customWidth="1"/>
    <col min="11533" max="11533" width="12.75" style="75" customWidth="1"/>
    <col min="11534" max="11537" width="6.875" style="75" customWidth="1"/>
    <col min="11538" max="11776" width="15.875" style="75"/>
    <col min="11777" max="11777" width="13.375" style="75" customWidth="1"/>
    <col min="11778" max="11778" width="20.25" style="75" customWidth="1"/>
    <col min="11779" max="11779" width="12.75" style="75" customWidth="1"/>
    <col min="11780" max="11783" width="6.875" style="75" customWidth="1"/>
    <col min="11784" max="11784" width="12.75" style="75" customWidth="1"/>
    <col min="11785" max="11788" width="6.875" style="75" customWidth="1"/>
    <col min="11789" max="11789" width="12.75" style="75" customWidth="1"/>
    <col min="11790" max="11793" width="6.875" style="75" customWidth="1"/>
    <col min="11794" max="12032" width="15.875" style="75"/>
    <col min="12033" max="12033" width="13.375" style="75" customWidth="1"/>
    <col min="12034" max="12034" width="20.25" style="75" customWidth="1"/>
    <col min="12035" max="12035" width="12.75" style="75" customWidth="1"/>
    <col min="12036" max="12039" width="6.875" style="75" customWidth="1"/>
    <col min="12040" max="12040" width="12.75" style="75" customWidth="1"/>
    <col min="12041" max="12044" width="6.875" style="75" customWidth="1"/>
    <col min="12045" max="12045" width="12.75" style="75" customWidth="1"/>
    <col min="12046" max="12049" width="6.875" style="75" customWidth="1"/>
    <col min="12050" max="12288" width="15.875" style="75"/>
    <col min="12289" max="12289" width="13.375" style="75" customWidth="1"/>
    <col min="12290" max="12290" width="20.25" style="75" customWidth="1"/>
    <col min="12291" max="12291" width="12.75" style="75" customWidth="1"/>
    <col min="12292" max="12295" width="6.875" style="75" customWidth="1"/>
    <col min="12296" max="12296" width="12.75" style="75" customWidth="1"/>
    <col min="12297" max="12300" width="6.875" style="75" customWidth="1"/>
    <col min="12301" max="12301" width="12.75" style="75" customWidth="1"/>
    <col min="12302" max="12305" width="6.875" style="75" customWidth="1"/>
    <col min="12306" max="12544" width="15.875" style="75"/>
    <col min="12545" max="12545" width="13.375" style="75" customWidth="1"/>
    <col min="12546" max="12546" width="20.25" style="75" customWidth="1"/>
    <col min="12547" max="12547" width="12.75" style="75" customWidth="1"/>
    <col min="12548" max="12551" width="6.875" style="75" customWidth="1"/>
    <col min="12552" max="12552" width="12.75" style="75" customWidth="1"/>
    <col min="12553" max="12556" width="6.875" style="75" customWidth="1"/>
    <col min="12557" max="12557" width="12.75" style="75" customWidth="1"/>
    <col min="12558" max="12561" width="6.875" style="75" customWidth="1"/>
    <col min="12562" max="12800" width="15.875" style="75"/>
    <col min="12801" max="12801" width="13.375" style="75" customWidth="1"/>
    <col min="12802" max="12802" width="20.25" style="75" customWidth="1"/>
    <col min="12803" max="12803" width="12.75" style="75" customWidth="1"/>
    <col min="12804" max="12807" width="6.875" style="75" customWidth="1"/>
    <col min="12808" max="12808" width="12.75" style="75" customWidth="1"/>
    <col min="12809" max="12812" width="6.875" style="75" customWidth="1"/>
    <col min="12813" max="12813" width="12.75" style="75" customWidth="1"/>
    <col min="12814" max="12817" width="6.875" style="75" customWidth="1"/>
    <col min="12818" max="13056" width="15.875" style="75"/>
    <col min="13057" max="13057" width="13.375" style="75" customWidth="1"/>
    <col min="13058" max="13058" width="20.25" style="75" customWidth="1"/>
    <col min="13059" max="13059" width="12.75" style="75" customWidth="1"/>
    <col min="13060" max="13063" width="6.875" style="75" customWidth="1"/>
    <col min="13064" max="13064" width="12.75" style="75" customWidth="1"/>
    <col min="13065" max="13068" width="6.875" style="75" customWidth="1"/>
    <col min="13069" max="13069" width="12.75" style="75" customWidth="1"/>
    <col min="13070" max="13073" width="6.875" style="75" customWidth="1"/>
    <col min="13074" max="13312" width="15.875" style="75"/>
    <col min="13313" max="13313" width="13.375" style="75" customWidth="1"/>
    <col min="13314" max="13314" width="20.25" style="75" customWidth="1"/>
    <col min="13315" max="13315" width="12.75" style="75" customWidth="1"/>
    <col min="13316" max="13319" width="6.875" style="75" customWidth="1"/>
    <col min="13320" max="13320" width="12.75" style="75" customWidth="1"/>
    <col min="13321" max="13324" width="6.875" style="75" customWidth="1"/>
    <col min="13325" max="13325" width="12.75" style="75" customWidth="1"/>
    <col min="13326" max="13329" width="6.875" style="75" customWidth="1"/>
    <col min="13330" max="13568" width="15.875" style="75"/>
    <col min="13569" max="13569" width="13.375" style="75" customWidth="1"/>
    <col min="13570" max="13570" width="20.25" style="75" customWidth="1"/>
    <col min="13571" max="13571" width="12.75" style="75" customWidth="1"/>
    <col min="13572" max="13575" width="6.875" style="75" customWidth="1"/>
    <col min="13576" max="13576" width="12.75" style="75" customWidth="1"/>
    <col min="13577" max="13580" width="6.875" style="75" customWidth="1"/>
    <col min="13581" max="13581" width="12.75" style="75" customWidth="1"/>
    <col min="13582" max="13585" width="6.875" style="75" customWidth="1"/>
    <col min="13586" max="13824" width="15.875" style="75"/>
    <col min="13825" max="13825" width="13.375" style="75" customWidth="1"/>
    <col min="13826" max="13826" width="20.25" style="75" customWidth="1"/>
    <col min="13827" max="13827" width="12.75" style="75" customWidth="1"/>
    <col min="13828" max="13831" width="6.875" style="75" customWidth="1"/>
    <col min="13832" max="13832" width="12.75" style="75" customWidth="1"/>
    <col min="13833" max="13836" width="6.875" style="75" customWidth="1"/>
    <col min="13837" max="13837" width="12.75" style="75" customWidth="1"/>
    <col min="13838" max="13841" width="6.875" style="75" customWidth="1"/>
    <col min="13842" max="14080" width="15.875" style="75"/>
    <col min="14081" max="14081" width="13.375" style="75" customWidth="1"/>
    <col min="14082" max="14082" width="20.25" style="75" customWidth="1"/>
    <col min="14083" max="14083" width="12.75" style="75" customWidth="1"/>
    <col min="14084" max="14087" width="6.875" style="75" customWidth="1"/>
    <col min="14088" max="14088" width="12.75" style="75" customWidth="1"/>
    <col min="14089" max="14092" width="6.875" style="75" customWidth="1"/>
    <col min="14093" max="14093" width="12.75" style="75" customWidth="1"/>
    <col min="14094" max="14097" width="6.875" style="75" customWidth="1"/>
    <col min="14098" max="14336" width="15.875" style="75"/>
    <col min="14337" max="14337" width="13.375" style="75" customWidth="1"/>
    <col min="14338" max="14338" width="20.25" style="75" customWidth="1"/>
    <col min="14339" max="14339" width="12.75" style="75" customWidth="1"/>
    <col min="14340" max="14343" width="6.875" style="75" customWidth="1"/>
    <col min="14344" max="14344" width="12.75" style="75" customWidth="1"/>
    <col min="14345" max="14348" width="6.875" style="75" customWidth="1"/>
    <col min="14349" max="14349" width="12.75" style="75" customWidth="1"/>
    <col min="14350" max="14353" width="6.875" style="75" customWidth="1"/>
    <col min="14354" max="14592" width="15.875" style="75"/>
    <col min="14593" max="14593" width="13.375" style="75" customWidth="1"/>
    <col min="14594" max="14594" width="20.25" style="75" customWidth="1"/>
    <col min="14595" max="14595" width="12.75" style="75" customWidth="1"/>
    <col min="14596" max="14599" width="6.875" style="75" customWidth="1"/>
    <col min="14600" max="14600" width="12.75" style="75" customWidth="1"/>
    <col min="14601" max="14604" width="6.875" style="75" customWidth="1"/>
    <col min="14605" max="14605" width="12.75" style="75" customWidth="1"/>
    <col min="14606" max="14609" width="6.875" style="75" customWidth="1"/>
    <col min="14610" max="14848" width="15.875" style="75"/>
    <col min="14849" max="14849" width="13.375" style="75" customWidth="1"/>
    <col min="14850" max="14850" width="20.25" style="75" customWidth="1"/>
    <col min="14851" max="14851" width="12.75" style="75" customWidth="1"/>
    <col min="14852" max="14855" width="6.875" style="75" customWidth="1"/>
    <col min="14856" max="14856" width="12.75" style="75" customWidth="1"/>
    <col min="14857" max="14860" width="6.875" style="75" customWidth="1"/>
    <col min="14861" max="14861" width="12.75" style="75" customWidth="1"/>
    <col min="14862" max="14865" width="6.875" style="75" customWidth="1"/>
    <col min="14866" max="15104" width="15.875" style="75"/>
    <col min="15105" max="15105" width="13.375" style="75" customWidth="1"/>
    <col min="15106" max="15106" width="20.25" style="75" customWidth="1"/>
    <col min="15107" max="15107" width="12.75" style="75" customWidth="1"/>
    <col min="15108" max="15111" width="6.875" style="75" customWidth="1"/>
    <col min="15112" max="15112" width="12.75" style="75" customWidth="1"/>
    <col min="15113" max="15116" width="6.875" style="75" customWidth="1"/>
    <col min="15117" max="15117" width="12.75" style="75" customWidth="1"/>
    <col min="15118" max="15121" width="6.875" style="75" customWidth="1"/>
    <col min="15122" max="15360" width="15.875" style="75"/>
    <col min="15361" max="15361" width="13.375" style="75" customWidth="1"/>
    <col min="15362" max="15362" width="20.25" style="75" customWidth="1"/>
    <col min="15363" max="15363" width="12.75" style="75" customWidth="1"/>
    <col min="15364" max="15367" width="6.875" style="75" customWidth="1"/>
    <col min="15368" max="15368" width="12.75" style="75" customWidth="1"/>
    <col min="15369" max="15372" width="6.875" style="75" customWidth="1"/>
    <col min="15373" max="15373" width="12.75" style="75" customWidth="1"/>
    <col min="15374" max="15377" width="6.875" style="75" customWidth="1"/>
    <col min="15378" max="15616" width="15.875" style="75"/>
    <col min="15617" max="15617" width="13.375" style="75" customWidth="1"/>
    <col min="15618" max="15618" width="20.25" style="75" customWidth="1"/>
    <col min="15619" max="15619" width="12.75" style="75" customWidth="1"/>
    <col min="15620" max="15623" width="6.875" style="75" customWidth="1"/>
    <col min="15624" max="15624" width="12.75" style="75" customWidth="1"/>
    <col min="15625" max="15628" width="6.875" style="75" customWidth="1"/>
    <col min="15629" max="15629" width="12.75" style="75" customWidth="1"/>
    <col min="15630" max="15633" width="6.875" style="75" customWidth="1"/>
    <col min="15634" max="15872" width="15.875" style="75"/>
    <col min="15873" max="15873" width="13.375" style="75" customWidth="1"/>
    <col min="15874" max="15874" width="20.25" style="75" customWidth="1"/>
    <col min="15875" max="15875" width="12.75" style="75" customWidth="1"/>
    <col min="15876" max="15879" width="6.875" style="75" customWidth="1"/>
    <col min="15880" max="15880" width="12.75" style="75" customWidth="1"/>
    <col min="15881" max="15884" width="6.875" style="75" customWidth="1"/>
    <col min="15885" max="15885" width="12.75" style="75" customWidth="1"/>
    <col min="15886" max="15889" width="6.875" style="75" customWidth="1"/>
    <col min="15890" max="16128" width="15.875" style="75"/>
    <col min="16129" max="16129" width="13.375" style="75" customWidth="1"/>
    <col min="16130" max="16130" width="20.25" style="75" customWidth="1"/>
    <col min="16131" max="16131" width="12.75" style="75" customWidth="1"/>
    <col min="16132" max="16135" width="6.875" style="75" customWidth="1"/>
    <col min="16136" max="16136" width="12.75" style="75" customWidth="1"/>
    <col min="16137" max="16140" width="6.875" style="75" customWidth="1"/>
    <col min="16141" max="16141" width="12.75" style="75" customWidth="1"/>
    <col min="16142" max="16145" width="6.875" style="75" customWidth="1"/>
    <col min="16146" max="16384" width="15.875" style="75"/>
  </cols>
  <sheetData>
    <row r="1" spans="1:12" x14ac:dyDescent="0.2">
      <c r="A1" s="1"/>
    </row>
    <row r="6" spans="1:12" x14ac:dyDescent="0.2">
      <c r="D6" s="3" t="s">
        <v>197</v>
      </c>
      <c r="E6" s="3"/>
      <c r="F6" s="3"/>
      <c r="G6" s="3"/>
    </row>
    <row r="7" spans="1:12" ht="18" thickBot="1" x14ac:dyDescent="0.25">
      <c r="B7" s="76"/>
      <c r="C7" s="77" t="s">
        <v>198</v>
      </c>
      <c r="D7" s="76"/>
      <c r="E7" s="76"/>
      <c r="F7" s="76"/>
      <c r="G7" s="76"/>
      <c r="H7" s="76"/>
      <c r="I7" s="76"/>
      <c r="J7" s="76"/>
      <c r="K7" s="76"/>
      <c r="L7" s="76"/>
    </row>
    <row r="8" spans="1:12" x14ac:dyDescent="0.2">
      <c r="C8" s="326" t="s">
        <v>199</v>
      </c>
      <c r="D8" s="327"/>
      <c r="E8" s="327"/>
      <c r="F8" s="327"/>
      <c r="G8" s="332"/>
      <c r="H8" s="326" t="s">
        <v>200</v>
      </c>
      <c r="I8" s="327"/>
      <c r="J8" s="327"/>
      <c r="K8" s="327"/>
      <c r="L8" s="327"/>
    </row>
    <row r="9" spans="1:12" x14ac:dyDescent="0.2">
      <c r="C9" s="78"/>
      <c r="D9" s="79"/>
      <c r="E9" s="79"/>
      <c r="F9" s="79"/>
      <c r="G9" s="80"/>
      <c r="H9" s="78"/>
      <c r="I9" s="81"/>
      <c r="J9" s="81"/>
      <c r="K9" s="82"/>
    </row>
    <row r="10" spans="1:12" x14ac:dyDescent="0.2">
      <c r="B10" s="79"/>
      <c r="C10" s="21" t="s">
        <v>201</v>
      </c>
      <c r="D10" s="328" t="s">
        <v>202</v>
      </c>
      <c r="E10" s="329"/>
      <c r="F10" s="328" t="s">
        <v>129</v>
      </c>
      <c r="G10" s="329"/>
      <c r="H10" s="21" t="s">
        <v>201</v>
      </c>
      <c r="I10" s="328" t="s">
        <v>202</v>
      </c>
      <c r="J10" s="329"/>
      <c r="K10" s="328" t="s">
        <v>129</v>
      </c>
      <c r="L10" s="333"/>
    </row>
    <row r="11" spans="1:12" x14ac:dyDescent="0.2">
      <c r="B11" s="83"/>
      <c r="C11" s="84" t="s">
        <v>203</v>
      </c>
      <c r="D11" s="85"/>
      <c r="E11" s="85" t="s">
        <v>203</v>
      </c>
      <c r="F11" s="85"/>
      <c r="G11" s="85" t="s">
        <v>203</v>
      </c>
      <c r="H11" s="85" t="s">
        <v>204</v>
      </c>
      <c r="I11" s="85"/>
      <c r="J11" s="85" t="s">
        <v>204</v>
      </c>
      <c r="K11" s="85" t="s">
        <v>205</v>
      </c>
      <c r="L11" s="85" t="s">
        <v>204</v>
      </c>
    </row>
    <row r="12" spans="1:12" x14ac:dyDescent="0.2">
      <c r="B12" s="86" t="s">
        <v>206</v>
      </c>
      <c r="C12" s="87">
        <f>SUM(D12:G12)</f>
        <v>50788</v>
      </c>
      <c r="D12" s="319">
        <v>33850</v>
      </c>
      <c r="E12" s="319"/>
      <c r="F12" s="319">
        <v>16938</v>
      </c>
      <c r="G12" s="319"/>
      <c r="H12" s="88">
        <f>SUM(I12:L12)</f>
        <v>7752</v>
      </c>
      <c r="I12" s="302">
        <v>5380</v>
      </c>
      <c r="J12" s="302"/>
      <c r="K12" s="302">
        <v>2372</v>
      </c>
      <c r="L12" s="302"/>
    </row>
    <row r="13" spans="1:12" x14ac:dyDescent="0.2">
      <c r="B13" s="86" t="s">
        <v>207</v>
      </c>
      <c r="C13" s="87">
        <f>SUM(D13:G13)</f>
        <v>54308</v>
      </c>
      <c r="D13" s="319">
        <v>36615</v>
      </c>
      <c r="E13" s="319"/>
      <c r="F13" s="319">
        <v>17693</v>
      </c>
      <c r="G13" s="319"/>
      <c r="H13" s="88">
        <f>SUM(I13:L13)</f>
        <v>8436</v>
      </c>
      <c r="I13" s="302">
        <v>5808</v>
      </c>
      <c r="J13" s="302"/>
      <c r="K13" s="302">
        <v>2628</v>
      </c>
      <c r="L13" s="302"/>
    </row>
    <row r="14" spans="1:12" x14ac:dyDescent="0.2">
      <c r="B14" s="86" t="s">
        <v>208</v>
      </c>
      <c r="C14" s="87">
        <f>SUM(D14:G14)</f>
        <v>61526</v>
      </c>
      <c r="D14" s="319">
        <v>41132</v>
      </c>
      <c r="E14" s="319"/>
      <c r="F14" s="319">
        <v>20394</v>
      </c>
      <c r="G14" s="319"/>
      <c r="H14" s="88">
        <f t="shared" ref="H14:H23" si="0">SUM(I14:L14)</f>
        <v>9180</v>
      </c>
      <c r="I14" s="302">
        <v>6250</v>
      </c>
      <c r="J14" s="302"/>
      <c r="K14" s="302">
        <v>2930</v>
      </c>
      <c r="L14" s="302"/>
    </row>
    <row r="15" spans="1:12" x14ac:dyDescent="0.2">
      <c r="B15" s="86" t="s">
        <v>209</v>
      </c>
      <c r="C15" s="87">
        <f>SUM(D15:G15)</f>
        <v>63379</v>
      </c>
      <c r="D15" s="319">
        <v>42989</v>
      </c>
      <c r="E15" s="319"/>
      <c r="F15" s="319">
        <v>20390</v>
      </c>
      <c r="G15" s="319"/>
      <c r="H15" s="88">
        <f t="shared" si="0"/>
        <v>9884</v>
      </c>
      <c r="I15" s="302">
        <v>6793</v>
      </c>
      <c r="J15" s="302"/>
      <c r="K15" s="302">
        <v>3091</v>
      </c>
      <c r="L15" s="302"/>
    </row>
    <row r="16" spans="1:12" x14ac:dyDescent="0.2">
      <c r="B16" s="86"/>
      <c r="C16" s="87"/>
      <c r="D16" s="89"/>
      <c r="E16" s="89"/>
      <c r="F16" s="89"/>
      <c r="G16" s="89"/>
      <c r="H16" s="88"/>
      <c r="I16" s="90"/>
      <c r="J16" s="90"/>
      <c r="K16" s="90"/>
      <c r="L16" s="90"/>
    </row>
    <row r="17" spans="2:12" x14ac:dyDescent="0.2">
      <c r="B17" s="86" t="s">
        <v>210</v>
      </c>
      <c r="C17" s="87">
        <f>SUM(D17:G17)</f>
        <v>70717</v>
      </c>
      <c r="D17" s="319">
        <v>49282</v>
      </c>
      <c r="E17" s="319"/>
      <c r="F17" s="319">
        <v>21435</v>
      </c>
      <c r="G17" s="319"/>
      <c r="H17" s="88">
        <f t="shared" si="0"/>
        <v>10320</v>
      </c>
      <c r="I17" s="302">
        <v>7383</v>
      </c>
      <c r="J17" s="302"/>
      <c r="K17" s="302">
        <v>2937</v>
      </c>
      <c r="L17" s="302"/>
    </row>
    <row r="18" spans="2:12" x14ac:dyDescent="0.2">
      <c r="B18" s="86" t="s">
        <v>211</v>
      </c>
      <c r="C18" s="87">
        <f>SUM(D18:G18)</f>
        <v>72938</v>
      </c>
      <c r="D18" s="319">
        <v>48998</v>
      </c>
      <c r="E18" s="319"/>
      <c r="F18" s="319">
        <v>23940</v>
      </c>
      <c r="G18" s="319"/>
      <c r="H18" s="88">
        <f t="shared" si="0"/>
        <v>10339</v>
      </c>
      <c r="I18" s="302">
        <v>7281</v>
      </c>
      <c r="J18" s="302"/>
      <c r="K18" s="302">
        <v>3058</v>
      </c>
      <c r="L18" s="302"/>
    </row>
    <row r="19" spans="2:12" x14ac:dyDescent="0.2">
      <c r="B19" s="86" t="s">
        <v>212</v>
      </c>
      <c r="C19" s="87">
        <f>SUM(D19:G19)</f>
        <v>76470</v>
      </c>
      <c r="D19" s="319">
        <v>53042</v>
      </c>
      <c r="E19" s="319"/>
      <c r="F19" s="319">
        <v>23428</v>
      </c>
      <c r="G19" s="319"/>
      <c r="H19" s="88">
        <f t="shared" si="0"/>
        <v>11534</v>
      </c>
      <c r="I19" s="302">
        <v>7968</v>
      </c>
      <c r="J19" s="302"/>
      <c r="K19" s="302">
        <v>3566</v>
      </c>
      <c r="L19" s="302"/>
    </row>
    <row r="20" spans="2:12" x14ac:dyDescent="0.2">
      <c r="B20" s="86" t="s">
        <v>213</v>
      </c>
      <c r="C20" s="87">
        <f>SUM(D20:G20)</f>
        <v>89146</v>
      </c>
      <c r="D20" s="319">
        <v>61172</v>
      </c>
      <c r="E20" s="319"/>
      <c r="F20" s="319">
        <v>27974</v>
      </c>
      <c r="G20" s="319"/>
      <c r="H20" s="88">
        <f t="shared" si="0"/>
        <v>12656</v>
      </c>
      <c r="I20" s="302">
        <v>8806</v>
      </c>
      <c r="J20" s="302"/>
      <c r="K20" s="302">
        <v>3850</v>
      </c>
      <c r="L20" s="302"/>
    </row>
    <row r="21" spans="2:12" x14ac:dyDescent="0.2">
      <c r="B21" s="86"/>
      <c r="C21" s="87"/>
      <c r="D21" s="89"/>
      <c r="E21" s="89"/>
      <c r="F21" s="89"/>
      <c r="G21" s="89"/>
      <c r="H21" s="88"/>
      <c r="I21" s="90"/>
      <c r="J21" s="90"/>
      <c r="K21" s="90"/>
      <c r="L21" s="90"/>
    </row>
    <row r="22" spans="2:12" x14ac:dyDescent="0.2">
      <c r="B22" s="86" t="s">
        <v>214</v>
      </c>
      <c r="C22" s="87">
        <f>SUM(D22:G22)</f>
        <v>85261</v>
      </c>
      <c r="D22" s="319">
        <v>58788</v>
      </c>
      <c r="E22" s="319"/>
      <c r="F22" s="319">
        <v>26473</v>
      </c>
      <c r="G22" s="319"/>
      <c r="H22" s="88">
        <f t="shared" si="0"/>
        <v>12746</v>
      </c>
      <c r="I22" s="302">
        <v>9109</v>
      </c>
      <c r="J22" s="302"/>
      <c r="K22" s="302">
        <v>3637</v>
      </c>
      <c r="L22" s="302"/>
    </row>
    <row r="23" spans="2:12" x14ac:dyDescent="0.2">
      <c r="B23" s="88" t="s">
        <v>215</v>
      </c>
      <c r="C23" s="87">
        <f>SUM(D23:G23)</f>
        <v>87245</v>
      </c>
      <c r="D23" s="319">
        <v>60336</v>
      </c>
      <c r="E23" s="319"/>
      <c r="F23" s="319">
        <v>26909</v>
      </c>
      <c r="G23" s="319"/>
      <c r="H23" s="88">
        <f t="shared" si="0"/>
        <v>13465</v>
      </c>
      <c r="I23" s="302">
        <v>9396</v>
      </c>
      <c r="J23" s="302"/>
      <c r="K23" s="302">
        <v>4069</v>
      </c>
      <c r="L23" s="302"/>
    </row>
    <row r="24" spans="2:12" x14ac:dyDescent="0.2">
      <c r="B24" s="88" t="s">
        <v>216</v>
      </c>
      <c r="C24" s="87">
        <v>93112</v>
      </c>
      <c r="D24" s="319">
        <v>64466</v>
      </c>
      <c r="E24" s="330"/>
      <c r="F24" s="319">
        <v>28646</v>
      </c>
      <c r="G24" s="319"/>
      <c r="H24" s="88">
        <v>14334</v>
      </c>
      <c r="I24" s="302">
        <v>10303</v>
      </c>
      <c r="J24" s="302"/>
      <c r="K24" s="302">
        <v>4031</v>
      </c>
      <c r="L24" s="302"/>
    </row>
    <row r="25" spans="2:12" x14ac:dyDescent="0.2">
      <c r="B25" s="83" t="s">
        <v>217</v>
      </c>
      <c r="C25" s="91">
        <v>85451</v>
      </c>
      <c r="D25" s="321">
        <v>62572</v>
      </c>
      <c r="E25" s="331"/>
      <c r="F25" s="321">
        <v>22879</v>
      </c>
      <c r="G25" s="321"/>
      <c r="H25" s="83">
        <v>14212</v>
      </c>
      <c r="I25" s="300">
        <v>10273</v>
      </c>
      <c r="J25" s="300"/>
      <c r="K25" s="300">
        <v>3939</v>
      </c>
      <c r="L25" s="300"/>
    </row>
    <row r="26" spans="2:12" ht="18" thickBot="1" x14ac:dyDescent="0.25">
      <c r="B26" s="76"/>
      <c r="C26" s="92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">
      <c r="C27" s="323" t="s">
        <v>218</v>
      </c>
      <c r="D27" s="324"/>
      <c r="E27" s="324"/>
      <c r="F27" s="324"/>
      <c r="G27" s="325"/>
      <c r="H27" s="326" t="s">
        <v>219</v>
      </c>
      <c r="I27" s="327"/>
      <c r="J27" s="327"/>
      <c r="K27" s="327"/>
      <c r="L27" s="327"/>
    </row>
    <row r="28" spans="2:12" x14ac:dyDescent="0.2">
      <c r="C28" s="78"/>
      <c r="D28" s="79"/>
      <c r="E28" s="79"/>
      <c r="F28" s="79"/>
      <c r="G28" s="79"/>
      <c r="H28" s="78"/>
      <c r="I28" s="79"/>
      <c r="J28" s="79"/>
      <c r="K28" s="93"/>
      <c r="L28" s="93"/>
    </row>
    <row r="29" spans="2:12" x14ac:dyDescent="0.2">
      <c r="B29" s="79"/>
      <c r="C29" s="21" t="s">
        <v>201</v>
      </c>
      <c r="D29" s="328" t="s">
        <v>202</v>
      </c>
      <c r="E29" s="329"/>
      <c r="F29" s="328" t="s">
        <v>129</v>
      </c>
      <c r="G29" s="329"/>
      <c r="H29" s="21" t="s">
        <v>201</v>
      </c>
      <c r="I29" s="328" t="s">
        <v>202</v>
      </c>
      <c r="J29" s="329"/>
      <c r="K29" s="328" t="s">
        <v>129</v>
      </c>
      <c r="L29" s="329"/>
    </row>
    <row r="30" spans="2:12" x14ac:dyDescent="0.2">
      <c r="C30" s="94" t="s">
        <v>204</v>
      </c>
      <c r="D30" s="85"/>
      <c r="E30" s="85" t="s">
        <v>204</v>
      </c>
      <c r="F30" s="85" t="s">
        <v>205</v>
      </c>
      <c r="G30" s="85" t="s">
        <v>204</v>
      </c>
      <c r="H30" s="85" t="s">
        <v>220</v>
      </c>
      <c r="I30" s="85"/>
      <c r="J30" s="85" t="s">
        <v>220</v>
      </c>
      <c r="K30" s="85"/>
      <c r="L30" s="85" t="s">
        <v>220</v>
      </c>
    </row>
    <row r="31" spans="2:12" x14ac:dyDescent="0.2">
      <c r="B31" s="86" t="s">
        <v>206</v>
      </c>
      <c r="C31" s="87">
        <f>SUM(D31:G31)</f>
        <v>1417</v>
      </c>
      <c r="D31" s="319">
        <v>1038</v>
      </c>
      <c r="E31" s="319"/>
      <c r="F31" s="319">
        <v>379</v>
      </c>
      <c r="G31" s="319"/>
      <c r="H31" s="95">
        <f t="shared" ref="H31:I34" si="1">C31/C12*100</f>
        <v>2.7900291407419076</v>
      </c>
      <c r="I31" s="320">
        <f t="shared" si="1"/>
        <v>3.0664697193500738</v>
      </c>
      <c r="J31" s="320"/>
      <c r="K31" s="320">
        <f>F31/F12*100</f>
        <v>2.2375723225882633</v>
      </c>
      <c r="L31" s="320"/>
    </row>
    <row r="32" spans="2:12" x14ac:dyDescent="0.2">
      <c r="B32" s="88" t="s">
        <v>221</v>
      </c>
      <c r="C32" s="87">
        <f>SUM(D32:G32)</f>
        <v>1500</v>
      </c>
      <c r="D32" s="319">
        <v>1096</v>
      </c>
      <c r="E32" s="319"/>
      <c r="F32" s="319">
        <v>404</v>
      </c>
      <c r="G32" s="319"/>
      <c r="H32" s="95">
        <f t="shared" si="1"/>
        <v>2.762024011195404</v>
      </c>
      <c r="I32" s="320">
        <f t="shared" si="1"/>
        <v>2.9933087532432063</v>
      </c>
      <c r="J32" s="320"/>
      <c r="K32" s="320">
        <f>F32/F13*100</f>
        <v>2.2833889108687053</v>
      </c>
      <c r="L32" s="320"/>
    </row>
    <row r="33" spans="2:12" x14ac:dyDescent="0.2">
      <c r="B33" s="88" t="s">
        <v>222</v>
      </c>
      <c r="C33" s="87">
        <f>SUM(D33:G33)</f>
        <v>1630</v>
      </c>
      <c r="D33" s="319">
        <v>1180</v>
      </c>
      <c r="E33" s="319"/>
      <c r="F33" s="319">
        <v>450</v>
      </c>
      <c r="G33" s="319"/>
      <c r="H33" s="95">
        <f t="shared" si="1"/>
        <v>2.6492864805123038</v>
      </c>
      <c r="I33" s="320">
        <f t="shared" si="1"/>
        <v>2.8688126033258774</v>
      </c>
      <c r="J33" s="320"/>
      <c r="K33" s="320">
        <f>F33/F14*100</f>
        <v>2.206531332744925</v>
      </c>
      <c r="L33" s="320"/>
    </row>
    <row r="34" spans="2:12" x14ac:dyDescent="0.2">
      <c r="B34" s="88" t="s">
        <v>223</v>
      </c>
      <c r="C34" s="87">
        <f>SUM(D34:G34)</f>
        <v>2112</v>
      </c>
      <c r="D34" s="319">
        <v>1543</v>
      </c>
      <c r="E34" s="319"/>
      <c r="F34" s="319">
        <v>569</v>
      </c>
      <c r="G34" s="319"/>
      <c r="H34" s="95">
        <f t="shared" si="1"/>
        <v>3.3323340538664223</v>
      </c>
      <c r="I34" s="320">
        <f t="shared" si="1"/>
        <v>3.5892902835609108</v>
      </c>
      <c r="J34" s="320"/>
      <c r="K34" s="320">
        <f>F34/F15*100</f>
        <v>2.7905836194212852</v>
      </c>
      <c r="L34" s="320"/>
    </row>
    <row r="35" spans="2:12" x14ac:dyDescent="0.2">
      <c r="B35" s="88"/>
      <c r="C35" s="87"/>
      <c r="D35" s="89"/>
      <c r="E35" s="89"/>
      <c r="F35" s="89"/>
      <c r="G35" s="89"/>
      <c r="H35" s="95"/>
      <c r="I35" s="96"/>
      <c r="J35" s="96"/>
      <c r="K35" s="96"/>
      <c r="L35" s="96"/>
    </row>
    <row r="36" spans="2:12" x14ac:dyDescent="0.2">
      <c r="B36" s="88" t="s">
        <v>224</v>
      </c>
      <c r="C36" s="87">
        <f>SUM(D36:G36)</f>
        <v>2142</v>
      </c>
      <c r="D36" s="319">
        <v>1614</v>
      </c>
      <c r="E36" s="319"/>
      <c r="F36" s="319">
        <v>528</v>
      </c>
      <c r="G36" s="319"/>
      <c r="H36" s="95">
        <f t="shared" ref="H36:I39" si="2">C36/C17*100</f>
        <v>3.0289746454176503</v>
      </c>
      <c r="I36" s="320">
        <f t="shared" si="2"/>
        <v>3.2750294225072039</v>
      </c>
      <c r="J36" s="320"/>
      <c r="K36" s="320">
        <f>F36/F17*100</f>
        <v>2.463261021693492</v>
      </c>
      <c r="L36" s="320"/>
    </row>
    <row r="37" spans="2:12" x14ac:dyDescent="0.2">
      <c r="B37" s="88" t="s">
        <v>225</v>
      </c>
      <c r="C37" s="87">
        <f>SUM(D37:G37)</f>
        <v>2208</v>
      </c>
      <c r="D37" s="319">
        <v>1642</v>
      </c>
      <c r="E37" s="319"/>
      <c r="F37" s="319">
        <v>566</v>
      </c>
      <c r="G37" s="319"/>
      <c r="H37" s="95">
        <f t="shared" si="2"/>
        <v>3.0272286051166741</v>
      </c>
      <c r="I37" s="320">
        <f t="shared" si="2"/>
        <v>3.3511571900893911</v>
      </c>
      <c r="J37" s="320"/>
      <c r="K37" s="320">
        <f>F37/F18*100</f>
        <v>2.3642439431913118</v>
      </c>
      <c r="L37" s="320"/>
    </row>
    <row r="38" spans="2:12" x14ac:dyDescent="0.2">
      <c r="B38" s="88" t="s">
        <v>226</v>
      </c>
      <c r="C38" s="87">
        <f>SUM(D38:G38)</f>
        <v>2018</v>
      </c>
      <c r="D38" s="319">
        <v>1458</v>
      </c>
      <c r="E38" s="319"/>
      <c r="F38" s="319">
        <v>560</v>
      </c>
      <c r="G38" s="319"/>
      <c r="H38" s="95">
        <f t="shared" si="2"/>
        <v>2.6389433764875116</v>
      </c>
      <c r="I38" s="320">
        <f t="shared" si="2"/>
        <v>2.7487651295200028</v>
      </c>
      <c r="J38" s="320"/>
      <c r="K38" s="320">
        <f>F38/F19*100</f>
        <v>2.3903022024927436</v>
      </c>
      <c r="L38" s="320"/>
    </row>
    <row r="39" spans="2:12" x14ac:dyDescent="0.2">
      <c r="B39" s="88" t="s">
        <v>227</v>
      </c>
      <c r="C39" s="87">
        <f>SUM(D39:G39)</f>
        <v>2020</v>
      </c>
      <c r="D39" s="319">
        <v>1577</v>
      </c>
      <c r="E39" s="319"/>
      <c r="F39" s="319">
        <v>443</v>
      </c>
      <c r="G39" s="319"/>
      <c r="H39" s="95">
        <f t="shared" si="2"/>
        <v>2.2659457519125925</v>
      </c>
      <c r="I39" s="320">
        <f t="shared" si="2"/>
        <v>2.5779768521545803</v>
      </c>
      <c r="J39" s="320"/>
      <c r="K39" s="320">
        <f>F39/F20*100</f>
        <v>1.5836133552584544</v>
      </c>
      <c r="L39" s="320"/>
    </row>
    <row r="40" spans="2:12" x14ac:dyDescent="0.2">
      <c r="B40" s="88"/>
      <c r="C40" s="87"/>
      <c r="D40" s="89"/>
      <c r="E40" s="89"/>
      <c r="F40" s="89"/>
      <c r="G40" s="89"/>
      <c r="H40" s="95"/>
      <c r="I40" s="96"/>
      <c r="J40" s="96"/>
      <c r="K40" s="96"/>
      <c r="L40" s="96"/>
    </row>
    <row r="41" spans="2:12" x14ac:dyDescent="0.2">
      <c r="B41" s="88" t="s">
        <v>228</v>
      </c>
      <c r="C41" s="87">
        <f>SUM(D41:G41)</f>
        <v>2245</v>
      </c>
      <c r="D41" s="319">
        <v>1728</v>
      </c>
      <c r="E41" s="319"/>
      <c r="F41" s="319">
        <v>517</v>
      </c>
      <c r="G41" s="319"/>
      <c r="H41" s="95">
        <f>C41/C22*100</f>
        <v>2.6330913313238176</v>
      </c>
      <c r="I41" s="320">
        <f>D41/D22*100</f>
        <v>2.9393753827311695</v>
      </c>
      <c r="J41" s="320"/>
      <c r="K41" s="320">
        <f>F41/F22*100</f>
        <v>1.9529331771994107</v>
      </c>
      <c r="L41" s="320"/>
    </row>
    <row r="42" spans="2:12" x14ac:dyDescent="0.2">
      <c r="B42" s="88" t="s">
        <v>229</v>
      </c>
      <c r="C42" s="87">
        <f>SUM(D42:G42)</f>
        <v>2424</v>
      </c>
      <c r="D42" s="319">
        <v>1875</v>
      </c>
      <c r="E42" s="319"/>
      <c r="F42" s="319">
        <v>549</v>
      </c>
      <c r="G42" s="319"/>
      <c r="H42" s="95">
        <f>C42/C23*100</f>
        <v>2.7783827153418534</v>
      </c>
      <c r="I42" s="320">
        <f>D42/D23*100</f>
        <v>3.1075974542561653</v>
      </c>
      <c r="J42" s="320"/>
      <c r="K42" s="320">
        <f>F42/F23*100</f>
        <v>2.0402095953026866</v>
      </c>
      <c r="L42" s="320"/>
    </row>
    <row r="43" spans="2:12" x14ac:dyDescent="0.2">
      <c r="B43" s="88" t="s">
        <v>230</v>
      </c>
      <c r="C43" s="87">
        <v>2371</v>
      </c>
      <c r="D43" s="319">
        <v>1878</v>
      </c>
      <c r="E43" s="319"/>
      <c r="F43" s="319">
        <v>493</v>
      </c>
      <c r="G43" s="319"/>
      <c r="H43" s="95">
        <v>2.5</v>
      </c>
      <c r="I43" s="320">
        <v>2.9</v>
      </c>
      <c r="J43" s="320"/>
      <c r="K43" s="320">
        <v>1.7</v>
      </c>
      <c r="L43" s="320"/>
    </row>
    <row r="44" spans="2:12" x14ac:dyDescent="0.2">
      <c r="B44" s="83" t="s">
        <v>231</v>
      </c>
      <c r="C44" s="91">
        <v>2462</v>
      </c>
      <c r="D44" s="321">
        <v>1979</v>
      </c>
      <c r="E44" s="321"/>
      <c r="F44" s="321">
        <v>483</v>
      </c>
      <c r="G44" s="321"/>
      <c r="H44" s="97">
        <v>2.9</v>
      </c>
      <c r="I44" s="322">
        <v>3.2</v>
      </c>
      <c r="J44" s="322"/>
      <c r="K44" s="322">
        <v>2.1</v>
      </c>
      <c r="L44" s="322"/>
    </row>
    <row r="45" spans="2:12" ht="18" thickBot="1" x14ac:dyDescent="0.25">
      <c r="B45" s="76"/>
      <c r="C45" s="92"/>
      <c r="D45" s="76"/>
      <c r="E45" s="76"/>
      <c r="F45" s="76"/>
      <c r="G45" s="76"/>
      <c r="H45" s="76"/>
      <c r="I45" s="76"/>
      <c r="J45" s="76"/>
      <c r="K45" s="76"/>
      <c r="L45" s="76"/>
    </row>
    <row r="46" spans="2:12" x14ac:dyDescent="0.2">
      <c r="C46" s="1" t="s">
        <v>232</v>
      </c>
    </row>
  </sheetData>
  <mergeCells count="108">
    <mergeCell ref="D12:E12"/>
    <mergeCell ref="F12:G12"/>
    <mergeCell ref="I12:J12"/>
    <mergeCell ref="K12:L12"/>
    <mergeCell ref="D13:E13"/>
    <mergeCell ref="F13:G13"/>
    <mergeCell ref="I13:J13"/>
    <mergeCell ref="K13:L13"/>
    <mergeCell ref="C8:G8"/>
    <mergeCell ref="H8:L8"/>
    <mergeCell ref="D10:E10"/>
    <mergeCell ref="F10:G10"/>
    <mergeCell ref="I10:J10"/>
    <mergeCell ref="K10:L10"/>
    <mergeCell ref="D17:E17"/>
    <mergeCell ref="F17:G17"/>
    <mergeCell ref="I17:J17"/>
    <mergeCell ref="K17:L17"/>
    <mergeCell ref="D18:E18"/>
    <mergeCell ref="F18:G18"/>
    <mergeCell ref="I18:J18"/>
    <mergeCell ref="K18:L18"/>
    <mergeCell ref="D14:E14"/>
    <mergeCell ref="F14:G14"/>
    <mergeCell ref="I14:J14"/>
    <mergeCell ref="K14:L14"/>
    <mergeCell ref="D15:E15"/>
    <mergeCell ref="F15:G15"/>
    <mergeCell ref="I15:J15"/>
    <mergeCell ref="K15:L15"/>
    <mergeCell ref="D22:E22"/>
    <mergeCell ref="F22:G22"/>
    <mergeCell ref="I22:J22"/>
    <mergeCell ref="K22:L22"/>
    <mergeCell ref="D23:E23"/>
    <mergeCell ref="F23:G23"/>
    <mergeCell ref="I23:J23"/>
    <mergeCell ref="K23:L23"/>
    <mergeCell ref="D19:E19"/>
    <mergeCell ref="F19:G19"/>
    <mergeCell ref="I19:J19"/>
    <mergeCell ref="K19:L19"/>
    <mergeCell ref="D20:E20"/>
    <mergeCell ref="F20:G20"/>
    <mergeCell ref="I20:J20"/>
    <mergeCell ref="K20:L20"/>
    <mergeCell ref="C27:G27"/>
    <mergeCell ref="H27:L27"/>
    <mergeCell ref="D29:E29"/>
    <mergeCell ref="F29:G29"/>
    <mergeCell ref="I29:J29"/>
    <mergeCell ref="K29:L29"/>
    <mergeCell ref="D24:E24"/>
    <mergeCell ref="F24:G24"/>
    <mergeCell ref="I24:J24"/>
    <mergeCell ref="K24:L24"/>
    <mergeCell ref="D25:E25"/>
    <mergeCell ref="F25:G25"/>
    <mergeCell ref="I25:J25"/>
    <mergeCell ref="K25:L25"/>
    <mergeCell ref="D33:E33"/>
    <mergeCell ref="F33:G33"/>
    <mergeCell ref="I33:J33"/>
    <mergeCell ref="K33:L33"/>
    <mergeCell ref="D34:E34"/>
    <mergeCell ref="F34:G34"/>
    <mergeCell ref="I34:J34"/>
    <mergeCell ref="K34:L34"/>
    <mergeCell ref="D31:E31"/>
    <mergeCell ref="F31:G31"/>
    <mergeCell ref="I31:J31"/>
    <mergeCell ref="K31:L31"/>
    <mergeCell ref="D32:E32"/>
    <mergeCell ref="F32:G32"/>
    <mergeCell ref="I32:J32"/>
    <mergeCell ref="K32:L32"/>
    <mergeCell ref="D38:E38"/>
    <mergeCell ref="F38:G38"/>
    <mergeCell ref="I38:J38"/>
    <mergeCell ref="K38:L38"/>
    <mergeCell ref="D39:E39"/>
    <mergeCell ref="F39:G39"/>
    <mergeCell ref="I39:J39"/>
    <mergeCell ref="K39:L39"/>
    <mergeCell ref="D36:E36"/>
    <mergeCell ref="F36:G36"/>
    <mergeCell ref="I36:J36"/>
    <mergeCell ref="K36:L36"/>
    <mergeCell ref="D37:E37"/>
    <mergeCell ref="F37:G37"/>
    <mergeCell ref="I37:J37"/>
    <mergeCell ref="K37:L37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</mergeCells>
  <phoneticPr fontId="2"/>
  <dataValidations count="1">
    <dataValidation imeMode="off" allowBlank="1" showInputMessage="1" showErrorMessage="1" sqref="C12:D25 IY12:IZ25 SU12:SV25 ACQ12:ACR25 AMM12:AMN25 AWI12:AWJ25 BGE12:BGF25 BQA12:BQB25 BZW12:BZX25 CJS12:CJT25 CTO12:CTP25 DDK12:DDL25 DNG12:DNH25 DXC12:DXD25 EGY12:EGZ25 EQU12:EQV25 FAQ12:FAR25 FKM12:FKN25 FUI12:FUJ25 GEE12:GEF25 GOA12:GOB25 GXW12:GXX25 HHS12:HHT25 HRO12:HRP25 IBK12:IBL25 ILG12:ILH25 IVC12:IVD25 JEY12:JEZ25 JOU12:JOV25 JYQ12:JYR25 KIM12:KIN25 KSI12:KSJ25 LCE12:LCF25 LMA12:LMB25 LVW12:LVX25 MFS12:MFT25 MPO12:MPP25 MZK12:MZL25 NJG12:NJH25 NTC12:NTD25 OCY12:OCZ25 OMU12:OMV25 OWQ12:OWR25 PGM12:PGN25 PQI12:PQJ25 QAE12:QAF25 QKA12:QKB25 QTW12:QTX25 RDS12:RDT25 RNO12:RNP25 RXK12:RXL25 SHG12:SHH25 SRC12:SRD25 TAY12:TAZ25 TKU12:TKV25 TUQ12:TUR25 UEM12:UEN25 UOI12:UOJ25 UYE12:UYF25 VIA12:VIB25 VRW12:VRX25 WBS12:WBT25 WLO12:WLP25 WVK12:WVL25 C65548:D65561 IY65548:IZ65561 SU65548:SV65561 ACQ65548:ACR65561 AMM65548:AMN65561 AWI65548:AWJ65561 BGE65548:BGF65561 BQA65548:BQB65561 BZW65548:BZX65561 CJS65548:CJT65561 CTO65548:CTP65561 DDK65548:DDL65561 DNG65548:DNH65561 DXC65548:DXD65561 EGY65548:EGZ65561 EQU65548:EQV65561 FAQ65548:FAR65561 FKM65548:FKN65561 FUI65548:FUJ65561 GEE65548:GEF65561 GOA65548:GOB65561 GXW65548:GXX65561 HHS65548:HHT65561 HRO65548:HRP65561 IBK65548:IBL65561 ILG65548:ILH65561 IVC65548:IVD65561 JEY65548:JEZ65561 JOU65548:JOV65561 JYQ65548:JYR65561 KIM65548:KIN65561 KSI65548:KSJ65561 LCE65548:LCF65561 LMA65548:LMB65561 LVW65548:LVX65561 MFS65548:MFT65561 MPO65548:MPP65561 MZK65548:MZL65561 NJG65548:NJH65561 NTC65548:NTD65561 OCY65548:OCZ65561 OMU65548:OMV65561 OWQ65548:OWR65561 PGM65548:PGN65561 PQI65548:PQJ65561 QAE65548:QAF65561 QKA65548:QKB65561 QTW65548:QTX65561 RDS65548:RDT65561 RNO65548:RNP65561 RXK65548:RXL65561 SHG65548:SHH65561 SRC65548:SRD65561 TAY65548:TAZ65561 TKU65548:TKV65561 TUQ65548:TUR65561 UEM65548:UEN65561 UOI65548:UOJ65561 UYE65548:UYF65561 VIA65548:VIB65561 VRW65548:VRX65561 WBS65548:WBT65561 WLO65548:WLP65561 WVK65548:WVL65561 C131084:D131097 IY131084:IZ131097 SU131084:SV131097 ACQ131084:ACR131097 AMM131084:AMN131097 AWI131084:AWJ131097 BGE131084:BGF131097 BQA131084:BQB131097 BZW131084:BZX131097 CJS131084:CJT131097 CTO131084:CTP131097 DDK131084:DDL131097 DNG131084:DNH131097 DXC131084:DXD131097 EGY131084:EGZ131097 EQU131084:EQV131097 FAQ131084:FAR131097 FKM131084:FKN131097 FUI131084:FUJ131097 GEE131084:GEF131097 GOA131084:GOB131097 GXW131084:GXX131097 HHS131084:HHT131097 HRO131084:HRP131097 IBK131084:IBL131097 ILG131084:ILH131097 IVC131084:IVD131097 JEY131084:JEZ131097 JOU131084:JOV131097 JYQ131084:JYR131097 KIM131084:KIN131097 KSI131084:KSJ131097 LCE131084:LCF131097 LMA131084:LMB131097 LVW131084:LVX131097 MFS131084:MFT131097 MPO131084:MPP131097 MZK131084:MZL131097 NJG131084:NJH131097 NTC131084:NTD131097 OCY131084:OCZ131097 OMU131084:OMV131097 OWQ131084:OWR131097 PGM131084:PGN131097 PQI131084:PQJ131097 QAE131084:QAF131097 QKA131084:QKB131097 QTW131084:QTX131097 RDS131084:RDT131097 RNO131084:RNP131097 RXK131084:RXL131097 SHG131084:SHH131097 SRC131084:SRD131097 TAY131084:TAZ131097 TKU131084:TKV131097 TUQ131084:TUR131097 UEM131084:UEN131097 UOI131084:UOJ131097 UYE131084:UYF131097 VIA131084:VIB131097 VRW131084:VRX131097 WBS131084:WBT131097 WLO131084:WLP131097 WVK131084:WVL131097 C196620:D196633 IY196620:IZ196633 SU196620:SV196633 ACQ196620:ACR196633 AMM196620:AMN196633 AWI196620:AWJ196633 BGE196620:BGF196633 BQA196620:BQB196633 BZW196620:BZX196633 CJS196620:CJT196633 CTO196620:CTP196633 DDK196620:DDL196633 DNG196620:DNH196633 DXC196620:DXD196633 EGY196620:EGZ196633 EQU196620:EQV196633 FAQ196620:FAR196633 FKM196620:FKN196633 FUI196620:FUJ196633 GEE196620:GEF196633 GOA196620:GOB196633 GXW196620:GXX196633 HHS196620:HHT196633 HRO196620:HRP196633 IBK196620:IBL196633 ILG196620:ILH196633 IVC196620:IVD196633 JEY196620:JEZ196633 JOU196620:JOV196633 JYQ196620:JYR196633 KIM196620:KIN196633 KSI196620:KSJ196633 LCE196620:LCF196633 LMA196620:LMB196633 LVW196620:LVX196633 MFS196620:MFT196633 MPO196620:MPP196633 MZK196620:MZL196633 NJG196620:NJH196633 NTC196620:NTD196633 OCY196620:OCZ196633 OMU196620:OMV196633 OWQ196620:OWR196633 PGM196620:PGN196633 PQI196620:PQJ196633 QAE196620:QAF196633 QKA196620:QKB196633 QTW196620:QTX196633 RDS196620:RDT196633 RNO196620:RNP196633 RXK196620:RXL196633 SHG196620:SHH196633 SRC196620:SRD196633 TAY196620:TAZ196633 TKU196620:TKV196633 TUQ196620:TUR196633 UEM196620:UEN196633 UOI196620:UOJ196633 UYE196620:UYF196633 VIA196620:VIB196633 VRW196620:VRX196633 WBS196620:WBT196633 WLO196620:WLP196633 WVK196620:WVL196633 C262156:D262169 IY262156:IZ262169 SU262156:SV262169 ACQ262156:ACR262169 AMM262156:AMN262169 AWI262156:AWJ262169 BGE262156:BGF262169 BQA262156:BQB262169 BZW262156:BZX262169 CJS262156:CJT262169 CTO262156:CTP262169 DDK262156:DDL262169 DNG262156:DNH262169 DXC262156:DXD262169 EGY262156:EGZ262169 EQU262156:EQV262169 FAQ262156:FAR262169 FKM262156:FKN262169 FUI262156:FUJ262169 GEE262156:GEF262169 GOA262156:GOB262169 GXW262156:GXX262169 HHS262156:HHT262169 HRO262156:HRP262169 IBK262156:IBL262169 ILG262156:ILH262169 IVC262156:IVD262169 JEY262156:JEZ262169 JOU262156:JOV262169 JYQ262156:JYR262169 KIM262156:KIN262169 KSI262156:KSJ262169 LCE262156:LCF262169 LMA262156:LMB262169 LVW262156:LVX262169 MFS262156:MFT262169 MPO262156:MPP262169 MZK262156:MZL262169 NJG262156:NJH262169 NTC262156:NTD262169 OCY262156:OCZ262169 OMU262156:OMV262169 OWQ262156:OWR262169 PGM262156:PGN262169 PQI262156:PQJ262169 QAE262156:QAF262169 QKA262156:QKB262169 QTW262156:QTX262169 RDS262156:RDT262169 RNO262156:RNP262169 RXK262156:RXL262169 SHG262156:SHH262169 SRC262156:SRD262169 TAY262156:TAZ262169 TKU262156:TKV262169 TUQ262156:TUR262169 UEM262156:UEN262169 UOI262156:UOJ262169 UYE262156:UYF262169 VIA262156:VIB262169 VRW262156:VRX262169 WBS262156:WBT262169 WLO262156:WLP262169 WVK262156:WVL262169 C327692:D327705 IY327692:IZ327705 SU327692:SV327705 ACQ327692:ACR327705 AMM327692:AMN327705 AWI327692:AWJ327705 BGE327692:BGF327705 BQA327692:BQB327705 BZW327692:BZX327705 CJS327692:CJT327705 CTO327692:CTP327705 DDK327692:DDL327705 DNG327692:DNH327705 DXC327692:DXD327705 EGY327692:EGZ327705 EQU327692:EQV327705 FAQ327692:FAR327705 FKM327692:FKN327705 FUI327692:FUJ327705 GEE327692:GEF327705 GOA327692:GOB327705 GXW327692:GXX327705 HHS327692:HHT327705 HRO327692:HRP327705 IBK327692:IBL327705 ILG327692:ILH327705 IVC327692:IVD327705 JEY327692:JEZ327705 JOU327692:JOV327705 JYQ327692:JYR327705 KIM327692:KIN327705 KSI327692:KSJ327705 LCE327692:LCF327705 LMA327692:LMB327705 LVW327692:LVX327705 MFS327692:MFT327705 MPO327692:MPP327705 MZK327692:MZL327705 NJG327692:NJH327705 NTC327692:NTD327705 OCY327692:OCZ327705 OMU327692:OMV327705 OWQ327692:OWR327705 PGM327692:PGN327705 PQI327692:PQJ327705 QAE327692:QAF327705 QKA327692:QKB327705 QTW327692:QTX327705 RDS327692:RDT327705 RNO327692:RNP327705 RXK327692:RXL327705 SHG327692:SHH327705 SRC327692:SRD327705 TAY327692:TAZ327705 TKU327692:TKV327705 TUQ327692:TUR327705 UEM327692:UEN327705 UOI327692:UOJ327705 UYE327692:UYF327705 VIA327692:VIB327705 VRW327692:VRX327705 WBS327692:WBT327705 WLO327692:WLP327705 WVK327692:WVL327705 C393228:D393241 IY393228:IZ393241 SU393228:SV393241 ACQ393228:ACR393241 AMM393228:AMN393241 AWI393228:AWJ393241 BGE393228:BGF393241 BQA393228:BQB393241 BZW393228:BZX393241 CJS393228:CJT393241 CTO393228:CTP393241 DDK393228:DDL393241 DNG393228:DNH393241 DXC393228:DXD393241 EGY393228:EGZ393241 EQU393228:EQV393241 FAQ393228:FAR393241 FKM393228:FKN393241 FUI393228:FUJ393241 GEE393228:GEF393241 GOA393228:GOB393241 GXW393228:GXX393241 HHS393228:HHT393241 HRO393228:HRP393241 IBK393228:IBL393241 ILG393228:ILH393241 IVC393228:IVD393241 JEY393228:JEZ393241 JOU393228:JOV393241 JYQ393228:JYR393241 KIM393228:KIN393241 KSI393228:KSJ393241 LCE393228:LCF393241 LMA393228:LMB393241 LVW393228:LVX393241 MFS393228:MFT393241 MPO393228:MPP393241 MZK393228:MZL393241 NJG393228:NJH393241 NTC393228:NTD393241 OCY393228:OCZ393241 OMU393228:OMV393241 OWQ393228:OWR393241 PGM393228:PGN393241 PQI393228:PQJ393241 QAE393228:QAF393241 QKA393228:QKB393241 QTW393228:QTX393241 RDS393228:RDT393241 RNO393228:RNP393241 RXK393228:RXL393241 SHG393228:SHH393241 SRC393228:SRD393241 TAY393228:TAZ393241 TKU393228:TKV393241 TUQ393228:TUR393241 UEM393228:UEN393241 UOI393228:UOJ393241 UYE393228:UYF393241 VIA393228:VIB393241 VRW393228:VRX393241 WBS393228:WBT393241 WLO393228:WLP393241 WVK393228:WVL393241 C458764:D458777 IY458764:IZ458777 SU458764:SV458777 ACQ458764:ACR458777 AMM458764:AMN458777 AWI458764:AWJ458777 BGE458764:BGF458777 BQA458764:BQB458777 BZW458764:BZX458777 CJS458764:CJT458777 CTO458764:CTP458777 DDK458764:DDL458777 DNG458764:DNH458777 DXC458764:DXD458777 EGY458764:EGZ458777 EQU458764:EQV458777 FAQ458764:FAR458777 FKM458764:FKN458777 FUI458764:FUJ458777 GEE458764:GEF458777 GOA458764:GOB458777 GXW458764:GXX458777 HHS458764:HHT458777 HRO458764:HRP458777 IBK458764:IBL458777 ILG458764:ILH458777 IVC458764:IVD458777 JEY458764:JEZ458777 JOU458764:JOV458777 JYQ458764:JYR458777 KIM458764:KIN458777 KSI458764:KSJ458777 LCE458764:LCF458777 LMA458764:LMB458777 LVW458764:LVX458777 MFS458764:MFT458777 MPO458764:MPP458777 MZK458764:MZL458777 NJG458764:NJH458777 NTC458764:NTD458777 OCY458764:OCZ458777 OMU458764:OMV458777 OWQ458764:OWR458777 PGM458764:PGN458777 PQI458764:PQJ458777 QAE458764:QAF458777 QKA458764:QKB458777 QTW458764:QTX458777 RDS458764:RDT458777 RNO458764:RNP458777 RXK458764:RXL458777 SHG458764:SHH458777 SRC458764:SRD458777 TAY458764:TAZ458777 TKU458764:TKV458777 TUQ458764:TUR458777 UEM458764:UEN458777 UOI458764:UOJ458777 UYE458764:UYF458777 VIA458764:VIB458777 VRW458764:VRX458777 WBS458764:WBT458777 WLO458764:WLP458777 WVK458764:WVL458777 C524300:D524313 IY524300:IZ524313 SU524300:SV524313 ACQ524300:ACR524313 AMM524300:AMN524313 AWI524300:AWJ524313 BGE524300:BGF524313 BQA524300:BQB524313 BZW524300:BZX524313 CJS524300:CJT524313 CTO524300:CTP524313 DDK524300:DDL524313 DNG524300:DNH524313 DXC524300:DXD524313 EGY524300:EGZ524313 EQU524300:EQV524313 FAQ524300:FAR524313 FKM524300:FKN524313 FUI524300:FUJ524313 GEE524300:GEF524313 GOA524300:GOB524313 GXW524300:GXX524313 HHS524300:HHT524313 HRO524300:HRP524313 IBK524300:IBL524313 ILG524300:ILH524313 IVC524300:IVD524313 JEY524300:JEZ524313 JOU524300:JOV524313 JYQ524300:JYR524313 KIM524300:KIN524313 KSI524300:KSJ524313 LCE524300:LCF524313 LMA524300:LMB524313 LVW524300:LVX524313 MFS524300:MFT524313 MPO524300:MPP524313 MZK524300:MZL524313 NJG524300:NJH524313 NTC524300:NTD524313 OCY524300:OCZ524313 OMU524300:OMV524313 OWQ524300:OWR524313 PGM524300:PGN524313 PQI524300:PQJ524313 QAE524300:QAF524313 QKA524300:QKB524313 QTW524300:QTX524313 RDS524300:RDT524313 RNO524300:RNP524313 RXK524300:RXL524313 SHG524300:SHH524313 SRC524300:SRD524313 TAY524300:TAZ524313 TKU524300:TKV524313 TUQ524300:TUR524313 UEM524300:UEN524313 UOI524300:UOJ524313 UYE524300:UYF524313 VIA524300:VIB524313 VRW524300:VRX524313 WBS524300:WBT524313 WLO524300:WLP524313 WVK524300:WVL524313 C589836:D589849 IY589836:IZ589849 SU589836:SV589849 ACQ589836:ACR589849 AMM589836:AMN589849 AWI589836:AWJ589849 BGE589836:BGF589849 BQA589836:BQB589849 BZW589836:BZX589849 CJS589836:CJT589849 CTO589836:CTP589849 DDK589836:DDL589849 DNG589836:DNH589849 DXC589836:DXD589849 EGY589836:EGZ589849 EQU589836:EQV589849 FAQ589836:FAR589849 FKM589836:FKN589849 FUI589836:FUJ589849 GEE589836:GEF589849 GOA589836:GOB589849 GXW589836:GXX589849 HHS589836:HHT589849 HRO589836:HRP589849 IBK589836:IBL589849 ILG589836:ILH589849 IVC589836:IVD589849 JEY589836:JEZ589849 JOU589836:JOV589849 JYQ589836:JYR589849 KIM589836:KIN589849 KSI589836:KSJ589849 LCE589836:LCF589849 LMA589836:LMB589849 LVW589836:LVX589849 MFS589836:MFT589849 MPO589836:MPP589849 MZK589836:MZL589849 NJG589836:NJH589849 NTC589836:NTD589849 OCY589836:OCZ589849 OMU589836:OMV589849 OWQ589836:OWR589849 PGM589836:PGN589849 PQI589836:PQJ589849 QAE589836:QAF589849 QKA589836:QKB589849 QTW589836:QTX589849 RDS589836:RDT589849 RNO589836:RNP589849 RXK589836:RXL589849 SHG589836:SHH589849 SRC589836:SRD589849 TAY589836:TAZ589849 TKU589836:TKV589849 TUQ589836:TUR589849 UEM589836:UEN589849 UOI589836:UOJ589849 UYE589836:UYF589849 VIA589836:VIB589849 VRW589836:VRX589849 WBS589836:WBT589849 WLO589836:WLP589849 WVK589836:WVL589849 C655372:D655385 IY655372:IZ655385 SU655372:SV655385 ACQ655372:ACR655385 AMM655372:AMN655385 AWI655372:AWJ655385 BGE655372:BGF655385 BQA655372:BQB655385 BZW655372:BZX655385 CJS655372:CJT655385 CTO655372:CTP655385 DDK655372:DDL655385 DNG655372:DNH655385 DXC655372:DXD655385 EGY655372:EGZ655385 EQU655372:EQV655385 FAQ655372:FAR655385 FKM655372:FKN655385 FUI655372:FUJ655385 GEE655372:GEF655385 GOA655372:GOB655385 GXW655372:GXX655385 HHS655372:HHT655385 HRO655372:HRP655385 IBK655372:IBL655385 ILG655372:ILH655385 IVC655372:IVD655385 JEY655372:JEZ655385 JOU655372:JOV655385 JYQ655372:JYR655385 KIM655372:KIN655385 KSI655372:KSJ655385 LCE655372:LCF655385 LMA655372:LMB655385 LVW655372:LVX655385 MFS655372:MFT655385 MPO655372:MPP655385 MZK655372:MZL655385 NJG655372:NJH655385 NTC655372:NTD655385 OCY655372:OCZ655385 OMU655372:OMV655385 OWQ655372:OWR655385 PGM655372:PGN655385 PQI655372:PQJ655385 QAE655372:QAF655385 QKA655372:QKB655385 QTW655372:QTX655385 RDS655372:RDT655385 RNO655372:RNP655385 RXK655372:RXL655385 SHG655372:SHH655385 SRC655372:SRD655385 TAY655372:TAZ655385 TKU655372:TKV655385 TUQ655372:TUR655385 UEM655372:UEN655385 UOI655372:UOJ655385 UYE655372:UYF655385 VIA655372:VIB655385 VRW655372:VRX655385 WBS655372:WBT655385 WLO655372:WLP655385 WVK655372:WVL655385 C720908:D720921 IY720908:IZ720921 SU720908:SV720921 ACQ720908:ACR720921 AMM720908:AMN720921 AWI720908:AWJ720921 BGE720908:BGF720921 BQA720908:BQB720921 BZW720908:BZX720921 CJS720908:CJT720921 CTO720908:CTP720921 DDK720908:DDL720921 DNG720908:DNH720921 DXC720908:DXD720921 EGY720908:EGZ720921 EQU720908:EQV720921 FAQ720908:FAR720921 FKM720908:FKN720921 FUI720908:FUJ720921 GEE720908:GEF720921 GOA720908:GOB720921 GXW720908:GXX720921 HHS720908:HHT720921 HRO720908:HRP720921 IBK720908:IBL720921 ILG720908:ILH720921 IVC720908:IVD720921 JEY720908:JEZ720921 JOU720908:JOV720921 JYQ720908:JYR720921 KIM720908:KIN720921 KSI720908:KSJ720921 LCE720908:LCF720921 LMA720908:LMB720921 LVW720908:LVX720921 MFS720908:MFT720921 MPO720908:MPP720921 MZK720908:MZL720921 NJG720908:NJH720921 NTC720908:NTD720921 OCY720908:OCZ720921 OMU720908:OMV720921 OWQ720908:OWR720921 PGM720908:PGN720921 PQI720908:PQJ720921 QAE720908:QAF720921 QKA720908:QKB720921 QTW720908:QTX720921 RDS720908:RDT720921 RNO720908:RNP720921 RXK720908:RXL720921 SHG720908:SHH720921 SRC720908:SRD720921 TAY720908:TAZ720921 TKU720908:TKV720921 TUQ720908:TUR720921 UEM720908:UEN720921 UOI720908:UOJ720921 UYE720908:UYF720921 VIA720908:VIB720921 VRW720908:VRX720921 WBS720908:WBT720921 WLO720908:WLP720921 WVK720908:WVL720921 C786444:D786457 IY786444:IZ786457 SU786444:SV786457 ACQ786444:ACR786457 AMM786444:AMN786457 AWI786444:AWJ786457 BGE786444:BGF786457 BQA786444:BQB786457 BZW786444:BZX786457 CJS786444:CJT786457 CTO786444:CTP786457 DDK786444:DDL786457 DNG786444:DNH786457 DXC786444:DXD786457 EGY786444:EGZ786457 EQU786444:EQV786457 FAQ786444:FAR786457 FKM786444:FKN786457 FUI786444:FUJ786457 GEE786444:GEF786457 GOA786444:GOB786457 GXW786444:GXX786457 HHS786444:HHT786457 HRO786444:HRP786457 IBK786444:IBL786457 ILG786444:ILH786457 IVC786444:IVD786457 JEY786444:JEZ786457 JOU786444:JOV786457 JYQ786444:JYR786457 KIM786444:KIN786457 KSI786444:KSJ786457 LCE786444:LCF786457 LMA786444:LMB786457 LVW786444:LVX786457 MFS786444:MFT786457 MPO786444:MPP786457 MZK786444:MZL786457 NJG786444:NJH786457 NTC786444:NTD786457 OCY786444:OCZ786457 OMU786444:OMV786457 OWQ786444:OWR786457 PGM786444:PGN786457 PQI786444:PQJ786457 QAE786444:QAF786457 QKA786444:QKB786457 QTW786444:QTX786457 RDS786444:RDT786457 RNO786444:RNP786457 RXK786444:RXL786457 SHG786444:SHH786457 SRC786444:SRD786457 TAY786444:TAZ786457 TKU786444:TKV786457 TUQ786444:TUR786457 UEM786444:UEN786457 UOI786444:UOJ786457 UYE786444:UYF786457 VIA786444:VIB786457 VRW786444:VRX786457 WBS786444:WBT786457 WLO786444:WLP786457 WVK786444:WVL786457 C851980:D851993 IY851980:IZ851993 SU851980:SV851993 ACQ851980:ACR851993 AMM851980:AMN851993 AWI851980:AWJ851993 BGE851980:BGF851993 BQA851980:BQB851993 BZW851980:BZX851993 CJS851980:CJT851993 CTO851980:CTP851993 DDK851980:DDL851993 DNG851980:DNH851993 DXC851980:DXD851993 EGY851980:EGZ851993 EQU851980:EQV851993 FAQ851980:FAR851993 FKM851980:FKN851993 FUI851980:FUJ851993 GEE851980:GEF851993 GOA851980:GOB851993 GXW851980:GXX851993 HHS851980:HHT851993 HRO851980:HRP851993 IBK851980:IBL851993 ILG851980:ILH851993 IVC851980:IVD851993 JEY851980:JEZ851993 JOU851980:JOV851993 JYQ851980:JYR851993 KIM851980:KIN851993 KSI851980:KSJ851993 LCE851980:LCF851993 LMA851980:LMB851993 LVW851980:LVX851993 MFS851980:MFT851993 MPO851980:MPP851993 MZK851980:MZL851993 NJG851980:NJH851993 NTC851980:NTD851993 OCY851980:OCZ851993 OMU851980:OMV851993 OWQ851980:OWR851993 PGM851980:PGN851993 PQI851980:PQJ851993 QAE851980:QAF851993 QKA851980:QKB851993 QTW851980:QTX851993 RDS851980:RDT851993 RNO851980:RNP851993 RXK851980:RXL851993 SHG851980:SHH851993 SRC851980:SRD851993 TAY851980:TAZ851993 TKU851980:TKV851993 TUQ851980:TUR851993 UEM851980:UEN851993 UOI851980:UOJ851993 UYE851980:UYF851993 VIA851980:VIB851993 VRW851980:VRX851993 WBS851980:WBT851993 WLO851980:WLP851993 WVK851980:WVL851993 C917516:D917529 IY917516:IZ917529 SU917516:SV917529 ACQ917516:ACR917529 AMM917516:AMN917529 AWI917516:AWJ917529 BGE917516:BGF917529 BQA917516:BQB917529 BZW917516:BZX917529 CJS917516:CJT917529 CTO917516:CTP917529 DDK917516:DDL917529 DNG917516:DNH917529 DXC917516:DXD917529 EGY917516:EGZ917529 EQU917516:EQV917529 FAQ917516:FAR917529 FKM917516:FKN917529 FUI917516:FUJ917529 GEE917516:GEF917529 GOA917516:GOB917529 GXW917516:GXX917529 HHS917516:HHT917529 HRO917516:HRP917529 IBK917516:IBL917529 ILG917516:ILH917529 IVC917516:IVD917529 JEY917516:JEZ917529 JOU917516:JOV917529 JYQ917516:JYR917529 KIM917516:KIN917529 KSI917516:KSJ917529 LCE917516:LCF917529 LMA917516:LMB917529 LVW917516:LVX917529 MFS917516:MFT917529 MPO917516:MPP917529 MZK917516:MZL917529 NJG917516:NJH917529 NTC917516:NTD917529 OCY917516:OCZ917529 OMU917516:OMV917529 OWQ917516:OWR917529 PGM917516:PGN917529 PQI917516:PQJ917529 QAE917516:QAF917529 QKA917516:QKB917529 QTW917516:QTX917529 RDS917516:RDT917529 RNO917516:RNP917529 RXK917516:RXL917529 SHG917516:SHH917529 SRC917516:SRD917529 TAY917516:TAZ917529 TKU917516:TKV917529 TUQ917516:TUR917529 UEM917516:UEN917529 UOI917516:UOJ917529 UYE917516:UYF917529 VIA917516:VIB917529 VRW917516:VRX917529 WBS917516:WBT917529 WLO917516:WLP917529 WVK917516:WVL917529 C983052:D983065 IY983052:IZ983065 SU983052:SV983065 ACQ983052:ACR983065 AMM983052:AMN983065 AWI983052:AWJ983065 BGE983052:BGF983065 BQA983052:BQB983065 BZW983052:BZX983065 CJS983052:CJT983065 CTO983052:CTP983065 DDK983052:DDL983065 DNG983052:DNH983065 DXC983052:DXD983065 EGY983052:EGZ983065 EQU983052:EQV983065 FAQ983052:FAR983065 FKM983052:FKN983065 FUI983052:FUJ983065 GEE983052:GEF983065 GOA983052:GOB983065 GXW983052:GXX983065 HHS983052:HHT983065 HRO983052:HRP983065 IBK983052:IBL983065 ILG983052:ILH983065 IVC983052:IVD983065 JEY983052:JEZ983065 JOU983052:JOV983065 JYQ983052:JYR983065 KIM983052:KIN983065 KSI983052:KSJ983065 LCE983052:LCF983065 LMA983052:LMB983065 LVW983052:LVX983065 MFS983052:MFT983065 MPO983052:MPP983065 MZK983052:MZL983065 NJG983052:NJH983065 NTC983052:NTD983065 OCY983052:OCZ983065 OMU983052:OMV983065 OWQ983052:OWR983065 PGM983052:PGN983065 PQI983052:PQJ983065 QAE983052:QAF983065 QKA983052:QKB983065 QTW983052:QTX983065 RDS983052:RDT983065 RNO983052:RNP983065 RXK983052:RXL983065 SHG983052:SHH983065 SRC983052:SRD983065 TAY983052:TAZ983065 TKU983052:TKV983065 TUQ983052:TUR983065 UEM983052:UEN983065 UOI983052:UOJ983065 UYE983052:UYF983065 VIA983052:VIB983065 VRW983052:VRX983065 WBS983052:WBT983065 WLO983052:WLP983065 WVK983052:WVL983065 F12:L25 JB12:JH25 SX12:TD25 ACT12:ACZ25 AMP12:AMV25 AWL12:AWR25 BGH12:BGN25 BQD12:BQJ25 BZZ12:CAF25 CJV12:CKB25 CTR12:CTX25 DDN12:DDT25 DNJ12:DNP25 DXF12:DXL25 EHB12:EHH25 EQX12:ERD25 FAT12:FAZ25 FKP12:FKV25 FUL12:FUR25 GEH12:GEN25 GOD12:GOJ25 GXZ12:GYF25 HHV12:HIB25 HRR12:HRX25 IBN12:IBT25 ILJ12:ILP25 IVF12:IVL25 JFB12:JFH25 JOX12:JPD25 JYT12:JYZ25 KIP12:KIV25 KSL12:KSR25 LCH12:LCN25 LMD12:LMJ25 LVZ12:LWF25 MFV12:MGB25 MPR12:MPX25 MZN12:MZT25 NJJ12:NJP25 NTF12:NTL25 ODB12:ODH25 OMX12:OND25 OWT12:OWZ25 PGP12:PGV25 PQL12:PQR25 QAH12:QAN25 QKD12:QKJ25 QTZ12:QUF25 RDV12:REB25 RNR12:RNX25 RXN12:RXT25 SHJ12:SHP25 SRF12:SRL25 TBB12:TBH25 TKX12:TLD25 TUT12:TUZ25 UEP12:UEV25 UOL12:UOR25 UYH12:UYN25 VID12:VIJ25 VRZ12:VSF25 WBV12:WCB25 WLR12:WLX25 WVN12:WVT25 F65548:L65561 JB65548:JH65561 SX65548:TD65561 ACT65548:ACZ65561 AMP65548:AMV65561 AWL65548:AWR65561 BGH65548:BGN65561 BQD65548:BQJ65561 BZZ65548:CAF65561 CJV65548:CKB65561 CTR65548:CTX65561 DDN65548:DDT65561 DNJ65548:DNP65561 DXF65548:DXL65561 EHB65548:EHH65561 EQX65548:ERD65561 FAT65548:FAZ65561 FKP65548:FKV65561 FUL65548:FUR65561 GEH65548:GEN65561 GOD65548:GOJ65561 GXZ65548:GYF65561 HHV65548:HIB65561 HRR65548:HRX65561 IBN65548:IBT65561 ILJ65548:ILP65561 IVF65548:IVL65561 JFB65548:JFH65561 JOX65548:JPD65561 JYT65548:JYZ65561 KIP65548:KIV65561 KSL65548:KSR65561 LCH65548:LCN65561 LMD65548:LMJ65561 LVZ65548:LWF65561 MFV65548:MGB65561 MPR65548:MPX65561 MZN65548:MZT65561 NJJ65548:NJP65561 NTF65548:NTL65561 ODB65548:ODH65561 OMX65548:OND65561 OWT65548:OWZ65561 PGP65548:PGV65561 PQL65548:PQR65561 QAH65548:QAN65561 QKD65548:QKJ65561 QTZ65548:QUF65561 RDV65548:REB65561 RNR65548:RNX65561 RXN65548:RXT65561 SHJ65548:SHP65561 SRF65548:SRL65561 TBB65548:TBH65561 TKX65548:TLD65561 TUT65548:TUZ65561 UEP65548:UEV65561 UOL65548:UOR65561 UYH65548:UYN65561 VID65548:VIJ65561 VRZ65548:VSF65561 WBV65548:WCB65561 WLR65548:WLX65561 WVN65548:WVT65561 F131084:L131097 JB131084:JH131097 SX131084:TD131097 ACT131084:ACZ131097 AMP131084:AMV131097 AWL131084:AWR131097 BGH131084:BGN131097 BQD131084:BQJ131097 BZZ131084:CAF131097 CJV131084:CKB131097 CTR131084:CTX131097 DDN131084:DDT131097 DNJ131084:DNP131097 DXF131084:DXL131097 EHB131084:EHH131097 EQX131084:ERD131097 FAT131084:FAZ131097 FKP131084:FKV131097 FUL131084:FUR131097 GEH131084:GEN131097 GOD131084:GOJ131097 GXZ131084:GYF131097 HHV131084:HIB131097 HRR131084:HRX131097 IBN131084:IBT131097 ILJ131084:ILP131097 IVF131084:IVL131097 JFB131084:JFH131097 JOX131084:JPD131097 JYT131084:JYZ131097 KIP131084:KIV131097 KSL131084:KSR131097 LCH131084:LCN131097 LMD131084:LMJ131097 LVZ131084:LWF131097 MFV131084:MGB131097 MPR131084:MPX131097 MZN131084:MZT131097 NJJ131084:NJP131097 NTF131084:NTL131097 ODB131084:ODH131097 OMX131084:OND131097 OWT131084:OWZ131097 PGP131084:PGV131097 PQL131084:PQR131097 QAH131084:QAN131097 QKD131084:QKJ131097 QTZ131084:QUF131097 RDV131084:REB131097 RNR131084:RNX131097 RXN131084:RXT131097 SHJ131084:SHP131097 SRF131084:SRL131097 TBB131084:TBH131097 TKX131084:TLD131097 TUT131084:TUZ131097 UEP131084:UEV131097 UOL131084:UOR131097 UYH131084:UYN131097 VID131084:VIJ131097 VRZ131084:VSF131097 WBV131084:WCB131097 WLR131084:WLX131097 WVN131084:WVT131097 F196620:L196633 JB196620:JH196633 SX196620:TD196633 ACT196620:ACZ196633 AMP196620:AMV196633 AWL196620:AWR196633 BGH196620:BGN196633 BQD196620:BQJ196633 BZZ196620:CAF196633 CJV196620:CKB196633 CTR196620:CTX196633 DDN196620:DDT196633 DNJ196620:DNP196633 DXF196620:DXL196633 EHB196620:EHH196633 EQX196620:ERD196633 FAT196620:FAZ196633 FKP196620:FKV196633 FUL196620:FUR196633 GEH196620:GEN196633 GOD196620:GOJ196633 GXZ196620:GYF196633 HHV196620:HIB196633 HRR196620:HRX196633 IBN196620:IBT196633 ILJ196620:ILP196633 IVF196620:IVL196633 JFB196620:JFH196633 JOX196620:JPD196633 JYT196620:JYZ196633 KIP196620:KIV196633 KSL196620:KSR196633 LCH196620:LCN196633 LMD196620:LMJ196633 LVZ196620:LWF196633 MFV196620:MGB196633 MPR196620:MPX196633 MZN196620:MZT196633 NJJ196620:NJP196633 NTF196620:NTL196633 ODB196620:ODH196633 OMX196620:OND196633 OWT196620:OWZ196633 PGP196620:PGV196633 PQL196620:PQR196633 QAH196620:QAN196633 QKD196620:QKJ196633 QTZ196620:QUF196633 RDV196620:REB196633 RNR196620:RNX196633 RXN196620:RXT196633 SHJ196620:SHP196633 SRF196620:SRL196633 TBB196620:TBH196633 TKX196620:TLD196633 TUT196620:TUZ196633 UEP196620:UEV196633 UOL196620:UOR196633 UYH196620:UYN196633 VID196620:VIJ196633 VRZ196620:VSF196633 WBV196620:WCB196633 WLR196620:WLX196633 WVN196620:WVT196633 F262156:L262169 JB262156:JH262169 SX262156:TD262169 ACT262156:ACZ262169 AMP262156:AMV262169 AWL262156:AWR262169 BGH262156:BGN262169 BQD262156:BQJ262169 BZZ262156:CAF262169 CJV262156:CKB262169 CTR262156:CTX262169 DDN262156:DDT262169 DNJ262156:DNP262169 DXF262156:DXL262169 EHB262156:EHH262169 EQX262156:ERD262169 FAT262156:FAZ262169 FKP262156:FKV262169 FUL262156:FUR262169 GEH262156:GEN262169 GOD262156:GOJ262169 GXZ262156:GYF262169 HHV262156:HIB262169 HRR262156:HRX262169 IBN262156:IBT262169 ILJ262156:ILP262169 IVF262156:IVL262169 JFB262156:JFH262169 JOX262156:JPD262169 JYT262156:JYZ262169 KIP262156:KIV262169 KSL262156:KSR262169 LCH262156:LCN262169 LMD262156:LMJ262169 LVZ262156:LWF262169 MFV262156:MGB262169 MPR262156:MPX262169 MZN262156:MZT262169 NJJ262156:NJP262169 NTF262156:NTL262169 ODB262156:ODH262169 OMX262156:OND262169 OWT262156:OWZ262169 PGP262156:PGV262169 PQL262156:PQR262169 QAH262156:QAN262169 QKD262156:QKJ262169 QTZ262156:QUF262169 RDV262156:REB262169 RNR262156:RNX262169 RXN262156:RXT262169 SHJ262156:SHP262169 SRF262156:SRL262169 TBB262156:TBH262169 TKX262156:TLD262169 TUT262156:TUZ262169 UEP262156:UEV262169 UOL262156:UOR262169 UYH262156:UYN262169 VID262156:VIJ262169 VRZ262156:VSF262169 WBV262156:WCB262169 WLR262156:WLX262169 WVN262156:WVT262169 F327692:L327705 JB327692:JH327705 SX327692:TD327705 ACT327692:ACZ327705 AMP327692:AMV327705 AWL327692:AWR327705 BGH327692:BGN327705 BQD327692:BQJ327705 BZZ327692:CAF327705 CJV327692:CKB327705 CTR327692:CTX327705 DDN327692:DDT327705 DNJ327692:DNP327705 DXF327692:DXL327705 EHB327692:EHH327705 EQX327692:ERD327705 FAT327692:FAZ327705 FKP327692:FKV327705 FUL327692:FUR327705 GEH327692:GEN327705 GOD327692:GOJ327705 GXZ327692:GYF327705 HHV327692:HIB327705 HRR327692:HRX327705 IBN327692:IBT327705 ILJ327692:ILP327705 IVF327692:IVL327705 JFB327692:JFH327705 JOX327692:JPD327705 JYT327692:JYZ327705 KIP327692:KIV327705 KSL327692:KSR327705 LCH327692:LCN327705 LMD327692:LMJ327705 LVZ327692:LWF327705 MFV327692:MGB327705 MPR327692:MPX327705 MZN327692:MZT327705 NJJ327692:NJP327705 NTF327692:NTL327705 ODB327692:ODH327705 OMX327692:OND327705 OWT327692:OWZ327705 PGP327692:PGV327705 PQL327692:PQR327705 QAH327692:QAN327705 QKD327692:QKJ327705 QTZ327692:QUF327705 RDV327692:REB327705 RNR327692:RNX327705 RXN327692:RXT327705 SHJ327692:SHP327705 SRF327692:SRL327705 TBB327692:TBH327705 TKX327692:TLD327705 TUT327692:TUZ327705 UEP327692:UEV327705 UOL327692:UOR327705 UYH327692:UYN327705 VID327692:VIJ327705 VRZ327692:VSF327705 WBV327692:WCB327705 WLR327692:WLX327705 WVN327692:WVT327705 F393228:L393241 JB393228:JH393241 SX393228:TD393241 ACT393228:ACZ393241 AMP393228:AMV393241 AWL393228:AWR393241 BGH393228:BGN393241 BQD393228:BQJ393241 BZZ393228:CAF393241 CJV393228:CKB393241 CTR393228:CTX393241 DDN393228:DDT393241 DNJ393228:DNP393241 DXF393228:DXL393241 EHB393228:EHH393241 EQX393228:ERD393241 FAT393228:FAZ393241 FKP393228:FKV393241 FUL393228:FUR393241 GEH393228:GEN393241 GOD393228:GOJ393241 GXZ393228:GYF393241 HHV393228:HIB393241 HRR393228:HRX393241 IBN393228:IBT393241 ILJ393228:ILP393241 IVF393228:IVL393241 JFB393228:JFH393241 JOX393228:JPD393241 JYT393228:JYZ393241 KIP393228:KIV393241 KSL393228:KSR393241 LCH393228:LCN393241 LMD393228:LMJ393241 LVZ393228:LWF393241 MFV393228:MGB393241 MPR393228:MPX393241 MZN393228:MZT393241 NJJ393228:NJP393241 NTF393228:NTL393241 ODB393228:ODH393241 OMX393228:OND393241 OWT393228:OWZ393241 PGP393228:PGV393241 PQL393228:PQR393241 QAH393228:QAN393241 QKD393228:QKJ393241 QTZ393228:QUF393241 RDV393228:REB393241 RNR393228:RNX393241 RXN393228:RXT393241 SHJ393228:SHP393241 SRF393228:SRL393241 TBB393228:TBH393241 TKX393228:TLD393241 TUT393228:TUZ393241 UEP393228:UEV393241 UOL393228:UOR393241 UYH393228:UYN393241 VID393228:VIJ393241 VRZ393228:VSF393241 WBV393228:WCB393241 WLR393228:WLX393241 WVN393228:WVT393241 F458764:L458777 JB458764:JH458777 SX458764:TD458777 ACT458764:ACZ458777 AMP458764:AMV458777 AWL458764:AWR458777 BGH458764:BGN458777 BQD458764:BQJ458777 BZZ458764:CAF458777 CJV458764:CKB458777 CTR458764:CTX458777 DDN458764:DDT458777 DNJ458764:DNP458777 DXF458764:DXL458777 EHB458764:EHH458777 EQX458764:ERD458777 FAT458764:FAZ458777 FKP458764:FKV458777 FUL458764:FUR458777 GEH458764:GEN458777 GOD458764:GOJ458777 GXZ458764:GYF458777 HHV458764:HIB458777 HRR458764:HRX458777 IBN458764:IBT458777 ILJ458764:ILP458777 IVF458764:IVL458777 JFB458764:JFH458777 JOX458764:JPD458777 JYT458764:JYZ458777 KIP458764:KIV458777 KSL458764:KSR458777 LCH458764:LCN458777 LMD458764:LMJ458777 LVZ458764:LWF458777 MFV458764:MGB458777 MPR458764:MPX458777 MZN458764:MZT458777 NJJ458764:NJP458777 NTF458764:NTL458777 ODB458764:ODH458777 OMX458764:OND458777 OWT458764:OWZ458777 PGP458764:PGV458777 PQL458764:PQR458777 QAH458764:QAN458777 QKD458764:QKJ458777 QTZ458764:QUF458777 RDV458764:REB458777 RNR458764:RNX458777 RXN458764:RXT458777 SHJ458764:SHP458777 SRF458764:SRL458777 TBB458764:TBH458777 TKX458764:TLD458777 TUT458764:TUZ458777 UEP458764:UEV458777 UOL458764:UOR458777 UYH458764:UYN458777 VID458764:VIJ458777 VRZ458764:VSF458777 WBV458764:WCB458777 WLR458764:WLX458777 WVN458764:WVT458777 F524300:L524313 JB524300:JH524313 SX524300:TD524313 ACT524300:ACZ524313 AMP524300:AMV524313 AWL524300:AWR524313 BGH524300:BGN524313 BQD524300:BQJ524313 BZZ524300:CAF524313 CJV524300:CKB524313 CTR524300:CTX524313 DDN524300:DDT524313 DNJ524300:DNP524313 DXF524300:DXL524313 EHB524300:EHH524313 EQX524300:ERD524313 FAT524300:FAZ524313 FKP524300:FKV524313 FUL524300:FUR524313 GEH524300:GEN524313 GOD524300:GOJ524313 GXZ524300:GYF524313 HHV524300:HIB524313 HRR524300:HRX524313 IBN524300:IBT524313 ILJ524300:ILP524313 IVF524300:IVL524313 JFB524300:JFH524313 JOX524300:JPD524313 JYT524300:JYZ524313 KIP524300:KIV524313 KSL524300:KSR524313 LCH524300:LCN524313 LMD524300:LMJ524313 LVZ524300:LWF524313 MFV524300:MGB524313 MPR524300:MPX524313 MZN524300:MZT524313 NJJ524300:NJP524313 NTF524300:NTL524313 ODB524300:ODH524313 OMX524300:OND524313 OWT524300:OWZ524313 PGP524300:PGV524313 PQL524300:PQR524313 QAH524300:QAN524313 QKD524300:QKJ524313 QTZ524300:QUF524313 RDV524300:REB524313 RNR524300:RNX524313 RXN524300:RXT524313 SHJ524300:SHP524313 SRF524300:SRL524313 TBB524300:TBH524313 TKX524300:TLD524313 TUT524300:TUZ524313 UEP524300:UEV524313 UOL524300:UOR524313 UYH524300:UYN524313 VID524300:VIJ524313 VRZ524300:VSF524313 WBV524300:WCB524313 WLR524300:WLX524313 WVN524300:WVT524313 F589836:L589849 JB589836:JH589849 SX589836:TD589849 ACT589836:ACZ589849 AMP589836:AMV589849 AWL589836:AWR589849 BGH589836:BGN589849 BQD589836:BQJ589849 BZZ589836:CAF589849 CJV589836:CKB589849 CTR589836:CTX589849 DDN589836:DDT589849 DNJ589836:DNP589849 DXF589836:DXL589849 EHB589836:EHH589849 EQX589836:ERD589849 FAT589836:FAZ589849 FKP589836:FKV589849 FUL589836:FUR589849 GEH589836:GEN589849 GOD589836:GOJ589849 GXZ589836:GYF589849 HHV589836:HIB589849 HRR589836:HRX589849 IBN589836:IBT589849 ILJ589836:ILP589849 IVF589836:IVL589849 JFB589836:JFH589849 JOX589836:JPD589849 JYT589836:JYZ589849 KIP589836:KIV589849 KSL589836:KSR589849 LCH589836:LCN589849 LMD589836:LMJ589849 LVZ589836:LWF589849 MFV589836:MGB589849 MPR589836:MPX589849 MZN589836:MZT589849 NJJ589836:NJP589849 NTF589836:NTL589849 ODB589836:ODH589849 OMX589836:OND589849 OWT589836:OWZ589849 PGP589836:PGV589849 PQL589836:PQR589849 QAH589836:QAN589849 QKD589836:QKJ589849 QTZ589836:QUF589849 RDV589836:REB589849 RNR589836:RNX589849 RXN589836:RXT589849 SHJ589836:SHP589849 SRF589836:SRL589849 TBB589836:TBH589849 TKX589836:TLD589849 TUT589836:TUZ589849 UEP589836:UEV589849 UOL589836:UOR589849 UYH589836:UYN589849 VID589836:VIJ589849 VRZ589836:VSF589849 WBV589836:WCB589849 WLR589836:WLX589849 WVN589836:WVT589849 F655372:L655385 JB655372:JH655385 SX655372:TD655385 ACT655372:ACZ655385 AMP655372:AMV655385 AWL655372:AWR655385 BGH655372:BGN655385 BQD655372:BQJ655385 BZZ655372:CAF655385 CJV655372:CKB655385 CTR655372:CTX655385 DDN655372:DDT655385 DNJ655372:DNP655385 DXF655372:DXL655385 EHB655372:EHH655385 EQX655372:ERD655385 FAT655372:FAZ655385 FKP655372:FKV655385 FUL655372:FUR655385 GEH655372:GEN655385 GOD655372:GOJ655385 GXZ655372:GYF655385 HHV655372:HIB655385 HRR655372:HRX655385 IBN655372:IBT655385 ILJ655372:ILP655385 IVF655372:IVL655385 JFB655372:JFH655385 JOX655372:JPD655385 JYT655372:JYZ655385 KIP655372:KIV655385 KSL655372:KSR655385 LCH655372:LCN655385 LMD655372:LMJ655385 LVZ655372:LWF655385 MFV655372:MGB655385 MPR655372:MPX655385 MZN655372:MZT655385 NJJ655372:NJP655385 NTF655372:NTL655385 ODB655372:ODH655385 OMX655372:OND655385 OWT655372:OWZ655385 PGP655372:PGV655385 PQL655372:PQR655385 QAH655372:QAN655385 QKD655372:QKJ655385 QTZ655372:QUF655385 RDV655372:REB655385 RNR655372:RNX655385 RXN655372:RXT655385 SHJ655372:SHP655385 SRF655372:SRL655385 TBB655372:TBH655385 TKX655372:TLD655385 TUT655372:TUZ655385 UEP655372:UEV655385 UOL655372:UOR655385 UYH655372:UYN655385 VID655372:VIJ655385 VRZ655372:VSF655385 WBV655372:WCB655385 WLR655372:WLX655385 WVN655372:WVT655385 F720908:L720921 JB720908:JH720921 SX720908:TD720921 ACT720908:ACZ720921 AMP720908:AMV720921 AWL720908:AWR720921 BGH720908:BGN720921 BQD720908:BQJ720921 BZZ720908:CAF720921 CJV720908:CKB720921 CTR720908:CTX720921 DDN720908:DDT720921 DNJ720908:DNP720921 DXF720908:DXL720921 EHB720908:EHH720921 EQX720908:ERD720921 FAT720908:FAZ720921 FKP720908:FKV720921 FUL720908:FUR720921 GEH720908:GEN720921 GOD720908:GOJ720921 GXZ720908:GYF720921 HHV720908:HIB720921 HRR720908:HRX720921 IBN720908:IBT720921 ILJ720908:ILP720921 IVF720908:IVL720921 JFB720908:JFH720921 JOX720908:JPD720921 JYT720908:JYZ720921 KIP720908:KIV720921 KSL720908:KSR720921 LCH720908:LCN720921 LMD720908:LMJ720921 LVZ720908:LWF720921 MFV720908:MGB720921 MPR720908:MPX720921 MZN720908:MZT720921 NJJ720908:NJP720921 NTF720908:NTL720921 ODB720908:ODH720921 OMX720908:OND720921 OWT720908:OWZ720921 PGP720908:PGV720921 PQL720908:PQR720921 QAH720908:QAN720921 QKD720908:QKJ720921 QTZ720908:QUF720921 RDV720908:REB720921 RNR720908:RNX720921 RXN720908:RXT720921 SHJ720908:SHP720921 SRF720908:SRL720921 TBB720908:TBH720921 TKX720908:TLD720921 TUT720908:TUZ720921 UEP720908:UEV720921 UOL720908:UOR720921 UYH720908:UYN720921 VID720908:VIJ720921 VRZ720908:VSF720921 WBV720908:WCB720921 WLR720908:WLX720921 WVN720908:WVT720921 F786444:L786457 JB786444:JH786457 SX786444:TD786457 ACT786444:ACZ786457 AMP786444:AMV786457 AWL786444:AWR786457 BGH786444:BGN786457 BQD786444:BQJ786457 BZZ786444:CAF786457 CJV786444:CKB786457 CTR786444:CTX786457 DDN786444:DDT786457 DNJ786444:DNP786457 DXF786444:DXL786457 EHB786444:EHH786457 EQX786444:ERD786457 FAT786444:FAZ786457 FKP786444:FKV786457 FUL786444:FUR786457 GEH786444:GEN786457 GOD786444:GOJ786457 GXZ786444:GYF786457 HHV786444:HIB786457 HRR786444:HRX786457 IBN786444:IBT786457 ILJ786444:ILP786457 IVF786444:IVL786457 JFB786444:JFH786457 JOX786444:JPD786457 JYT786444:JYZ786457 KIP786444:KIV786457 KSL786444:KSR786457 LCH786444:LCN786457 LMD786444:LMJ786457 LVZ786444:LWF786457 MFV786444:MGB786457 MPR786444:MPX786457 MZN786444:MZT786457 NJJ786444:NJP786457 NTF786444:NTL786457 ODB786444:ODH786457 OMX786444:OND786457 OWT786444:OWZ786457 PGP786444:PGV786457 PQL786444:PQR786457 QAH786444:QAN786457 QKD786444:QKJ786457 QTZ786444:QUF786457 RDV786444:REB786457 RNR786444:RNX786457 RXN786444:RXT786457 SHJ786444:SHP786457 SRF786444:SRL786457 TBB786444:TBH786457 TKX786444:TLD786457 TUT786444:TUZ786457 UEP786444:UEV786457 UOL786444:UOR786457 UYH786444:UYN786457 VID786444:VIJ786457 VRZ786444:VSF786457 WBV786444:WCB786457 WLR786444:WLX786457 WVN786444:WVT786457 F851980:L851993 JB851980:JH851993 SX851980:TD851993 ACT851980:ACZ851993 AMP851980:AMV851993 AWL851980:AWR851993 BGH851980:BGN851993 BQD851980:BQJ851993 BZZ851980:CAF851993 CJV851980:CKB851993 CTR851980:CTX851993 DDN851980:DDT851993 DNJ851980:DNP851993 DXF851980:DXL851993 EHB851980:EHH851993 EQX851980:ERD851993 FAT851980:FAZ851993 FKP851980:FKV851993 FUL851980:FUR851993 GEH851980:GEN851993 GOD851980:GOJ851993 GXZ851980:GYF851993 HHV851980:HIB851993 HRR851980:HRX851993 IBN851980:IBT851993 ILJ851980:ILP851993 IVF851980:IVL851993 JFB851980:JFH851993 JOX851980:JPD851993 JYT851980:JYZ851993 KIP851980:KIV851993 KSL851980:KSR851993 LCH851980:LCN851993 LMD851980:LMJ851993 LVZ851980:LWF851993 MFV851980:MGB851993 MPR851980:MPX851993 MZN851980:MZT851993 NJJ851980:NJP851993 NTF851980:NTL851993 ODB851980:ODH851993 OMX851980:OND851993 OWT851980:OWZ851993 PGP851980:PGV851993 PQL851980:PQR851993 QAH851980:QAN851993 QKD851980:QKJ851993 QTZ851980:QUF851993 RDV851980:REB851993 RNR851980:RNX851993 RXN851980:RXT851993 SHJ851980:SHP851993 SRF851980:SRL851993 TBB851980:TBH851993 TKX851980:TLD851993 TUT851980:TUZ851993 UEP851980:UEV851993 UOL851980:UOR851993 UYH851980:UYN851993 VID851980:VIJ851993 VRZ851980:VSF851993 WBV851980:WCB851993 WLR851980:WLX851993 WVN851980:WVT851993 F917516:L917529 JB917516:JH917529 SX917516:TD917529 ACT917516:ACZ917529 AMP917516:AMV917529 AWL917516:AWR917529 BGH917516:BGN917529 BQD917516:BQJ917529 BZZ917516:CAF917529 CJV917516:CKB917529 CTR917516:CTX917529 DDN917516:DDT917529 DNJ917516:DNP917529 DXF917516:DXL917529 EHB917516:EHH917529 EQX917516:ERD917529 FAT917516:FAZ917529 FKP917516:FKV917529 FUL917516:FUR917529 GEH917516:GEN917529 GOD917516:GOJ917529 GXZ917516:GYF917529 HHV917516:HIB917529 HRR917516:HRX917529 IBN917516:IBT917529 ILJ917516:ILP917529 IVF917516:IVL917529 JFB917516:JFH917529 JOX917516:JPD917529 JYT917516:JYZ917529 KIP917516:KIV917529 KSL917516:KSR917529 LCH917516:LCN917529 LMD917516:LMJ917529 LVZ917516:LWF917529 MFV917516:MGB917529 MPR917516:MPX917529 MZN917516:MZT917529 NJJ917516:NJP917529 NTF917516:NTL917529 ODB917516:ODH917529 OMX917516:OND917529 OWT917516:OWZ917529 PGP917516:PGV917529 PQL917516:PQR917529 QAH917516:QAN917529 QKD917516:QKJ917529 QTZ917516:QUF917529 RDV917516:REB917529 RNR917516:RNX917529 RXN917516:RXT917529 SHJ917516:SHP917529 SRF917516:SRL917529 TBB917516:TBH917529 TKX917516:TLD917529 TUT917516:TUZ917529 UEP917516:UEV917529 UOL917516:UOR917529 UYH917516:UYN917529 VID917516:VIJ917529 VRZ917516:VSF917529 WBV917516:WCB917529 WLR917516:WLX917529 WVN917516:WVT917529 F983052:L983065 JB983052:JH983065 SX983052:TD983065 ACT983052:ACZ983065 AMP983052:AMV983065 AWL983052:AWR983065 BGH983052:BGN983065 BQD983052:BQJ983065 BZZ983052:CAF983065 CJV983052:CKB983065 CTR983052:CTX983065 DDN983052:DDT983065 DNJ983052:DNP983065 DXF983052:DXL983065 EHB983052:EHH983065 EQX983052:ERD983065 FAT983052:FAZ983065 FKP983052:FKV983065 FUL983052:FUR983065 GEH983052:GEN983065 GOD983052:GOJ983065 GXZ983052:GYF983065 HHV983052:HIB983065 HRR983052:HRX983065 IBN983052:IBT983065 ILJ983052:ILP983065 IVF983052:IVL983065 JFB983052:JFH983065 JOX983052:JPD983065 JYT983052:JYZ983065 KIP983052:KIV983065 KSL983052:KSR983065 LCH983052:LCN983065 LMD983052:LMJ983065 LVZ983052:LWF983065 MFV983052:MGB983065 MPR983052:MPX983065 MZN983052:MZT983065 NJJ983052:NJP983065 NTF983052:NTL983065 ODB983052:ODH983065 OMX983052:OND983065 OWT983052:OWZ983065 PGP983052:PGV983065 PQL983052:PQR983065 QAH983052:QAN983065 QKD983052:QKJ983065 QTZ983052:QUF983065 RDV983052:REB983065 RNR983052:RNX983065 RXN983052:RXT983065 SHJ983052:SHP983065 SRF983052:SRL983065 TBB983052:TBH983065 TKX983052:TLD983065 TUT983052:TUZ983065 UEP983052:UEV983065 UOL983052:UOR983065 UYH983052:UYN983065 VID983052:VIJ983065 VRZ983052:VSF983065 WBV983052:WCB983065 WLR983052:WLX983065 WVN983052:WVT983065 E12:E24 JA12:JA24 SW12:SW24 ACS12:ACS24 AMO12:AMO24 AWK12:AWK24 BGG12:BGG24 BQC12:BQC24 BZY12:BZY24 CJU12:CJU24 CTQ12:CTQ24 DDM12:DDM24 DNI12:DNI24 DXE12:DXE24 EHA12:EHA24 EQW12:EQW24 FAS12:FAS24 FKO12:FKO24 FUK12:FUK24 GEG12:GEG24 GOC12:GOC24 GXY12:GXY24 HHU12:HHU24 HRQ12:HRQ24 IBM12:IBM24 ILI12:ILI24 IVE12:IVE24 JFA12:JFA24 JOW12:JOW24 JYS12:JYS24 KIO12:KIO24 KSK12:KSK24 LCG12:LCG24 LMC12:LMC24 LVY12:LVY24 MFU12:MFU24 MPQ12:MPQ24 MZM12:MZM24 NJI12:NJI24 NTE12:NTE24 ODA12:ODA24 OMW12:OMW24 OWS12:OWS24 PGO12:PGO24 PQK12:PQK24 QAG12:QAG24 QKC12:QKC24 QTY12:QTY24 RDU12:RDU24 RNQ12:RNQ24 RXM12:RXM24 SHI12:SHI24 SRE12:SRE24 TBA12:TBA24 TKW12:TKW24 TUS12:TUS24 UEO12:UEO24 UOK12:UOK24 UYG12:UYG24 VIC12:VIC24 VRY12:VRY24 WBU12:WBU24 WLQ12:WLQ24 WVM12:WVM24 E65548:E65560 JA65548:JA65560 SW65548:SW65560 ACS65548:ACS65560 AMO65548:AMO65560 AWK65548:AWK65560 BGG65548:BGG65560 BQC65548:BQC65560 BZY65548:BZY65560 CJU65548:CJU65560 CTQ65548:CTQ65560 DDM65548:DDM65560 DNI65548:DNI65560 DXE65548:DXE65560 EHA65548:EHA65560 EQW65548:EQW65560 FAS65548:FAS65560 FKO65548:FKO65560 FUK65548:FUK65560 GEG65548:GEG65560 GOC65548:GOC65560 GXY65548:GXY65560 HHU65548:HHU65560 HRQ65548:HRQ65560 IBM65548:IBM65560 ILI65548:ILI65560 IVE65548:IVE65560 JFA65548:JFA65560 JOW65548:JOW65560 JYS65548:JYS65560 KIO65548:KIO65560 KSK65548:KSK65560 LCG65548:LCG65560 LMC65548:LMC65560 LVY65548:LVY65560 MFU65548:MFU65560 MPQ65548:MPQ65560 MZM65548:MZM65560 NJI65548:NJI65560 NTE65548:NTE65560 ODA65548:ODA65560 OMW65548:OMW65560 OWS65548:OWS65560 PGO65548:PGO65560 PQK65548:PQK65560 QAG65548:QAG65560 QKC65548:QKC65560 QTY65548:QTY65560 RDU65548:RDU65560 RNQ65548:RNQ65560 RXM65548:RXM65560 SHI65548:SHI65560 SRE65548:SRE65560 TBA65548:TBA65560 TKW65548:TKW65560 TUS65548:TUS65560 UEO65548:UEO65560 UOK65548:UOK65560 UYG65548:UYG65560 VIC65548:VIC65560 VRY65548:VRY65560 WBU65548:WBU65560 WLQ65548:WLQ65560 WVM65548:WVM65560 E131084:E131096 JA131084:JA131096 SW131084:SW131096 ACS131084:ACS131096 AMO131084:AMO131096 AWK131084:AWK131096 BGG131084:BGG131096 BQC131084:BQC131096 BZY131084:BZY131096 CJU131084:CJU131096 CTQ131084:CTQ131096 DDM131084:DDM131096 DNI131084:DNI131096 DXE131084:DXE131096 EHA131084:EHA131096 EQW131084:EQW131096 FAS131084:FAS131096 FKO131084:FKO131096 FUK131084:FUK131096 GEG131084:GEG131096 GOC131084:GOC131096 GXY131084:GXY131096 HHU131084:HHU131096 HRQ131084:HRQ131096 IBM131084:IBM131096 ILI131084:ILI131096 IVE131084:IVE131096 JFA131084:JFA131096 JOW131084:JOW131096 JYS131084:JYS131096 KIO131084:KIO131096 KSK131084:KSK131096 LCG131084:LCG131096 LMC131084:LMC131096 LVY131084:LVY131096 MFU131084:MFU131096 MPQ131084:MPQ131096 MZM131084:MZM131096 NJI131084:NJI131096 NTE131084:NTE131096 ODA131084:ODA131096 OMW131084:OMW131096 OWS131084:OWS131096 PGO131084:PGO131096 PQK131084:PQK131096 QAG131084:QAG131096 QKC131084:QKC131096 QTY131084:QTY131096 RDU131084:RDU131096 RNQ131084:RNQ131096 RXM131084:RXM131096 SHI131084:SHI131096 SRE131084:SRE131096 TBA131084:TBA131096 TKW131084:TKW131096 TUS131084:TUS131096 UEO131084:UEO131096 UOK131084:UOK131096 UYG131084:UYG131096 VIC131084:VIC131096 VRY131084:VRY131096 WBU131084:WBU131096 WLQ131084:WLQ131096 WVM131084:WVM131096 E196620:E196632 JA196620:JA196632 SW196620:SW196632 ACS196620:ACS196632 AMO196620:AMO196632 AWK196620:AWK196632 BGG196620:BGG196632 BQC196620:BQC196632 BZY196620:BZY196632 CJU196620:CJU196632 CTQ196620:CTQ196632 DDM196620:DDM196632 DNI196620:DNI196632 DXE196620:DXE196632 EHA196620:EHA196632 EQW196620:EQW196632 FAS196620:FAS196632 FKO196620:FKO196632 FUK196620:FUK196632 GEG196620:GEG196632 GOC196620:GOC196632 GXY196620:GXY196632 HHU196620:HHU196632 HRQ196620:HRQ196632 IBM196620:IBM196632 ILI196620:ILI196632 IVE196620:IVE196632 JFA196620:JFA196632 JOW196620:JOW196632 JYS196620:JYS196632 KIO196620:KIO196632 KSK196620:KSK196632 LCG196620:LCG196632 LMC196620:LMC196632 LVY196620:LVY196632 MFU196620:MFU196632 MPQ196620:MPQ196632 MZM196620:MZM196632 NJI196620:NJI196632 NTE196620:NTE196632 ODA196620:ODA196632 OMW196620:OMW196632 OWS196620:OWS196632 PGO196620:PGO196632 PQK196620:PQK196632 QAG196620:QAG196632 QKC196620:QKC196632 QTY196620:QTY196632 RDU196620:RDU196632 RNQ196620:RNQ196632 RXM196620:RXM196632 SHI196620:SHI196632 SRE196620:SRE196632 TBA196620:TBA196632 TKW196620:TKW196632 TUS196620:TUS196632 UEO196620:UEO196632 UOK196620:UOK196632 UYG196620:UYG196632 VIC196620:VIC196632 VRY196620:VRY196632 WBU196620:WBU196632 WLQ196620:WLQ196632 WVM196620:WVM196632 E262156:E262168 JA262156:JA262168 SW262156:SW262168 ACS262156:ACS262168 AMO262156:AMO262168 AWK262156:AWK262168 BGG262156:BGG262168 BQC262156:BQC262168 BZY262156:BZY262168 CJU262156:CJU262168 CTQ262156:CTQ262168 DDM262156:DDM262168 DNI262156:DNI262168 DXE262156:DXE262168 EHA262156:EHA262168 EQW262156:EQW262168 FAS262156:FAS262168 FKO262156:FKO262168 FUK262156:FUK262168 GEG262156:GEG262168 GOC262156:GOC262168 GXY262156:GXY262168 HHU262156:HHU262168 HRQ262156:HRQ262168 IBM262156:IBM262168 ILI262156:ILI262168 IVE262156:IVE262168 JFA262156:JFA262168 JOW262156:JOW262168 JYS262156:JYS262168 KIO262156:KIO262168 KSK262156:KSK262168 LCG262156:LCG262168 LMC262156:LMC262168 LVY262156:LVY262168 MFU262156:MFU262168 MPQ262156:MPQ262168 MZM262156:MZM262168 NJI262156:NJI262168 NTE262156:NTE262168 ODA262156:ODA262168 OMW262156:OMW262168 OWS262156:OWS262168 PGO262156:PGO262168 PQK262156:PQK262168 QAG262156:QAG262168 QKC262156:QKC262168 QTY262156:QTY262168 RDU262156:RDU262168 RNQ262156:RNQ262168 RXM262156:RXM262168 SHI262156:SHI262168 SRE262156:SRE262168 TBA262156:TBA262168 TKW262156:TKW262168 TUS262156:TUS262168 UEO262156:UEO262168 UOK262156:UOK262168 UYG262156:UYG262168 VIC262156:VIC262168 VRY262156:VRY262168 WBU262156:WBU262168 WLQ262156:WLQ262168 WVM262156:WVM262168 E327692:E327704 JA327692:JA327704 SW327692:SW327704 ACS327692:ACS327704 AMO327692:AMO327704 AWK327692:AWK327704 BGG327692:BGG327704 BQC327692:BQC327704 BZY327692:BZY327704 CJU327692:CJU327704 CTQ327692:CTQ327704 DDM327692:DDM327704 DNI327692:DNI327704 DXE327692:DXE327704 EHA327692:EHA327704 EQW327692:EQW327704 FAS327692:FAS327704 FKO327692:FKO327704 FUK327692:FUK327704 GEG327692:GEG327704 GOC327692:GOC327704 GXY327692:GXY327704 HHU327692:HHU327704 HRQ327692:HRQ327704 IBM327692:IBM327704 ILI327692:ILI327704 IVE327692:IVE327704 JFA327692:JFA327704 JOW327692:JOW327704 JYS327692:JYS327704 KIO327692:KIO327704 KSK327692:KSK327704 LCG327692:LCG327704 LMC327692:LMC327704 LVY327692:LVY327704 MFU327692:MFU327704 MPQ327692:MPQ327704 MZM327692:MZM327704 NJI327692:NJI327704 NTE327692:NTE327704 ODA327692:ODA327704 OMW327692:OMW327704 OWS327692:OWS327704 PGO327692:PGO327704 PQK327692:PQK327704 QAG327692:QAG327704 QKC327692:QKC327704 QTY327692:QTY327704 RDU327692:RDU327704 RNQ327692:RNQ327704 RXM327692:RXM327704 SHI327692:SHI327704 SRE327692:SRE327704 TBA327692:TBA327704 TKW327692:TKW327704 TUS327692:TUS327704 UEO327692:UEO327704 UOK327692:UOK327704 UYG327692:UYG327704 VIC327692:VIC327704 VRY327692:VRY327704 WBU327692:WBU327704 WLQ327692:WLQ327704 WVM327692:WVM327704 E393228:E393240 JA393228:JA393240 SW393228:SW393240 ACS393228:ACS393240 AMO393228:AMO393240 AWK393228:AWK393240 BGG393228:BGG393240 BQC393228:BQC393240 BZY393228:BZY393240 CJU393228:CJU393240 CTQ393228:CTQ393240 DDM393228:DDM393240 DNI393228:DNI393240 DXE393228:DXE393240 EHA393228:EHA393240 EQW393228:EQW393240 FAS393228:FAS393240 FKO393228:FKO393240 FUK393228:FUK393240 GEG393228:GEG393240 GOC393228:GOC393240 GXY393228:GXY393240 HHU393228:HHU393240 HRQ393228:HRQ393240 IBM393228:IBM393240 ILI393228:ILI393240 IVE393228:IVE393240 JFA393228:JFA393240 JOW393228:JOW393240 JYS393228:JYS393240 KIO393228:KIO393240 KSK393228:KSK393240 LCG393228:LCG393240 LMC393228:LMC393240 LVY393228:LVY393240 MFU393228:MFU393240 MPQ393228:MPQ393240 MZM393228:MZM393240 NJI393228:NJI393240 NTE393228:NTE393240 ODA393228:ODA393240 OMW393228:OMW393240 OWS393228:OWS393240 PGO393228:PGO393240 PQK393228:PQK393240 QAG393228:QAG393240 QKC393228:QKC393240 QTY393228:QTY393240 RDU393228:RDU393240 RNQ393228:RNQ393240 RXM393228:RXM393240 SHI393228:SHI393240 SRE393228:SRE393240 TBA393228:TBA393240 TKW393228:TKW393240 TUS393228:TUS393240 UEO393228:UEO393240 UOK393228:UOK393240 UYG393228:UYG393240 VIC393228:VIC393240 VRY393228:VRY393240 WBU393228:WBU393240 WLQ393228:WLQ393240 WVM393228:WVM393240 E458764:E458776 JA458764:JA458776 SW458764:SW458776 ACS458764:ACS458776 AMO458764:AMO458776 AWK458764:AWK458776 BGG458764:BGG458776 BQC458764:BQC458776 BZY458764:BZY458776 CJU458764:CJU458776 CTQ458764:CTQ458776 DDM458764:DDM458776 DNI458764:DNI458776 DXE458764:DXE458776 EHA458764:EHA458776 EQW458764:EQW458776 FAS458764:FAS458776 FKO458764:FKO458776 FUK458764:FUK458776 GEG458764:GEG458776 GOC458764:GOC458776 GXY458764:GXY458776 HHU458764:HHU458776 HRQ458764:HRQ458776 IBM458764:IBM458776 ILI458764:ILI458776 IVE458764:IVE458776 JFA458764:JFA458776 JOW458764:JOW458776 JYS458764:JYS458776 KIO458764:KIO458776 KSK458764:KSK458776 LCG458764:LCG458776 LMC458764:LMC458776 LVY458764:LVY458776 MFU458764:MFU458776 MPQ458764:MPQ458776 MZM458764:MZM458776 NJI458764:NJI458776 NTE458764:NTE458776 ODA458764:ODA458776 OMW458764:OMW458776 OWS458764:OWS458776 PGO458764:PGO458776 PQK458764:PQK458776 QAG458764:QAG458776 QKC458764:QKC458776 QTY458764:QTY458776 RDU458764:RDU458776 RNQ458764:RNQ458776 RXM458764:RXM458776 SHI458764:SHI458776 SRE458764:SRE458776 TBA458764:TBA458776 TKW458764:TKW458776 TUS458764:TUS458776 UEO458764:UEO458776 UOK458764:UOK458776 UYG458764:UYG458776 VIC458764:VIC458776 VRY458764:VRY458776 WBU458764:WBU458776 WLQ458764:WLQ458776 WVM458764:WVM458776 E524300:E524312 JA524300:JA524312 SW524300:SW524312 ACS524300:ACS524312 AMO524300:AMO524312 AWK524300:AWK524312 BGG524300:BGG524312 BQC524300:BQC524312 BZY524300:BZY524312 CJU524300:CJU524312 CTQ524300:CTQ524312 DDM524300:DDM524312 DNI524300:DNI524312 DXE524300:DXE524312 EHA524300:EHA524312 EQW524300:EQW524312 FAS524300:FAS524312 FKO524300:FKO524312 FUK524300:FUK524312 GEG524300:GEG524312 GOC524300:GOC524312 GXY524300:GXY524312 HHU524300:HHU524312 HRQ524300:HRQ524312 IBM524300:IBM524312 ILI524300:ILI524312 IVE524300:IVE524312 JFA524300:JFA524312 JOW524300:JOW524312 JYS524300:JYS524312 KIO524300:KIO524312 KSK524300:KSK524312 LCG524300:LCG524312 LMC524300:LMC524312 LVY524300:LVY524312 MFU524300:MFU524312 MPQ524300:MPQ524312 MZM524300:MZM524312 NJI524300:NJI524312 NTE524300:NTE524312 ODA524300:ODA524312 OMW524300:OMW524312 OWS524300:OWS524312 PGO524300:PGO524312 PQK524300:PQK524312 QAG524300:QAG524312 QKC524300:QKC524312 QTY524300:QTY524312 RDU524300:RDU524312 RNQ524300:RNQ524312 RXM524300:RXM524312 SHI524300:SHI524312 SRE524300:SRE524312 TBA524300:TBA524312 TKW524300:TKW524312 TUS524300:TUS524312 UEO524300:UEO524312 UOK524300:UOK524312 UYG524300:UYG524312 VIC524300:VIC524312 VRY524300:VRY524312 WBU524300:WBU524312 WLQ524300:WLQ524312 WVM524300:WVM524312 E589836:E589848 JA589836:JA589848 SW589836:SW589848 ACS589836:ACS589848 AMO589836:AMO589848 AWK589836:AWK589848 BGG589836:BGG589848 BQC589836:BQC589848 BZY589836:BZY589848 CJU589836:CJU589848 CTQ589836:CTQ589848 DDM589836:DDM589848 DNI589836:DNI589848 DXE589836:DXE589848 EHA589836:EHA589848 EQW589836:EQW589848 FAS589836:FAS589848 FKO589836:FKO589848 FUK589836:FUK589848 GEG589836:GEG589848 GOC589836:GOC589848 GXY589836:GXY589848 HHU589836:HHU589848 HRQ589836:HRQ589848 IBM589836:IBM589848 ILI589836:ILI589848 IVE589836:IVE589848 JFA589836:JFA589848 JOW589836:JOW589848 JYS589836:JYS589848 KIO589836:KIO589848 KSK589836:KSK589848 LCG589836:LCG589848 LMC589836:LMC589848 LVY589836:LVY589848 MFU589836:MFU589848 MPQ589836:MPQ589848 MZM589836:MZM589848 NJI589836:NJI589848 NTE589836:NTE589848 ODA589836:ODA589848 OMW589836:OMW589848 OWS589836:OWS589848 PGO589836:PGO589848 PQK589836:PQK589848 QAG589836:QAG589848 QKC589836:QKC589848 QTY589836:QTY589848 RDU589836:RDU589848 RNQ589836:RNQ589848 RXM589836:RXM589848 SHI589836:SHI589848 SRE589836:SRE589848 TBA589836:TBA589848 TKW589836:TKW589848 TUS589836:TUS589848 UEO589836:UEO589848 UOK589836:UOK589848 UYG589836:UYG589848 VIC589836:VIC589848 VRY589836:VRY589848 WBU589836:WBU589848 WLQ589836:WLQ589848 WVM589836:WVM589848 E655372:E655384 JA655372:JA655384 SW655372:SW655384 ACS655372:ACS655384 AMO655372:AMO655384 AWK655372:AWK655384 BGG655372:BGG655384 BQC655372:BQC655384 BZY655372:BZY655384 CJU655372:CJU655384 CTQ655372:CTQ655384 DDM655372:DDM655384 DNI655372:DNI655384 DXE655372:DXE655384 EHA655372:EHA655384 EQW655372:EQW655384 FAS655372:FAS655384 FKO655372:FKO655384 FUK655372:FUK655384 GEG655372:GEG655384 GOC655372:GOC655384 GXY655372:GXY655384 HHU655372:HHU655384 HRQ655372:HRQ655384 IBM655372:IBM655384 ILI655372:ILI655384 IVE655372:IVE655384 JFA655372:JFA655384 JOW655372:JOW655384 JYS655372:JYS655384 KIO655372:KIO655384 KSK655372:KSK655384 LCG655372:LCG655384 LMC655372:LMC655384 LVY655372:LVY655384 MFU655372:MFU655384 MPQ655372:MPQ655384 MZM655372:MZM655384 NJI655372:NJI655384 NTE655372:NTE655384 ODA655372:ODA655384 OMW655372:OMW655384 OWS655372:OWS655384 PGO655372:PGO655384 PQK655372:PQK655384 QAG655372:QAG655384 QKC655372:QKC655384 QTY655372:QTY655384 RDU655372:RDU655384 RNQ655372:RNQ655384 RXM655372:RXM655384 SHI655372:SHI655384 SRE655372:SRE655384 TBA655372:TBA655384 TKW655372:TKW655384 TUS655372:TUS655384 UEO655372:UEO655384 UOK655372:UOK655384 UYG655372:UYG655384 VIC655372:VIC655384 VRY655372:VRY655384 WBU655372:WBU655384 WLQ655372:WLQ655384 WVM655372:WVM655384 E720908:E720920 JA720908:JA720920 SW720908:SW720920 ACS720908:ACS720920 AMO720908:AMO720920 AWK720908:AWK720920 BGG720908:BGG720920 BQC720908:BQC720920 BZY720908:BZY720920 CJU720908:CJU720920 CTQ720908:CTQ720920 DDM720908:DDM720920 DNI720908:DNI720920 DXE720908:DXE720920 EHA720908:EHA720920 EQW720908:EQW720920 FAS720908:FAS720920 FKO720908:FKO720920 FUK720908:FUK720920 GEG720908:GEG720920 GOC720908:GOC720920 GXY720908:GXY720920 HHU720908:HHU720920 HRQ720908:HRQ720920 IBM720908:IBM720920 ILI720908:ILI720920 IVE720908:IVE720920 JFA720908:JFA720920 JOW720908:JOW720920 JYS720908:JYS720920 KIO720908:KIO720920 KSK720908:KSK720920 LCG720908:LCG720920 LMC720908:LMC720920 LVY720908:LVY720920 MFU720908:MFU720920 MPQ720908:MPQ720920 MZM720908:MZM720920 NJI720908:NJI720920 NTE720908:NTE720920 ODA720908:ODA720920 OMW720908:OMW720920 OWS720908:OWS720920 PGO720908:PGO720920 PQK720908:PQK720920 QAG720908:QAG720920 QKC720908:QKC720920 QTY720908:QTY720920 RDU720908:RDU720920 RNQ720908:RNQ720920 RXM720908:RXM720920 SHI720908:SHI720920 SRE720908:SRE720920 TBA720908:TBA720920 TKW720908:TKW720920 TUS720908:TUS720920 UEO720908:UEO720920 UOK720908:UOK720920 UYG720908:UYG720920 VIC720908:VIC720920 VRY720908:VRY720920 WBU720908:WBU720920 WLQ720908:WLQ720920 WVM720908:WVM720920 E786444:E786456 JA786444:JA786456 SW786444:SW786456 ACS786444:ACS786456 AMO786444:AMO786456 AWK786444:AWK786456 BGG786444:BGG786456 BQC786444:BQC786456 BZY786444:BZY786456 CJU786444:CJU786456 CTQ786444:CTQ786456 DDM786444:DDM786456 DNI786444:DNI786456 DXE786444:DXE786456 EHA786444:EHA786456 EQW786444:EQW786456 FAS786444:FAS786456 FKO786444:FKO786456 FUK786444:FUK786456 GEG786444:GEG786456 GOC786444:GOC786456 GXY786444:GXY786456 HHU786444:HHU786456 HRQ786444:HRQ786456 IBM786444:IBM786456 ILI786444:ILI786456 IVE786444:IVE786456 JFA786444:JFA786456 JOW786444:JOW786456 JYS786444:JYS786456 KIO786444:KIO786456 KSK786444:KSK786456 LCG786444:LCG786456 LMC786444:LMC786456 LVY786444:LVY786456 MFU786444:MFU786456 MPQ786444:MPQ786456 MZM786444:MZM786456 NJI786444:NJI786456 NTE786444:NTE786456 ODA786444:ODA786456 OMW786444:OMW786456 OWS786444:OWS786456 PGO786444:PGO786456 PQK786444:PQK786456 QAG786444:QAG786456 QKC786444:QKC786456 QTY786444:QTY786456 RDU786444:RDU786456 RNQ786444:RNQ786456 RXM786444:RXM786456 SHI786444:SHI786456 SRE786444:SRE786456 TBA786444:TBA786456 TKW786444:TKW786456 TUS786444:TUS786456 UEO786444:UEO786456 UOK786444:UOK786456 UYG786444:UYG786456 VIC786444:VIC786456 VRY786444:VRY786456 WBU786444:WBU786456 WLQ786444:WLQ786456 WVM786444:WVM786456 E851980:E851992 JA851980:JA851992 SW851980:SW851992 ACS851980:ACS851992 AMO851980:AMO851992 AWK851980:AWK851992 BGG851980:BGG851992 BQC851980:BQC851992 BZY851980:BZY851992 CJU851980:CJU851992 CTQ851980:CTQ851992 DDM851980:DDM851992 DNI851980:DNI851992 DXE851980:DXE851992 EHA851980:EHA851992 EQW851980:EQW851992 FAS851980:FAS851992 FKO851980:FKO851992 FUK851980:FUK851992 GEG851980:GEG851992 GOC851980:GOC851992 GXY851980:GXY851992 HHU851980:HHU851992 HRQ851980:HRQ851992 IBM851980:IBM851992 ILI851980:ILI851992 IVE851980:IVE851992 JFA851980:JFA851992 JOW851980:JOW851992 JYS851980:JYS851992 KIO851980:KIO851992 KSK851980:KSK851992 LCG851980:LCG851992 LMC851980:LMC851992 LVY851980:LVY851992 MFU851980:MFU851992 MPQ851980:MPQ851992 MZM851980:MZM851992 NJI851980:NJI851992 NTE851980:NTE851992 ODA851980:ODA851992 OMW851980:OMW851992 OWS851980:OWS851992 PGO851980:PGO851992 PQK851980:PQK851992 QAG851980:QAG851992 QKC851980:QKC851992 QTY851980:QTY851992 RDU851980:RDU851992 RNQ851980:RNQ851992 RXM851980:RXM851992 SHI851980:SHI851992 SRE851980:SRE851992 TBA851980:TBA851992 TKW851980:TKW851992 TUS851980:TUS851992 UEO851980:UEO851992 UOK851980:UOK851992 UYG851980:UYG851992 VIC851980:VIC851992 VRY851980:VRY851992 WBU851980:WBU851992 WLQ851980:WLQ851992 WVM851980:WVM851992 E917516:E917528 JA917516:JA917528 SW917516:SW917528 ACS917516:ACS917528 AMO917516:AMO917528 AWK917516:AWK917528 BGG917516:BGG917528 BQC917516:BQC917528 BZY917516:BZY917528 CJU917516:CJU917528 CTQ917516:CTQ917528 DDM917516:DDM917528 DNI917516:DNI917528 DXE917516:DXE917528 EHA917516:EHA917528 EQW917516:EQW917528 FAS917516:FAS917528 FKO917516:FKO917528 FUK917516:FUK917528 GEG917516:GEG917528 GOC917516:GOC917528 GXY917516:GXY917528 HHU917516:HHU917528 HRQ917516:HRQ917528 IBM917516:IBM917528 ILI917516:ILI917528 IVE917516:IVE917528 JFA917516:JFA917528 JOW917516:JOW917528 JYS917516:JYS917528 KIO917516:KIO917528 KSK917516:KSK917528 LCG917516:LCG917528 LMC917516:LMC917528 LVY917516:LVY917528 MFU917516:MFU917528 MPQ917516:MPQ917528 MZM917516:MZM917528 NJI917516:NJI917528 NTE917516:NTE917528 ODA917516:ODA917528 OMW917516:OMW917528 OWS917516:OWS917528 PGO917516:PGO917528 PQK917516:PQK917528 QAG917516:QAG917528 QKC917516:QKC917528 QTY917516:QTY917528 RDU917516:RDU917528 RNQ917516:RNQ917528 RXM917516:RXM917528 SHI917516:SHI917528 SRE917516:SRE917528 TBA917516:TBA917528 TKW917516:TKW917528 TUS917516:TUS917528 UEO917516:UEO917528 UOK917516:UOK917528 UYG917516:UYG917528 VIC917516:VIC917528 VRY917516:VRY917528 WBU917516:WBU917528 WLQ917516:WLQ917528 WVM917516:WVM917528 E983052:E983064 JA983052:JA983064 SW983052:SW983064 ACS983052:ACS983064 AMO983052:AMO983064 AWK983052:AWK983064 BGG983052:BGG983064 BQC983052:BQC983064 BZY983052:BZY983064 CJU983052:CJU983064 CTQ983052:CTQ983064 DDM983052:DDM983064 DNI983052:DNI983064 DXE983052:DXE983064 EHA983052:EHA983064 EQW983052:EQW983064 FAS983052:FAS983064 FKO983052:FKO983064 FUK983052:FUK983064 GEG983052:GEG983064 GOC983052:GOC983064 GXY983052:GXY983064 HHU983052:HHU983064 HRQ983052:HRQ983064 IBM983052:IBM983064 ILI983052:ILI983064 IVE983052:IVE983064 JFA983052:JFA983064 JOW983052:JOW983064 JYS983052:JYS983064 KIO983052:KIO983064 KSK983052:KSK983064 LCG983052:LCG983064 LMC983052:LMC983064 LVY983052:LVY983064 MFU983052:MFU983064 MPQ983052:MPQ983064 MZM983052:MZM983064 NJI983052:NJI983064 NTE983052:NTE983064 ODA983052:ODA983064 OMW983052:OMW983064 OWS983052:OWS983064 PGO983052:PGO983064 PQK983052:PQK983064 QAG983052:QAG983064 QKC983052:QKC983064 QTY983052:QTY983064 RDU983052:RDU983064 RNQ983052:RNQ983064 RXM983052:RXM983064 SHI983052:SHI983064 SRE983052:SRE983064 TBA983052:TBA983064 TKW983052:TKW983064 TUS983052:TUS983064 UEO983052:UEO983064 UOK983052:UOK983064 UYG983052:UYG983064 VIC983052:VIC983064 VRY983052:VRY983064 WBU983052:WBU983064 WLQ983052:WLQ983064 WVM983052:WVM983064"/>
  </dataValidations>
  <pageMargins left="0.49" right="0.46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Q30"/>
  <sheetViews>
    <sheetView showGridLines="0" topLeftCell="A10" zoomScale="75" zoomScaleNormal="100" workbookViewId="0">
      <selection activeCell="C29" sqref="C29"/>
    </sheetView>
  </sheetViews>
  <sheetFormatPr defaultColWidth="15.875" defaultRowHeight="17.25" x14ac:dyDescent="0.2"/>
  <cols>
    <col min="1" max="1" width="13.375" style="75" customWidth="1"/>
    <col min="2" max="2" width="20.25" style="75" customWidth="1"/>
    <col min="3" max="3" width="12.75" style="75" customWidth="1"/>
    <col min="4" max="7" width="6.875" style="75" customWidth="1"/>
    <col min="8" max="8" width="12.75" style="75" customWidth="1"/>
    <col min="9" max="12" width="6.875" style="75" customWidth="1"/>
    <col min="13" max="13" width="12.75" style="75" customWidth="1"/>
    <col min="14" max="17" width="6.875" style="75" customWidth="1"/>
    <col min="18" max="256" width="15.875" style="75"/>
    <col min="257" max="257" width="13.375" style="75" customWidth="1"/>
    <col min="258" max="258" width="20.25" style="75" customWidth="1"/>
    <col min="259" max="259" width="12.75" style="75" customWidth="1"/>
    <col min="260" max="263" width="6.875" style="75" customWidth="1"/>
    <col min="264" max="264" width="12.75" style="75" customWidth="1"/>
    <col min="265" max="268" width="6.875" style="75" customWidth="1"/>
    <col min="269" max="269" width="12.75" style="75" customWidth="1"/>
    <col min="270" max="273" width="6.875" style="75" customWidth="1"/>
    <col min="274" max="512" width="15.875" style="75"/>
    <col min="513" max="513" width="13.375" style="75" customWidth="1"/>
    <col min="514" max="514" width="20.25" style="75" customWidth="1"/>
    <col min="515" max="515" width="12.75" style="75" customWidth="1"/>
    <col min="516" max="519" width="6.875" style="75" customWidth="1"/>
    <col min="520" max="520" width="12.75" style="75" customWidth="1"/>
    <col min="521" max="524" width="6.875" style="75" customWidth="1"/>
    <col min="525" max="525" width="12.75" style="75" customWidth="1"/>
    <col min="526" max="529" width="6.875" style="75" customWidth="1"/>
    <col min="530" max="768" width="15.875" style="75"/>
    <col min="769" max="769" width="13.375" style="75" customWidth="1"/>
    <col min="770" max="770" width="20.25" style="75" customWidth="1"/>
    <col min="771" max="771" width="12.75" style="75" customWidth="1"/>
    <col min="772" max="775" width="6.875" style="75" customWidth="1"/>
    <col min="776" max="776" width="12.75" style="75" customWidth="1"/>
    <col min="777" max="780" width="6.875" style="75" customWidth="1"/>
    <col min="781" max="781" width="12.75" style="75" customWidth="1"/>
    <col min="782" max="785" width="6.875" style="75" customWidth="1"/>
    <col min="786" max="1024" width="15.875" style="75"/>
    <col min="1025" max="1025" width="13.375" style="75" customWidth="1"/>
    <col min="1026" max="1026" width="20.25" style="75" customWidth="1"/>
    <col min="1027" max="1027" width="12.75" style="75" customWidth="1"/>
    <col min="1028" max="1031" width="6.875" style="75" customWidth="1"/>
    <col min="1032" max="1032" width="12.75" style="75" customWidth="1"/>
    <col min="1033" max="1036" width="6.875" style="75" customWidth="1"/>
    <col min="1037" max="1037" width="12.75" style="75" customWidth="1"/>
    <col min="1038" max="1041" width="6.875" style="75" customWidth="1"/>
    <col min="1042" max="1280" width="15.875" style="75"/>
    <col min="1281" max="1281" width="13.375" style="75" customWidth="1"/>
    <col min="1282" max="1282" width="20.25" style="75" customWidth="1"/>
    <col min="1283" max="1283" width="12.75" style="75" customWidth="1"/>
    <col min="1284" max="1287" width="6.875" style="75" customWidth="1"/>
    <col min="1288" max="1288" width="12.75" style="75" customWidth="1"/>
    <col min="1289" max="1292" width="6.875" style="75" customWidth="1"/>
    <col min="1293" max="1293" width="12.75" style="75" customWidth="1"/>
    <col min="1294" max="1297" width="6.875" style="75" customWidth="1"/>
    <col min="1298" max="1536" width="15.875" style="75"/>
    <col min="1537" max="1537" width="13.375" style="75" customWidth="1"/>
    <col min="1538" max="1538" width="20.25" style="75" customWidth="1"/>
    <col min="1539" max="1539" width="12.75" style="75" customWidth="1"/>
    <col min="1540" max="1543" width="6.875" style="75" customWidth="1"/>
    <col min="1544" max="1544" width="12.75" style="75" customWidth="1"/>
    <col min="1545" max="1548" width="6.875" style="75" customWidth="1"/>
    <col min="1549" max="1549" width="12.75" style="75" customWidth="1"/>
    <col min="1550" max="1553" width="6.875" style="75" customWidth="1"/>
    <col min="1554" max="1792" width="15.875" style="75"/>
    <col min="1793" max="1793" width="13.375" style="75" customWidth="1"/>
    <col min="1794" max="1794" width="20.25" style="75" customWidth="1"/>
    <col min="1795" max="1795" width="12.75" style="75" customWidth="1"/>
    <col min="1796" max="1799" width="6.875" style="75" customWidth="1"/>
    <col min="1800" max="1800" width="12.75" style="75" customWidth="1"/>
    <col min="1801" max="1804" width="6.875" style="75" customWidth="1"/>
    <col min="1805" max="1805" width="12.75" style="75" customWidth="1"/>
    <col min="1806" max="1809" width="6.875" style="75" customWidth="1"/>
    <col min="1810" max="2048" width="15.875" style="75"/>
    <col min="2049" max="2049" width="13.375" style="75" customWidth="1"/>
    <col min="2050" max="2050" width="20.25" style="75" customWidth="1"/>
    <col min="2051" max="2051" width="12.75" style="75" customWidth="1"/>
    <col min="2052" max="2055" width="6.875" style="75" customWidth="1"/>
    <col min="2056" max="2056" width="12.75" style="75" customWidth="1"/>
    <col min="2057" max="2060" width="6.875" style="75" customWidth="1"/>
    <col min="2061" max="2061" width="12.75" style="75" customWidth="1"/>
    <col min="2062" max="2065" width="6.875" style="75" customWidth="1"/>
    <col min="2066" max="2304" width="15.875" style="75"/>
    <col min="2305" max="2305" width="13.375" style="75" customWidth="1"/>
    <col min="2306" max="2306" width="20.25" style="75" customWidth="1"/>
    <col min="2307" max="2307" width="12.75" style="75" customWidth="1"/>
    <col min="2308" max="2311" width="6.875" style="75" customWidth="1"/>
    <col min="2312" max="2312" width="12.75" style="75" customWidth="1"/>
    <col min="2313" max="2316" width="6.875" style="75" customWidth="1"/>
    <col min="2317" max="2317" width="12.75" style="75" customWidth="1"/>
    <col min="2318" max="2321" width="6.875" style="75" customWidth="1"/>
    <col min="2322" max="2560" width="15.875" style="75"/>
    <col min="2561" max="2561" width="13.375" style="75" customWidth="1"/>
    <col min="2562" max="2562" width="20.25" style="75" customWidth="1"/>
    <col min="2563" max="2563" width="12.75" style="75" customWidth="1"/>
    <col min="2564" max="2567" width="6.875" style="75" customWidth="1"/>
    <col min="2568" max="2568" width="12.75" style="75" customWidth="1"/>
    <col min="2569" max="2572" width="6.875" style="75" customWidth="1"/>
    <col min="2573" max="2573" width="12.75" style="75" customWidth="1"/>
    <col min="2574" max="2577" width="6.875" style="75" customWidth="1"/>
    <col min="2578" max="2816" width="15.875" style="75"/>
    <col min="2817" max="2817" width="13.375" style="75" customWidth="1"/>
    <col min="2818" max="2818" width="20.25" style="75" customWidth="1"/>
    <col min="2819" max="2819" width="12.75" style="75" customWidth="1"/>
    <col min="2820" max="2823" width="6.875" style="75" customWidth="1"/>
    <col min="2824" max="2824" width="12.75" style="75" customWidth="1"/>
    <col min="2825" max="2828" width="6.875" style="75" customWidth="1"/>
    <col min="2829" max="2829" width="12.75" style="75" customWidth="1"/>
    <col min="2830" max="2833" width="6.875" style="75" customWidth="1"/>
    <col min="2834" max="3072" width="15.875" style="75"/>
    <col min="3073" max="3073" width="13.375" style="75" customWidth="1"/>
    <col min="3074" max="3074" width="20.25" style="75" customWidth="1"/>
    <col min="3075" max="3075" width="12.75" style="75" customWidth="1"/>
    <col min="3076" max="3079" width="6.875" style="75" customWidth="1"/>
    <col min="3080" max="3080" width="12.75" style="75" customWidth="1"/>
    <col min="3081" max="3084" width="6.875" style="75" customWidth="1"/>
    <col min="3085" max="3085" width="12.75" style="75" customWidth="1"/>
    <col min="3086" max="3089" width="6.875" style="75" customWidth="1"/>
    <col min="3090" max="3328" width="15.875" style="75"/>
    <col min="3329" max="3329" width="13.375" style="75" customWidth="1"/>
    <col min="3330" max="3330" width="20.25" style="75" customWidth="1"/>
    <col min="3331" max="3331" width="12.75" style="75" customWidth="1"/>
    <col min="3332" max="3335" width="6.875" style="75" customWidth="1"/>
    <col min="3336" max="3336" width="12.75" style="75" customWidth="1"/>
    <col min="3337" max="3340" width="6.875" style="75" customWidth="1"/>
    <col min="3341" max="3341" width="12.75" style="75" customWidth="1"/>
    <col min="3342" max="3345" width="6.875" style="75" customWidth="1"/>
    <col min="3346" max="3584" width="15.875" style="75"/>
    <col min="3585" max="3585" width="13.375" style="75" customWidth="1"/>
    <col min="3586" max="3586" width="20.25" style="75" customWidth="1"/>
    <col min="3587" max="3587" width="12.75" style="75" customWidth="1"/>
    <col min="3588" max="3591" width="6.875" style="75" customWidth="1"/>
    <col min="3592" max="3592" width="12.75" style="75" customWidth="1"/>
    <col min="3593" max="3596" width="6.875" style="75" customWidth="1"/>
    <col min="3597" max="3597" width="12.75" style="75" customWidth="1"/>
    <col min="3598" max="3601" width="6.875" style="75" customWidth="1"/>
    <col min="3602" max="3840" width="15.875" style="75"/>
    <col min="3841" max="3841" width="13.375" style="75" customWidth="1"/>
    <col min="3842" max="3842" width="20.25" style="75" customWidth="1"/>
    <col min="3843" max="3843" width="12.75" style="75" customWidth="1"/>
    <col min="3844" max="3847" width="6.875" style="75" customWidth="1"/>
    <col min="3848" max="3848" width="12.75" style="75" customWidth="1"/>
    <col min="3849" max="3852" width="6.875" style="75" customWidth="1"/>
    <col min="3853" max="3853" width="12.75" style="75" customWidth="1"/>
    <col min="3854" max="3857" width="6.875" style="75" customWidth="1"/>
    <col min="3858" max="4096" width="15.875" style="75"/>
    <col min="4097" max="4097" width="13.375" style="75" customWidth="1"/>
    <col min="4098" max="4098" width="20.25" style="75" customWidth="1"/>
    <col min="4099" max="4099" width="12.75" style="75" customWidth="1"/>
    <col min="4100" max="4103" width="6.875" style="75" customWidth="1"/>
    <col min="4104" max="4104" width="12.75" style="75" customWidth="1"/>
    <col min="4105" max="4108" width="6.875" style="75" customWidth="1"/>
    <col min="4109" max="4109" width="12.75" style="75" customWidth="1"/>
    <col min="4110" max="4113" width="6.875" style="75" customWidth="1"/>
    <col min="4114" max="4352" width="15.875" style="75"/>
    <col min="4353" max="4353" width="13.375" style="75" customWidth="1"/>
    <col min="4354" max="4354" width="20.25" style="75" customWidth="1"/>
    <col min="4355" max="4355" width="12.75" style="75" customWidth="1"/>
    <col min="4356" max="4359" width="6.875" style="75" customWidth="1"/>
    <col min="4360" max="4360" width="12.75" style="75" customWidth="1"/>
    <col min="4361" max="4364" width="6.875" style="75" customWidth="1"/>
    <col min="4365" max="4365" width="12.75" style="75" customWidth="1"/>
    <col min="4366" max="4369" width="6.875" style="75" customWidth="1"/>
    <col min="4370" max="4608" width="15.875" style="75"/>
    <col min="4609" max="4609" width="13.375" style="75" customWidth="1"/>
    <col min="4610" max="4610" width="20.25" style="75" customWidth="1"/>
    <col min="4611" max="4611" width="12.75" style="75" customWidth="1"/>
    <col min="4612" max="4615" width="6.875" style="75" customWidth="1"/>
    <col min="4616" max="4616" width="12.75" style="75" customWidth="1"/>
    <col min="4617" max="4620" width="6.875" style="75" customWidth="1"/>
    <col min="4621" max="4621" width="12.75" style="75" customWidth="1"/>
    <col min="4622" max="4625" width="6.875" style="75" customWidth="1"/>
    <col min="4626" max="4864" width="15.875" style="75"/>
    <col min="4865" max="4865" width="13.375" style="75" customWidth="1"/>
    <col min="4866" max="4866" width="20.25" style="75" customWidth="1"/>
    <col min="4867" max="4867" width="12.75" style="75" customWidth="1"/>
    <col min="4868" max="4871" width="6.875" style="75" customWidth="1"/>
    <col min="4872" max="4872" width="12.75" style="75" customWidth="1"/>
    <col min="4873" max="4876" width="6.875" style="75" customWidth="1"/>
    <col min="4877" max="4877" width="12.75" style="75" customWidth="1"/>
    <col min="4878" max="4881" width="6.875" style="75" customWidth="1"/>
    <col min="4882" max="5120" width="15.875" style="75"/>
    <col min="5121" max="5121" width="13.375" style="75" customWidth="1"/>
    <col min="5122" max="5122" width="20.25" style="75" customWidth="1"/>
    <col min="5123" max="5123" width="12.75" style="75" customWidth="1"/>
    <col min="5124" max="5127" width="6.875" style="75" customWidth="1"/>
    <col min="5128" max="5128" width="12.75" style="75" customWidth="1"/>
    <col min="5129" max="5132" width="6.875" style="75" customWidth="1"/>
    <col min="5133" max="5133" width="12.75" style="75" customWidth="1"/>
    <col min="5134" max="5137" width="6.875" style="75" customWidth="1"/>
    <col min="5138" max="5376" width="15.875" style="75"/>
    <col min="5377" max="5377" width="13.375" style="75" customWidth="1"/>
    <col min="5378" max="5378" width="20.25" style="75" customWidth="1"/>
    <col min="5379" max="5379" width="12.75" style="75" customWidth="1"/>
    <col min="5380" max="5383" width="6.875" style="75" customWidth="1"/>
    <col min="5384" max="5384" width="12.75" style="75" customWidth="1"/>
    <col min="5385" max="5388" width="6.875" style="75" customWidth="1"/>
    <col min="5389" max="5389" width="12.75" style="75" customWidth="1"/>
    <col min="5390" max="5393" width="6.875" style="75" customWidth="1"/>
    <col min="5394" max="5632" width="15.875" style="75"/>
    <col min="5633" max="5633" width="13.375" style="75" customWidth="1"/>
    <col min="5634" max="5634" width="20.25" style="75" customWidth="1"/>
    <col min="5635" max="5635" width="12.75" style="75" customWidth="1"/>
    <col min="5636" max="5639" width="6.875" style="75" customWidth="1"/>
    <col min="5640" max="5640" width="12.75" style="75" customWidth="1"/>
    <col min="5641" max="5644" width="6.875" style="75" customWidth="1"/>
    <col min="5645" max="5645" width="12.75" style="75" customWidth="1"/>
    <col min="5646" max="5649" width="6.875" style="75" customWidth="1"/>
    <col min="5650" max="5888" width="15.875" style="75"/>
    <col min="5889" max="5889" width="13.375" style="75" customWidth="1"/>
    <col min="5890" max="5890" width="20.25" style="75" customWidth="1"/>
    <col min="5891" max="5891" width="12.75" style="75" customWidth="1"/>
    <col min="5892" max="5895" width="6.875" style="75" customWidth="1"/>
    <col min="5896" max="5896" width="12.75" style="75" customWidth="1"/>
    <col min="5897" max="5900" width="6.875" style="75" customWidth="1"/>
    <col min="5901" max="5901" width="12.75" style="75" customWidth="1"/>
    <col min="5902" max="5905" width="6.875" style="75" customWidth="1"/>
    <col min="5906" max="6144" width="15.875" style="75"/>
    <col min="6145" max="6145" width="13.375" style="75" customWidth="1"/>
    <col min="6146" max="6146" width="20.25" style="75" customWidth="1"/>
    <col min="6147" max="6147" width="12.75" style="75" customWidth="1"/>
    <col min="6148" max="6151" width="6.875" style="75" customWidth="1"/>
    <col min="6152" max="6152" width="12.75" style="75" customWidth="1"/>
    <col min="6153" max="6156" width="6.875" style="75" customWidth="1"/>
    <col min="6157" max="6157" width="12.75" style="75" customWidth="1"/>
    <col min="6158" max="6161" width="6.875" style="75" customWidth="1"/>
    <col min="6162" max="6400" width="15.875" style="75"/>
    <col min="6401" max="6401" width="13.375" style="75" customWidth="1"/>
    <col min="6402" max="6402" width="20.25" style="75" customWidth="1"/>
    <col min="6403" max="6403" width="12.75" style="75" customWidth="1"/>
    <col min="6404" max="6407" width="6.875" style="75" customWidth="1"/>
    <col min="6408" max="6408" width="12.75" style="75" customWidth="1"/>
    <col min="6409" max="6412" width="6.875" style="75" customWidth="1"/>
    <col min="6413" max="6413" width="12.75" style="75" customWidth="1"/>
    <col min="6414" max="6417" width="6.875" style="75" customWidth="1"/>
    <col min="6418" max="6656" width="15.875" style="75"/>
    <col min="6657" max="6657" width="13.375" style="75" customWidth="1"/>
    <col min="6658" max="6658" width="20.25" style="75" customWidth="1"/>
    <col min="6659" max="6659" width="12.75" style="75" customWidth="1"/>
    <col min="6660" max="6663" width="6.875" style="75" customWidth="1"/>
    <col min="6664" max="6664" width="12.75" style="75" customWidth="1"/>
    <col min="6665" max="6668" width="6.875" style="75" customWidth="1"/>
    <col min="6669" max="6669" width="12.75" style="75" customWidth="1"/>
    <col min="6670" max="6673" width="6.875" style="75" customWidth="1"/>
    <col min="6674" max="6912" width="15.875" style="75"/>
    <col min="6913" max="6913" width="13.375" style="75" customWidth="1"/>
    <col min="6914" max="6914" width="20.25" style="75" customWidth="1"/>
    <col min="6915" max="6915" width="12.75" style="75" customWidth="1"/>
    <col min="6916" max="6919" width="6.875" style="75" customWidth="1"/>
    <col min="6920" max="6920" width="12.75" style="75" customWidth="1"/>
    <col min="6921" max="6924" width="6.875" style="75" customWidth="1"/>
    <col min="6925" max="6925" width="12.75" style="75" customWidth="1"/>
    <col min="6926" max="6929" width="6.875" style="75" customWidth="1"/>
    <col min="6930" max="7168" width="15.875" style="75"/>
    <col min="7169" max="7169" width="13.375" style="75" customWidth="1"/>
    <col min="7170" max="7170" width="20.25" style="75" customWidth="1"/>
    <col min="7171" max="7171" width="12.75" style="75" customWidth="1"/>
    <col min="7172" max="7175" width="6.875" style="75" customWidth="1"/>
    <col min="7176" max="7176" width="12.75" style="75" customWidth="1"/>
    <col min="7177" max="7180" width="6.875" style="75" customWidth="1"/>
    <col min="7181" max="7181" width="12.75" style="75" customWidth="1"/>
    <col min="7182" max="7185" width="6.875" style="75" customWidth="1"/>
    <col min="7186" max="7424" width="15.875" style="75"/>
    <col min="7425" max="7425" width="13.375" style="75" customWidth="1"/>
    <col min="7426" max="7426" width="20.25" style="75" customWidth="1"/>
    <col min="7427" max="7427" width="12.75" style="75" customWidth="1"/>
    <col min="7428" max="7431" width="6.875" style="75" customWidth="1"/>
    <col min="7432" max="7432" width="12.75" style="75" customWidth="1"/>
    <col min="7433" max="7436" width="6.875" style="75" customWidth="1"/>
    <col min="7437" max="7437" width="12.75" style="75" customWidth="1"/>
    <col min="7438" max="7441" width="6.875" style="75" customWidth="1"/>
    <col min="7442" max="7680" width="15.875" style="75"/>
    <col min="7681" max="7681" width="13.375" style="75" customWidth="1"/>
    <col min="7682" max="7682" width="20.25" style="75" customWidth="1"/>
    <col min="7683" max="7683" width="12.75" style="75" customWidth="1"/>
    <col min="7684" max="7687" width="6.875" style="75" customWidth="1"/>
    <col min="7688" max="7688" width="12.75" style="75" customWidth="1"/>
    <col min="7689" max="7692" width="6.875" style="75" customWidth="1"/>
    <col min="7693" max="7693" width="12.75" style="75" customWidth="1"/>
    <col min="7694" max="7697" width="6.875" style="75" customWidth="1"/>
    <col min="7698" max="7936" width="15.875" style="75"/>
    <col min="7937" max="7937" width="13.375" style="75" customWidth="1"/>
    <col min="7938" max="7938" width="20.25" style="75" customWidth="1"/>
    <col min="7939" max="7939" width="12.75" style="75" customWidth="1"/>
    <col min="7940" max="7943" width="6.875" style="75" customWidth="1"/>
    <col min="7944" max="7944" width="12.75" style="75" customWidth="1"/>
    <col min="7945" max="7948" width="6.875" style="75" customWidth="1"/>
    <col min="7949" max="7949" width="12.75" style="75" customWidth="1"/>
    <col min="7950" max="7953" width="6.875" style="75" customWidth="1"/>
    <col min="7954" max="8192" width="15.875" style="75"/>
    <col min="8193" max="8193" width="13.375" style="75" customWidth="1"/>
    <col min="8194" max="8194" width="20.25" style="75" customWidth="1"/>
    <col min="8195" max="8195" width="12.75" style="75" customWidth="1"/>
    <col min="8196" max="8199" width="6.875" style="75" customWidth="1"/>
    <col min="8200" max="8200" width="12.75" style="75" customWidth="1"/>
    <col min="8201" max="8204" width="6.875" style="75" customWidth="1"/>
    <col min="8205" max="8205" width="12.75" style="75" customWidth="1"/>
    <col min="8206" max="8209" width="6.875" style="75" customWidth="1"/>
    <col min="8210" max="8448" width="15.875" style="75"/>
    <col min="8449" max="8449" width="13.375" style="75" customWidth="1"/>
    <col min="8450" max="8450" width="20.25" style="75" customWidth="1"/>
    <col min="8451" max="8451" width="12.75" style="75" customWidth="1"/>
    <col min="8452" max="8455" width="6.875" style="75" customWidth="1"/>
    <col min="8456" max="8456" width="12.75" style="75" customWidth="1"/>
    <col min="8457" max="8460" width="6.875" style="75" customWidth="1"/>
    <col min="8461" max="8461" width="12.75" style="75" customWidth="1"/>
    <col min="8462" max="8465" width="6.875" style="75" customWidth="1"/>
    <col min="8466" max="8704" width="15.875" style="75"/>
    <col min="8705" max="8705" width="13.375" style="75" customWidth="1"/>
    <col min="8706" max="8706" width="20.25" style="75" customWidth="1"/>
    <col min="8707" max="8707" width="12.75" style="75" customWidth="1"/>
    <col min="8708" max="8711" width="6.875" style="75" customWidth="1"/>
    <col min="8712" max="8712" width="12.75" style="75" customWidth="1"/>
    <col min="8713" max="8716" width="6.875" style="75" customWidth="1"/>
    <col min="8717" max="8717" width="12.75" style="75" customWidth="1"/>
    <col min="8718" max="8721" width="6.875" style="75" customWidth="1"/>
    <col min="8722" max="8960" width="15.875" style="75"/>
    <col min="8961" max="8961" width="13.375" style="75" customWidth="1"/>
    <col min="8962" max="8962" width="20.25" style="75" customWidth="1"/>
    <col min="8963" max="8963" width="12.75" style="75" customWidth="1"/>
    <col min="8964" max="8967" width="6.875" style="75" customWidth="1"/>
    <col min="8968" max="8968" width="12.75" style="75" customWidth="1"/>
    <col min="8969" max="8972" width="6.875" style="75" customWidth="1"/>
    <col min="8973" max="8973" width="12.75" style="75" customWidth="1"/>
    <col min="8974" max="8977" width="6.875" style="75" customWidth="1"/>
    <col min="8978" max="9216" width="15.875" style="75"/>
    <col min="9217" max="9217" width="13.375" style="75" customWidth="1"/>
    <col min="9218" max="9218" width="20.25" style="75" customWidth="1"/>
    <col min="9219" max="9219" width="12.75" style="75" customWidth="1"/>
    <col min="9220" max="9223" width="6.875" style="75" customWidth="1"/>
    <col min="9224" max="9224" width="12.75" style="75" customWidth="1"/>
    <col min="9225" max="9228" width="6.875" style="75" customWidth="1"/>
    <col min="9229" max="9229" width="12.75" style="75" customWidth="1"/>
    <col min="9230" max="9233" width="6.875" style="75" customWidth="1"/>
    <col min="9234" max="9472" width="15.875" style="75"/>
    <col min="9473" max="9473" width="13.375" style="75" customWidth="1"/>
    <col min="9474" max="9474" width="20.25" style="75" customWidth="1"/>
    <col min="9475" max="9475" width="12.75" style="75" customWidth="1"/>
    <col min="9476" max="9479" width="6.875" style="75" customWidth="1"/>
    <col min="9480" max="9480" width="12.75" style="75" customWidth="1"/>
    <col min="9481" max="9484" width="6.875" style="75" customWidth="1"/>
    <col min="9485" max="9485" width="12.75" style="75" customWidth="1"/>
    <col min="9486" max="9489" width="6.875" style="75" customWidth="1"/>
    <col min="9490" max="9728" width="15.875" style="75"/>
    <col min="9729" max="9729" width="13.375" style="75" customWidth="1"/>
    <col min="9730" max="9730" width="20.25" style="75" customWidth="1"/>
    <col min="9731" max="9731" width="12.75" style="75" customWidth="1"/>
    <col min="9732" max="9735" width="6.875" style="75" customWidth="1"/>
    <col min="9736" max="9736" width="12.75" style="75" customWidth="1"/>
    <col min="9737" max="9740" width="6.875" style="75" customWidth="1"/>
    <col min="9741" max="9741" width="12.75" style="75" customWidth="1"/>
    <col min="9742" max="9745" width="6.875" style="75" customWidth="1"/>
    <col min="9746" max="9984" width="15.875" style="75"/>
    <col min="9985" max="9985" width="13.375" style="75" customWidth="1"/>
    <col min="9986" max="9986" width="20.25" style="75" customWidth="1"/>
    <col min="9987" max="9987" width="12.75" style="75" customWidth="1"/>
    <col min="9988" max="9991" width="6.875" style="75" customWidth="1"/>
    <col min="9992" max="9992" width="12.75" style="75" customWidth="1"/>
    <col min="9993" max="9996" width="6.875" style="75" customWidth="1"/>
    <col min="9997" max="9997" width="12.75" style="75" customWidth="1"/>
    <col min="9998" max="10001" width="6.875" style="75" customWidth="1"/>
    <col min="10002" max="10240" width="15.875" style="75"/>
    <col min="10241" max="10241" width="13.375" style="75" customWidth="1"/>
    <col min="10242" max="10242" width="20.25" style="75" customWidth="1"/>
    <col min="10243" max="10243" width="12.75" style="75" customWidth="1"/>
    <col min="10244" max="10247" width="6.875" style="75" customWidth="1"/>
    <col min="10248" max="10248" width="12.75" style="75" customWidth="1"/>
    <col min="10249" max="10252" width="6.875" style="75" customWidth="1"/>
    <col min="10253" max="10253" width="12.75" style="75" customWidth="1"/>
    <col min="10254" max="10257" width="6.875" style="75" customWidth="1"/>
    <col min="10258" max="10496" width="15.875" style="75"/>
    <col min="10497" max="10497" width="13.375" style="75" customWidth="1"/>
    <col min="10498" max="10498" width="20.25" style="75" customWidth="1"/>
    <col min="10499" max="10499" width="12.75" style="75" customWidth="1"/>
    <col min="10500" max="10503" width="6.875" style="75" customWidth="1"/>
    <col min="10504" max="10504" width="12.75" style="75" customWidth="1"/>
    <col min="10505" max="10508" width="6.875" style="75" customWidth="1"/>
    <col min="10509" max="10509" width="12.75" style="75" customWidth="1"/>
    <col min="10510" max="10513" width="6.875" style="75" customWidth="1"/>
    <col min="10514" max="10752" width="15.875" style="75"/>
    <col min="10753" max="10753" width="13.375" style="75" customWidth="1"/>
    <col min="10754" max="10754" width="20.25" style="75" customWidth="1"/>
    <col min="10755" max="10755" width="12.75" style="75" customWidth="1"/>
    <col min="10756" max="10759" width="6.875" style="75" customWidth="1"/>
    <col min="10760" max="10760" width="12.75" style="75" customWidth="1"/>
    <col min="10761" max="10764" width="6.875" style="75" customWidth="1"/>
    <col min="10765" max="10765" width="12.75" style="75" customWidth="1"/>
    <col min="10766" max="10769" width="6.875" style="75" customWidth="1"/>
    <col min="10770" max="11008" width="15.875" style="75"/>
    <col min="11009" max="11009" width="13.375" style="75" customWidth="1"/>
    <col min="11010" max="11010" width="20.25" style="75" customWidth="1"/>
    <col min="11011" max="11011" width="12.75" style="75" customWidth="1"/>
    <col min="11012" max="11015" width="6.875" style="75" customWidth="1"/>
    <col min="11016" max="11016" width="12.75" style="75" customWidth="1"/>
    <col min="11017" max="11020" width="6.875" style="75" customWidth="1"/>
    <col min="11021" max="11021" width="12.75" style="75" customWidth="1"/>
    <col min="11022" max="11025" width="6.875" style="75" customWidth="1"/>
    <col min="11026" max="11264" width="15.875" style="75"/>
    <col min="11265" max="11265" width="13.375" style="75" customWidth="1"/>
    <col min="11266" max="11266" width="20.25" style="75" customWidth="1"/>
    <col min="11267" max="11267" width="12.75" style="75" customWidth="1"/>
    <col min="11268" max="11271" width="6.875" style="75" customWidth="1"/>
    <col min="11272" max="11272" width="12.75" style="75" customWidth="1"/>
    <col min="11273" max="11276" width="6.875" style="75" customWidth="1"/>
    <col min="11277" max="11277" width="12.75" style="75" customWidth="1"/>
    <col min="11278" max="11281" width="6.875" style="75" customWidth="1"/>
    <col min="11282" max="11520" width="15.875" style="75"/>
    <col min="11521" max="11521" width="13.375" style="75" customWidth="1"/>
    <col min="11522" max="11522" width="20.25" style="75" customWidth="1"/>
    <col min="11523" max="11523" width="12.75" style="75" customWidth="1"/>
    <col min="11524" max="11527" width="6.875" style="75" customWidth="1"/>
    <col min="11528" max="11528" width="12.75" style="75" customWidth="1"/>
    <col min="11529" max="11532" width="6.875" style="75" customWidth="1"/>
    <col min="11533" max="11533" width="12.75" style="75" customWidth="1"/>
    <col min="11534" max="11537" width="6.875" style="75" customWidth="1"/>
    <col min="11538" max="11776" width="15.875" style="75"/>
    <col min="11777" max="11777" width="13.375" style="75" customWidth="1"/>
    <col min="11778" max="11778" width="20.25" style="75" customWidth="1"/>
    <col min="11779" max="11779" width="12.75" style="75" customWidth="1"/>
    <col min="11780" max="11783" width="6.875" style="75" customWidth="1"/>
    <col min="11784" max="11784" width="12.75" style="75" customWidth="1"/>
    <col min="11785" max="11788" width="6.875" style="75" customWidth="1"/>
    <col min="11789" max="11789" width="12.75" style="75" customWidth="1"/>
    <col min="11790" max="11793" width="6.875" style="75" customWidth="1"/>
    <col min="11794" max="12032" width="15.875" style="75"/>
    <col min="12033" max="12033" width="13.375" style="75" customWidth="1"/>
    <col min="12034" max="12034" width="20.25" style="75" customWidth="1"/>
    <col min="12035" max="12035" width="12.75" style="75" customWidth="1"/>
    <col min="12036" max="12039" width="6.875" style="75" customWidth="1"/>
    <col min="12040" max="12040" width="12.75" style="75" customWidth="1"/>
    <col min="12041" max="12044" width="6.875" style="75" customWidth="1"/>
    <col min="12045" max="12045" width="12.75" style="75" customWidth="1"/>
    <col min="12046" max="12049" width="6.875" style="75" customWidth="1"/>
    <col min="12050" max="12288" width="15.875" style="75"/>
    <col min="12289" max="12289" width="13.375" style="75" customWidth="1"/>
    <col min="12290" max="12290" width="20.25" style="75" customWidth="1"/>
    <col min="12291" max="12291" width="12.75" style="75" customWidth="1"/>
    <col min="12292" max="12295" width="6.875" style="75" customWidth="1"/>
    <col min="12296" max="12296" width="12.75" style="75" customWidth="1"/>
    <col min="12297" max="12300" width="6.875" style="75" customWidth="1"/>
    <col min="12301" max="12301" width="12.75" style="75" customWidth="1"/>
    <col min="12302" max="12305" width="6.875" style="75" customWidth="1"/>
    <col min="12306" max="12544" width="15.875" style="75"/>
    <col min="12545" max="12545" width="13.375" style="75" customWidth="1"/>
    <col min="12546" max="12546" width="20.25" style="75" customWidth="1"/>
    <col min="12547" max="12547" width="12.75" style="75" customWidth="1"/>
    <col min="12548" max="12551" width="6.875" style="75" customWidth="1"/>
    <col min="12552" max="12552" width="12.75" style="75" customWidth="1"/>
    <col min="12553" max="12556" width="6.875" style="75" customWidth="1"/>
    <col min="12557" max="12557" width="12.75" style="75" customWidth="1"/>
    <col min="12558" max="12561" width="6.875" style="75" customWidth="1"/>
    <col min="12562" max="12800" width="15.875" style="75"/>
    <col min="12801" max="12801" width="13.375" style="75" customWidth="1"/>
    <col min="12802" max="12802" width="20.25" style="75" customWidth="1"/>
    <col min="12803" max="12803" width="12.75" style="75" customWidth="1"/>
    <col min="12804" max="12807" width="6.875" style="75" customWidth="1"/>
    <col min="12808" max="12808" width="12.75" style="75" customWidth="1"/>
    <col min="12809" max="12812" width="6.875" style="75" customWidth="1"/>
    <col min="12813" max="12813" width="12.75" style="75" customWidth="1"/>
    <col min="12814" max="12817" width="6.875" style="75" customWidth="1"/>
    <col min="12818" max="13056" width="15.875" style="75"/>
    <col min="13057" max="13057" width="13.375" style="75" customWidth="1"/>
    <col min="13058" max="13058" width="20.25" style="75" customWidth="1"/>
    <col min="13059" max="13059" width="12.75" style="75" customWidth="1"/>
    <col min="13060" max="13063" width="6.875" style="75" customWidth="1"/>
    <col min="13064" max="13064" width="12.75" style="75" customWidth="1"/>
    <col min="13065" max="13068" width="6.875" style="75" customWidth="1"/>
    <col min="13069" max="13069" width="12.75" style="75" customWidth="1"/>
    <col min="13070" max="13073" width="6.875" style="75" customWidth="1"/>
    <col min="13074" max="13312" width="15.875" style="75"/>
    <col min="13313" max="13313" width="13.375" style="75" customWidth="1"/>
    <col min="13314" max="13314" width="20.25" style="75" customWidth="1"/>
    <col min="13315" max="13315" width="12.75" style="75" customWidth="1"/>
    <col min="13316" max="13319" width="6.875" style="75" customWidth="1"/>
    <col min="13320" max="13320" width="12.75" style="75" customWidth="1"/>
    <col min="13321" max="13324" width="6.875" style="75" customWidth="1"/>
    <col min="13325" max="13325" width="12.75" style="75" customWidth="1"/>
    <col min="13326" max="13329" width="6.875" style="75" customWidth="1"/>
    <col min="13330" max="13568" width="15.875" style="75"/>
    <col min="13569" max="13569" width="13.375" style="75" customWidth="1"/>
    <col min="13570" max="13570" width="20.25" style="75" customWidth="1"/>
    <col min="13571" max="13571" width="12.75" style="75" customWidth="1"/>
    <col min="13572" max="13575" width="6.875" style="75" customWidth="1"/>
    <col min="13576" max="13576" width="12.75" style="75" customWidth="1"/>
    <col min="13577" max="13580" width="6.875" style="75" customWidth="1"/>
    <col min="13581" max="13581" width="12.75" style="75" customWidth="1"/>
    <col min="13582" max="13585" width="6.875" style="75" customWidth="1"/>
    <col min="13586" max="13824" width="15.875" style="75"/>
    <col min="13825" max="13825" width="13.375" style="75" customWidth="1"/>
    <col min="13826" max="13826" width="20.25" style="75" customWidth="1"/>
    <col min="13827" max="13827" width="12.75" style="75" customWidth="1"/>
    <col min="13828" max="13831" width="6.875" style="75" customWidth="1"/>
    <col min="13832" max="13832" width="12.75" style="75" customWidth="1"/>
    <col min="13833" max="13836" width="6.875" style="75" customWidth="1"/>
    <col min="13837" max="13837" width="12.75" style="75" customWidth="1"/>
    <col min="13838" max="13841" width="6.875" style="75" customWidth="1"/>
    <col min="13842" max="14080" width="15.875" style="75"/>
    <col min="14081" max="14081" width="13.375" style="75" customWidth="1"/>
    <col min="14082" max="14082" width="20.25" style="75" customWidth="1"/>
    <col min="14083" max="14083" width="12.75" style="75" customWidth="1"/>
    <col min="14084" max="14087" width="6.875" style="75" customWidth="1"/>
    <col min="14088" max="14088" width="12.75" style="75" customWidth="1"/>
    <col min="14089" max="14092" width="6.875" style="75" customWidth="1"/>
    <col min="14093" max="14093" width="12.75" style="75" customWidth="1"/>
    <col min="14094" max="14097" width="6.875" style="75" customWidth="1"/>
    <col min="14098" max="14336" width="15.875" style="75"/>
    <col min="14337" max="14337" width="13.375" style="75" customWidth="1"/>
    <col min="14338" max="14338" width="20.25" style="75" customWidth="1"/>
    <col min="14339" max="14339" width="12.75" style="75" customWidth="1"/>
    <col min="14340" max="14343" width="6.875" style="75" customWidth="1"/>
    <col min="14344" max="14344" width="12.75" style="75" customWidth="1"/>
    <col min="14345" max="14348" width="6.875" style="75" customWidth="1"/>
    <col min="14349" max="14349" width="12.75" style="75" customWidth="1"/>
    <col min="14350" max="14353" width="6.875" style="75" customWidth="1"/>
    <col min="14354" max="14592" width="15.875" style="75"/>
    <col min="14593" max="14593" width="13.375" style="75" customWidth="1"/>
    <col min="14594" max="14594" width="20.25" style="75" customWidth="1"/>
    <col min="14595" max="14595" width="12.75" style="75" customWidth="1"/>
    <col min="14596" max="14599" width="6.875" style="75" customWidth="1"/>
    <col min="14600" max="14600" width="12.75" style="75" customWidth="1"/>
    <col min="14601" max="14604" width="6.875" style="75" customWidth="1"/>
    <col min="14605" max="14605" width="12.75" style="75" customWidth="1"/>
    <col min="14606" max="14609" width="6.875" style="75" customWidth="1"/>
    <col min="14610" max="14848" width="15.875" style="75"/>
    <col min="14849" max="14849" width="13.375" style="75" customWidth="1"/>
    <col min="14850" max="14850" width="20.25" style="75" customWidth="1"/>
    <col min="14851" max="14851" width="12.75" style="75" customWidth="1"/>
    <col min="14852" max="14855" width="6.875" style="75" customWidth="1"/>
    <col min="14856" max="14856" width="12.75" style="75" customWidth="1"/>
    <col min="14857" max="14860" width="6.875" style="75" customWidth="1"/>
    <col min="14861" max="14861" width="12.75" style="75" customWidth="1"/>
    <col min="14862" max="14865" width="6.875" style="75" customWidth="1"/>
    <col min="14866" max="15104" width="15.875" style="75"/>
    <col min="15105" max="15105" width="13.375" style="75" customWidth="1"/>
    <col min="15106" max="15106" width="20.25" style="75" customWidth="1"/>
    <col min="15107" max="15107" width="12.75" style="75" customWidth="1"/>
    <col min="15108" max="15111" width="6.875" style="75" customWidth="1"/>
    <col min="15112" max="15112" width="12.75" style="75" customWidth="1"/>
    <col min="15113" max="15116" width="6.875" style="75" customWidth="1"/>
    <col min="15117" max="15117" width="12.75" style="75" customWidth="1"/>
    <col min="15118" max="15121" width="6.875" style="75" customWidth="1"/>
    <col min="15122" max="15360" width="15.875" style="75"/>
    <col min="15361" max="15361" width="13.375" style="75" customWidth="1"/>
    <col min="15362" max="15362" width="20.25" style="75" customWidth="1"/>
    <col min="15363" max="15363" width="12.75" style="75" customWidth="1"/>
    <col min="15364" max="15367" width="6.875" style="75" customWidth="1"/>
    <col min="15368" max="15368" width="12.75" style="75" customWidth="1"/>
    <col min="15369" max="15372" width="6.875" style="75" customWidth="1"/>
    <col min="15373" max="15373" width="12.75" style="75" customWidth="1"/>
    <col min="15374" max="15377" width="6.875" style="75" customWidth="1"/>
    <col min="15378" max="15616" width="15.875" style="75"/>
    <col min="15617" max="15617" width="13.375" style="75" customWidth="1"/>
    <col min="15618" max="15618" width="20.25" style="75" customWidth="1"/>
    <col min="15619" max="15619" width="12.75" style="75" customWidth="1"/>
    <col min="15620" max="15623" width="6.875" style="75" customWidth="1"/>
    <col min="15624" max="15624" width="12.75" style="75" customWidth="1"/>
    <col min="15625" max="15628" width="6.875" style="75" customWidth="1"/>
    <col min="15629" max="15629" width="12.75" style="75" customWidth="1"/>
    <col min="15630" max="15633" width="6.875" style="75" customWidth="1"/>
    <col min="15634" max="15872" width="15.875" style="75"/>
    <col min="15873" max="15873" width="13.375" style="75" customWidth="1"/>
    <col min="15874" max="15874" width="20.25" style="75" customWidth="1"/>
    <col min="15875" max="15875" width="12.75" style="75" customWidth="1"/>
    <col min="15876" max="15879" width="6.875" style="75" customWidth="1"/>
    <col min="15880" max="15880" width="12.75" style="75" customWidth="1"/>
    <col min="15881" max="15884" width="6.875" style="75" customWidth="1"/>
    <col min="15885" max="15885" width="12.75" style="75" customWidth="1"/>
    <col min="15886" max="15889" width="6.875" style="75" customWidth="1"/>
    <col min="15890" max="16128" width="15.875" style="75"/>
    <col min="16129" max="16129" width="13.375" style="75" customWidth="1"/>
    <col min="16130" max="16130" width="20.25" style="75" customWidth="1"/>
    <col min="16131" max="16131" width="12.75" style="75" customWidth="1"/>
    <col min="16132" max="16135" width="6.875" style="75" customWidth="1"/>
    <col min="16136" max="16136" width="12.75" style="75" customWidth="1"/>
    <col min="16137" max="16140" width="6.875" style="75" customWidth="1"/>
    <col min="16141" max="16141" width="12.75" style="75" customWidth="1"/>
    <col min="16142" max="16145" width="6.875" style="75" customWidth="1"/>
    <col min="16146" max="16384" width="15.875" style="75"/>
  </cols>
  <sheetData>
    <row r="1" spans="1:17" x14ac:dyDescent="0.2">
      <c r="A1" s="1"/>
    </row>
    <row r="6" spans="1:17" x14ac:dyDescent="0.2">
      <c r="D6" s="3" t="s">
        <v>233</v>
      </c>
      <c r="E6" s="3"/>
      <c r="F6" s="3"/>
      <c r="G6" s="3"/>
    </row>
    <row r="7" spans="1:17" ht="18" thickBot="1" x14ac:dyDescent="0.25">
      <c r="B7" s="76"/>
      <c r="C7" s="77"/>
      <c r="D7" s="76"/>
      <c r="E7" s="76"/>
      <c r="F7" s="76"/>
      <c r="G7" s="76"/>
      <c r="H7" s="76"/>
      <c r="I7" s="76"/>
      <c r="J7" s="76"/>
      <c r="K7" s="76"/>
      <c r="L7" s="76"/>
    </row>
    <row r="8" spans="1:17" x14ac:dyDescent="0.2">
      <c r="C8" s="98"/>
      <c r="D8" s="99"/>
      <c r="E8" s="99"/>
      <c r="F8" s="99"/>
      <c r="G8" s="100"/>
      <c r="H8" s="98"/>
      <c r="I8" s="99"/>
      <c r="J8" s="101"/>
      <c r="K8" s="101"/>
      <c r="L8" s="102"/>
      <c r="M8" s="98"/>
      <c r="N8" s="99"/>
      <c r="O8" s="101"/>
      <c r="P8" s="101"/>
      <c r="Q8" s="101"/>
    </row>
    <row r="9" spans="1:17" x14ac:dyDescent="0.2">
      <c r="C9" s="311" t="s">
        <v>234</v>
      </c>
      <c r="D9" s="312"/>
      <c r="E9" s="312"/>
      <c r="F9" s="312"/>
      <c r="G9" s="313"/>
      <c r="H9" s="311" t="s">
        <v>235</v>
      </c>
      <c r="I9" s="312"/>
      <c r="J9" s="312"/>
      <c r="K9" s="312"/>
      <c r="L9" s="313"/>
      <c r="M9" s="314" t="s">
        <v>236</v>
      </c>
      <c r="N9" s="315"/>
      <c r="O9" s="315"/>
      <c r="P9" s="315"/>
      <c r="Q9" s="315"/>
    </row>
    <row r="10" spans="1:17" x14ac:dyDescent="0.2">
      <c r="C10" s="103" t="s">
        <v>237</v>
      </c>
      <c r="D10" s="316" t="s">
        <v>238</v>
      </c>
      <c r="E10" s="317"/>
      <c r="F10" s="316" t="s">
        <v>239</v>
      </c>
      <c r="G10" s="317"/>
      <c r="H10" s="103" t="s">
        <v>237</v>
      </c>
      <c r="I10" s="316" t="s">
        <v>238</v>
      </c>
      <c r="J10" s="317"/>
      <c r="K10" s="316" t="s">
        <v>239</v>
      </c>
      <c r="L10" s="317"/>
      <c r="M10" s="103" t="s">
        <v>237</v>
      </c>
      <c r="N10" s="316" t="s">
        <v>238</v>
      </c>
      <c r="O10" s="317"/>
      <c r="P10" s="316" t="s">
        <v>239</v>
      </c>
      <c r="Q10" s="318"/>
    </row>
    <row r="11" spans="1:17" x14ac:dyDescent="0.2">
      <c r="B11" s="79"/>
      <c r="C11" s="104" t="s">
        <v>240</v>
      </c>
      <c r="D11" s="306" t="s">
        <v>240</v>
      </c>
      <c r="E11" s="307"/>
      <c r="F11" s="308" t="s">
        <v>241</v>
      </c>
      <c r="G11" s="309"/>
      <c r="H11" s="104" t="s">
        <v>240</v>
      </c>
      <c r="I11" s="306" t="s">
        <v>240</v>
      </c>
      <c r="J11" s="307"/>
      <c r="K11" s="308" t="s">
        <v>241</v>
      </c>
      <c r="L11" s="309"/>
      <c r="M11" s="104" t="s">
        <v>240</v>
      </c>
      <c r="N11" s="306" t="s">
        <v>240</v>
      </c>
      <c r="O11" s="307"/>
      <c r="P11" s="308" t="s">
        <v>241</v>
      </c>
      <c r="Q11" s="310"/>
    </row>
    <row r="12" spans="1:17" ht="14.1" customHeight="1" x14ac:dyDescent="0.2">
      <c r="C12" s="84"/>
      <c r="D12" s="105" t="s">
        <v>242</v>
      </c>
      <c r="E12" s="84"/>
      <c r="F12" s="106"/>
      <c r="G12" s="85"/>
      <c r="H12" s="85"/>
      <c r="I12" s="105" t="s">
        <v>242</v>
      </c>
      <c r="J12" s="84"/>
      <c r="K12" s="106"/>
      <c r="L12" s="85"/>
      <c r="M12" s="85"/>
      <c r="N12" s="105" t="s">
        <v>242</v>
      </c>
      <c r="O12" s="10"/>
      <c r="P12" s="10"/>
      <c r="Q12" s="85"/>
    </row>
    <row r="13" spans="1:17" ht="18.75" customHeight="1" x14ac:dyDescent="0.2">
      <c r="C13" s="84" t="s">
        <v>243</v>
      </c>
      <c r="D13" s="85"/>
      <c r="E13" s="10" t="s">
        <v>243</v>
      </c>
      <c r="F13" s="10"/>
      <c r="G13" s="85" t="s">
        <v>243</v>
      </c>
      <c r="H13" s="85" t="s">
        <v>204</v>
      </c>
      <c r="I13" s="85"/>
      <c r="J13" s="10" t="s">
        <v>204</v>
      </c>
      <c r="K13" s="10"/>
      <c r="L13" s="85" t="s">
        <v>204</v>
      </c>
      <c r="M13" s="85" t="s">
        <v>204</v>
      </c>
      <c r="N13" s="85"/>
      <c r="O13" s="10" t="s">
        <v>204</v>
      </c>
      <c r="P13" s="10"/>
      <c r="Q13" s="85" t="s">
        <v>204</v>
      </c>
    </row>
    <row r="14" spans="1:17" x14ac:dyDescent="0.2">
      <c r="B14" s="86" t="s">
        <v>206</v>
      </c>
      <c r="C14" s="87">
        <v>546</v>
      </c>
      <c r="D14" s="107"/>
      <c r="E14" s="304">
        <v>146</v>
      </c>
      <c r="F14" s="304"/>
      <c r="G14" s="107"/>
      <c r="H14" s="89">
        <v>432</v>
      </c>
      <c r="I14" s="107"/>
      <c r="J14" s="305">
        <v>100</v>
      </c>
      <c r="K14" s="305"/>
      <c r="L14" s="107"/>
      <c r="M14" s="108">
        <v>180</v>
      </c>
      <c r="N14" s="109"/>
      <c r="O14" s="305">
        <v>59</v>
      </c>
      <c r="P14" s="305"/>
      <c r="Q14" s="109"/>
    </row>
    <row r="15" spans="1:17" x14ac:dyDescent="0.2">
      <c r="B15" s="88" t="s">
        <v>221</v>
      </c>
      <c r="C15" s="87">
        <v>657</v>
      </c>
      <c r="D15" s="107"/>
      <c r="E15" s="304">
        <v>162</v>
      </c>
      <c r="F15" s="304"/>
      <c r="G15" s="107"/>
      <c r="H15" s="89">
        <v>427</v>
      </c>
      <c r="I15" s="107"/>
      <c r="J15" s="305">
        <v>100</v>
      </c>
      <c r="K15" s="305"/>
      <c r="L15" s="107"/>
      <c r="M15" s="108">
        <v>164</v>
      </c>
      <c r="N15" s="109"/>
      <c r="O15" s="305">
        <v>60</v>
      </c>
      <c r="P15" s="305"/>
      <c r="Q15" s="109"/>
    </row>
    <row r="16" spans="1:17" x14ac:dyDescent="0.2">
      <c r="A16" s="110"/>
      <c r="B16" s="88" t="s">
        <v>222</v>
      </c>
      <c r="C16" s="87">
        <v>772</v>
      </c>
      <c r="D16" s="107"/>
      <c r="E16" s="304">
        <v>181</v>
      </c>
      <c r="F16" s="304"/>
      <c r="G16" s="107"/>
      <c r="H16" s="89">
        <v>472</v>
      </c>
      <c r="I16" s="107"/>
      <c r="J16" s="305">
        <v>95</v>
      </c>
      <c r="K16" s="305"/>
      <c r="L16" s="107"/>
      <c r="M16" s="108">
        <v>124</v>
      </c>
      <c r="N16" s="109"/>
      <c r="O16" s="305">
        <v>47</v>
      </c>
      <c r="P16" s="305"/>
      <c r="Q16" s="109"/>
    </row>
    <row r="17" spans="1:17" x14ac:dyDescent="0.2">
      <c r="B17" s="88" t="s">
        <v>223</v>
      </c>
      <c r="C17" s="87">
        <v>847</v>
      </c>
      <c r="D17" s="107"/>
      <c r="E17" s="304">
        <v>214</v>
      </c>
      <c r="F17" s="304"/>
      <c r="G17" s="107"/>
      <c r="H17" s="89">
        <v>434</v>
      </c>
      <c r="I17" s="107"/>
      <c r="J17" s="305">
        <v>105</v>
      </c>
      <c r="K17" s="305"/>
      <c r="L17" s="107"/>
      <c r="M17" s="108">
        <v>158</v>
      </c>
      <c r="N17" s="109"/>
      <c r="O17" s="305">
        <v>64</v>
      </c>
      <c r="P17" s="305"/>
      <c r="Q17" s="109"/>
    </row>
    <row r="18" spans="1:17" x14ac:dyDescent="0.2">
      <c r="B18" s="88"/>
      <c r="C18" s="87"/>
      <c r="D18" s="107"/>
      <c r="E18" s="111"/>
      <c r="F18" s="111"/>
      <c r="G18" s="107"/>
      <c r="H18" s="89"/>
      <c r="I18" s="107"/>
      <c r="J18" s="112"/>
      <c r="K18" s="112"/>
      <c r="L18" s="107"/>
      <c r="M18" s="108"/>
      <c r="N18" s="109"/>
      <c r="O18" s="112"/>
      <c r="P18" s="112"/>
      <c r="Q18" s="109"/>
    </row>
    <row r="19" spans="1:17" x14ac:dyDescent="0.2">
      <c r="B19" s="88" t="s">
        <v>224</v>
      </c>
      <c r="C19" s="87">
        <v>846</v>
      </c>
      <c r="D19" s="107"/>
      <c r="E19" s="304">
        <v>226</v>
      </c>
      <c r="F19" s="304"/>
      <c r="G19" s="107"/>
      <c r="H19" s="89">
        <v>475</v>
      </c>
      <c r="I19" s="107"/>
      <c r="J19" s="305">
        <v>133</v>
      </c>
      <c r="K19" s="305"/>
      <c r="L19" s="107"/>
      <c r="M19" s="108">
        <v>165</v>
      </c>
      <c r="N19" s="109"/>
      <c r="O19" s="305">
        <v>72</v>
      </c>
      <c r="P19" s="305"/>
      <c r="Q19" s="109"/>
    </row>
    <row r="20" spans="1:17" x14ac:dyDescent="0.2">
      <c r="B20" s="88" t="s">
        <v>225</v>
      </c>
      <c r="C20" s="87">
        <v>916</v>
      </c>
      <c r="D20" s="107"/>
      <c r="E20" s="304">
        <v>258</v>
      </c>
      <c r="F20" s="304"/>
      <c r="G20" s="107"/>
      <c r="H20" s="89">
        <v>486</v>
      </c>
      <c r="I20" s="107"/>
      <c r="J20" s="305">
        <v>156</v>
      </c>
      <c r="K20" s="305"/>
      <c r="L20" s="107"/>
      <c r="M20" s="108">
        <v>162</v>
      </c>
      <c r="N20" s="109"/>
      <c r="O20" s="305">
        <v>77</v>
      </c>
      <c r="P20" s="305"/>
      <c r="Q20" s="109"/>
    </row>
    <row r="21" spans="1:17" x14ac:dyDescent="0.2">
      <c r="B21" s="88" t="s">
        <v>226</v>
      </c>
      <c r="C21" s="87">
        <v>1066</v>
      </c>
      <c r="D21" s="107"/>
      <c r="E21" s="304">
        <v>293</v>
      </c>
      <c r="F21" s="304"/>
      <c r="G21" s="107"/>
      <c r="H21" s="89">
        <v>592</v>
      </c>
      <c r="I21" s="107"/>
      <c r="J21" s="305">
        <v>188</v>
      </c>
      <c r="K21" s="305"/>
      <c r="L21" s="107"/>
      <c r="M21" s="108">
        <v>133</v>
      </c>
      <c r="N21" s="109"/>
      <c r="O21" s="305">
        <v>68</v>
      </c>
      <c r="P21" s="305"/>
      <c r="Q21" s="109"/>
    </row>
    <row r="22" spans="1:17" x14ac:dyDescent="0.2">
      <c r="B22" s="88" t="s">
        <v>227</v>
      </c>
      <c r="C22" s="87">
        <v>967</v>
      </c>
      <c r="D22" s="107"/>
      <c r="E22" s="304">
        <v>275</v>
      </c>
      <c r="F22" s="304"/>
      <c r="G22" s="107"/>
      <c r="H22" s="89">
        <v>524</v>
      </c>
      <c r="I22" s="107"/>
      <c r="J22" s="305">
        <v>157</v>
      </c>
      <c r="K22" s="305"/>
      <c r="L22" s="107"/>
      <c r="M22" s="108">
        <v>148</v>
      </c>
      <c r="N22" s="109"/>
      <c r="O22" s="305">
        <v>74</v>
      </c>
      <c r="P22" s="305"/>
      <c r="Q22" s="109"/>
    </row>
    <row r="23" spans="1:17" x14ac:dyDescent="0.2">
      <c r="B23" s="88"/>
      <c r="C23" s="87"/>
      <c r="D23" s="107"/>
      <c r="E23" s="111"/>
      <c r="F23" s="111"/>
      <c r="G23" s="107"/>
      <c r="H23" s="89"/>
      <c r="I23" s="107"/>
      <c r="J23" s="112"/>
      <c r="K23" s="112"/>
      <c r="L23" s="107"/>
      <c r="M23" s="108"/>
      <c r="N23" s="109"/>
      <c r="O23" s="112"/>
      <c r="P23" s="112"/>
      <c r="Q23" s="109"/>
    </row>
    <row r="24" spans="1:17" x14ac:dyDescent="0.2">
      <c r="B24" s="88" t="s">
        <v>228</v>
      </c>
      <c r="C24" s="87">
        <v>1083</v>
      </c>
      <c r="D24" s="107"/>
      <c r="E24" s="304">
        <v>275</v>
      </c>
      <c r="F24" s="304"/>
      <c r="G24" s="107"/>
      <c r="H24" s="89">
        <v>479</v>
      </c>
      <c r="I24" s="107"/>
      <c r="J24" s="305">
        <v>148</v>
      </c>
      <c r="K24" s="305"/>
      <c r="L24" s="107"/>
      <c r="M24" s="108">
        <v>184</v>
      </c>
      <c r="N24" s="109"/>
      <c r="O24" s="305">
        <v>74</v>
      </c>
      <c r="P24" s="305"/>
      <c r="Q24" s="109"/>
    </row>
    <row r="25" spans="1:17" x14ac:dyDescent="0.2">
      <c r="B25" s="88" t="s">
        <v>229</v>
      </c>
      <c r="C25" s="87">
        <v>1136</v>
      </c>
      <c r="D25" s="302">
        <v>211</v>
      </c>
      <c r="E25" s="302"/>
      <c r="F25" s="302">
        <v>89</v>
      </c>
      <c r="G25" s="302"/>
      <c r="H25" s="89">
        <v>562</v>
      </c>
      <c r="I25" s="302">
        <v>109</v>
      </c>
      <c r="J25" s="302"/>
      <c r="K25" s="302">
        <v>53</v>
      </c>
      <c r="L25" s="302"/>
      <c r="M25" s="108">
        <v>181</v>
      </c>
      <c r="N25" s="302">
        <v>76</v>
      </c>
      <c r="O25" s="302"/>
      <c r="P25" s="302">
        <v>19</v>
      </c>
      <c r="Q25" s="302"/>
    </row>
    <row r="26" spans="1:17" x14ac:dyDescent="0.2">
      <c r="B26" s="88" t="s">
        <v>230</v>
      </c>
      <c r="C26" s="87">
        <v>1156</v>
      </c>
      <c r="D26" s="302">
        <v>269</v>
      </c>
      <c r="E26" s="303"/>
      <c r="F26" s="302">
        <v>103</v>
      </c>
      <c r="G26" s="302"/>
      <c r="H26" s="89">
        <v>512</v>
      </c>
      <c r="I26" s="302">
        <v>132</v>
      </c>
      <c r="J26" s="302"/>
      <c r="K26" s="302">
        <v>46</v>
      </c>
      <c r="L26" s="302"/>
      <c r="M26" s="108">
        <v>152</v>
      </c>
      <c r="N26" s="302">
        <v>55</v>
      </c>
      <c r="O26" s="302"/>
      <c r="P26" s="302">
        <v>22</v>
      </c>
      <c r="Q26" s="302"/>
    </row>
    <row r="27" spans="1:17" x14ac:dyDescent="0.2">
      <c r="B27" s="83" t="s">
        <v>231</v>
      </c>
      <c r="C27" s="91">
        <v>1156</v>
      </c>
      <c r="D27" s="300">
        <v>252</v>
      </c>
      <c r="E27" s="301"/>
      <c r="F27" s="300">
        <v>111</v>
      </c>
      <c r="G27" s="300"/>
      <c r="H27" s="113">
        <v>568</v>
      </c>
      <c r="I27" s="300">
        <v>107</v>
      </c>
      <c r="J27" s="300"/>
      <c r="K27" s="300">
        <v>47</v>
      </c>
      <c r="L27" s="300"/>
      <c r="M27" s="114">
        <v>168</v>
      </c>
      <c r="N27" s="300">
        <v>52</v>
      </c>
      <c r="O27" s="300"/>
      <c r="P27" s="300">
        <v>12</v>
      </c>
      <c r="Q27" s="300"/>
    </row>
    <row r="28" spans="1:17" ht="18" thickBot="1" x14ac:dyDescent="0.25">
      <c r="B28" s="115"/>
      <c r="C28" s="116"/>
      <c r="D28" s="117"/>
      <c r="E28" s="117"/>
      <c r="F28" s="117"/>
      <c r="G28" s="117"/>
      <c r="H28" s="117"/>
      <c r="I28" s="117"/>
      <c r="J28" s="117"/>
      <c r="K28" s="117"/>
      <c r="L28" s="117"/>
      <c r="M28" s="76"/>
      <c r="N28" s="76"/>
      <c r="O28" s="76"/>
      <c r="P28" s="76"/>
      <c r="Q28" s="76"/>
    </row>
    <row r="29" spans="1:17" x14ac:dyDescent="0.2">
      <c r="B29" s="83"/>
      <c r="C29" s="1" t="s">
        <v>244</v>
      </c>
      <c r="D29" s="83"/>
      <c r="E29" s="83"/>
      <c r="F29" s="83"/>
      <c r="G29" s="83"/>
      <c r="H29" s="83"/>
      <c r="I29" s="83"/>
      <c r="J29" s="83"/>
      <c r="K29" s="83"/>
      <c r="L29" s="83"/>
    </row>
    <row r="30" spans="1:17" x14ac:dyDescent="0.2">
      <c r="A30" s="1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</sheetData>
  <mergeCells count="60">
    <mergeCell ref="P11:Q11"/>
    <mergeCell ref="C9:G9"/>
    <mergeCell ref="H9:L9"/>
    <mergeCell ref="M9:Q9"/>
    <mergeCell ref="D10:E10"/>
    <mergeCell ref="F10:G10"/>
    <mergeCell ref="I10:J10"/>
    <mergeCell ref="K10:L10"/>
    <mergeCell ref="N10:O10"/>
    <mergeCell ref="P10:Q10"/>
    <mergeCell ref="D11:E11"/>
    <mergeCell ref="F11:G11"/>
    <mergeCell ref="I11:J11"/>
    <mergeCell ref="K11:L11"/>
    <mergeCell ref="N11:O11"/>
    <mergeCell ref="E14:F14"/>
    <mergeCell ref="J14:K14"/>
    <mergeCell ref="O14:P14"/>
    <mergeCell ref="E15:F15"/>
    <mergeCell ref="J15:K15"/>
    <mergeCell ref="O15:P15"/>
    <mergeCell ref="E16:F16"/>
    <mergeCell ref="J16:K16"/>
    <mergeCell ref="O16:P16"/>
    <mergeCell ref="E17:F17"/>
    <mergeCell ref="J17:K17"/>
    <mergeCell ref="O17:P17"/>
    <mergeCell ref="E19:F19"/>
    <mergeCell ref="J19:K19"/>
    <mergeCell ref="O19:P19"/>
    <mergeCell ref="E20:F20"/>
    <mergeCell ref="J20:K20"/>
    <mergeCell ref="O20:P20"/>
    <mergeCell ref="E21:F21"/>
    <mergeCell ref="J21:K21"/>
    <mergeCell ref="O21:P21"/>
    <mergeCell ref="E22:F22"/>
    <mergeCell ref="J22:K22"/>
    <mergeCell ref="O22:P22"/>
    <mergeCell ref="E24:F24"/>
    <mergeCell ref="J24:K24"/>
    <mergeCell ref="O24:P24"/>
    <mergeCell ref="D25:E25"/>
    <mergeCell ref="F25:G25"/>
    <mergeCell ref="I25:J25"/>
    <mergeCell ref="K25:L25"/>
    <mergeCell ref="N25:O25"/>
    <mergeCell ref="P25:Q25"/>
    <mergeCell ref="P27:Q27"/>
    <mergeCell ref="D26:E26"/>
    <mergeCell ref="F26:G26"/>
    <mergeCell ref="I26:J26"/>
    <mergeCell ref="K26:L26"/>
    <mergeCell ref="N26:O26"/>
    <mergeCell ref="P26:Q26"/>
    <mergeCell ref="D27:E27"/>
    <mergeCell ref="F27:G27"/>
    <mergeCell ref="I27:J27"/>
    <mergeCell ref="K27:L27"/>
    <mergeCell ref="N27:O27"/>
  </mergeCells>
  <phoneticPr fontId="2"/>
  <pageMargins left="0.49" right="0.46" top="0.6" bottom="0.56000000000000005" header="0.51200000000000001" footer="0.51200000000000001"/>
  <pageSetup paperSize="12" scale="75" orientation="portrait" verticalDpi="4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I14:Q24 JE14:JM24 TA14:TI24 ACW14:ADE24 AMS14:ANA24 AWO14:AWW24 BGK14:BGS24 BQG14:BQO24 CAC14:CAK24 CJY14:CKG24 CTU14:CUC24 DDQ14:DDY24 DNM14:DNU24 DXI14:DXQ24 EHE14:EHM24 ERA14:ERI24 FAW14:FBE24 FKS14:FLA24 FUO14:FUW24 GEK14:GES24 GOG14:GOO24 GYC14:GYK24 HHY14:HIG24 HRU14:HSC24 IBQ14:IBY24 ILM14:ILU24 IVI14:IVQ24 JFE14:JFM24 JPA14:JPI24 JYW14:JZE24 KIS14:KJA24 KSO14:KSW24 LCK14:LCS24 LMG14:LMO24 LWC14:LWK24 MFY14:MGG24 MPU14:MQC24 MZQ14:MZY24 NJM14:NJU24 NTI14:NTQ24 ODE14:ODM24 ONA14:ONI24 OWW14:OXE24 PGS14:PHA24 PQO14:PQW24 QAK14:QAS24 QKG14:QKO24 QUC14:QUK24 RDY14:REG24 RNU14:ROC24 RXQ14:RXY24 SHM14:SHU24 SRI14:SRQ24 TBE14:TBM24 TLA14:TLI24 TUW14:TVE24 UES14:UFA24 UOO14:UOW24 UYK14:UYS24 VIG14:VIO24 VSC14:VSK24 WBY14:WCG24 WLU14:WMC24 WVQ14:WVY24 I65550:Q65560 JE65550:JM65560 TA65550:TI65560 ACW65550:ADE65560 AMS65550:ANA65560 AWO65550:AWW65560 BGK65550:BGS65560 BQG65550:BQO65560 CAC65550:CAK65560 CJY65550:CKG65560 CTU65550:CUC65560 DDQ65550:DDY65560 DNM65550:DNU65560 DXI65550:DXQ65560 EHE65550:EHM65560 ERA65550:ERI65560 FAW65550:FBE65560 FKS65550:FLA65560 FUO65550:FUW65560 GEK65550:GES65560 GOG65550:GOO65560 GYC65550:GYK65560 HHY65550:HIG65560 HRU65550:HSC65560 IBQ65550:IBY65560 ILM65550:ILU65560 IVI65550:IVQ65560 JFE65550:JFM65560 JPA65550:JPI65560 JYW65550:JZE65560 KIS65550:KJA65560 KSO65550:KSW65560 LCK65550:LCS65560 LMG65550:LMO65560 LWC65550:LWK65560 MFY65550:MGG65560 MPU65550:MQC65560 MZQ65550:MZY65560 NJM65550:NJU65560 NTI65550:NTQ65560 ODE65550:ODM65560 ONA65550:ONI65560 OWW65550:OXE65560 PGS65550:PHA65560 PQO65550:PQW65560 QAK65550:QAS65560 QKG65550:QKO65560 QUC65550:QUK65560 RDY65550:REG65560 RNU65550:ROC65560 RXQ65550:RXY65560 SHM65550:SHU65560 SRI65550:SRQ65560 TBE65550:TBM65560 TLA65550:TLI65560 TUW65550:TVE65560 UES65550:UFA65560 UOO65550:UOW65560 UYK65550:UYS65560 VIG65550:VIO65560 VSC65550:VSK65560 WBY65550:WCG65560 WLU65550:WMC65560 WVQ65550:WVY65560 I131086:Q131096 JE131086:JM131096 TA131086:TI131096 ACW131086:ADE131096 AMS131086:ANA131096 AWO131086:AWW131096 BGK131086:BGS131096 BQG131086:BQO131096 CAC131086:CAK131096 CJY131086:CKG131096 CTU131086:CUC131096 DDQ131086:DDY131096 DNM131086:DNU131096 DXI131086:DXQ131096 EHE131086:EHM131096 ERA131086:ERI131096 FAW131086:FBE131096 FKS131086:FLA131096 FUO131086:FUW131096 GEK131086:GES131096 GOG131086:GOO131096 GYC131086:GYK131096 HHY131086:HIG131096 HRU131086:HSC131096 IBQ131086:IBY131096 ILM131086:ILU131096 IVI131086:IVQ131096 JFE131086:JFM131096 JPA131086:JPI131096 JYW131086:JZE131096 KIS131086:KJA131096 KSO131086:KSW131096 LCK131086:LCS131096 LMG131086:LMO131096 LWC131086:LWK131096 MFY131086:MGG131096 MPU131086:MQC131096 MZQ131086:MZY131096 NJM131086:NJU131096 NTI131086:NTQ131096 ODE131086:ODM131096 ONA131086:ONI131096 OWW131086:OXE131096 PGS131086:PHA131096 PQO131086:PQW131096 QAK131086:QAS131096 QKG131086:QKO131096 QUC131086:QUK131096 RDY131086:REG131096 RNU131086:ROC131096 RXQ131086:RXY131096 SHM131086:SHU131096 SRI131086:SRQ131096 TBE131086:TBM131096 TLA131086:TLI131096 TUW131086:TVE131096 UES131086:UFA131096 UOO131086:UOW131096 UYK131086:UYS131096 VIG131086:VIO131096 VSC131086:VSK131096 WBY131086:WCG131096 WLU131086:WMC131096 WVQ131086:WVY131096 I196622:Q196632 JE196622:JM196632 TA196622:TI196632 ACW196622:ADE196632 AMS196622:ANA196632 AWO196622:AWW196632 BGK196622:BGS196632 BQG196622:BQO196632 CAC196622:CAK196632 CJY196622:CKG196632 CTU196622:CUC196632 DDQ196622:DDY196632 DNM196622:DNU196632 DXI196622:DXQ196632 EHE196622:EHM196632 ERA196622:ERI196632 FAW196622:FBE196632 FKS196622:FLA196632 FUO196622:FUW196632 GEK196622:GES196632 GOG196622:GOO196632 GYC196622:GYK196632 HHY196622:HIG196632 HRU196622:HSC196632 IBQ196622:IBY196632 ILM196622:ILU196632 IVI196622:IVQ196632 JFE196622:JFM196632 JPA196622:JPI196632 JYW196622:JZE196632 KIS196622:KJA196632 KSO196622:KSW196632 LCK196622:LCS196632 LMG196622:LMO196632 LWC196622:LWK196632 MFY196622:MGG196632 MPU196622:MQC196632 MZQ196622:MZY196632 NJM196622:NJU196632 NTI196622:NTQ196632 ODE196622:ODM196632 ONA196622:ONI196632 OWW196622:OXE196632 PGS196622:PHA196632 PQO196622:PQW196632 QAK196622:QAS196632 QKG196622:QKO196632 QUC196622:QUK196632 RDY196622:REG196632 RNU196622:ROC196632 RXQ196622:RXY196632 SHM196622:SHU196632 SRI196622:SRQ196632 TBE196622:TBM196632 TLA196622:TLI196632 TUW196622:TVE196632 UES196622:UFA196632 UOO196622:UOW196632 UYK196622:UYS196632 VIG196622:VIO196632 VSC196622:VSK196632 WBY196622:WCG196632 WLU196622:WMC196632 WVQ196622:WVY196632 I262158:Q262168 JE262158:JM262168 TA262158:TI262168 ACW262158:ADE262168 AMS262158:ANA262168 AWO262158:AWW262168 BGK262158:BGS262168 BQG262158:BQO262168 CAC262158:CAK262168 CJY262158:CKG262168 CTU262158:CUC262168 DDQ262158:DDY262168 DNM262158:DNU262168 DXI262158:DXQ262168 EHE262158:EHM262168 ERA262158:ERI262168 FAW262158:FBE262168 FKS262158:FLA262168 FUO262158:FUW262168 GEK262158:GES262168 GOG262158:GOO262168 GYC262158:GYK262168 HHY262158:HIG262168 HRU262158:HSC262168 IBQ262158:IBY262168 ILM262158:ILU262168 IVI262158:IVQ262168 JFE262158:JFM262168 JPA262158:JPI262168 JYW262158:JZE262168 KIS262158:KJA262168 KSO262158:KSW262168 LCK262158:LCS262168 LMG262158:LMO262168 LWC262158:LWK262168 MFY262158:MGG262168 MPU262158:MQC262168 MZQ262158:MZY262168 NJM262158:NJU262168 NTI262158:NTQ262168 ODE262158:ODM262168 ONA262158:ONI262168 OWW262158:OXE262168 PGS262158:PHA262168 PQO262158:PQW262168 QAK262158:QAS262168 QKG262158:QKO262168 QUC262158:QUK262168 RDY262158:REG262168 RNU262158:ROC262168 RXQ262158:RXY262168 SHM262158:SHU262168 SRI262158:SRQ262168 TBE262158:TBM262168 TLA262158:TLI262168 TUW262158:TVE262168 UES262158:UFA262168 UOO262158:UOW262168 UYK262158:UYS262168 VIG262158:VIO262168 VSC262158:VSK262168 WBY262158:WCG262168 WLU262158:WMC262168 WVQ262158:WVY262168 I327694:Q327704 JE327694:JM327704 TA327694:TI327704 ACW327694:ADE327704 AMS327694:ANA327704 AWO327694:AWW327704 BGK327694:BGS327704 BQG327694:BQO327704 CAC327694:CAK327704 CJY327694:CKG327704 CTU327694:CUC327704 DDQ327694:DDY327704 DNM327694:DNU327704 DXI327694:DXQ327704 EHE327694:EHM327704 ERA327694:ERI327704 FAW327694:FBE327704 FKS327694:FLA327704 FUO327694:FUW327704 GEK327694:GES327704 GOG327694:GOO327704 GYC327694:GYK327704 HHY327694:HIG327704 HRU327694:HSC327704 IBQ327694:IBY327704 ILM327694:ILU327704 IVI327694:IVQ327704 JFE327694:JFM327704 JPA327694:JPI327704 JYW327694:JZE327704 KIS327694:KJA327704 KSO327694:KSW327704 LCK327694:LCS327704 LMG327694:LMO327704 LWC327694:LWK327704 MFY327694:MGG327704 MPU327694:MQC327704 MZQ327694:MZY327704 NJM327694:NJU327704 NTI327694:NTQ327704 ODE327694:ODM327704 ONA327694:ONI327704 OWW327694:OXE327704 PGS327694:PHA327704 PQO327694:PQW327704 QAK327694:QAS327704 QKG327694:QKO327704 QUC327694:QUK327704 RDY327694:REG327704 RNU327694:ROC327704 RXQ327694:RXY327704 SHM327694:SHU327704 SRI327694:SRQ327704 TBE327694:TBM327704 TLA327694:TLI327704 TUW327694:TVE327704 UES327694:UFA327704 UOO327694:UOW327704 UYK327694:UYS327704 VIG327694:VIO327704 VSC327694:VSK327704 WBY327694:WCG327704 WLU327694:WMC327704 WVQ327694:WVY327704 I393230:Q393240 JE393230:JM393240 TA393230:TI393240 ACW393230:ADE393240 AMS393230:ANA393240 AWO393230:AWW393240 BGK393230:BGS393240 BQG393230:BQO393240 CAC393230:CAK393240 CJY393230:CKG393240 CTU393230:CUC393240 DDQ393230:DDY393240 DNM393230:DNU393240 DXI393230:DXQ393240 EHE393230:EHM393240 ERA393230:ERI393240 FAW393230:FBE393240 FKS393230:FLA393240 FUO393230:FUW393240 GEK393230:GES393240 GOG393230:GOO393240 GYC393230:GYK393240 HHY393230:HIG393240 HRU393230:HSC393240 IBQ393230:IBY393240 ILM393230:ILU393240 IVI393230:IVQ393240 JFE393230:JFM393240 JPA393230:JPI393240 JYW393230:JZE393240 KIS393230:KJA393240 KSO393230:KSW393240 LCK393230:LCS393240 LMG393230:LMO393240 LWC393230:LWK393240 MFY393230:MGG393240 MPU393230:MQC393240 MZQ393230:MZY393240 NJM393230:NJU393240 NTI393230:NTQ393240 ODE393230:ODM393240 ONA393230:ONI393240 OWW393230:OXE393240 PGS393230:PHA393240 PQO393230:PQW393240 QAK393230:QAS393240 QKG393230:QKO393240 QUC393230:QUK393240 RDY393230:REG393240 RNU393230:ROC393240 RXQ393230:RXY393240 SHM393230:SHU393240 SRI393230:SRQ393240 TBE393230:TBM393240 TLA393230:TLI393240 TUW393230:TVE393240 UES393230:UFA393240 UOO393230:UOW393240 UYK393230:UYS393240 VIG393230:VIO393240 VSC393230:VSK393240 WBY393230:WCG393240 WLU393230:WMC393240 WVQ393230:WVY393240 I458766:Q458776 JE458766:JM458776 TA458766:TI458776 ACW458766:ADE458776 AMS458766:ANA458776 AWO458766:AWW458776 BGK458766:BGS458776 BQG458766:BQO458776 CAC458766:CAK458776 CJY458766:CKG458776 CTU458766:CUC458776 DDQ458766:DDY458776 DNM458766:DNU458776 DXI458766:DXQ458776 EHE458766:EHM458776 ERA458766:ERI458776 FAW458766:FBE458776 FKS458766:FLA458776 FUO458766:FUW458776 GEK458766:GES458776 GOG458766:GOO458776 GYC458766:GYK458776 HHY458766:HIG458776 HRU458766:HSC458776 IBQ458766:IBY458776 ILM458766:ILU458776 IVI458766:IVQ458776 JFE458766:JFM458776 JPA458766:JPI458776 JYW458766:JZE458776 KIS458766:KJA458776 KSO458766:KSW458776 LCK458766:LCS458776 LMG458766:LMO458776 LWC458766:LWK458776 MFY458766:MGG458776 MPU458766:MQC458776 MZQ458766:MZY458776 NJM458766:NJU458776 NTI458766:NTQ458776 ODE458766:ODM458776 ONA458766:ONI458776 OWW458766:OXE458776 PGS458766:PHA458776 PQO458766:PQW458776 QAK458766:QAS458776 QKG458766:QKO458776 QUC458766:QUK458776 RDY458766:REG458776 RNU458766:ROC458776 RXQ458766:RXY458776 SHM458766:SHU458776 SRI458766:SRQ458776 TBE458766:TBM458776 TLA458766:TLI458776 TUW458766:TVE458776 UES458766:UFA458776 UOO458766:UOW458776 UYK458766:UYS458776 VIG458766:VIO458776 VSC458766:VSK458776 WBY458766:WCG458776 WLU458766:WMC458776 WVQ458766:WVY458776 I524302:Q524312 JE524302:JM524312 TA524302:TI524312 ACW524302:ADE524312 AMS524302:ANA524312 AWO524302:AWW524312 BGK524302:BGS524312 BQG524302:BQO524312 CAC524302:CAK524312 CJY524302:CKG524312 CTU524302:CUC524312 DDQ524302:DDY524312 DNM524302:DNU524312 DXI524302:DXQ524312 EHE524302:EHM524312 ERA524302:ERI524312 FAW524302:FBE524312 FKS524302:FLA524312 FUO524302:FUW524312 GEK524302:GES524312 GOG524302:GOO524312 GYC524302:GYK524312 HHY524302:HIG524312 HRU524302:HSC524312 IBQ524302:IBY524312 ILM524302:ILU524312 IVI524302:IVQ524312 JFE524302:JFM524312 JPA524302:JPI524312 JYW524302:JZE524312 KIS524302:KJA524312 KSO524302:KSW524312 LCK524302:LCS524312 LMG524302:LMO524312 LWC524302:LWK524312 MFY524302:MGG524312 MPU524302:MQC524312 MZQ524302:MZY524312 NJM524302:NJU524312 NTI524302:NTQ524312 ODE524302:ODM524312 ONA524302:ONI524312 OWW524302:OXE524312 PGS524302:PHA524312 PQO524302:PQW524312 QAK524302:QAS524312 QKG524302:QKO524312 QUC524302:QUK524312 RDY524302:REG524312 RNU524302:ROC524312 RXQ524302:RXY524312 SHM524302:SHU524312 SRI524302:SRQ524312 TBE524302:TBM524312 TLA524302:TLI524312 TUW524302:TVE524312 UES524302:UFA524312 UOO524302:UOW524312 UYK524302:UYS524312 VIG524302:VIO524312 VSC524302:VSK524312 WBY524302:WCG524312 WLU524302:WMC524312 WVQ524302:WVY524312 I589838:Q589848 JE589838:JM589848 TA589838:TI589848 ACW589838:ADE589848 AMS589838:ANA589848 AWO589838:AWW589848 BGK589838:BGS589848 BQG589838:BQO589848 CAC589838:CAK589848 CJY589838:CKG589848 CTU589838:CUC589848 DDQ589838:DDY589848 DNM589838:DNU589848 DXI589838:DXQ589848 EHE589838:EHM589848 ERA589838:ERI589848 FAW589838:FBE589848 FKS589838:FLA589848 FUO589838:FUW589848 GEK589838:GES589848 GOG589838:GOO589848 GYC589838:GYK589848 HHY589838:HIG589848 HRU589838:HSC589848 IBQ589838:IBY589848 ILM589838:ILU589848 IVI589838:IVQ589848 JFE589838:JFM589848 JPA589838:JPI589848 JYW589838:JZE589848 KIS589838:KJA589848 KSO589838:KSW589848 LCK589838:LCS589848 LMG589838:LMO589848 LWC589838:LWK589848 MFY589838:MGG589848 MPU589838:MQC589848 MZQ589838:MZY589848 NJM589838:NJU589848 NTI589838:NTQ589848 ODE589838:ODM589848 ONA589838:ONI589848 OWW589838:OXE589848 PGS589838:PHA589848 PQO589838:PQW589848 QAK589838:QAS589848 QKG589838:QKO589848 QUC589838:QUK589848 RDY589838:REG589848 RNU589838:ROC589848 RXQ589838:RXY589848 SHM589838:SHU589848 SRI589838:SRQ589848 TBE589838:TBM589848 TLA589838:TLI589848 TUW589838:TVE589848 UES589838:UFA589848 UOO589838:UOW589848 UYK589838:UYS589848 VIG589838:VIO589848 VSC589838:VSK589848 WBY589838:WCG589848 WLU589838:WMC589848 WVQ589838:WVY589848 I655374:Q655384 JE655374:JM655384 TA655374:TI655384 ACW655374:ADE655384 AMS655374:ANA655384 AWO655374:AWW655384 BGK655374:BGS655384 BQG655374:BQO655384 CAC655374:CAK655384 CJY655374:CKG655384 CTU655374:CUC655384 DDQ655374:DDY655384 DNM655374:DNU655384 DXI655374:DXQ655384 EHE655374:EHM655384 ERA655374:ERI655384 FAW655374:FBE655384 FKS655374:FLA655384 FUO655374:FUW655384 GEK655374:GES655384 GOG655374:GOO655384 GYC655374:GYK655384 HHY655374:HIG655384 HRU655374:HSC655384 IBQ655374:IBY655384 ILM655374:ILU655384 IVI655374:IVQ655384 JFE655374:JFM655384 JPA655374:JPI655384 JYW655374:JZE655384 KIS655374:KJA655384 KSO655374:KSW655384 LCK655374:LCS655384 LMG655374:LMO655384 LWC655374:LWK655384 MFY655374:MGG655384 MPU655374:MQC655384 MZQ655374:MZY655384 NJM655374:NJU655384 NTI655374:NTQ655384 ODE655374:ODM655384 ONA655374:ONI655384 OWW655374:OXE655384 PGS655374:PHA655384 PQO655374:PQW655384 QAK655374:QAS655384 QKG655374:QKO655384 QUC655374:QUK655384 RDY655374:REG655384 RNU655374:ROC655384 RXQ655374:RXY655384 SHM655374:SHU655384 SRI655374:SRQ655384 TBE655374:TBM655384 TLA655374:TLI655384 TUW655374:TVE655384 UES655374:UFA655384 UOO655374:UOW655384 UYK655374:UYS655384 VIG655374:VIO655384 VSC655374:VSK655384 WBY655374:WCG655384 WLU655374:WMC655384 WVQ655374:WVY655384 I720910:Q720920 JE720910:JM720920 TA720910:TI720920 ACW720910:ADE720920 AMS720910:ANA720920 AWO720910:AWW720920 BGK720910:BGS720920 BQG720910:BQO720920 CAC720910:CAK720920 CJY720910:CKG720920 CTU720910:CUC720920 DDQ720910:DDY720920 DNM720910:DNU720920 DXI720910:DXQ720920 EHE720910:EHM720920 ERA720910:ERI720920 FAW720910:FBE720920 FKS720910:FLA720920 FUO720910:FUW720920 GEK720910:GES720920 GOG720910:GOO720920 GYC720910:GYK720920 HHY720910:HIG720920 HRU720910:HSC720920 IBQ720910:IBY720920 ILM720910:ILU720920 IVI720910:IVQ720920 JFE720910:JFM720920 JPA720910:JPI720920 JYW720910:JZE720920 KIS720910:KJA720920 KSO720910:KSW720920 LCK720910:LCS720920 LMG720910:LMO720920 LWC720910:LWK720920 MFY720910:MGG720920 MPU720910:MQC720920 MZQ720910:MZY720920 NJM720910:NJU720920 NTI720910:NTQ720920 ODE720910:ODM720920 ONA720910:ONI720920 OWW720910:OXE720920 PGS720910:PHA720920 PQO720910:PQW720920 QAK720910:QAS720920 QKG720910:QKO720920 QUC720910:QUK720920 RDY720910:REG720920 RNU720910:ROC720920 RXQ720910:RXY720920 SHM720910:SHU720920 SRI720910:SRQ720920 TBE720910:TBM720920 TLA720910:TLI720920 TUW720910:TVE720920 UES720910:UFA720920 UOO720910:UOW720920 UYK720910:UYS720920 VIG720910:VIO720920 VSC720910:VSK720920 WBY720910:WCG720920 WLU720910:WMC720920 WVQ720910:WVY720920 I786446:Q786456 JE786446:JM786456 TA786446:TI786456 ACW786446:ADE786456 AMS786446:ANA786456 AWO786446:AWW786456 BGK786446:BGS786456 BQG786446:BQO786456 CAC786446:CAK786456 CJY786446:CKG786456 CTU786446:CUC786456 DDQ786446:DDY786456 DNM786446:DNU786456 DXI786446:DXQ786456 EHE786446:EHM786456 ERA786446:ERI786456 FAW786446:FBE786456 FKS786446:FLA786456 FUO786446:FUW786456 GEK786446:GES786456 GOG786446:GOO786456 GYC786446:GYK786456 HHY786446:HIG786456 HRU786446:HSC786456 IBQ786446:IBY786456 ILM786446:ILU786456 IVI786446:IVQ786456 JFE786446:JFM786456 JPA786446:JPI786456 JYW786446:JZE786456 KIS786446:KJA786456 KSO786446:KSW786456 LCK786446:LCS786456 LMG786446:LMO786456 LWC786446:LWK786456 MFY786446:MGG786456 MPU786446:MQC786456 MZQ786446:MZY786456 NJM786446:NJU786456 NTI786446:NTQ786456 ODE786446:ODM786456 ONA786446:ONI786456 OWW786446:OXE786456 PGS786446:PHA786456 PQO786446:PQW786456 QAK786446:QAS786456 QKG786446:QKO786456 QUC786446:QUK786456 RDY786446:REG786456 RNU786446:ROC786456 RXQ786446:RXY786456 SHM786446:SHU786456 SRI786446:SRQ786456 TBE786446:TBM786456 TLA786446:TLI786456 TUW786446:TVE786456 UES786446:UFA786456 UOO786446:UOW786456 UYK786446:UYS786456 VIG786446:VIO786456 VSC786446:VSK786456 WBY786446:WCG786456 WLU786446:WMC786456 WVQ786446:WVY786456 I851982:Q851992 JE851982:JM851992 TA851982:TI851992 ACW851982:ADE851992 AMS851982:ANA851992 AWO851982:AWW851992 BGK851982:BGS851992 BQG851982:BQO851992 CAC851982:CAK851992 CJY851982:CKG851992 CTU851982:CUC851992 DDQ851982:DDY851992 DNM851982:DNU851992 DXI851982:DXQ851992 EHE851982:EHM851992 ERA851982:ERI851992 FAW851982:FBE851992 FKS851982:FLA851992 FUO851982:FUW851992 GEK851982:GES851992 GOG851982:GOO851992 GYC851982:GYK851992 HHY851982:HIG851992 HRU851982:HSC851992 IBQ851982:IBY851992 ILM851982:ILU851992 IVI851982:IVQ851992 JFE851982:JFM851992 JPA851982:JPI851992 JYW851982:JZE851992 KIS851982:KJA851992 KSO851982:KSW851992 LCK851982:LCS851992 LMG851982:LMO851992 LWC851982:LWK851992 MFY851982:MGG851992 MPU851982:MQC851992 MZQ851982:MZY851992 NJM851982:NJU851992 NTI851982:NTQ851992 ODE851982:ODM851992 ONA851982:ONI851992 OWW851982:OXE851992 PGS851982:PHA851992 PQO851982:PQW851992 QAK851982:QAS851992 QKG851982:QKO851992 QUC851982:QUK851992 RDY851982:REG851992 RNU851982:ROC851992 RXQ851982:RXY851992 SHM851982:SHU851992 SRI851982:SRQ851992 TBE851982:TBM851992 TLA851982:TLI851992 TUW851982:TVE851992 UES851982:UFA851992 UOO851982:UOW851992 UYK851982:UYS851992 VIG851982:VIO851992 VSC851982:VSK851992 WBY851982:WCG851992 WLU851982:WMC851992 WVQ851982:WVY851992 I917518:Q917528 JE917518:JM917528 TA917518:TI917528 ACW917518:ADE917528 AMS917518:ANA917528 AWO917518:AWW917528 BGK917518:BGS917528 BQG917518:BQO917528 CAC917518:CAK917528 CJY917518:CKG917528 CTU917518:CUC917528 DDQ917518:DDY917528 DNM917518:DNU917528 DXI917518:DXQ917528 EHE917518:EHM917528 ERA917518:ERI917528 FAW917518:FBE917528 FKS917518:FLA917528 FUO917518:FUW917528 GEK917518:GES917528 GOG917518:GOO917528 GYC917518:GYK917528 HHY917518:HIG917528 HRU917518:HSC917528 IBQ917518:IBY917528 ILM917518:ILU917528 IVI917518:IVQ917528 JFE917518:JFM917528 JPA917518:JPI917528 JYW917518:JZE917528 KIS917518:KJA917528 KSO917518:KSW917528 LCK917518:LCS917528 LMG917518:LMO917528 LWC917518:LWK917528 MFY917518:MGG917528 MPU917518:MQC917528 MZQ917518:MZY917528 NJM917518:NJU917528 NTI917518:NTQ917528 ODE917518:ODM917528 ONA917518:ONI917528 OWW917518:OXE917528 PGS917518:PHA917528 PQO917518:PQW917528 QAK917518:QAS917528 QKG917518:QKO917528 QUC917518:QUK917528 RDY917518:REG917528 RNU917518:ROC917528 RXQ917518:RXY917528 SHM917518:SHU917528 SRI917518:SRQ917528 TBE917518:TBM917528 TLA917518:TLI917528 TUW917518:TVE917528 UES917518:UFA917528 UOO917518:UOW917528 UYK917518:UYS917528 VIG917518:VIO917528 VSC917518:VSK917528 WBY917518:WCG917528 WLU917518:WMC917528 WVQ917518:WVY917528 I983054:Q983064 JE983054:JM983064 TA983054:TI983064 ACW983054:ADE983064 AMS983054:ANA983064 AWO983054:AWW983064 BGK983054:BGS983064 BQG983054:BQO983064 CAC983054:CAK983064 CJY983054:CKG983064 CTU983054:CUC983064 DDQ983054:DDY983064 DNM983054:DNU983064 DXI983054:DXQ983064 EHE983054:EHM983064 ERA983054:ERI983064 FAW983054:FBE983064 FKS983054:FLA983064 FUO983054:FUW983064 GEK983054:GES983064 GOG983054:GOO983064 GYC983054:GYK983064 HHY983054:HIG983064 HRU983054:HSC983064 IBQ983054:IBY983064 ILM983054:ILU983064 IVI983054:IVQ983064 JFE983054:JFM983064 JPA983054:JPI983064 JYW983054:JZE983064 KIS983054:KJA983064 KSO983054:KSW983064 LCK983054:LCS983064 LMG983054:LMO983064 LWC983054:LWK983064 MFY983054:MGG983064 MPU983054:MQC983064 MZQ983054:MZY983064 NJM983054:NJU983064 NTI983054:NTQ983064 ODE983054:ODM983064 ONA983054:ONI983064 OWW983054:OXE983064 PGS983054:PHA983064 PQO983054:PQW983064 QAK983054:QAS983064 QKG983054:QKO983064 QUC983054:QUK983064 RDY983054:REG983064 RNU983054:ROC983064 RXQ983054:RXY983064 SHM983054:SHU983064 SRI983054:SRQ983064 TBE983054:TBM983064 TLA983054:TLI983064 TUW983054:TVE983064 UES983054:UFA983064 UOO983054:UOW983064 UYK983054:UYS983064 VIG983054:VIO983064 VSC983054:VSK983064 WBY983054:WCG983064 WLU983054:WMC983064 WVQ983054:WVY983064 C14:D27 IY14:IZ27 SU14:SV27 ACQ14:ACR27 AMM14:AMN27 AWI14:AWJ27 BGE14:BGF27 BQA14:BQB27 BZW14:BZX27 CJS14:CJT27 CTO14:CTP27 DDK14:DDL27 DNG14:DNH27 DXC14:DXD27 EGY14:EGZ27 EQU14:EQV27 FAQ14:FAR27 FKM14:FKN27 FUI14:FUJ27 GEE14:GEF27 GOA14:GOB27 GXW14:GXX27 HHS14:HHT27 HRO14:HRP27 IBK14:IBL27 ILG14:ILH27 IVC14:IVD27 JEY14:JEZ27 JOU14:JOV27 JYQ14:JYR27 KIM14:KIN27 KSI14:KSJ27 LCE14:LCF27 LMA14:LMB27 LVW14:LVX27 MFS14:MFT27 MPO14:MPP27 MZK14:MZL27 NJG14:NJH27 NTC14:NTD27 OCY14:OCZ27 OMU14:OMV27 OWQ14:OWR27 PGM14:PGN27 PQI14:PQJ27 QAE14:QAF27 QKA14:QKB27 QTW14:QTX27 RDS14:RDT27 RNO14:RNP27 RXK14:RXL27 SHG14:SHH27 SRC14:SRD27 TAY14:TAZ27 TKU14:TKV27 TUQ14:TUR27 UEM14:UEN27 UOI14:UOJ27 UYE14:UYF27 VIA14:VIB27 VRW14:VRX27 WBS14:WBT27 WLO14:WLP27 WVK14:WVL27 C65550:D65563 IY65550:IZ65563 SU65550:SV65563 ACQ65550:ACR65563 AMM65550:AMN65563 AWI65550:AWJ65563 BGE65550:BGF65563 BQA65550:BQB65563 BZW65550:BZX65563 CJS65550:CJT65563 CTO65550:CTP65563 DDK65550:DDL65563 DNG65550:DNH65563 DXC65550:DXD65563 EGY65550:EGZ65563 EQU65550:EQV65563 FAQ65550:FAR65563 FKM65550:FKN65563 FUI65550:FUJ65563 GEE65550:GEF65563 GOA65550:GOB65563 GXW65550:GXX65563 HHS65550:HHT65563 HRO65550:HRP65563 IBK65550:IBL65563 ILG65550:ILH65563 IVC65550:IVD65563 JEY65550:JEZ65563 JOU65550:JOV65563 JYQ65550:JYR65563 KIM65550:KIN65563 KSI65550:KSJ65563 LCE65550:LCF65563 LMA65550:LMB65563 LVW65550:LVX65563 MFS65550:MFT65563 MPO65550:MPP65563 MZK65550:MZL65563 NJG65550:NJH65563 NTC65550:NTD65563 OCY65550:OCZ65563 OMU65550:OMV65563 OWQ65550:OWR65563 PGM65550:PGN65563 PQI65550:PQJ65563 QAE65550:QAF65563 QKA65550:QKB65563 QTW65550:QTX65563 RDS65550:RDT65563 RNO65550:RNP65563 RXK65550:RXL65563 SHG65550:SHH65563 SRC65550:SRD65563 TAY65550:TAZ65563 TKU65550:TKV65563 TUQ65550:TUR65563 UEM65550:UEN65563 UOI65550:UOJ65563 UYE65550:UYF65563 VIA65550:VIB65563 VRW65550:VRX65563 WBS65550:WBT65563 WLO65550:WLP65563 WVK65550:WVL65563 C131086:D131099 IY131086:IZ131099 SU131086:SV131099 ACQ131086:ACR131099 AMM131086:AMN131099 AWI131086:AWJ131099 BGE131086:BGF131099 BQA131086:BQB131099 BZW131086:BZX131099 CJS131086:CJT131099 CTO131086:CTP131099 DDK131086:DDL131099 DNG131086:DNH131099 DXC131086:DXD131099 EGY131086:EGZ131099 EQU131086:EQV131099 FAQ131086:FAR131099 FKM131086:FKN131099 FUI131086:FUJ131099 GEE131086:GEF131099 GOA131086:GOB131099 GXW131086:GXX131099 HHS131086:HHT131099 HRO131086:HRP131099 IBK131086:IBL131099 ILG131086:ILH131099 IVC131086:IVD131099 JEY131086:JEZ131099 JOU131086:JOV131099 JYQ131086:JYR131099 KIM131086:KIN131099 KSI131086:KSJ131099 LCE131086:LCF131099 LMA131086:LMB131099 LVW131086:LVX131099 MFS131086:MFT131099 MPO131086:MPP131099 MZK131086:MZL131099 NJG131086:NJH131099 NTC131086:NTD131099 OCY131086:OCZ131099 OMU131086:OMV131099 OWQ131086:OWR131099 PGM131086:PGN131099 PQI131086:PQJ131099 QAE131086:QAF131099 QKA131086:QKB131099 QTW131086:QTX131099 RDS131086:RDT131099 RNO131086:RNP131099 RXK131086:RXL131099 SHG131086:SHH131099 SRC131086:SRD131099 TAY131086:TAZ131099 TKU131086:TKV131099 TUQ131086:TUR131099 UEM131086:UEN131099 UOI131086:UOJ131099 UYE131086:UYF131099 VIA131086:VIB131099 VRW131086:VRX131099 WBS131086:WBT131099 WLO131086:WLP131099 WVK131086:WVL131099 C196622:D196635 IY196622:IZ196635 SU196622:SV196635 ACQ196622:ACR196635 AMM196622:AMN196635 AWI196622:AWJ196635 BGE196622:BGF196635 BQA196622:BQB196635 BZW196622:BZX196635 CJS196622:CJT196635 CTO196622:CTP196635 DDK196622:DDL196635 DNG196622:DNH196635 DXC196622:DXD196635 EGY196622:EGZ196635 EQU196622:EQV196635 FAQ196622:FAR196635 FKM196622:FKN196635 FUI196622:FUJ196635 GEE196622:GEF196635 GOA196622:GOB196635 GXW196622:GXX196635 HHS196622:HHT196635 HRO196622:HRP196635 IBK196622:IBL196635 ILG196622:ILH196635 IVC196622:IVD196635 JEY196622:JEZ196635 JOU196622:JOV196635 JYQ196622:JYR196635 KIM196622:KIN196635 KSI196622:KSJ196635 LCE196622:LCF196635 LMA196622:LMB196635 LVW196622:LVX196635 MFS196622:MFT196635 MPO196622:MPP196635 MZK196622:MZL196635 NJG196622:NJH196635 NTC196622:NTD196635 OCY196622:OCZ196635 OMU196622:OMV196635 OWQ196622:OWR196635 PGM196622:PGN196635 PQI196622:PQJ196635 QAE196622:QAF196635 QKA196622:QKB196635 QTW196622:QTX196635 RDS196622:RDT196635 RNO196622:RNP196635 RXK196622:RXL196635 SHG196622:SHH196635 SRC196622:SRD196635 TAY196622:TAZ196635 TKU196622:TKV196635 TUQ196622:TUR196635 UEM196622:UEN196635 UOI196622:UOJ196635 UYE196622:UYF196635 VIA196622:VIB196635 VRW196622:VRX196635 WBS196622:WBT196635 WLO196622:WLP196635 WVK196622:WVL196635 C262158:D262171 IY262158:IZ262171 SU262158:SV262171 ACQ262158:ACR262171 AMM262158:AMN262171 AWI262158:AWJ262171 BGE262158:BGF262171 BQA262158:BQB262171 BZW262158:BZX262171 CJS262158:CJT262171 CTO262158:CTP262171 DDK262158:DDL262171 DNG262158:DNH262171 DXC262158:DXD262171 EGY262158:EGZ262171 EQU262158:EQV262171 FAQ262158:FAR262171 FKM262158:FKN262171 FUI262158:FUJ262171 GEE262158:GEF262171 GOA262158:GOB262171 GXW262158:GXX262171 HHS262158:HHT262171 HRO262158:HRP262171 IBK262158:IBL262171 ILG262158:ILH262171 IVC262158:IVD262171 JEY262158:JEZ262171 JOU262158:JOV262171 JYQ262158:JYR262171 KIM262158:KIN262171 KSI262158:KSJ262171 LCE262158:LCF262171 LMA262158:LMB262171 LVW262158:LVX262171 MFS262158:MFT262171 MPO262158:MPP262171 MZK262158:MZL262171 NJG262158:NJH262171 NTC262158:NTD262171 OCY262158:OCZ262171 OMU262158:OMV262171 OWQ262158:OWR262171 PGM262158:PGN262171 PQI262158:PQJ262171 QAE262158:QAF262171 QKA262158:QKB262171 QTW262158:QTX262171 RDS262158:RDT262171 RNO262158:RNP262171 RXK262158:RXL262171 SHG262158:SHH262171 SRC262158:SRD262171 TAY262158:TAZ262171 TKU262158:TKV262171 TUQ262158:TUR262171 UEM262158:UEN262171 UOI262158:UOJ262171 UYE262158:UYF262171 VIA262158:VIB262171 VRW262158:VRX262171 WBS262158:WBT262171 WLO262158:WLP262171 WVK262158:WVL262171 C327694:D327707 IY327694:IZ327707 SU327694:SV327707 ACQ327694:ACR327707 AMM327694:AMN327707 AWI327694:AWJ327707 BGE327694:BGF327707 BQA327694:BQB327707 BZW327694:BZX327707 CJS327694:CJT327707 CTO327694:CTP327707 DDK327694:DDL327707 DNG327694:DNH327707 DXC327694:DXD327707 EGY327694:EGZ327707 EQU327694:EQV327707 FAQ327694:FAR327707 FKM327694:FKN327707 FUI327694:FUJ327707 GEE327694:GEF327707 GOA327694:GOB327707 GXW327694:GXX327707 HHS327694:HHT327707 HRO327694:HRP327707 IBK327694:IBL327707 ILG327694:ILH327707 IVC327694:IVD327707 JEY327694:JEZ327707 JOU327694:JOV327707 JYQ327694:JYR327707 KIM327694:KIN327707 KSI327694:KSJ327707 LCE327694:LCF327707 LMA327694:LMB327707 LVW327694:LVX327707 MFS327694:MFT327707 MPO327694:MPP327707 MZK327694:MZL327707 NJG327694:NJH327707 NTC327694:NTD327707 OCY327694:OCZ327707 OMU327694:OMV327707 OWQ327694:OWR327707 PGM327694:PGN327707 PQI327694:PQJ327707 QAE327694:QAF327707 QKA327694:QKB327707 QTW327694:QTX327707 RDS327694:RDT327707 RNO327694:RNP327707 RXK327694:RXL327707 SHG327694:SHH327707 SRC327694:SRD327707 TAY327694:TAZ327707 TKU327694:TKV327707 TUQ327694:TUR327707 UEM327694:UEN327707 UOI327694:UOJ327707 UYE327694:UYF327707 VIA327694:VIB327707 VRW327694:VRX327707 WBS327694:WBT327707 WLO327694:WLP327707 WVK327694:WVL327707 C393230:D393243 IY393230:IZ393243 SU393230:SV393243 ACQ393230:ACR393243 AMM393230:AMN393243 AWI393230:AWJ393243 BGE393230:BGF393243 BQA393230:BQB393243 BZW393230:BZX393243 CJS393230:CJT393243 CTO393230:CTP393243 DDK393230:DDL393243 DNG393230:DNH393243 DXC393230:DXD393243 EGY393230:EGZ393243 EQU393230:EQV393243 FAQ393230:FAR393243 FKM393230:FKN393243 FUI393230:FUJ393243 GEE393230:GEF393243 GOA393230:GOB393243 GXW393230:GXX393243 HHS393230:HHT393243 HRO393230:HRP393243 IBK393230:IBL393243 ILG393230:ILH393243 IVC393230:IVD393243 JEY393230:JEZ393243 JOU393230:JOV393243 JYQ393230:JYR393243 KIM393230:KIN393243 KSI393230:KSJ393243 LCE393230:LCF393243 LMA393230:LMB393243 LVW393230:LVX393243 MFS393230:MFT393243 MPO393230:MPP393243 MZK393230:MZL393243 NJG393230:NJH393243 NTC393230:NTD393243 OCY393230:OCZ393243 OMU393230:OMV393243 OWQ393230:OWR393243 PGM393230:PGN393243 PQI393230:PQJ393243 QAE393230:QAF393243 QKA393230:QKB393243 QTW393230:QTX393243 RDS393230:RDT393243 RNO393230:RNP393243 RXK393230:RXL393243 SHG393230:SHH393243 SRC393230:SRD393243 TAY393230:TAZ393243 TKU393230:TKV393243 TUQ393230:TUR393243 UEM393230:UEN393243 UOI393230:UOJ393243 UYE393230:UYF393243 VIA393230:VIB393243 VRW393230:VRX393243 WBS393230:WBT393243 WLO393230:WLP393243 WVK393230:WVL393243 C458766:D458779 IY458766:IZ458779 SU458766:SV458779 ACQ458766:ACR458779 AMM458766:AMN458779 AWI458766:AWJ458779 BGE458766:BGF458779 BQA458766:BQB458779 BZW458766:BZX458779 CJS458766:CJT458779 CTO458766:CTP458779 DDK458766:DDL458779 DNG458766:DNH458779 DXC458766:DXD458779 EGY458766:EGZ458779 EQU458766:EQV458779 FAQ458766:FAR458779 FKM458766:FKN458779 FUI458766:FUJ458779 GEE458766:GEF458779 GOA458766:GOB458779 GXW458766:GXX458779 HHS458766:HHT458779 HRO458766:HRP458779 IBK458766:IBL458779 ILG458766:ILH458779 IVC458766:IVD458779 JEY458766:JEZ458779 JOU458766:JOV458779 JYQ458766:JYR458779 KIM458766:KIN458779 KSI458766:KSJ458779 LCE458766:LCF458779 LMA458766:LMB458779 LVW458766:LVX458779 MFS458766:MFT458779 MPO458766:MPP458779 MZK458766:MZL458779 NJG458766:NJH458779 NTC458766:NTD458779 OCY458766:OCZ458779 OMU458766:OMV458779 OWQ458766:OWR458779 PGM458766:PGN458779 PQI458766:PQJ458779 QAE458766:QAF458779 QKA458766:QKB458779 QTW458766:QTX458779 RDS458766:RDT458779 RNO458766:RNP458779 RXK458766:RXL458779 SHG458766:SHH458779 SRC458766:SRD458779 TAY458766:TAZ458779 TKU458766:TKV458779 TUQ458766:TUR458779 UEM458766:UEN458779 UOI458766:UOJ458779 UYE458766:UYF458779 VIA458766:VIB458779 VRW458766:VRX458779 WBS458766:WBT458779 WLO458766:WLP458779 WVK458766:WVL458779 C524302:D524315 IY524302:IZ524315 SU524302:SV524315 ACQ524302:ACR524315 AMM524302:AMN524315 AWI524302:AWJ524315 BGE524302:BGF524315 BQA524302:BQB524315 BZW524302:BZX524315 CJS524302:CJT524315 CTO524302:CTP524315 DDK524302:DDL524315 DNG524302:DNH524315 DXC524302:DXD524315 EGY524302:EGZ524315 EQU524302:EQV524315 FAQ524302:FAR524315 FKM524302:FKN524315 FUI524302:FUJ524315 GEE524302:GEF524315 GOA524302:GOB524315 GXW524302:GXX524315 HHS524302:HHT524315 HRO524302:HRP524315 IBK524302:IBL524315 ILG524302:ILH524315 IVC524302:IVD524315 JEY524302:JEZ524315 JOU524302:JOV524315 JYQ524302:JYR524315 KIM524302:KIN524315 KSI524302:KSJ524315 LCE524302:LCF524315 LMA524302:LMB524315 LVW524302:LVX524315 MFS524302:MFT524315 MPO524302:MPP524315 MZK524302:MZL524315 NJG524302:NJH524315 NTC524302:NTD524315 OCY524302:OCZ524315 OMU524302:OMV524315 OWQ524302:OWR524315 PGM524302:PGN524315 PQI524302:PQJ524315 QAE524302:QAF524315 QKA524302:QKB524315 QTW524302:QTX524315 RDS524302:RDT524315 RNO524302:RNP524315 RXK524302:RXL524315 SHG524302:SHH524315 SRC524302:SRD524315 TAY524302:TAZ524315 TKU524302:TKV524315 TUQ524302:TUR524315 UEM524302:UEN524315 UOI524302:UOJ524315 UYE524302:UYF524315 VIA524302:VIB524315 VRW524302:VRX524315 WBS524302:WBT524315 WLO524302:WLP524315 WVK524302:WVL524315 C589838:D589851 IY589838:IZ589851 SU589838:SV589851 ACQ589838:ACR589851 AMM589838:AMN589851 AWI589838:AWJ589851 BGE589838:BGF589851 BQA589838:BQB589851 BZW589838:BZX589851 CJS589838:CJT589851 CTO589838:CTP589851 DDK589838:DDL589851 DNG589838:DNH589851 DXC589838:DXD589851 EGY589838:EGZ589851 EQU589838:EQV589851 FAQ589838:FAR589851 FKM589838:FKN589851 FUI589838:FUJ589851 GEE589838:GEF589851 GOA589838:GOB589851 GXW589838:GXX589851 HHS589838:HHT589851 HRO589838:HRP589851 IBK589838:IBL589851 ILG589838:ILH589851 IVC589838:IVD589851 JEY589838:JEZ589851 JOU589838:JOV589851 JYQ589838:JYR589851 KIM589838:KIN589851 KSI589838:KSJ589851 LCE589838:LCF589851 LMA589838:LMB589851 LVW589838:LVX589851 MFS589838:MFT589851 MPO589838:MPP589851 MZK589838:MZL589851 NJG589838:NJH589851 NTC589838:NTD589851 OCY589838:OCZ589851 OMU589838:OMV589851 OWQ589838:OWR589851 PGM589838:PGN589851 PQI589838:PQJ589851 QAE589838:QAF589851 QKA589838:QKB589851 QTW589838:QTX589851 RDS589838:RDT589851 RNO589838:RNP589851 RXK589838:RXL589851 SHG589838:SHH589851 SRC589838:SRD589851 TAY589838:TAZ589851 TKU589838:TKV589851 TUQ589838:TUR589851 UEM589838:UEN589851 UOI589838:UOJ589851 UYE589838:UYF589851 VIA589838:VIB589851 VRW589838:VRX589851 WBS589838:WBT589851 WLO589838:WLP589851 WVK589838:WVL589851 C655374:D655387 IY655374:IZ655387 SU655374:SV655387 ACQ655374:ACR655387 AMM655374:AMN655387 AWI655374:AWJ655387 BGE655374:BGF655387 BQA655374:BQB655387 BZW655374:BZX655387 CJS655374:CJT655387 CTO655374:CTP655387 DDK655374:DDL655387 DNG655374:DNH655387 DXC655374:DXD655387 EGY655374:EGZ655387 EQU655374:EQV655387 FAQ655374:FAR655387 FKM655374:FKN655387 FUI655374:FUJ655387 GEE655374:GEF655387 GOA655374:GOB655387 GXW655374:GXX655387 HHS655374:HHT655387 HRO655374:HRP655387 IBK655374:IBL655387 ILG655374:ILH655387 IVC655374:IVD655387 JEY655374:JEZ655387 JOU655374:JOV655387 JYQ655374:JYR655387 KIM655374:KIN655387 KSI655374:KSJ655387 LCE655374:LCF655387 LMA655374:LMB655387 LVW655374:LVX655387 MFS655374:MFT655387 MPO655374:MPP655387 MZK655374:MZL655387 NJG655374:NJH655387 NTC655374:NTD655387 OCY655374:OCZ655387 OMU655374:OMV655387 OWQ655374:OWR655387 PGM655374:PGN655387 PQI655374:PQJ655387 QAE655374:QAF655387 QKA655374:QKB655387 QTW655374:QTX655387 RDS655374:RDT655387 RNO655374:RNP655387 RXK655374:RXL655387 SHG655374:SHH655387 SRC655374:SRD655387 TAY655374:TAZ655387 TKU655374:TKV655387 TUQ655374:TUR655387 UEM655374:UEN655387 UOI655374:UOJ655387 UYE655374:UYF655387 VIA655374:VIB655387 VRW655374:VRX655387 WBS655374:WBT655387 WLO655374:WLP655387 WVK655374:WVL655387 C720910:D720923 IY720910:IZ720923 SU720910:SV720923 ACQ720910:ACR720923 AMM720910:AMN720923 AWI720910:AWJ720923 BGE720910:BGF720923 BQA720910:BQB720923 BZW720910:BZX720923 CJS720910:CJT720923 CTO720910:CTP720923 DDK720910:DDL720923 DNG720910:DNH720923 DXC720910:DXD720923 EGY720910:EGZ720923 EQU720910:EQV720923 FAQ720910:FAR720923 FKM720910:FKN720923 FUI720910:FUJ720923 GEE720910:GEF720923 GOA720910:GOB720923 GXW720910:GXX720923 HHS720910:HHT720923 HRO720910:HRP720923 IBK720910:IBL720923 ILG720910:ILH720923 IVC720910:IVD720923 JEY720910:JEZ720923 JOU720910:JOV720923 JYQ720910:JYR720923 KIM720910:KIN720923 KSI720910:KSJ720923 LCE720910:LCF720923 LMA720910:LMB720923 LVW720910:LVX720923 MFS720910:MFT720923 MPO720910:MPP720923 MZK720910:MZL720923 NJG720910:NJH720923 NTC720910:NTD720923 OCY720910:OCZ720923 OMU720910:OMV720923 OWQ720910:OWR720923 PGM720910:PGN720923 PQI720910:PQJ720923 QAE720910:QAF720923 QKA720910:QKB720923 QTW720910:QTX720923 RDS720910:RDT720923 RNO720910:RNP720923 RXK720910:RXL720923 SHG720910:SHH720923 SRC720910:SRD720923 TAY720910:TAZ720923 TKU720910:TKV720923 TUQ720910:TUR720923 UEM720910:UEN720923 UOI720910:UOJ720923 UYE720910:UYF720923 VIA720910:VIB720923 VRW720910:VRX720923 WBS720910:WBT720923 WLO720910:WLP720923 WVK720910:WVL720923 C786446:D786459 IY786446:IZ786459 SU786446:SV786459 ACQ786446:ACR786459 AMM786446:AMN786459 AWI786446:AWJ786459 BGE786446:BGF786459 BQA786446:BQB786459 BZW786446:BZX786459 CJS786446:CJT786459 CTO786446:CTP786459 DDK786446:DDL786459 DNG786446:DNH786459 DXC786446:DXD786459 EGY786446:EGZ786459 EQU786446:EQV786459 FAQ786446:FAR786459 FKM786446:FKN786459 FUI786446:FUJ786459 GEE786446:GEF786459 GOA786446:GOB786459 GXW786446:GXX786459 HHS786446:HHT786459 HRO786446:HRP786459 IBK786446:IBL786459 ILG786446:ILH786459 IVC786446:IVD786459 JEY786446:JEZ786459 JOU786446:JOV786459 JYQ786446:JYR786459 KIM786446:KIN786459 KSI786446:KSJ786459 LCE786446:LCF786459 LMA786446:LMB786459 LVW786446:LVX786459 MFS786446:MFT786459 MPO786446:MPP786459 MZK786446:MZL786459 NJG786446:NJH786459 NTC786446:NTD786459 OCY786446:OCZ786459 OMU786446:OMV786459 OWQ786446:OWR786459 PGM786446:PGN786459 PQI786446:PQJ786459 QAE786446:QAF786459 QKA786446:QKB786459 QTW786446:QTX786459 RDS786446:RDT786459 RNO786446:RNP786459 RXK786446:RXL786459 SHG786446:SHH786459 SRC786446:SRD786459 TAY786446:TAZ786459 TKU786446:TKV786459 TUQ786446:TUR786459 UEM786446:UEN786459 UOI786446:UOJ786459 UYE786446:UYF786459 VIA786446:VIB786459 VRW786446:VRX786459 WBS786446:WBT786459 WLO786446:WLP786459 WVK786446:WVL786459 C851982:D851995 IY851982:IZ851995 SU851982:SV851995 ACQ851982:ACR851995 AMM851982:AMN851995 AWI851982:AWJ851995 BGE851982:BGF851995 BQA851982:BQB851995 BZW851982:BZX851995 CJS851982:CJT851995 CTO851982:CTP851995 DDK851982:DDL851995 DNG851982:DNH851995 DXC851982:DXD851995 EGY851982:EGZ851995 EQU851982:EQV851995 FAQ851982:FAR851995 FKM851982:FKN851995 FUI851982:FUJ851995 GEE851982:GEF851995 GOA851982:GOB851995 GXW851982:GXX851995 HHS851982:HHT851995 HRO851982:HRP851995 IBK851982:IBL851995 ILG851982:ILH851995 IVC851982:IVD851995 JEY851982:JEZ851995 JOU851982:JOV851995 JYQ851982:JYR851995 KIM851982:KIN851995 KSI851982:KSJ851995 LCE851982:LCF851995 LMA851982:LMB851995 LVW851982:LVX851995 MFS851982:MFT851995 MPO851982:MPP851995 MZK851982:MZL851995 NJG851982:NJH851995 NTC851982:NTD851995 OCY851982:OCZ851995 OMU851982:OMV851995 OWQ851982:OWR851995 PGM851982:PGN851995 PQI851982:PQJ851995 QAE851982:QAF851995 QKA851982:QKB851995 QTW851982:QTX851995 RDS851982:RDT851995 RNO851982:RNP851995 RXK851982:RXL851995 SHG851982:SHH851995 SRC851982:SRD851995 TAY851982:TAZ851995 TKU851982:TKV851995 TUQ851982:TUR851995 UEM851982:UEN851995 UOI851982:UOJ851995 UYE851982:UYF851995 VIA851982:VIB851995 VRW851982:VRX851995 WBS851982:WBT851995 WLO851982:WLP851995 WVK851982:WVL851995 C917518:D917531 IY917518:IZ917531 SU917518:SV917531 ACQ917518:ACR917531 AMM917518:AMN917531 AWI917518:AWJ917531 BGE917518:BGF917531 BQA917518:BQB917531 BZW917518:BZX917531 CJS917518:CJT917531 CTO917518:CTP917531 DDK917518:DDL917531 DNG917518:DNH917531 DXC917518:DXD917531 EGY917518:EGZ917531 EQU917518:EQV917531 FAQ917518:FAR917531 FKM917518:FKN917531 FUI917518:FUJ917531 GEE917518:GEF917531 GOA917518:GOB917531 GXW917518:GXX917531 HHS917518:HHT917531 HRO917518:HRP917531 IBK917518:IBL917531 ILG917518:ILH917531 IVC917518:IVD917531 JEY917518:JEZ917531 JOU917518:JOV917531 JYQ917518:JYR917531 KIM917518:KIN917531 KSI917518:KSJ917531 LCE917518:LCF917531 LMA917518:LMB917531 LVW917518:LVX917531 MFS917518:MFT917531 MPO917518:MPP917531 MZK917518:MZL917531 NJG917518:NJH917531 NTC917518:NTD917531 OCY917518:OCZ917531 OMU917518:OMV917531 OWQ917518:OWR917531 PGM917518:PGN917531 PQI917518:PQJ917531 QAE917518:QAF917531 QKA917518:QKB917531 QTW917518:QTX917531 RDS917518:RDT917531 RNO917518:RNP917531 RXK917518:RXL917531 SHG917518:SHH917531 SRC917518:SRD917531 TAY917518:TAZ917531 TKU917518:TKV917531 TUQ917518:TUR917531 UEM917518:UEN917531 UOI917518:UOJ917531 UYE917518:UYF917531 VIA917518:VIB917531 VRW917518:VRX917531 WBS917518:WBT917531 WLO917518:WLP917531 WVK917518:WVL917531 C983054:D983067 IY983054:IZ983067 SU983054:SV983067 ACQ983054:ACR983067 AMM983054:AMN983067 AWI983054:AWJ983067 BGE983054:BGF983067 BQA983054:BQB983067 BZW983054:BZX983067 CJS983054:CJT983067 CTO983054:CTP983067 DDK983054:DDL983067 DNG983054:DNH983067 DXC983054:DXD983067 EGY983054:EGZ983067 EQU983054:EQV983067 FAQ983054:FAR983067 FKM983054:FKN983067 FUI983054:FUJ983067 GEE983054:GEF983067 GOA983054:GOB983067 GXW983054:GXX983067 HHS983054:HHT983067 HRO983054:HRP983067 IBK983054:IBL983067 ILG983054:ILH983067 IVC983054:IVD983067 JEY983054:JEZ983067 JOU983054:JOV983067 JYQ983054:JYR983067 KIM983054:KIN983067 KSI983054:KSJ983067 LCE983054:LCF983067 LMA983054:LMB983067 LVW983054:LVX983067 MFS983054:MFT983067 MPO983054:MPP983067 MZK983054:MZL983067 NJG983054:NJH983067 NTC983054:NTD983067 OCY983054:OCZ983067 OMU983054:OMV983067 OWQ983054:OWR983067 PGM983054:PGN983067 PQI983054:PQJ983067 QAE983054:QAF983067 QKA983054:QKB983067 QTW983054:QTX983067 RDS983054:RDT983067 RNO983054:RNP983067 RXK983054:RXL983067 SHG983054:SHH983067 SRC983054:SRD983067 TAY983054:TAZ983067 TKU983054:TKV983067 TUQ983054:TUR983067 UEM983054:UEN983067 UOI983054:UOJ983067 UYE983054:UYF983067 VIA983054:VIB983067 VRW983054:VRX983067 WBS983054:WBT983067 WLO983054:WLP983067 WVK983054:WVL983067 E14:E24 JA14:JA24 SW14:SW24 ACS14:ACS24 AMO14:AMO24 AWK14:AWK24 BGG14:BGG24 BQC14:BQC24 BZY14:BZY24 CJU14:CJU24 CTQ14:CTQ24 DDM14:DDM24 DNI14:DNI24 DXE14:DXE24 EHA14:EHA24 EQW14:EQW24 FAS14:FAS24 FKO14:FKO24 FUK14:FUK24 GEG14:GEG24 GOC14:GOC24 GXY14:GXY24 HHU14:HHU24 HRQ14:HRQ24 IBM14:IBM24 ILI14:ILI24 IVE14:IVE24 JFA14:JFA24 JOW14:JOW24 JYS14:JYS24 KIO14:KIO24 KSK14:KSK24 LCG14:LCG24 LMC14:LMC24 LVY14:LVY24 MFU14:MFU24 MPQ14:MPQ24 MZM14:MZM24 NJI14:NJI24 NTE14:NTE24 ODA14:ODA24 OMW14:OMW24 OWS14:OWS24 PGO14:PGO24 PQK14:PQK24 QAG14:QAG24 QKC14:QKC24 QTY14:QTY24 RDU14:RDU24 RNQ14:RNQ24 RXM14:RXM24 SHI14:SHI24 SRE14:SRE24 TBA14:TBA24 TKW14:TKW24 TUS14:TUS24 UEO14:UEO24 UOK14:UOK24 UYG14:UYG24 VIC14:VIC24 VRY14:VRY24 WBU14:WBU24 WLQ14:WLQ24 WVM14:WVM24 E65550:E65560 JA65550:JA65560 SW65550:SW65560 ACS65550:ACS65560 AMO65550:AMO65560 AWK65550:AWK65560 BGG65550:BGG65560 BQC65550:BQC65560 BZY65550:BZY65560 CJU65550:CJU65560 CTQ65550:CTQ65560 DDM65550:DDM65560 DNI65550:DNI65560 DXE65550:DXE65560 EHA65550:EHA65560 EQW65550:EQW65560 FAS65550:FAS65560 FKO65550:FKO65560 FUK65550:FUK65560 GEG65550:GEG65560 GOC65550:GOC65560 GXY65550:GXY65560 HHU65550:HHU65560 HRQ65550:HRQ65560 IBM65550:IBM65560 ILI65550:ILI65560 IVE65550:IVE65560 JFA65550:JFA65560 JOW65550:JOW65560 JYS65550:JYS65560 KIO65550:KIO65560 KSK65550:KSK65560 LCG65550:LCG65560 LMC65550:LMC65560 LVY65550:LVY65560 MFU65550:MFU65560 MPQ65550:MPQ65560 MZM65550:MZM65560 NJI65550:NJI65560 NTE65550:NTE65560 ODA65550:ODA65560 OMW65550:OMW65560 OWS65550:OWS65560 PGO65550:PGO65560 PQK65550:PQK65560 QAG65550:QAG65560 QKC65550:QKC65560 QTY65550:QTY65560 RDU65550:RDU65560 RNQ65550:RNQ65560 RXM65550:RXM65560 SHI65550:SHI65560 SRE65550:SRE65560 TBA65550:TBA65560 TKW65550:TKW65560 TUS65550:TUS65560 UEO65550:UEO65560 UOK65550:UOK65560 UYG65550:UYG65560 VIC65550:VIC65560 VRY65550:VRY65560 WBU65550:WBU65560 WLQ65550:WLQ65560 WVM65550:WVM65560 E131086:E131096 JA131086:JA131096 SW131086:SW131096 ACS131086:ACS131096 AMO131086:AMO131096 AWK131086:AWK131096 BGG131086:BGG131096 BQC131086:BQC131096 BZY131086:BZY131096 CJU131086:CJU131096 CTQ131086:CTQ131096 DDM131086:DDM131096 DNI131086:DNI131096 DXE131086:DXE131096 EHA131086:EHA131096 EQW131086:EQW131096 FAS131086:FAS131096 FKO131086:FKO131096 FUK131086:FUK131096 GEG131086:GEG131096 GOC131086:GOC131096 GXY131086:GXY131096 HHU131086:HHU131096 HRQ131086:HRQ131096 IBM131086:IBM131096 ILI131086:ILI131096 IVE131086:IVE131096 JFA131086:JFA131096 JOW131086:JOW131096 JYS131086:JYS131096 KIO131086:KIO131096 KSK131086:KSK131096 LCG131086:LCG131096 LMC131086:LMC131096 LVY131086:LVY131096 MFU131086:MFU131096 MPQ131086:MPQ131096 MZM131086:MZM131096 NJI131086:NJI131096 NTE131086:NTE131096 ODA131086:ODA131096 OMW131086:OMW131096 OWS131086:OWS131096 PGO131086:PGO131096 PQK131086:PQK131096 QAG131086:QAG131096 QKC131086:QKC131096 QTY131086:QTY131096 RDU131086:RDU131096 RNQ131086:RNQ131096 RXM131086:RXM131096 SHI131086:SHI131096 SRE131086:SRE131096 TBA131086:TBA131096 TKW131086:TKW131096 TUS131086:TUS131096 UEO131086:UEO131096 UOK131086:UOK131096 UYG131086:UYG131096 VIC131086:VIC131096 VRY131086:VRY131096 WBU131086:WBU131096 WLQ131086:WLQ131096 WVM131086:WVM131096 E196622:E196632 JA196622:JA196632 SW196622:SW196632 ACS196622:ACS196632 AMO196622:AMO196632 AWK196622:AWK196632 BGG196622:BGG196632 BQC196622:BQC196632 BZY196622:BZY196632 CJU196622:CJU196632 CTQ196622:CTQ196632 DDM196622:DDM196632 DNI196622:DNI196632 DXE196622:DXE196632 EHA196622:EHA196632 EQW196622:EQW196632 FAS196622:FAS196632 FKO196622:FKO196632 FUK196622:FUK196632 GEG196622:GEG196632 GOC196622:GOC196632 GXY196622:GXY196632 HHU196622:HHU196632 HRQ196622:HRQ196632 IBM196622:IBM196632 ILI196622:ILI196632 IVE196622:IVE196632 JFA196622:JFA196632 JOW196622:JOW196632 JYS196622:JYS196632 KIO196622:KIO196632 KSK196622:KSK196632 LCG196622:LCG196632 LMC196622:LMC196632 LVY196622:LVY196632 MFU196622:MFU196632 MPQ196622:MPQ196632 MZM196622:MZM196632 NJI196622:NJI196632 NTE196622:NTE196632 ODA196622:ODA196632 OMW196622:OMW196632 OWS196622:OWS196632 PGO196622:PGO196632 PQK196622:PQK196632 QAG196622:QAG196632 QKC196622:QKC196632 QTY196622:QTY196632 RDU196622:RDU196632 RNQ196622:RNQ196632 RXM196622:RXM196632 SHI196622:SHI196632 SRE196622:SRE196632 TBA196622:TBA196632 TKW196622:TKW196632 TUS196622:TUS196632 UEO196622:UEO196632 UOK196622:UOK196632 UYG196622:UYG196632 VIC196622:VIC196632 VRY196622:VRY196632 WBU196622:WBU196632 WLQ196622:WLQ196632 WVM196622:WVM196632 E262158:E262168 JA262158:JA262168 SW262158:SW262168 ACS262158:ACS262168 AMO262158:AMO262168 AWK262158:AWK262168 BGG262158:BGG262168 BQC262158:BQC262168 BZY262158:BZY262168 CJU262158:CJU262168 CTQ262158:CTQ262168 DDM262158:DDM262168 DNI262158:DNI262168 DXE262158:DXE262168 EHA262158:EHA262168 EQW262158:EQW262168 FAS262158:FAS262168 FKO262158:FKO262168 FUK262158:FUK262168 GEG262158:GEG262168 GOC262158:GOC262168 GXY262158:GXY262168 HHU262158:HHU262168 HRQ262158:HRQ262168 IBM262158:IBM262168 ILI262158:ILI262168 IVE262158:IVE262168 JFA262158:JFA262168 JOW262158:JOW262168 JYS262158:JYS262168 KIO262158:KIO262168 KSK262158:KSK262168 LCG262158:LCG262168 LMC262158:LMC262168 LVY262158:LVY262168 MFU262158:MFU262168 MPQ262158:MPQ262168 MZM262158:MZM262168 NJI262158:NJI262168 NTE262158:NTE262168 ODA262158:ODA262168 OMW262158:OMW262168 OWS262158:OWS262168 PGO262158:PGO262168 PQK262158:PQK262168 QAG262158:QAG262168 QKC262158:QKC262168 QTY262158:QTY262168 RDU262158:RDU262168 RNQ262158:RNQ262168 RXM262158:RXM262168 SHI262158:SHI262168 SRE262158:SRE262168 TBA262158:TBA262168 TKW262158:TKW262168 TUS262158:TUS262168 UEO262158:UEO262168 UOK262158:UOK262168 UYG262158:UYG262168 VIC262158:VIC262168 VRY262158:VRY262168 WBU262158:WBU262168 WLQ262158:WLQ262168 WVM262158:WVM262168 E327694:E327704 JA327694:JA327704 SW327694:SW327704 ACS327694:ACS327704 AMO327694:AMO327704 AWK327694:AWK327704 BGG327694:BGG327704 BQC327694:BQC327704 BZY327694:BZY327704 CJU327694:CJU327704 CTQ327694:CTQ327704 DDM327694:DDM327704 DNI327694:DNI327704 DXE327694:DXE327704 EHA327694:EHA327704 EQW327694:EQW327704 FAS327694:FAS327704 FKO327694:FKO327704 FUK327694:FUK327704 GEG327694:GEG327704 GOC327694:GOC327704 GXY327694:GXY327704 HHU327694:HHU327704 HRQ327694:HRQ327704 IBM327694:IBM327704 ILI327694:ILI327704 IVE327694:IVE327704 JFA327694:JFA327704 JOW327694:JOW327704 JYS327694:JYS327704 KIO327694:KIO327704 KSK327694:KSK327704 LCG327694:LCG327704 LMC327694:LMC327704 LVY327694:LVY327704 MFU327694:MFU327704 MPQ327694:MPQ327704 MZM327694:MZM327704 NJI327694:NJI327704 NTE327694:NTE327704 ODA327694:ODA327704 OMW327694:OMW327704 OWS327694:OWS327704 PGO327694:PGO327704 PQK327694:PQK327704 QAG327694:QAG327704 QKC327694:QKC327704 QTY327694:QTY327704 RDU327694:RDU327704 RNQ327694:RNQ327704 RXM327694:RXM327704 SHI327694:SHI327704 SRE327694:SRE327704 TBA327694:TBA327704 TKW327694:TKW327704 TUS327694:TUS327704 UEO327694:UEO327704 UOK327694:UOK327704 UYG327694:UYG327704 VIC327694:VIC327704 VRY327694:VRY327704 WBU327694:WBU327704 WLQ327694:WLQ327704 WVM327694:WVM327704 E393230:E393240 JA393230:JA393240 SW393230:SW393240 ACS393230:ACS393240 AMO393230:AMO393240 AWK393230:AWK393240 BGG393230:BGG393240 BQC393230:BQC393240 BZY393230:BZY393240 CJU393230:CJU393240 CTQ393230:CTQ393240 DDM393230:DDM393240 DNI393230:DNI393240 DXE393230:DXE393240 EHA393230:EHA393240 EQW393230:EQW393240 FAS393230:FAS393240 FKO393230:FKO393240 FUK393230:FUK393240 GEG393230:GEG393240 GOC393230:GOC393240 GXY393230:GXY393240 HHU393230:HHU393240 HRQ393230:HRQ393240 IBM393230:IBM393240 ILI393230:ILI393240 IVE393230:IVE393240 JFA393230:JFA393240 JOW393230:JOW393240 JYS393230:JYS393240 KIO393230:KIO393240 KSK393230:KSK393240 LCG393230:LCG393240 LMC393230:LMC393240 LVY393230:LVY393240 MFU393230:MFU393240 MPQ393230:MPQ393240 MZM393230:MZM393240 NJI393230:NJI393240 NTE393230:NTE393240 ODA393230:ODA393240 OMW393230:OMW393240 OWS393230:OWS393240 PGO393230:PGO393240 PQK393230:PQK393240 QAG393230:QAG393240 QKC393230:QKC393240 QTY393230:QTY393240 RDU393230:RDU393240 RNQ393230:RNQ393240 RXM393230:RXM393240 SHI393230:SHI393240 SRE393230:SRE393240 TBA393230:TBA393240 TKW393230:TKW393240 TUS393230:TUS393240 UEO393230:UEO393240 UOK393230:UOK393240 UYG393230:UYG393240 VIC393230:VIC393240 VRY393230:VRY393240 WBU393230:WBU393240 WLQ393230:WLQ393240 WVM393230:WVM393240 E458766:E458776 JA458766:JA458776 SW458766:SW458776 ACS458766:ACS458776 AMO458766:AMO458776 AWK458766:AWK458776 BGG458766:BGG458776 BQC458766:BQC458776 BZY458766:BZY458776 CJU458766:CJU458776 CTQ458766:CTQ458776 DDM458766:DDM458776 DNI458766:DNI458776 DXE458766:DXE458776 EHA458766:EHA458776 EQW458766:EQW458776 FAS458766:FAS458776 FKO458766:FKO458776 FUK458766:FUK458776 GEG458766:GEG458776 GOC458766:GOC458776 GXY458766:GXY458776 HHU458766:HHU458776 HRQ458766:HRQ458776 IBM458766:IBM458776 ILI458766:ILI458776 IVE458766:IVE458776 JFA458766:JFA458776 JOW458766:JOW458776 JYS458766:JYS458776 KIO458766:KIO458776 KSK458766:KSK458776 LCG458766:LCG458776 LMC458766:LMC458776 LVY458766:LVY458776 MFU458766:MFU458776 MPQ458766:MPQ458776 MZM458766:MZM458776 NJI458766:NJI458776 NTE458766:NTE458776 ODA458766:ODA458776 OMW458766:OMW458776 OWS458766:OWS458776 PGO458766:PGO458776 PQK458766:PQK458776 QAG458766:QAG458776 QKC458766:QKC458776 QTY458766:QTY458776 RDU458766:RDU458776 RNQ458766:RNQ458776 RXM458766:RXM458776 SHI458766:SHI458776 SRE458766:SRE458776 TBA458766:TBA458776 TKW458766:TKW458776 TUS458766:TUS458776 UEO458766:UEO458776 UOK458766:UOK458776 UYG458766:UYG458776 VIC458766:VIC458776 VRY458766:VRY458776 WBU458766:WBU458776 WLQ458766:WLQ458776 WVM458766:WVM458776 E524302:E524312 JA524302:JA524312 SW524302:SW524312 ACS524302:ACS524312 AMO524302:AMO524312 AWK524302:AWK524312 BGG524302:BGG524312 BQC524302:BQC524312 BZY524302:BZY524312 CJU524302:CJU524312 CTQ524302:CTQ524312 DDM524302:DDM524312 DNI524302:DNI524312 DXE524302:DXE524312 EHA524302:EHA524312 EQW524302:EQW524312 FAS524302:FAS524312 FKO524302:FKO524312 FUK524302:FUK524312 GEG524302:GEG524312 GOC524302:GOC524312 GXY524302:GXY524312 HHU524302:HHU524312 HRQ524302:HRQ524312 IBM524302:IBM524312 ILI524302:ILI524312 IVE524302:IVE524312 JFA524302:JFA524312 JOW524302:JOW524312 JYS524302:JYS524312 KIO524302:KIO524312 KSK524302:KSK524312 LCG524302:LCG524312 LMC524302:LMC524312 LVY524302:LVY524312 MFU524302:MFU524312 MPQ524302:MPQ524312 MZM524302:MZM524312 NJI524302:NJI524312 NTE524302:NTE524312 ODA524302:ODA524312 OMW524302:OMW524312 OWS524302:OWS524312 PGO524302:PGO524312 PQK524302:PQK524312 QAG524302:QAG524312 QKC524302:QKC524312 QTY524302:QTY524312 RDU524302:RDU524312 RNQ524302:RNQ524312 RXM524302:RXM524312 SHI524302:SHI524312 SRE524302:SRE524312 TBA524302:TBA524312 TKW524302:TKW524312 TUS524302:TUS524312 UEO524302:UEO524312 UOK524302:UOK524312 UYG524302:UYG524312 VIC524302:VIC524312 VRY524302:VRY524312 WBU524302:WBU524312 WLQ524302:WLQ524312 WVM524302:WVM524312 E589838:E589848 JA589838:JA589848 SW589838:SW589848 ACS589838:ACS589848 AMO589838:AMO589848 AWK589838:AWK589848 BGG589838:BGG589848 BQC589838:BQC589848 BZY589838:BZY589848 CJU589838:CJU589848 CTQ589838:CTQ589848 DDM589838:DDM589848 DNI589838:DNI589848 DXE589838:DXE589848 EHA589838:EHA589848 EQW589838:EQW589848 FAS589838:FAS589848 FKO589838:FKO589848 FUK589838:FUK589848 GEG589838:GEG589848 GOC589838:GOC589848 GXY589838:GXY589848 HHU589838:HHU589848 HRQ589838:HRQ589848 IBM589838:IBM589848 ILI589838:ILI589848 IVE589838:IVE589848 JFA589838:JFA589848 JOW589838:JOW589848 JYS589838:JYS589848 KIO589838:KIO589848 KSK589838:KSK589848 LCG589838:LCG589848 LMC589838:LMC589848 LVY589838:LVY589848 MFU589838:MFU589848 MPQ589838:MPQ589848 MZM589838:MZM589848 NJI589838:NJI589848 NTE589838:NTE589848 ODA589838:ODA589848 OMW589838:OMW589848 OWS589838:OWS589848 PGO589838:PGO589848 PQK589838:PQK589848 QAG589838:QAG589848 QKC589838:QKC589848 QTY589838:QTY589848 RDU589838:RDU589848 RNQ589838:RNQ589848 RXM589838:RXM589848 SHI589838:SHI589848 SRE589838:SRE589848 TBA589838:TBA589848 TKW589838:TKW589848 TUS589838:TUS589848 UEO589838:UEO589848 UOK589838:UOK589848 UYG589838:UYG589848 VIC589838:VIC589848 VRY589838:VRY589848 WBU589838:WBU589848 WLQ589838:WLQ589848 WVM589838:WVM589848 E655374:E655384 JA655374:JA655384 SW655374:SW655384 ACS655374:ACS655384 AMO655374:AMO655384 AWK655374:AWK655384 BGG655374:BGG655384 BQC655374:BQC655384 BZY655374:BZY655384 CJU655374:CJU655384 CTQ655374:CTQ655384 DDM655374:DDM655384 DNI655374:DNI655384 DXE655374:DXE655384 EHA655374:EHA655384 EQW655374:EQW655384 FAS655374:FAS655384 FKO655374:FKO655384 FUK655374:FUK655384 GEG655374:GEG655384 GOC655374:GOC655384 GXY655374:GXY655384 HHU655374:HHU655384 HRQ655374:HRQ655384 IBM655374:IBM655384 ILI655374:ILI655384 IVE655374:IVE655384 JFA655374:JFA655384 JOW655374:JOW655384 JYS655374:JYS655384 KIO655374:KIO655384 KSK655374:KSK655384 LCG655374:LCG655384 LMC655374:LMC655384 LVY655374:LVY655384 MFU655374:MFU655384 MPQ655374:MPQ655384 MZM655374:MZM655384 NJI655374:NJI655384 NTE655374:NTE655384 ODA655374:ODA655384 OMW655374:OMW655384 OWS655374:OWS655384 PGO655374:PGO655384 PQK655374:PQK655384 QAG655374:QAG655384 QKC655374:QKC655384 QTY655374:QTY655384 RDU655374:RDU655384 RNQ655374:RNQ655384 RXM655374:RXM655384 SHI655374:SHI655384 SRE655374:SRE655384 TBA655374:TBA655384 TKW655374:TKW655384 TUS655374:TUS655384 UEO655374:UEO655384 UOK655374:UOK655384 UYG655374:UYG655384 VIC655374:VIC655384 VRY655374:VRY655384 WBU655374:WBU655384 WLQ655374:WLQ655384 WVM655374:WVM655384 E720910:E720920 JA720910:JA720920 SW720910:SW720920 ACS720910:ACS720920 AMO720910:AMO720920 AWK720910:AWK720920 BGG720910:BGG720920 BQC720910:BQC720920 BZY720910:BZY720920 CJU720910:CJU720920 CTQ720910:CTQ720920 DDM720910:DDM720920 DNI720910:DNI720920 DXE720910:DXE720920 EHA720910:EHA720920 EQW720910:EQW720920 FAS720910:FAS720920 FKO720910:FKO720920 FUK720910:FUK720920 GEG720910:GEG720920 GOC720910:GOC720920 GXY720910:GXY720920 HHU720910:HHU720920 HRQ720910:HRQ720920 IBM720910:IBM720920 ILI720910:ILI720920 IVE720910:IVE720920 JFA720910:JFA720920 JOW720910:JOW720920 JYS720910:JYS720920 KIO720910:KIO720920 KSK720910:KSK720920 LCG720910:LCG720920 LMC720910:LMC720920 LVY720910:LVY720920 MFU720910:MFU720920 MPQ720910:MPQ720920 MZM720910:MZM720920 NJI720910:NJI720920 NTE720910:NTE720920 ODA720910:ODA720920 OMW720910:OMW720920 OWS720910:OWS720920 PGO720910:PGO720920 PQK720910:PQK720920 QAG720910:QAG720920 QKC720910:QKC720920 QTY720910:QTY720920 RDU720910:RDU720920 RNQ720910:RNQ720920 RXM720910:RXM720920 SHI720910:SHI720920 SRE720910:SRE720920 TBA720910:TBA720920 TKW720910:TKW720920 TUS720910:TUS720920 UEO720910:UEO720920 UOK720910:UOK720920 UYG720910:UYG720920 VIC720910:VIC720920 VRY720910:VRY720920 WBU720910:WBU720920 WLQ720910:WLQ720920 WVM720910:WVM720920 E786446:E786456 JA786446:JA786456 SW786446:SW786456 ACS786446:ACS786456 AMO786446:AMO786456 AWK786446:AWK786456 BGG786446:BGG786456 BQC786446:BQC786456 BZY786446:BZY786456 CJU786446:CJU786456 CTQ786446:CTQ786456 DDM786446:DDM786456 DNI786446:DNI786456 DXE786446:DXE786456 EHA786446:EHA786456 EQW786446:EQW786456 FAS786446:FAS786456 FKO786446:FKO786456 FUK786446:FUK786456 GEG786446:GEG786456 GOC786446:GOC786456 GXY786446:GXY786456 HHU786446:HHU786456 HRQ786446:HRQ786456 IBM786446:IBM786456 ILI786446:ILI786456 IVE786446:IVE786456 JFA786446:JFA786456 JOW786446:JOW786456 JYS786446:JYS786456 KIO786446:KIO786456 KSK786446:KSK786456 LCG786446:LCG786456 LMC786446:LMC786456 LVY786446:LVY786456 MFU786446:MFU786456 MPQ786446:MPQ786456 MZM786446:MZM786456 NJI786446:NJI786456 NTE786446:NTE786456 ODA786446:ODA786456 OMW786446:OMW786456 OWS786446:OWS786456 PGO786446:PGO786456 PQK786446:PQK786456 QAG786446:QAG786456 QKC786446:QKC786456 QTY786446:QTY786456 RDU786446:RDU786456 RNQ786446:RNQ786456 RXM786446:RXM786456 SHI786446:SHI786456 SRE786446:SRE786456 TBA786446:TBA786456 TKW786446:TKW786456 TUS786446:TUS786456 UEO786446:UEO786456 UOK786446:UOK786456 UYG786446:UYG786456 VIC786446:VIC786456 VRY786446:VRY786456 WBU786446:WBU786456 WLQ786446:WLQ786456 WVM786446:WVM786456 E851982:E851992 JA851982:JA851992 SW851982:SW851992 ACS851982:ACS851992 AMO851982:AMO851992 AWK851982:AWK851992 BGG851982:BGG851992 BQC851982:BQC851992 BZY851982:BZY851992 CJU851982:CJU851992 CTQ851982:CTQ851992 DDM851982:DDM851992 DNI851982:DNI851992 DXE851982:DXE851992 EHA851982:EHA851992 EQW851982:EQW851992 FAS851982:FAS851992 FKO851982:FKO851992 FUK851982:FUK851992 GEG851982:GEG851992 GOC851982:GOC851992 GXY851982:GXY851992 HHU851982:HHU851992 HRQ851982:HRQ851992 IBM851982:IBM851992 ILI851982:ILI851992 IVE851982:IVE851992 JFA851982:JFA851992 JOW851982:JOW851992 JYS851982:JYS851992 KIO851982:KIO851992 KSK851982:KSK851992 LCG851982:LCG851992 LMC851982:LMC851992 LVY851982:LVY851992 MFU851982:MFU851992 MPQ851982:MPQ851992 MZM851982:MZM851992 NJI851982:NJI851992 NTE851982:NTE851992 ODA851982:ODA851992 OMW851982:OMW851992 OWS851982:OWS851992 PGO851982:PGO851992 PQK851982:PQK851992 QAG851982:QAG851992 QKC851982:QKC851992 QTY851982:QTY851992 RDU851982:RDU851992 RNQ851982:RNQ851992 RXM851982:RXM851992 SHI851982:SHI851992 SRE851982:SRE851992 TBA851982:TBA851992 TKW851982:TKW851992 TUS851982:TUS851992 UEO851982:UEO851992 UOK851982:UOK851992 UYG851982:UYG851992 VIC851982:VIC851992 VRY851982:VRY851992 WBU851982:WBU851992 WLQ851982:WLQ851992 WVM851982:WVM851992 E917518:E917528 JA917518:JA917528 SW917518:SW917528 ACS917518:ACS917528 AMO917518:AMO917528 AWK917518:AWK917528 BGG917518:BGG917528 BQC917518:BQC917528 BZY917518:BZY917528 CJU917518:CJU917528 CTQ917518:CTQ917528 DDM917518:DDM917528 DNI917518:DNI917528 DXE917518:DXE917528 EHA917518:EHA917528 EQW917518:EQW917528 FAS917518:FAS917528 FKO917518:FKO917528 FUK917518:FUK917528 GEG917518:GEG917528 GOC917518:GOC917528 GXY917518:GXY917528 HHU917518:HHU917528 HRQ917518:HRQ917528 IBM917518:IBM917528 ILI917518:ILI917528 IVE917518:IVE917528 JFA917518:JFA917528 JOW917518:JOW917528 JYS917518:JYS917528 KIO917518:KIO917528 KSK917518:KSK917528 LCG917518:LCG917528 LMC917518:LMC917528 LVY917518:LVY917528 MFU917518:MFU917528 MPQ917518:MPQ917528 MZM917518:MZM917528 NJI917518:NJI917528 NTE917518:NTE917528 ODA917518:ODA917528 OMW917518:OMW917528 OWS917518:OWS917528 PGO917518:PGO917528 PQK917518:PQK917528 QAG917518:QAG917528 QKC917518:QKC917528 QTY917518:QTY917528 RDU917518:RDU917528 RNQ917518:RNQ917528 RXM917518:RXM917528 SHI917518:SHI917528 SRE917518:SRE917528 TBA917518:TBA917528 TKW917518:TKW917528 TUS917518:TUS917528 UEO917518:UEO917528 UOK917518:UOK917528 UYG917518:UYG917528 VIC917518:VIC917528 VRY917518:VRY917528 WBU917518:WBU917528 WLQ917518:WLQ917528 WVM917518:WVM917528 E983054:E983064 JA983054:JA983064 SW983054:SW983064 ACS983054:ACS983064 AMO983054:AMO983064 AWK983054:AWK983064 BGG983054:BGG983064 BQC983054:BQC983064 BZY983054:BZY983064 CJU983054:CJU983064 CTQ983054:CTQ983064 DDM983054:DDM983064 DNI983054:DNI983064 DXE983054:DXE983064 EHA983054:EHA983064 EQW983054:EQW983064 FAS983054:FAS983064 FKO983054:FKO983064 FUK983054:FUK983064 GEG983054:GEG983064 GOC983054:GOC983064 GXY983054:GXY983064 HHU983054:HHU983064 HRQ983054:HRQ983064 IBM983054:IBM983064 ILI983054:ILI983064 IVE983054:IVE983064 JFA983054:JFA983064 JOW983054:JOW983064 JYS983054:JYS983064 KIO983054:KIO983064 KSK983054:KSK983064 LCG983054:LCG983064 LMC983054:LMC983064 LVY983054:LVY983064 MFU983054:MFU983064 MPQ983054:MPQ983064 MZM983054:MZM983064 NJI983054:NJI983064 NTE983054:NTE983064 ODA983054:ODA983064 OMW983054:OMW983064 OWS983054:OWS983064 PGO983054:PGO983064 PQK983054:PQK983064 QAG983054:QAG983064 QKC983054:QKC983064 QTY983054:QTY983064 RDU983054:RDU983064 RNQ983054:RNQ983064 RXM983054:RXM983064 SHI983054:SHI983064 SRE983054:SRE983064 TBA983054:TBA983064 TKW983054:TKW983064 TUS983054:TUS983064 UEO983054:UEO983064 UOK983054:UOK983064 UYG983054:UYG983064 VIC983054:VIC983064 VRY983054:VRY983064 WBU983054:WBU983064 WLQ983054:WLQ983064 WVM983054:WVM983064 F14:F27 JB14:JB27 SX14:SX27 ACT14:ACT27 AMP14:AMP27 AWL14:AWL27 BGH14:BGH27 BQD14:BQD27 BZZ14:BZZ27 CJV14:CJV27 CTR14:CTR27 DDN14:DDN27 DNJ14:DNJ27 DXF14:DXF27 EHB14:EHB27 EQX14:EQX27 FAT14:FAT27 FKP14:FKP27 FUL14:FUL27 GEH14:GEH27 GOD14:GOD27 GXZ14:GXZ27 HHV14:HHV27 HRR14:HRR27 IBN14:IBN27 ILJ14:ILJ27 IVF14:IVF27 JFB14:JFB27 JOX14:JOX27 JYT14:JYT27 KIP14:KIP27 KSL14:KSL27 LCH14:LCH27 LMD14:LMD27 LVZ14:LVZ27 MFV14:MFV27 MPR14:MPR27 MZN14:MZN27 NJJ14:NJJ27 NTF14:NTF27 ODB14:ODB27 OMX14:OMX27 OWT14:OWT27 PGP14:PGP27 PQL14:PQL27 QAH14:QAH27 QKD14:QKD27 QTZ14:QTZ27 RDV14:RDV27 RNR14:RNR27 RXN14:RXN27 SHJ14:SHJ27 SRF14:SRF27 TBB14:TBB27 TKX14:TKX27 TUT14:TUT27 UEP14:UEP27 UOL14:UOL27 UYH14:UYH27 VID14:VID27 VRZ14:VRZ27 WBV14:WBV27 WLR14:WLR27 WVN14:WVN27 F65550:F65563 JB65550:JB65563 SX65550:SX65563 ACT65550:ACT65563 AMP65550:AMP65563 AWL65550:AWL65563 BGH65550:BGH65563 BQD65550:BQD65563 BZZ65550:BZZ65563 CJV65550:CJV65563 CTR65550:CTR65563 DDN65550:DDN65563 DNJ65550:DNJ65563 DXF65550:DXF65563 EHB65550:EHB65563 EQX65550:EQX65563 FAT65550:FAT65563 FKP65550:FKP65563 FUL65550:FUL65563 GEH65550:GEH65563 GOD65550:GOD65563 GXZ65550:GXZ65563 HHV65550:HHV65563 HRR65550:HRR65563 IBN65550:IBN65563 ILJ65550:ILJ65563 IVF65550:IVF65563 JFB65550:JFB65563 JOX65550:JOX65563 JYT65550:JYT65563 KIP65550:KIP65563 KSL65550:KSL65563 LCH65550:LCH65563 LMD65550:LMD65563 LVZ65550:LVZ65563 MFV65550:MFV65563 MPR65550:MPR65563 MZN65550:MZN65563 NJJ65550:NJJ65563 NTF65550:NTF65563 ODB65550:ODB65563 OMX65550:OMX65563 OWT65550:OWT65563 PGP65550:PGP65563 PQL65550:PQL65563 QAH65550:QAH65563 QKD65550:QKD65563 QTZ65550:QTZ65563 RDV65550:RDV65563 RNR65550:RNR65563 RXN65550:RXN65563 SHJ65550:SHJ65563 SRF65550:SRF65563 TBB65550:TBB65563 TKX65550:TKX65563 TUT65550:TUT65563 UEP65550:UEP65563 UOL65550:UOL65563 UYH65550:UYH65563 VID65550:VID65563 VRZ65550:VRZ65563 WBV65550:WBV65563 WLR65550:WLR65563 WVN65550:WVN65563 F131086:F131099 JB131086:JB131099 SX131086:SX131099 ACT131086:ACT131099 AMP131086:AMP131099 AWL131086:AWL131099 BGH131086:BGH131099 BQD131086:BQD131099 BZZ131086:BZZ131099 CJV131086:CJV131099 CTR131086:CTR131099 DDN131086:DDN131099 DNJ131086:DNJ131099 DXF131086:DXF131099 EHB131086:EHB131099 EQX131086:EQX131099 FAT131086:FAT131099 FKP131086:FKP131099 FUL131086:FUL131099 GEH131086:GEH131099 GOD131086:GOD131099 GXZ131086:GXZ131099 HHV131086:HHV131099 HRR131086:HRR131099 IBN131086:IBN131099 ILJ131086:ILJ131099 IVF131086:IVF131099 JFB131086:JFB131099 JOX131086:JOX131099 JYT131086:JYT131099 KIP131086:KIP131099 KSL131086:KSL131099 LCH131086:LCH131099 LMD131086:LMD131099 LVZ131086:LVZ131099 MFV131086:MFV131099 MPR131086:MPR131099 MZN131086:MZN131099 NJJ131086:NJJ131099 NTF131086:NTF131099 ODB131086:ODB131099 OMX131086:OMX131099 OWT131086:OWT131099 PGP131086:PGP131099 PQL131086:PQL131099 QAH131086:QAH131099 QKD131086:QKD131099 QTZ131086:QTZ131099 RDV131086:RDV131099 RNR131086:RNR131099 RXN131086:RXN131099 SHJ131086:SHJ131099 SRF131086:SRF131099 TBB131086:TBB131099 TKX131086:TKX131099 TUT131086:TUT131099 UEP131086:UEP131099 UOL131086:UOL131099 UYH131086:UYH131099 VID131086:VID131099 VRZ131086:VRZ131099 WBV131086:WBV131099 WLR131086:WLR131099 WVN131086:WVN131099 F196622:F196635 JB196622:JB196635 SX196622:SX196635 ACT196622:ACT196635 AMP196622:AMP196635 AWL196622:AWL196635 BGH196622:BGH196635 BQD196622:BQD196635 BZZ196622:BZZ196635 CJV196622:CJV196635 CTR196622:CTR196635 DDN196622:DDN196635 DNJ196622:DNJ196635 DXF196622:DXF196635 EHB196622:EHB196635 EQX196622:EQX196635 FAT196622:FAT196635 FKP196622:FKP196635 FUL196622:FUL196635 GEH196622:GEH196635 GOD196622:GOD196635 GXZ196622:GXZ196635 HHV196622:HHV196635 HRR196622:HRR196635 IBN196622:IBN196635 ILJ196622:ILJ196635 IVF196622:IVF196635 JFB196622:JFB196635 JOX196622:JOX196635 JYT196622:JYT196635 KIP196622:KIP196635 KSL196622:KSL196635 LCH196622:LCH196635 LMD196622:LMD196635 LVZ196622:LVZ196635 MFV196622:MFV196635 MPR196622:MPR196635 MZN196622:MZN196635 NJJ196622:NJJ196635 NTF196622:NTF196635 ODB196622:ODB196635 OMX196622:OMX196635 OWT196622:OWT196635 PGP196622:PGP196635 PQL196622:PQL196635 QAH196622:QAH196635 QKD196622:QKD196635 QTZ196622:QTZ196635 RDV196622:RDV196635 RNR196622:RNR196635 RXN196622:RXN196635 SHJ196622:SHJ196635 SRF196622:SRF196635 TBB196622:TBB196635 TKX196622:TKX196635 TUT196622:TUT196635 UEP196622:UEP196635 UOL196622:UOL196635 UYH196622:UYH196635 VID196622:VID196635 VRZ196622:VRZ196635 WBV196622:WBV196635 WLR196622:WLR196635 WVN196622:WVN196635 F262158:F262171 JB262158:JB262171 SX262158:SX262171 ACT262158:ACT262171 AMP262158:AMP262171 AWL262158:AWL262171 BGH262158:BGH262171 BQD262158:BQD262171 BZZ262158:BZZ262171 CJV262158:CJV262171 CTR262158:CTR262171 DDN262158:DDN262171 DNJ262158:DNJ262171 DXF262158:DXF262171 EHB262158:EHB262171 EQX262158:EQX262171 FAT262158:FAT262171 FKP262158:FKP262171 FUL262158:FUL262171 GEH262158:GEH262171 GOD262158:GOD262171 GXZ262158:GXZ262171 HHV262158:HHV262171 HRR262158:HRR262171 IBN262158:IBN262171 ILJ262158:ILJ262171 IVF262158:IVF262171 JFB262158:JFB262171 JOX262158:JOX262171 JYT262158:JYT262171 KIP262158:KIP262171 KSL262158:KSL262171 LCH262158:LCH262171 LMD262158:LMD262171 LVZ262158:LVZ262171 MFV262158:MFV262171 MPR262158:MPR262171 MZN262158:MZN262171 NJJ262158:NJJ262171 NTF262158:NTF262171 ODB262158:ODB262171 OMX262158:OMX262171 OWT262158:OWT262171 PGP262158:PGP262171 PQL262158:PQL262171 QAH262158:QAH262171 QKD262158:QKD262171 QTZ262158:QTZ262171 RDV262158:RDV262171 RNR262158:RNR262171 RXN262158:RXN262171 SHJ262158:SHJ262171 SRF262158:SRF262171 TBB262158:TBB262171 TKX262158:TKX262171 TUT262158:TUT262171 UEP262158:UEP262171 UOL262158:UOL262171 UYH262158:UYH262171 VID262158:VID262171 VRZ262158:VRZ262171 WBV262158:WBV262171 WLR262158:WLR262171 WVN262158:WVN262171 F327694:F327707 JB327694:JB327707 SX327694:SX327707 ACT327694:ACT327707 AMP327694:AMP327707 AWL327694:AWL327707 BGH327694:BGH327707 BQD327694:BQD327707 BZZ327694:BZZ327707 CJV327694:CJV327707 CTR327694:CTR327707 DDN327694:DDN327707 DNJ327694:DNJ327707 DXF327694:DXF327707 EHB327694:EHB327707 EQX327694:EQX327707 FAT327694:FAT327707 FKP327694:FKP327707 FUL327694:FUL327707 GEH327694:GEH327707 GOD327694:GOD327707 GXZ327694:GXZ327707 HHV327694:HHV327707 HRR327694:HRR327707 IBN327694:IBN327707 ILJ327694:ILJ327707 IVF327694:IVF327707 JFB327694:JFB327707 JOX327694:JOX327707 JYT327694:JYT327707 KIP327694:KIP327707 KSL327694:KSL327707 LCH327694:LCH327707 LMD327694:LMD327707 LVZ327694:LVZ327707 MFV327694:MFV327707 MPR327694:MPR327707 MZN327694:MZN327707 NJJ327694:NJJ327707 NTF327694:NTF327707 ODB327694:ODB327707 OMX327694:OMX327707 OWT327694:OWT327707 PGP327694:PGP327707 PQL327694:PQL327707 QAH327694:QAH327707 QKD327694:QKD327707 QTZ327694:QTZ327707 RDV327694:RDV327707 RNR327694:RNR327707 RXN327694:RXN327707 SHJ327694:SHJ327707 SRF327694:SRF327707 TBB327694:TBB327707 TKX327694:TKX327707 TUT327694:TUT327707 UEP327694:UEP327707 UOL327694:UOL327707 UYH327694:UYH327707 VID327694:VID327707 VRZ327694:VRZ327707 WBV327694:WBV327707 WLR327694:WLR327707 WVN327694:WVN327707 F393230:F393243 JB393230:JB393243 SX393230:SX393243 ACT393230:ACT393243 AMP393230:AMP393243 AWL393230:AWL393243 BGH393230:BGH393243 BQD393230:BQD393243 BZZ393230:BZZ393243 CJV393230:CJV393243 CTR393230:CTR393243 DDN393230:DDN393243 DNJ393230:DNJ393243 DXF393230:DXF393243 EHB393230:EHB393243 EQX393230:EQX393243 FAT393230:FAT393243 FKP393230:FKP393243 FUL393230:FUL393243 GEH393230:GEH393243 GOD393230:GOD393243 GXZ393230:GXZ393243 HHV393230:HHV393243 HRR393230:HRR393243 IBN393230:IBN393243 ILJ393230:ILJ393243 IVF393230:IVF393243 JFB393230:JFB393243 JOX393230:JOX393243 JYT393230:JYT393243 KIP393230:KIP393243 KSL393230:KSL393243 LCH393230:LCH393243 LMD393230:LMD393243 LVZ393230:LVZ393243 MFV393230:MFV393243 MPR393230:MPR393243 MZN393230:MZN393243 NJJ393230:NJJ393243 NTF393230:NTF393243 ODB393230:ODB393243 OMX393230:OMX393243 OWT393230:OWT393243 PGP393230:PGP393243 PQL393230:PQL393243 QAH393230:QAH393243 QKD393230:QKD393243 QTZ393230:QTZ393243 RDV393230:RDV393243 RNR393230:RNR393243 RXN393230:RXN393243 SHJ393230:SHJ393243 SRF393230:SRF393243 TBB393230:TBB393243 TKX393230:TKX393243 TUT393230:TUT393243 UEP393230:UEP393243 UOL393230:UOL393243 UYH393230:UYH393243 VID393230:VID393243 VRZ393230:VRZ393243 WBV393230:WBV393243 WLR393230:WLR393243 WVN393230:WVN393243 F458766:F458779 JB458766:JB458779 SX458766:SX458779 ACT458766:ACT458779 AMP458766:AMP458779 AWL458766:AWL458779 BGH458766:BGH458779 BQD458766:BQD458779 BZZ458766:BZZ458779 CJV458766:CJV458779 CTR458766:CTR458779 DDN458766:DDN458779 DNJ458766:DNJ458779 DXF458766:DXF458779 EHB458766:EHB458779 EQX458766:EQX458779 FAT458766:FAT458779 FKP458766:FKP458779 FUL458766:FUL458779 GEH458766:GEH458779 GOD458766:GOD458779 GXZ458766:GXZ458779 HHV458766:HHV458779 HRR458766:HRR458779 IBN458766:IBN458779 ILJ458766:ILJ458779 IVF458766:IVF458779 JFB458766:JFB458779 JOX458766:JOX458779 JYT458766:JYT458779 KIP458766:KIP458779 KSL458766:KSL458779 LCH458766:LCH458779 LMD458766:LMD458779 LVZ458766:LVZ458779 MFV458766:MFV458779 MPR458766:MPR458779 MZN458766:MZN458779 NJJ458766:NJJ458779 NTF458766:NTF458779 ODB458766:ODB458779 OMX458766:OMX458779 OWT458766:OWT458779 PGP458766:PGP458779 PQL458766:PQL458779 QAH458766:QAH458779 QKD458766:QKD458779 QTZ458766:QTZ458779 RDV458766:RDV458779 RNR458766:RNR458779 RXN458766:RXN458779 SHJ458766:SHJ458779 SRF458766:SRF458779 TBB458766:TBB458779 TKX458766:TKX458779 TUT458766:TUT458779 UEP458766:UEP458779 UOL458766:UOL458779 UYH458766:UYH458779 VID458766:VID458779 VRZ458766:VRZ458779 WBV458766:WBV458779 WLR458766:WLR458779 WVN458766:WVN458779 F524302:F524315 JB524302:JB524315 SX524302:SX524315 ACT524302:ACT524315 AMP524302:AMP524315 AWL524302:AWL524315 BGH524302:BGH524315 BQD524302:BQD524315 BZZ524302:BZZ524315 CJV524302:CJV524315 CTR524302:CTR524315 DDN524302:DDN524315 DNJ524302:DNJ524315 DXF524302:DXF524315 EHB524302:EHB524315 EQX524302:EQX524315 FAT524302:FAT524315 FKP524302:FKP524315 FUL524302:FUL524315 GEH524302:GEH524315 GOD524302:GOD524315 GXZ524302:GXZ524315 HHV524302:HHV524315 HRR524302:HRR524315 IBN524302:IBN524315 ILJ524302:ILJ524315 IVF524302:IVF524315 JFB524302:JFB524315 JOX524302:JOX524315 JYT524302:JYT524315 KIP524302:KIP524315 KSL524302:KSL524315 LCH524302:LCH524315 LMD524302:LMD524315 LVZ524302:LVZ524315 MFV524302:MFV524315 MPR524302:MPR524315 MZN524302:MZN524315 NJJ524302:NJJ524315 NTF524302:NTF524315 ODB524302:ODB524315 OMX524302:OMX524315 OWT524302:OWT524315 PGP524302:PGP524315 PQL524302:PQL524315 QAH524302:QAH524315 QKD524302:QKD524315 QTZ524302:QTZ524315 RDV524302:RDV524315 RNR524302:RNR524315 RXN524302:RXN524315 SHJ524302:SHJ524315 SRF524302:SRF524315 TBB524302:TBB524315 TKX524302:TKX524315 TUT524302:TUT524315 UEP524302:UEP524315 UOL524302:UOL524315 UYH524302:UYH524315 VID524302:VID524315 VRZ524302:VRZ524315 WBV524302:WBV524315 WLR524302:WLR524315 WVN524302:WVN524315 F589838:F589851 JB589838:JB589851 SX589838:SX589851 ACT589838:ACT589851 AMP589838:AMP589851 AWL589838:AWL589851 BGH589838:BGH589851 BQD589838:BQD589851 BZZ589838:BZZ589851 CJV589838:CJV589851 CTR589838:CTR589851 DDN589838:DDN589851 DNJ589838:DNJ589851 DXF589838:DXF589851 EHB589838:EHB589851 EQX589838:EQX589851 FAT589838:FAT589851 FKP589838:FKP589851 FUL589838:FUL589851 GEH589838:GEH589851 GOD589838:GOD589851 GXZ589838:GXZ589851 HHV589838:HHV589851 HRR589838:HRR589851 IBN589838:IBN589851 ILJ589838:ILJ589851 IVF589838:IVF589851 JFB589838:JFB589851 JOX589838:JOX589851 JYT589838:JYT589851 KIP589838:KIP589851 KSL589838:KSL589851 LCH589838:LCH589851 LMD589838:LMD589851 LVZ589838:LVZ589851 MFV589838:MFV589851 MPR589838:MPR589851 MZN589838:MZN589851 NJJ589838:NJJ589851 NTF589838:NTF589851 ODB589838:ODB589851 OMX589838:OMX589851 OWT589838:OWT589851 PGP589838:PGP589851 PQL589838:PQL589851 QAH589838:QAH589851 QKD589838:QKD589851 QTZ589838:QTZ589851 RDV589838:RDV589851 RNR589838:RNR589851 RXN589838:RXN589851 SHJ589838:SHJ589851 SRF589838:SRF589851 TBB589838:TBB589851 TKX589838:TKX589851 TUT589838:TUT589851 UEP589838:UEP589851 UOL589838:UOL589851 UYH589838:UYH589851 VID589838:VID589851 VRZ589838:VRZ589851 WBV589838:WBV589851 WLR589838:WLR589851 WVN589838:WVN589851 F655374:F655387 JB655374:JB655387 SX655374:SX655387 ACT655374:ACT655387 AMP655374:AMP655387 AWL655374:AWL655387 BGH655374:BGH655387 BQD655374:BQD655387 BZZ655374:BZZ655387 CJV655374:CJV655387 CTR655374:CTR655387 DDN655374:DDN655387 DNJ655374:DNJ655387 DXF655374:DXF655387 EHB655374:EHB655387 EQX655374:EQX655387 FAT655374:FAT655387 FKP655374:FKP655387 FUL655374:FUL655387 GEH655374:GEH655387 GOD655374:GOD655387 GXZ655374:GXZ655387 HHV655374:HHV655387 HRR655374:HRR655387 IBN655374:IBN655387 ILJ655374:ILJ655387 IVF655374:IVF655387 JFB655374:JFB655387 JOX655374:JOX655387 JYT655374:JYT655387 KIP655374:KIP655387 KSL655374:KSL655387 LCH655374:LCH655387 LMD655374:LMD655387 LVZ655374:LVZ655387 MFV655374:MFV655387 MPR655374:MPR655387 MZN655374:MZN655387 NJJ655374:NJJ655387 NTF655374:NTF655387 ODB655374:ODB655387 OMX655374:OMX655387 OWT655374:OWT655387 PGP655374:PGP655387 PQL655374:PQL655387 QAH655374:QAH655387 QKD655374:QKD655387 QTZ655374:QTZ655387 RDV655374:RDV655387 RNR655374:RNR655387 RXN655374:RXN655387 SHJ655374:SHJ655387 SRF655374:SRF655387 TBB655374:TBB655387 TKX655374:TKX655387 TUT655374:TUT655387 UEP655374:UEP655387 UOL655374:UOL655387 UYH655374:UYH655387 VID655374:VID655387 VRZ655374:VRZ655387 WBV655374:WBV655387 WLR655374:WLR655387 WVN655374:WVN655387 F720910:F720923 JB720910:JB720923 SX720910:SX720923 ACT720910:ACT720923 AMP720910:AMP720923 AWL720910:AWL720923 BGH720910:BGH720923 BQD720910:BQD720923 BZZ720910:BZZ720923 CJV720910:CJV720923 CTR720910:CTR720923 DDN720910:DDN720923 DNJ720910:DNJ720923 DXF720910:DXF720923 EHB720910:EHB720923 EQX720910:EQX720923 FAT720910:FAT720923 FKP720910:FKP720923 FUL720910:FUL720923 GEH720910:GEH720923 GOD720910:GOD720923 GXZ720910:GXZ720923 HHV720910:HHV720923 HRR720910:HRR720923 IBN720910:IBN720923 ILJ720910:ILJ720923 IVF720910:IVF720923 JFB720910:JFB720923 JOX720910:JOX720923 JYT720910:JYT720923 KIP720910:KIP720923 KSL720910:KSL720923 LCH720910:LCH720923 LMD720910:LMD720923 LVZ720910:LVZ720923 MFV720910:MFV720923 MPR720910:MPR720923 MZN720910:MZN720923 NJJ720910:NJJ720923 NTF720910:NTF720923 ODB720910:ODB720923 OMX720910:OMX720923 OWT720910:OWT720923 PGP720910:PGP720923 PQL720910:PQL720923 QAH720910:QAH720923 QKD720910:QKD720923 QTZ720910:QTZ720923 RDV720910:RDV720923 RNR720910:RNR720923 RXN720910:RXN720923 SHJ720910:SHJ720923 SRF720910:SRF720923 TBB720910:TBB720923 TKX720910:TKX720923 TUT720910:TUT720923 UEP720910:UEP720923 UOL720910:UOL720923 UYH720910:UYH720923 VID720910:VID720923 VRZ720910:VRZ720923 WBV720910:WBV720923 WLR720910:WLR720923 WVN720910:WVN720923 F786446:F786459 JB786446:JB786459 SX786446:SX786459 ACT786446:ACT786459 AMP786446:AMP786459 AWL786446:AWL786459 BGH786446:BGH786459 BQD786446:BQD786459 BZZ786446:BZZ786459 CJV786446:CJV786459 CTR786446:CTR786459 DDN786446:DDN786459 DNJ786446:DNJ786459 DXF786446:DXF786459 EHB786446:EHB786459 EQX786446:EQX786459 FAT786446:FAT786459 FKP786446:FKP786459 FUL786446:FUL786459 GEH786446:GEH786459 GOD786446:GOD786459 GXZ786446:GXZ786459 HHV786446:HHV786459 HRR786446:HRR786459 IBN786446:IBN786459 ILJ786446:ILJ786459 IVF786446:IVF786459 JFB786446:JFB786459 JOX786446:JOX786459 JYT786446:JYT786459 KIP786446:KIP786459 KSL786446:KSL786459 LCH786446:LCH786459 LMD786446:LMD786459 LVZ786446:LVZ786459 MFV786446:MFV786459 MPR786446:MPR786459 MZN786446:MZN786459 NJJ786446:NJJ786459 NTF786446:NTF786459 ODB786446:ODB786459 OMX786446:OMX786459 OWT786446:OWT786459 PGP786446:PGP786459 PQL786446:PQL786459 QAH786446:QAH786459 QKD786446:QKD786459 QTZ786446:QTZ786459 RDV786446:RDV786459 RNR786446:RNR786459 RXN786446:RXN786459 SHJ786446:SHJ786459 SRF786446:SRF786459 TBB786446:TBB786459 TKX786446:TKX786459 TUT786446:TUT786459 UEP786446:UEP786459 UOL786446:UOL786459 UYH786446:UYH786459 VID786446:VID786459 VRZ786446:VRZ786459 WBV786446:WBV786459 WLR786446:WLR786459 WVN786446:WVN786459 F851982:F851995 JB851982:JB851995 SX851982:SX851995 ACT851982:ACT851995 AMP851982:AMP851995 AWL851982:AWL851995 BGH851982:BGH851995 BQD851982:BQD851995 BZZ851982:BZZ851995 CJV851982:CJV851995 CTR851982:CTR851995 DDN851982:DDN851995 DNJ851982:DNJ851995 DXF851982:DXF851995 EHB851982:EHB851995 EQX851982:EQX851995 FAT851982:FAT851995 FKP851982:FKP851995 FUL851982:FUL851995 GEH851982:GEH851995 GOD851982:GOD851995 GXZ851982:GXZ851995 HHV851982:HHV851995 HRR851982:HRR851995 IBN851982:IBN851995 ILJ851982:ILJ851995 IVF851982:IVF851995 JFB851982:JFB851995 JOX851982:JOX851995 JYT851982:JYT851995 KIP851982:KIP851995 KSL851982:KSL851995 LCH851982:LCH851995 LMD851982:LMD851995 LVZ851982:LVZ851995 MFV851982:MFV851995 MPR851982:MPR851995 MZN851982:MZN851995 NJJ851982:NJJ851995 NTF851982:NTF851995 ODB851982:ODB851995 OMX851982:OMX851995 OWT851982:OWT851995 PGP851982:PGP851995 PQL851982:PQL851995 QAH851982:QAH851995 QKD851982:QKD851995 QTZ851982:QTZ851995 RDV851982:RDV851995 RNR851982:RNR851995 RXN851982:RXN851995 SHJ851982:SHJ851995 SRF851982:SRF851995 TBB851982:TBB851995 TKX851982:TKX851995 TUT851982:TUT851995 UEP851982:UEP851995 UOL851982:UOL851995 UYH851982:UYH851995 VID851982:VID851995 VRZ851982:VRZ851995 WBV851982:WBV851995 WLR851982:WLR851995 WVN851982:WVN851995 F917518:F917531 JB917518:JB917531 SX917518:SX917531 ACT917518:ACT917531 AMP917518:AMP917531 AWL917518:AWL917531 BGH917518:BGH917531 BQD917518:BQD917531 BZZ917518:BZZ917531 CJV917518:CJV917531 CTR917518:CTR917531 DDN917518:DDN917531 DNJ917518:DNJ917531 DXF917518:DXF917531 EHB917518:EHB917531 EQX917518:EQX917531 FAT917518:FAT917531 FKP917518:FKP917531 FUL917518:FUL917531 GEH917518:GEH917531 GOD917518:GOD917531 GXZ917518:GXZ917531 HHV917518:HHV917531 HRR917518:HRR917531 IBN917518:IBN917531 ILJ917518:ILJ917531 IVF917518:IVF917531 JFB917518:JFB917531 JOX917518:JOX917531 JYT917518:JYT917531 KIP917518:KIP917531 KSL917518:KSL917531 LCH917518:LCH917531 LMD917518:LMD917531 LVZ917518:LVZ917531 MFV917518:MFV917531 MPR917518:MPR917531 MZN917518:MZN917531 NJJ917518:NJJ917531 NTF917518:NTF917531 ODB917518:ODB917531 OMX917518:OMX917531 OWT917518:OWT917531 PGP917518:PGP917531 PQL917518:PQL917531 QAH917518:QAH917531 QKD917518:QKD917531 QTZ917518:QTZ917531 RDV917518:RDV917531 RNR917518:RNR917531 RXN917518:RXN917531 SHJ917518:SHJ917531 SRF917518:SRF917531 TBB917518:TBB917531 TKX917518:TKX917531 TUT917518:TUT917531 UEP917518:UEP917531 UOL917518:UOL917531 UYH917518:UYH917531 VID917518:VID917531 VRZ917518:VRZ917531 WBV917518:WBV917531 WLR917518:WLR917531 WVN917518:WVN917531 F983054:F983067 JB983054:JB983067 SX983054:SX983067 ACT983054:ACT983067 AMP983054:AMP983067 AWL983054:AWL983067 BGH983054:BGH983067 BQD983054:BQD983067 BZZ983054:BZZ983067 CJV983054:CJV983067 CTR983054:CTR983067 DDN983054:DDN983067 DNJ983054:DNJ983067 DXF983054:DXF983067 EHB983054:EHB983067 EQX983054:EQX983067 FAT983054:FAT983067 FKP983054:FKP983067 FUL983054:FUL983067 GEH983054:GEH983067 GOD983054:GOD983067 GXZ983054:GXZ983067 HHV983054:HHV983067 HRR983054:HRR983067 IBN983054:IBN983067 ILJ983054:ILJ983067 IVF983054:IVF983067 JFB983054:JFB983067 JOX983054:JOX983067 JYT983054:JYT983067 KIP983054:KIP983067 KSL983054:KSL983067 LCH983054:LCH983067 LMD983054:LMD983067 LVZ983054:LVZ983067 MFV983054:MFV983067 MPR983054:MPR983067 MZN983054:MZN983067 NJJ983054:NJJ983067 NTF983054:NTF983067 ODB983054:ODB983067 OMX983054:OMX983067 OWT983054:OWT983067 PGP983054:PGP983067 PQL983054:PQL983067 QAH983054:QAH983067 QKD983054:QKD983067 QTZ983054:QTZ983067 RDV983054:RDV983067 RNR983054:RNR983067 RXN983054:RXN983067 SHJ983054:SHJ983067 SRF983054:SRF983067 TBB983054:TBB983067 TKX983054:TKX983067 TUT983054:TUT983067 UEP983054:UEP983067 UOL983054:UOL983067 UYH983054:UYH983067 VID983054:VID983067 VRZ983054:VRZ983067 WBV983054:WBV983067 WLR983054:WLR983067 WVN983054:WVN983067 G14:G24 JC14:JC24 SY14:SY24 ACU14:ACU24 AMQ14:AMQ24 AWM14:AWM24 BGI14:BGI24 BQE14:BQE24 CAA14:CAA24 CJW14:CJW24 CTS14:CTS24 DDO14:DDO24 DNK14:DNK24 DXG14:DXG24 EHC14:EHC24 EQY14:EQY24 FAU14:FAU24 FKQ14:FKQ24 FUM14:FUM24 GEI14:GEI24 GOE14:GOE24 GYA14:GYA24 HHW14:HHW24 HRS14:HRS24 IBO14:IBO24 ILK14:ILK24 IVG14:IVG24 JFC14:JFC24 JOY14:JOY24 JYU14:JYU24 KIQ14:KIQ24 KSM14:KSM24 LCI14:LCI24 LME14:LME24 LWA14:LWA24 MFW14:MFW24 MPS14:MPS24 MZO14:MZO24 NJK14:NJK24 NTG14:NTG24 ODC14:ODC24 OMY14:OMY24 OWU14:OWU24 PGQ14:PGQ24 PQM14:PQM24 QAI14:QAI24 QKE14:QKE24 QUA14:QUA24 RDW14:RDW24 RNS14:RNS24 RXO14:RXO24 SHK14:SHK24 SRG14:SRG24 TBC14:TBC24 TKY14:TKY24 TUU14:TUU24 UEQ14:UEQ24 UOM14:UOM24 UYI14:UYI24 VIE14:VIE24 VSA14:VSA24 WBW14:WBW24 WLS14:WLS24 WVO14:WVO24 G65550:G65560 JC65550:JC65560 SY65550:SY65560 ACU65550:ACU65560 AMQ65550:AMQ65560 AWM65550:AWM65560 BGI65550:BGI65560 BQE65550:BQE65560 CAA65550:CAA65560 CJW65550:CJW65560 CTS65550:CTS65560 DDO65550:DDO65560 DNK65550:DNK65560 DXG65550:DXG65560 EHC65550:EHC65560 EQY65550:EQY65560 FAU65550:FAU65560 FKQ65550:FKQ65560 FUM65550:FUM65560 GEI65550:GEI65560 GOE65550:GOE65560 GYA65550:GYA65560 HHW65550:HHW65560 HRS65550:HRS65560 IBO65550:IBO65560 ILK65550:ILK65560 IVG65550:IVG65560 JFC65550:JFC65560 JOY65550:JOY65560 JYU65550:JYU65560 KIQ65550:KIQ65560 KSM65550:KSM65560 LCI65550:LCI65560 LME65550:LME65560 LWA65550:LWA65560 MFW65550:MFW65560 MPS65550:MPS65560 MZO65550:MZO65560 NJK65550:NJK65560 NTG65550:NTG65560 ODC65550:ODC65560 OMY65550:OMY65560 OWU65550:OWU65560 PGQ65550:PGQ65560 PQM65550:PQM65560 QAI65550:QAI65560 QKE65550:QKE65560 QUA65550:QUA65560 RDW65550:RDW65560 RNS65550:RNS65560 RXO65550:RXO65560 SHK65550:SHK65560 SRG65550:SRG65560 TBC65550:TBC65560 TKY65550:TKY65560 TUU65550:TUU65560 UEQ65550:UEQ65560 UOM65550:UOM65560 UYI65550:UYI65560 VIE65550:VIE65560 VSA65550:VSA65560 WBW65550:WBW65560 WLS65550:WLS65560 WVO65550:WVO65560 G131086:G131096 JC131086:JC131096 SY131086:SY131096 ACU131086:ACU131096 AMQ131086:AMQ131096 AWM131086:AWM131096 BGI131086:BGI131096 BQE131086:BQE131096 CAA131086:CAA131096 CJW131086:CJW131096 CTS131086:CTS131096 DDO131086:DDO131096 DNK131086:DNK131096 DXG131086:DXG131096 EHC131086:EHC131096 EQY131086:EQY131096 FAU131086:FAU131096 FKQ131086:FKQ131096 FUM131086:FUM131096 GEI131086:GEI131096 GOE131086:GOE131096 GYA131086:GYA131096 HHW131086:HHW131096 HRS131086:HRS131096 IBO131086:IBO131096 ILK131086:ILK131096 IVG131086:IVG131096 JFC131086:JFC131096 JOY131086:JOY131096 JYU131086:JYU131096 KIQ131086:KIQ131096 KSM131086:KSM131096 LCI131086:LCI131096 LME131086:LME131096 LWA131086:LWA131096 MFW131086:MFW131096 MPS131086:MPS131096 MZO131086:MZO131096 NJK131086:NJK131096 NTG131086:NTG131096 ODC131086:ODC131096 OMY131086:OMY131096 OWU131086:OWU131096 PGQ131086:PGQ131096 PQM131086:PQM131096 QAI131086:QAI131096 QKE131086:QKE131096 QUA131086:QUA131096 RDW131086:RDW131096 RNS131086:RNS131096 RXO131086:RXO131096 SHK131086:SHK131096 SRG131086:SRG131096 TBC131086:TBC131096 TKY131086:TKY131096 TUU131086:TUU131096 UEQ131086:UEQ131096 UOM131086:UOM131096 UYI131086:UYI131096 VIE131086:VIE131096 VSA131086:VSA131096 WBW131086:WBW131096 WLS131086:WLS131096 WVO131086:WVO131096 G196622:G196632 JC196622:JC196632 SY196622:SY196632 ACU196622:ACU196632 AMQ196622:AMQ196632 AWM196622:AWM196632 BGI196622:BGI196632 BQE196622:BQE196632 CAA196622:CAA196632 CJW196622:CJW196632 CTS196622:CTS196632 DDO196622:DDO196632 DNK196622:DNK196632 DXG196622:DXG196632 EHC196622:EHC196632 EQY196622:EQY196632 FAU196622:FAU196632 FKQ196622:FKQ196632 FUM196622:FUM196632 GEI196622:GEI196632 GOE196622:GOE196632 GYA196622:GYA196632 HHW196622:HHW196632 HRS196622:HRS196632 IBO196622:IBO196632 ILK196622:ILK196632 IVG196622:IVG196632 JFC196622:JFC196632 JOY196622:JOY196632 JYU196622:JYU196632 KIQ196622:KIQ196632 KSM196622:KSM196632 LCI196622:LCI196632 LME196622:LME196632 LWA196622:LWA196632 MFW196622:MFW196632 MPS196622:MPS196632 MZO196622:MZO196632 NJK196622:NJK196632 NTG196622:NTG196632 ODC196622:ODC196632 OMY196622:OMY196632 OWU196622:OWU196632 PGQ196622:PGQ196632 PQM196622:PQM196632 QAI196622:QAI196632 QKE196622:QKE196632 QUA196622:QUA196632 RDW196622:RDW196632 RNS196622:RNS196632 RXO196622:RXO196632 SHK196622:SHK196632 SRG196622:SRG196632 TBC196622:TBC196632 TKY196622:TKY196632 TUU196622:TUU196632 UEQ196622:UEQ196632 UOM196622:UOM196632 UYI196622:UYI196632 VIE196622:VIE196632 VSA196622:VSA196632 WBW196622:WBW196632 WLS196622:WLS196632 WVO196622:WVO196632 G262158:G262168 JC262158:JC262168 SY262158:SY262168 ACU262158:ACU262168 AMQ262158:AMQ262168 AWM262158:AWM262168 BGI262158:BGI262168 BQE262158:BQE262168 CAA262158:CAA262168 CJW262158:CJW262168 CTS262158:CTS262168 DDO262158:DDO262168 DNK262158:DNK262168 DXG262158:DXG262168 EHC262158:EHC262168 EQY262158:EQY262168 FAU262158:FAU262168 FKQ262158:FKQ262168 FUM262158:FUM262168 GEI262158:GEI262168 GOE262158:GOE262168 GYA262158:GYA262168 HHW262158:HHW262168 HRS262158:HRS262168 IBO262158:IBO262168 ILK262158:ILK262168 IVG262158:IVG262168 JFC262158:JFC262168 JOY262158:JOY262168 JYU262158:JYU262168 KIQ262158:KIQ262168 KSM262158:KSM262168 LCI262158:LCI262168 LME262158:LME262168 LWA262158:LWA262168 MFW262158:MFW262168 MPS262158:MPS262168 MZO262158:MZO262168 NJK262158:NJK262168 NTG262158:NTG262168 ODC262158:ODC262168 OMY262158:OMY262168 OWU262158:OWU262168 PGQ262158:PGQ262168 PQM262158:PQM262168 QAI262158:QAI262168 QKE262158:QKE262168 QUA262158:QUA262168 RDW262158:RDW262168 RNS262158:RNS262168 RXO262158:RXO262168 SHK262158:SHK262168 SRG262158:SRG262168 TBC262158:TBC262168 TKY262158:TKY262168 TUU262158:TUU262168 UEQ262158:UEQ262168 UOM262158:UOM262168 UYI262158:UYI262168 VIE262158:VIE262168 VSA262158:VSA262168 WBW262158:WBW262168 WLS262158:WLS262168 WVO262158:WVO262168 G327694:G327704 JC327694:JC327704 SY327694:SY327704 ACU327694:ACU327704 AMQ327694:AMQ327704 AWM327694:AWM327704 BGI327694:BGI327704 BQE327694:BQE327704 CAA327694:CAA327704 CJW327694:CJW327704 CTS327694:CTS327704 DDO327694:DDO327704 DNK327694:DNK327704 DXG327694:DXG327704 EHC327694:EHC327704 EQY327694:EQY327704 FAU327694:FAU327704 FKQ327694:FKQ327704 FUM327694:FUM327704 GEI327694:GEI327704 GOE327694:GOE327704 GYA327694:GYA327704 HHW327694:HHW327704 HRS327694:HRS327704 IBO327694:IBO327704 ILK327694:ILK327704 IVG327694:IVG327704 JFC327694:JFC327704 JOY327694:JOY327704 JYU327694:JYU327704 KIQ327694:KIQ327704 KSM327694:KSM327704 LCI327694:LCI327704 LME327694:LME327704 LWA327694:LWA327704 MFW327694:MFW327704 MPS327694:MPS327704 MZO327694:MZO327704 NJK327694:NJK327704 NTG327694:NTG327704 ODC327694:ODC327704 OMY327694:OMY327704 OWU327694:OWU327704 PGQ327694:PGQ327704 PQM327694:PQM327704 QAI327694:QAI327704 QKE327694:QKE327704 QUA327694:QUA327704 RDW327694:RDW327704 RNS327694:RNS327704 RXO327694:RXO327704 SHK327694:SHK327704 SRG327694:SRG327704 TBC327694:TBC327704 TKY327694:TKY327704 TUU327694:TUU327704 UEQ327694:UEQ327704 UOM327694:UOM327704 UYI327694:UYI327704 VIE327694:VIE327704 VSA327694:VSA327704 WBW327694:WBW327704 WLS327694:WLS327704 WVO327694:WVO327704 G393230:G393240 JC393230:JC393240 SY393230:SY393240 ACU393230:ACU393240 AMQ393230:AMQ393240 AWM393230:AWM393240 BGI393230:BGI393240 BQE393230:BQE393240 CAA393230:CAA393240 CJW393230:CJW393240 CTS393230:CTS393240 DDO393230:DDO393240 DNK393230:DNK393240 DXG393230:DXG393240 EHC393230:EHC393240 EQY393230:EQY393240 FAU393230:FAU393240 FKQ393230:FKQ393240 FUM393230:FUM393240 GEI393230:GEI393240 GOE393230:GOE393240 GYA393230:GYA393240 HHW393230:HHW393240 HRS393230:HRS393240 IBO393230:IBO393240 ILK393230:ILK393240 IVG393230:IVG393240 JFC393230:JFC393240 JOY393230:JOY393240 JYU393230:JYU393240 KIQ393230:KIQ393240 KSM393230:KSM393240 LCI393230:LCI393240 LME393230:LME393240 LWA393230:LWA393240 MFW393230:MFW393240 MPS393230:MPS393240 MZO393230:MZO393240 NJK393230:NJK393240 NTG393230:NTG393240 ODC393230:ODC393240 OMY393230:OMY393240 OWU393230:OWU393240 PGQ393230:PGQ393240 PQM393230:PQM393240 QAI393230:QAI393240 QKE393230:QKE393240 QUA393230:QUA393240 RDW393230:RDW393240 RNS393230:RNS393240 RXO393230:RXO393240 SHK393230:SHK393240 SRG393230:SRG393240 TBC393230:TBC393240 TKY393230:TKY393240 TUU393230:TUU393240 UEQ393230:UEQ393240 UOM393230:UOM393240 UYI393230:UYI393240 VIE393230:VIE393240 VSA393230:VSA393240 WBW393230:WBW393240 WLS393230:WLS393240 WVO393230:WVO393240 G458766:G458776 JC458766:JC458776 SY458766:SY458776 ACU458766:ACU458776 AMQ458766:AMQ458776 AWM458766:AWM458776 BGI458766:BGI458776 BQE458766:BQE458776 CAA458766:CAA458776 CJW458766:CJW458776 CTS458766:CTS458776 DDO458766:DDO458776 DNK458766:DNK458776 DXG458766:DXG458776 EHC458766:EHC458776 EQY458766:EQY458776 FAU458766:FAU458776 FKQ458766:FKQ458776 FUM458766:FUM458776 GEI458766:GEI458776 GOE458766:GOE458776 GYA458766:GYA458776 HHW458766:HHW458776 HRS458766:HRS458776 IBO458766:IBO458776 ILK458766:ILK458776 IVG458766:IVG458776 JFC458766:JFC458776 JOY458766:JOY458776 JYU458766:JYU458776 KIQ458766:KIQ458776 KSM458766:KSM458776 LCI458766:LCI458776 LME458766:LME458776 LWA458766:LWA458776 MFW458766:MFW458776 MPS458766:MPS458776 MZO458766:MZO458776 NJK458766:NJK458776 NTG458766:NTG458776 ODC458766:ODC458776 OMY458766:OMY458776 OWU458766:OWU458776 PGQ458766:PGQ458776 PQM458766:PQM458776 QAI458766:QAI458776 QKE458766:QKE458776 QUA458766:QUA458776 RDW458766:RDW458776 RNS458766:RNS458776 RXO458766:RXO458776 SHK458766:SHK458776 SRG458766:SRG458776 TBC458766:TBC458776 TKY458766:TKY458776 TUU458766:TUU458776 UEQ458766:UEQ458776 UOM458766:UOM458776 UYI458766:UYI458776 VIE458766:VIE458776 VSA458766:VSA458776 WBW458766:WBW458776 WLS458766:WLS458776 WVO458766:WVO458776 G524302:G524312 JC524302:JC524312 SY524302:SY524312 ACU524302:ACU524312 AMQ524302:AMQ524312 AWM524302:AWM524312 BGI524302:BGI524312 BQE524302:BQE524312 CAA524302:CAA524312 CJW524302:CJW524312 CTS524302:CTS524312 DDO524302:DDO524312 DNK524302:DNK524312 DXG524302:DXG524312 EHC524302:EHC524312 EQY524302:EQY524312 FAU524302:FAU524312 FKQ524302:FKQ524312 FUM524302:FUM524312 GEI524302:GEI524312 GOE524302:GOE524312 GYA524302:GYA524312 HHW524302:HHW524312 HRS524302:HRS524312 IBO524302:IBO524312 ILK524302:ILK524312 IVG524302:IVG524312 JFC524302:JFC524312 JOY524302:JOY524312 JYU524302:JYU524312 KIQ524302:KIQ524312 KSM524302:KSM524312 LCI524302:LCI524312 LME524302:LME524312 LWA524302:LWA524312 MFW524302:MFW524312 MPS524302:MPS524312 MZO524302:MZO524312 NJK524302:NJK524312 NTG524302:NTG524312 ODC524302:ODC524312 OMY524302:OMY524312 OWU524302:OWU524312 PGQ524302:PGQ524312 PQM524302:PQM524312 QAI524302:QAI524312 QKE524302:QKE524312 QUA524302:QUA524312 RDW524302:RDW524312 RNS524302:RNS524312 RXO524302:RXO524312 SHK524302:SHK524312 SRG524302:SRG524312 TBC524302:TBC524312 TKY524302:TKY524312 TUU524302:TUU524312 UEQ524302:UEQ524312 UOM524302:UOM524312 UYI524302:UYI524312 VIE524302:VIE524312 VSA524302:VSA524312 WBW524302:WBW524312 WLS524302:WLS524312 WVO524302:WVO524312 G589838:G589848 JC589838:JC589848 SY589838:SY589848 ACU589838:ACU589848 AMQ589838:AMQ589848 AWM589838:AWM589848 BGI589838:BGI589848 BQE589838:BQE589848 CAA589838:CAA589848 CJW589838:CJW589848 CTS589838:CTS589848 DDO589838:DDO589848 DNK589838:DNK589848 DXG589838:DXG589848 EHC589838:EHC589848 EQY589838:EQY589848 FAU589838:FAU589848 FKQ589838:FKQ589848 FUM589838:FUM589848 GEI589838:GEI589848 GOE589838:GOE589848 GYA589838:GYA589848 HHW589838:HHW589848 HRS589838:HRS589848 IBO589838:IBO589848 ILK589838:ILK589848 IVG589838:IVG589848 JFC589838:JFC589848 JOY589838:JOY589848 JYU589838:JYU589848 KIQ589838:KIQ589848 KSM589838:KSM589848 LCI589838:LCI589848 LME589838:LME589848 LWA589838:LWA589848 MFW589838:MFW589848 MPS589838:MPS589848 MZO589838:MZO589848 NJK589838:NJK589848 NTG589838:NTG589848 ODC589838:ODC589848 OMY589838:OMY589848 OWU589838:OWU589848 PGQ589838:PGQ589848 PQM589838:PQM589848 QAI589838:QAI589848 QKE589838:QKE589848 QUA589838:QUA589848 RDW589838:RDW589848 RNS589838:RNS589848 RXO589838:RXO589848 SHK589838:SHK589848 SRG589838:SRG589848 TBC589838:TBC589848 TKY589838:TKY589848 TUU589838:TUU589848 UEQ589838:UEQ589848 UOM589838:UOM589848 UYI589838:UYI589848 VIE589838:VIE589848 VSA589838:VSA589848 WBW589838:WBW589848 WLS589838:WLS589848 WVO589838:WVO589848 G655374:G655384 JC655374:JC655384 SY655374:SY655384 ACU655374:ACU655384 AMQ655374:AMQ655384 AWM655374:AWM655384 BGI655374:BGI655384 BQE655374:BQE655384 CAA655374:CAA655384 CJW655374:CJW655384 CTS655374:CTS655384 DDO655374:DDO655384 DNK655374:DNK655384 DXG655374:DXG655384 EHC655374:EHC655384 EQY655374:EQY655384 FAU655374:FAU655384 FKQ655374:FKQ655384 FUM655374:FUM655384 GEI655374:GEI655384 GOE655374:GOE655384 GYA655374:GYA655384 HHW655374:HHW655384 HRS655374:HRS655384 IBO655374:IBO655384 ILK655374:ILK655384 IVG655374:IVG655384 JFC655374:JFC655384 JOY655374:JOY655384 JYU655374:JYU655384 KIQ655374:KIQ655384 KSM655374:KSM655384 LCI655374:LCI655384 LME655374:LME655384 LWA655374:LWA655384 MFW655374:MFW655384 MPS655374:MPS655384 MZO655374:MZO655384 NJK655374:NJK655384 NTG655374:NTG655384 ODC655374:ODC655384 OMY655374:OMY655384 OWU655374:OWU655384 PGQ655374:PGQ655384 PQM655374:PQM655384 QAI655374:QAI655384 QKE655374:QKE655384 QUA655374:QUA655384 RDW655374:RDW655384 RNS655374:RNS655384 RXO655374:RXO655384 SHK655374:SHK655384 SRG655374:SRG655384 TBC655374:TBC655384 TKY655374:TKY655384 TUU655374:TUU655384 UEQ655374:UEQ655384 UOM655374:UOM655384 UYI655374:UYI655384 VIE655374:VIE655384 VSA655374:VSA655384 WBW655374:WBW655384 WLS655374:WLS655384 WVO655374:WVO655384 G720910:G720920 JC720910:JC720920 SY720910:SY720920 ACU720910:ACU720920 AMQ720910:AMQ720920 AWM720910:AWM720920 BGI720910:BGI720920 BQE720910:BQE720920 CAA720910:CAA720920 CJW720910:CJW720920 CTS720910:CTS720920 DDO720910:DDO720920 DNK720910:DNK720920 DXG720910:DXG720920 EHC720910:EHC720920 EQY720910:EQY720920 FAU720910:FAU720920 FKQ720910:FKQ720920 FUM720910:FUM720920 GEI720910:GEI720920 GOE720910:GOE720920 GYA720910:GYA720920 HHW720910:HHW720920 HRS720910:HRS720920 IBO720910:IBO720920 ILK720910:ILK720920 IVG720910:IVG720920 JFC720910:JFC720920 JOY720910:JOY720920 JYU720910:JYU720920 KIQ720910:KIQ720920 KSM720910:KSM720920 LCI720910:LCI720920 LME720910:LME720920 LWA720910:LWA720920 MFW720910:MFW720920 MPS720910:MPS720920 MZO720910:MZO720920 NJK720910:NJK720920 NTG720910:NTG720920 ODC720910:ODC720920 OMY720910:OMY720920 OWU720910:OWU720920 PGQ720910:PGQ720920 PQM720910:PQM720920 QAI720910:QAI720920 QKE720910:QKE720920 QUA720910:QUA720920 RDW720910:RDW720920 RNS720910:RNS720920 RXO720910:RXO720920 SHK720910:SHK720920 SRG720910:SRG720920 TBC720910:TBC720920 TKY720910:TKY720920 TUU720910:TUU720920 UEQ720910:UEQ720920 UOM720910:UOM720920 UYI720910:UYI720920 VIE720910:VIE720920 VSA720910:VSA720920 WBW720910:WBW720920 WLS720910:WLS720920 WVO720910:WVO720920 G786446:G786456 JC786446:JC786456 SY786446:SY786456 ACU786446:ACU786456 AMQ786446:AMQ786456 AWM786446:AWM786456 BGI786446:BGI786456 BQE786446:BQE786456 CAA786446:CAA786456 CJW786446:CJW786456 CTS786446:CTS786456 DDO786446:DDO786456 DNK786446:DNK786456 DXG786446:DXG786456 EHC786446:EHC786456 EQY786446:EQY786456 FAU786446:FAU786456 FKQ786446:FKQ786456 FUM786446:FUM786456 GEI786446:GEI786456 GOE786446:GOE786456 GYA786446:GYA786456 HHW786446:HHW786456 HRS786446:HRS786456 IBO786446:IBO786456 ILK786446:ILK786456 IVG786446:IVG786456 JFC786446:JFC786456 JOY786446:JOY786456 JYU786446:JYU786456 KIQ786446:KIQ786456 KSM786446:KSM786456 LCI786446:LCI786456 LME786446:LME786456 LWA786446:LWA786456 MFW786446:MFW786456 MPS786446:MPS786456 MZO786446:MZO786456 NJK786446:NJK786456 NTG786446:NTG786456 ODC786446:ODC786456 OMY786446:OMY786456 OWU786446:OWU786456 PGQ786446:PGQ786456 PQM786446:PQM786456 QAI786446:QAI786456 QKE786446:QKE786456 QUA786446:QUA786456 RDW786446:RDW786456 RNS786446:RNS786456 RXO786446:RXO786456 SHK786446:SHK786456 SRG786446:SRG786456 TBC786446:TBC786456 TKY786446:TKY786456 TUU786446:TUU786456 UEQ786446:UEQ786456 UOM786446:UOM786456 UYI786446:UYI786456 VIE786446:VIE786456 VSA786446:VSA786456 WBW786446:WBW786456 WLS786446:WLS786456 WVO786446:WVO786456 G851982:G851992 JC851982:JC851992 SY851982:SY851992 ACU851982:ACU851992 AMQ851982:AMQ851992 AWM851982:AWM851992 BGI851982:BGI851992 BQE851982:BQE851992 CAA851982:CAA851992 CJW851982:CJW851992 CTS851982:CTS851992 DDO851982:DDO851992 DNK851982:DNK851992 DXG851982:DXG851992 EHC851982:EHC851992 EQY851982:EQY851992 FAU851982:FAU851992 FKQ851982:FKQ851992 FUM851982:FUM851992 GEI851982:GEI851992 GOE851982:GOE851992 GYA851982:GYA851992 HHW851982:HHW851992 HRS851982:HRS851992 IBO851982:IBO851992 ILK851982:ILK851992 IVG851982:IVG851992 JFC851982:JFC851992 JOY851982:JOY851992 JYU851982:JYU851992 KIQ851982:KIQ851992 KSM851982:KSM851992 LCI851982:LCI851992 LME851982:LME851992 LWA851982:LWA851992 MFW851982:MFW851992 MPS851982:MPS851992 MZO851982:MZO851992 NJK851982:NJK851992 NTG851982:NTG851992 ODC851982:ODC851992 OMY851982:OMY851992 OWU851982:OWU851992 PGQ851982:PGQ851992 PQM851982:PQM851992 QAI851982:QAI851992 QKE851982:QKE851992 QUA851982:QUA851992 RDW851982:RDW851992 RNS851982:RNS851992 RXO851982:RXO851992 SHK851982:SHK851992 SRG851982:SRG851992 TBC851982:TBC851992 TKY851982:TKY851992 TUU851982:TUU851992 UEQ851982:UEQ851992 UOM851982:UOM851992 UYI851982:UYI851992 VIE851982:VIE851992 VSA851982:VSA851992 WBW851982:WBW851992 WLS851982:WLS851992 WVO851982:WVO851992 G917518:G917528 JC917518:JC917528 SY917518:SY917528 ACU917518:ACU917528 AMQ917518:AMQ917528 AWM917518:AWM917528 BGI917518:BGI917528 BQE917518:BQE917528 CAA917518:CAA917528 CJW917518:CJW917528 CTS917518:CTS917528 DDO917518:DDO917528 DNK917518:DNK917528 DXG917518:DXG917528 EHC917518:EHC917528 EQY917518:EQY917528 FAU917518:FAU917528 FKQ917518:FKQ917528 FUM917518:FUM917528 GEI917518:GEI917528 GOE917518:GOE917528 GYA917518:GYA917528 HHW917518:HHW917528 HRS917518:HRS917528 IBO917518:IBO917528 ILK917518:ILK917528 IVG917518:IVG917528 JFC917518:JFC917528 JOY917518:JOY917528 JYU917518:JYU917528 KIQ917518:KIQ917528 KSM917518:KSM917528 LCI917518:LCI917528 LME917518:LME917528 LWA917518:LWA917528 MFW917518:MFW917528 MPS917518:MPS917528 MZO917518:MZO917528 NJK917518:NJK917528 NTG917518:NTG917528 ODC917518:ODC917528 OMY917518:OMY917528 OWU917518:OWU917528 PGQ917518:PGQ917528 PQM917518:PQM917528 QAI917518:QAI917528 QKE917518:QKE917528 QUA917518:QUA917528 RDW917518:RDW917528 RNS917518:RNS917528 RXO917518:RXO917528 SHK917518:SHK917528 SRG917518:SRG917528 TBC917518:TBC917528 TKY917518:TKY917528 TUU917518:TUU917528 UEQ917518:UEQ917528 UOM917518:UOM917528 UYI917518:UYI917528 VIE917518:VIE917528 VSA917518:VSA917528 WBW917518:WBW917528 WLS917518:WLS917528 WVO917518:WVO917528 G983054:G983064 JC983054:JC983064 SY983054:SY983064 ACU983054:ACU983064 AMQ983054:AMQ983064 AWM983054:AWM983064 BGI983054:BGI983064 BQE983054:BQE983064 CAA983054:CAA983064 CJW983054:CJW983064 CTS983054:CTS983064 DDO983054:DDO983064 DNK983054:DNK983064 DXG983054:DXG983064 EHC983054:EHC983064 EQY983054:EQY983064 FAU983054:FAU983064 FKQ983054:FKQ983064 FUM983054:FUM983064 GEI983054:GEI983064 GOE983054:GOE983064 GYA983054:GYA983064 HHW983054:HHW983064 HRS983054:HRS983064 IBO983054:IBO983064 ILK983054:ILK983064 IVG983054:IVG983064 JFC983054:JFC983064 JOY983054:JOY983064 JYU983054:JYU983064 KIQ983054:KIQ983064 KSM983054:KSM983064 LCI983054:LCI983064 LME983054:LME983064 LWA983054:LWA983064 MFW983054:MFW983064 MPS983054:MPS983064 MZO983054:MZO983064 NJK983054:NJK983064 NTG983054:NTG983064 ODC983054:ODC983064 OMY983054:OMY983064 OWU983054:OWU983064 PGQ983054:PGQ983064 PQM983054:PQM983064 QAI983054:QAI983064 QKE983054:QKE983064 QUA983054:QUA983064 RDW983054:RDW983064 RNS983054:RNS983064 RXO983054:RXO983064 SHK983054:SHK983064 SRG983054:SRG983064 TBC983054:TBC983064 TKY983054:TKY983064 TUU983054:TUU983064 UEQ983054:UEQ983064 UOM983054:UOM983064 UYI983054:UYI983064 VIE983054:VIE983064 VSA983054:VSA983064 WBW983054:WBW983064 WLS983054:WLS983064 WVO983054:WVO983064 H14:H27 JD14:JD27 SZ14:SZ27 ACV14:ACV27 AMR14:AMR27 AWN14:AWN27 BGJ14:BGJ27 BQF14:BQF27 CAB14:CAB27 CJX14:CJX27 CTT14:CTT27 DDP14:DDP27 DNL14:DNL27 DXH14:DXH27 EHD14:EHD27 EQZ14:EQZ27 FAV14:FAV27 FKR14:FKR27 FUN14:FUN27 GEJ14:GEJ27 GOF14:GOF27 GYB14:GYB27 HHX14:HHX27 HRT14:HRT27 IBP14:IBP27 ILL14:ILL27 IVH14:IVH27 JFD14:JFD27 JOZ14:JOZ27 JYV14:JYV27 KIR14:KIR27 KSN14:KSN27 LCJ14:LCJ27 LMF14:LMF27 LWB14:LWB27 MFX14:MFX27 MPT14:MPT27 MZP14:MZP27 NJL14:NJL27 NTH14:NTH27 ODD14:ODD27 OMZ14:OMZ27 OWV14:OWV27 PGR14:PGR27 PQN14:PQN27 QAJ14:QAJ27 QKF14:QKF27 QUB14:QUB27 RDX14:RDX27 RNT14:RNT27 RXP14:RXP27 SHL14:SHL27 SRH14:SRH27 TBD14:TBD27 TKZ14:TKZ27 TUV14:TUV27 UER14:UER27 UON14:UON27 UYJ14:UYJ27 VIF14:VIF27 VSB14:VSB27 WBX14:WBX27 WLT14:WLT27 WVP14:WVP27 H65550:H65563 JD65550:JD65563 SZ65550:SZ65563 ACV65550:ACV65563 AMR65550:AMR65563 AWN65550:AWN65563 BGJ65550:BGJ65563 BQF65550:BQF65563 CAB65550:CAB65563 CJX65550:CJX65563 CTT65550:CTT65563 DDP65550:DDP65563 DNL65550:DNL65563 DXH65550:DXH65563 EHD65550:EHD65563 EQZ65550:EQZ65563 FAV65550:FAV65563 FKR65550:FKR65563 FUN65550:FUN65563 GEJ65550:GEJ65563 GOF65550:GOF65563 GYB65550:GYB65563 HHX65550:HHX65563 HRT65550:HRT65563 IBP65550:IBP65563 ILL65550:ILL65563 IVH65550:IVH65563 JFD65550:JFD65563 JOZ65550:JOZ65563 JYV65550:JYV65563 KIR65550:KIR65563 KSN65550:KSN65563 LCJ65550:LCJ65563 LMF65550:LMF65563 LWB65550:LWB65563 MFX65550:MFX65563 MPT65550:MPT65563 MZP65550:MZP65563 NJL65550:NJL65563 NTH65550:NTH65563 ODD65550:ODD65563 OMZ65550:OMZ65563 OWV65550:OWV65563 PGR65550:PGR65563 PQN65550:PQN65563 QAJ65550:QAJ65563 QKF65550:QKF65563 QUB65550:QUB65563 RDX65550:RDX65563 RNT65550:RNT65563 RXP65550:RXP65563 SHL65550:SHL65563 SRH65550:SRH65563 TBD65550:TBD65563 TKZ65550:TKZ65563 TUV65550:TUV65563 UER65550:UER65563 UON65550:UON65563 UYJ65550:UYJ65563 VIF65550:VIF65563 VSB65550:VSB65563 WBX65550:WBX65563 WLT65550:WLT65563 WVP65550:WVP65563 H131086:H131099 JD131086:JD131099 SZ131086:SZ131099 ACV131086:ACV131099 AMR131086:AMR131099 AWN131086:AWN131099 BGJ131086:BGJ131099 BQF131086:BQF131099 CAB131086:CAB131099 CJX131086:CJX131099 CTT131086:CTT131099 DDP131086:DDP131099 DNL131086:DNL131099 DXH131086:DXH131099 EHD131086:EHD131099 EQZ131086:EQZ131099 FAV131086:FAV131099 FKR131086:FKR131099 FUN131086:FUN131099 GEJ131086:GEJ131099 GOF131086:GOF131099 GYB131086:GYB131099 HHX131086:HHX131099 HRT131086:HRT131099 IBP131086:IBP131099 ILL131086:ILL131099 IVH131086:IVH131099 JFD131086:JFD131099 JOZ131086:JOZ131099 JYV131086:JYV131099 KIR131086:KIR131099 KSN131086:KSN131099 LCJ131086:LCJ131099 LMF131086:LMF131099 LWB131086:LWB131099 MFX131086:MFX131099 MPT131086:MPT131099 MZP131086:MZP131099 NJL131086:NJL131099 NTH131086:NTH131099 ODD131086:ODD131099 OMZ131086:OMZ131099 OWV131086:OWV131099 PGR131086:PGR131099 PQN131086:PQN131099 QAJ131086:QAJ131099 QKF131086:QKF131099 QUB131086:QUB131099 RDX131086:RDX131099 RNT131086:RNT131099 RXP131086:RXP131099 SHL131086:SHL131099 SRH131086:SRH131099 TBD131086:TBD131099 TKZ131086:TKZ131099 TUV131086:TUV131099 UER131086:UER131099 UON131086:UON131099 UYJ131086:UYJ131099 VIF131086:VIF131099 VSB131086:VSB131099 WBX131086:WBX131099 WLT131086:WLT131099 WVP131086:WVP131099 H196622:H196635 JD196622:JD196635 SZ196622:SZ196635 ACV196622:ACV196635 AMR196622:AMR196635 AWN196622:AWN196635 BGJ196622:BGJ196635 BQF196622:BQF196635 CAB196622:CAB196635 CJX196622:CJX196635 CTT196622:CTT196635 DDP196622:DDP196635 DNL196622:DNL196635 DXH196622:DXH196635 EHD196622:EHD196635 EQZ196622:EQZ196635 FAV196622:FAV196635 FKR196622:FKR196635 FUN196622:FUN196635 GEJ196622:GEJ196635 GOF196622:GOF196635 GYB196622:GYB196635 HHX196622:HHX196635 HRT196622:HRT196635 IBP196622:IBP196635 ILL196622:ILL196635 IVH196622:IVH196635 JFD196622:JFD196635 JOZ196622:JOZ196635 JYV196622:JYV196635 KIR196622:KIR196635 KSN196622:KSN196635 LCJ196622:LCJ196635 LMF196622:LMF196635 LWB196622:LWB196635 MFX196622:MFX196635 MPT196622:MPT196635 MZP196622:MZP196635 NJL196622:NJL196635 NTH196622:NTH196635 ODD196622:ODD196635 OMZ196622:OMZ196635 OWV196622:OWV196635 PGR196622:PGR196635 PQN196622:PQN196635 QAJ196622:QAJ196635 QKF196622:QKF196635 QUB196622:QUB196635 RDX196622:RDX196635 RNT196622:RNT196635 RXP196622:RXP196635 SHL196622:SHL196635 SRH196622:SRH196635 TBD196622:TBD196635 TKZ196622:TKZ196635 TUV196622:TUV196635 UER196622:UER196635 UON196622:UON196635 UYJ196622:UYJ196635 VIF196622:VIF196635 VSB196622:VSB196635 WBX196622:WBX196635 WLT196622:WLT196635 WVP196622:WVP196635 H262158:H262171 JD262158:JD262171 SZ262158:SZ262171 ACV262158:ACV262171 AMR262158:AMR262171 AWN262158:AWN262171 BGJ262158:BGJ262171 BQF262158:BQF262171 CAB262158:CAB262171 CJX262158:CJX262171 CTT262158:CTT262171 DDP262158:DDP262171 DNL262158:DNL262171 DXH262158:DXH262171 EHD262158:EHD262171 EQZ262158:EQZ262171 FAV262158:FAV262171 FKR262158:FKR262171 FUN262158:FUN262171 GEJ262158:GEJ262171 GOF262158:GOF262171 GYB262158:GYB262171 HHX262158:HHX262171 HRT262158:HRT262171 IBP262158:IBP262171 ILL262158:ILL262171 IVH262158:IVH262171 JFD262158:JFD262171 JOZ262158:JOZ262171 JYV262158:JYV262171 KIR262158:KIR262171 KSN262158:KSN262171 LCJ262158:LCJ262171 LMF262158:LMF262171 LWB262158:LWB262171 MFX262158:MFX262171 MPT262158:MPT262171 MZP262158:MZP262171 NJL262158:NJL262171 NTH262158:NTH262171 ODD262158:ODD262171 OMZ262158:OMZ262171 OWV262158:OWV262171 PGR262158:PGR262171 PQN262158:PQN262171 QAJ262158:QAJ262171 QKF262158:QKF262171 QUB262158:QUB262171 RDX262158:RDX262171 RNT262158:RNT262171 RXP262158:RXP262171 SHL262158:SHL262171 SRH262158:SRH262171 TBD262158:TBD262171 TKZ262158:TKZ262171 TUV262158:TUV262171 UER262158:UER262171 UON262158:UON262171 UYJ262158:UYJ262171 VIF262158:VIF262171 VSB262158:VSB262171 WBX262158:WBX262171 WLT262158:WLT262171 WVP262158:WVP262171 H327694:H327707 JD327694:JD327707 SZ327694:SZ327707 ACV327694:ACV327707 AMR327694:AMR327707 AWN327694:AWN327707 BGJ327694:BGJ327707 BQF327694:BQF327707 CAB327694:CAB327707 CJX327694:CJX327707 CTT327694:CTT327707 DDP327694:DDP327707 DNL327694:DNL327707 DXH327694:DXH327707 EHD327694:EHD327707 EQZ327694:EQZ327707 FAV327694:FAV327707 FKR327694:FKR327707 FUN327694:FUN327707 GEJ327694:GEJ327707 GOF327694:GOF327707 GYB327694:GYB327707 HHX327694:HHX327707 HRT327694:HRT327707 IBP327694:IBP327707 ILL327694:ILL327707 IVH327694:IVH327707 JFD327694:JFD327707 JOZ327694:JOZ327707 JYV327694:JYV327707 KIR327694:KIR327707 KSN327694:KSN327707 LCJ327694:LCJ327707 LMF327694:LMF327707 LWB327694:LWB327707 MFX327694:MFX327707 MPT327694:MPT327707 MZP327694:MZP327707 NJL327694:NJL327707 NTH327694:NTH327707 ODD327694:ODD327707 OMZ327694:OMZ327707 OWV327694:OWV327707 PGR327694:PGR327707 PQN327694:PQN327707 QAJ327694:QAJ327707 QKF327694:QKF327707 QUB327694:QUB327707 RDX327694:RDX327707 RNT327694:RNT327707 RXP327694:RXP327707 SHL327694:SHL327707 SRH327694:SRH327707 TBD327694:TBD327707 TKZ327694:TKZ327707 TUV327694:TUV327707 UER327694:UER327707 UON327694:UON327707 UYJ327694:UYJ327707 VIF327694:VIF327707 VSB327694:VSB327707 WBX327694:WBX327707 WLT327694:WLT327707 WVP327694:WVP327707 H393230:H393243 JD393230:JD393243 SZ393230:SZ393243 ACV393230:ACV393243 AMR393230:AMR393243 AWN393230:AWN393243 BGJ393230:BGJ393243 BQF393230:BQF393243 CAB393230:CAB393243 CJX393230:CJX393243 CTT393230:CTT393243 DDP393230:DDP393243 DNL393230:DNL393243 DXH393230:DXH393243 EHD393230:EHD393243 EQZ393230:EQZ393243 FAV393230:FAV393243 FKR393230:FKR393243 FUN393230:FUN393243 GEJ393230:GEJ393243 GOF393230:GOF393243 GYB393230:GYB393243 HHX393230:HHX393243 HRT393230:HRT393243 IBP393230:IBP393243 ILL393230:ILL393243 IVH393230:IVH393243 JFD393230:JFD393243 JOZ393230:JOZ393243 JYV393230:JYV393243 KIR393230:KIR393243 KSN393230:KSN393243 LCJ393230:LCJ393243 LMF393230:LMF393243 LWB393230:LWB393243 MFX393230:MFX393243 MPT393230:MPT393243 MZP393230:MZP393243 NJL393230:NJL393243 NTH393230:NTH393243 ODD393230:ODD393243 OMZ393230:OMZ393243 OWV393230:OWV393243 PGR393230:PGR393243 PQN393230:PQN393243 QAJ393230:QAJ393243 QKF393230:QKF393243 QUB393230:QUB393243 RDX393230:RDX393243 RNT393230:RNT393243 RXP393230:RXP393243 SHL393230:SHL393243 SRH393230:SRH393243 TBD393230:TBD393243 TKZ393230:TKZ393243 TUV393230:TUV393243 UER393230:UER393243 UON393230:UON393243 UYJ393230:UYJ393243 VIF393230:VIF393243 VSB393230:VSB393243 WBX393230:WBX393243 WLT393230:WLT393243 WVP393230:WVP393243 H458766:H458779 JD458766:JD458779 SZ458766:SZ458779 ACV458766:ACV458779 AMR458766:AMR458779 AWN458766:AWN458779 BGJ458766:BGJ458779 BQF458766:BQF458779 CAB458766:CAB458779 CJX458766:CJX458779 CTT458766:CTT458779 DDP458766:DDP458779 DNL458766:DNL458779 DXH458766:DXH458779 EHD458766:EHD458779 EQZ458766:EQZ458779 FAV458766:FAV458779 FKR458766:FKR458779 FUN458766:FUN458779 GEJ458766:GEJ458779 GOF458766:GOF458779 GYB458766:GYB458779 HHX458766:HHX458779 HRT458766:HRT458779 IBP458766:IBP458779 ILL458766:ILL458779 IVH458766:IVH458779 JFD458766:JFD458779 JOZ458766:JOZ458779 JYV458766:JYV458779 KIR458766:KIR458779 KSN458766:KSN458779 LCJ458766:LCJ458779 LMF458766:LMF458779 LWB458766:LWB458779 MFX458766:MFX458779 MPT458766:MPT458779 MZP458766:MZP458779 NJL458766:NJL458779 NTH458766:NTH458779 ODD458766:ODD458779 OMZ458766:OMZ458779 OWV458766:OWV458779 PGR458766:PGR458779 PQN458766:PQN458779 QAJ458766:QAJ458779 QKF458766:QKF458779 QUB458766:QUB458779 RDX458766:RDX458779 RNT458766:RNT458779 RXP458766:RXP458779 SHL458766:SHL458779 SRH458766:SRH458779 TBD458766:TBD458779 TKZ458766:TKZ458779 TUV458766:TUV458779 UER458766:UER458779 UON458766:UON458779 UYJ458766:UYJ458779 VIF458766:VIF458779 VSB458766:VSB458779 WBX458766:WBX458779 WLT458766:WLT458779 WVP458766:WVP458779 H524302:H524315 JD524302:JD524315 SZ524302:SZ524315 ACV524302:ACV524315 AMR524302:AMR524315 AWN524302:AWN524315 BGJ524302:BGJ524315 BQF524302:BQF524315 CAB524302:CAB524315 CJX524302:CJX524315 CTT524302:CTT524315 DDP524302:DDP524315 DNL524302:DNL524315 DXH524302:DXH524315 EHD524302:EHD524315 EQZ524302:EQZ524315 FAV524302:FAV524315 FKR524302:FKR524315 FUN524302:FUN524315 GEJ524302:GEJ524315 GOF524302:GOF524315 GYB524302:GYB524315 HHX524302:HHX524315 HRT524302:HRT524315 IBP524302:IBP524315 ILL524302:ILL524315 IVH524302:IVH524315 JFD524302:JFD524315 JOZ524302:JOZ524315 JYV524302:JYV524315 KIR524302:KIR524315 KSN524302:KSN524315 LCJ524302:LCJ524315 LMF524302:LMF524315 LWB524302:LWB524315 MFX524302:MFX524315 MPT524302:MPT524315 MZP524302:MZP524315 NJL524302:NJL524315 NTH524302:NTH524315 ODD524302:ODD524315 OMZ524302:OMZ524315 OWV524302:OWV524315 PGR524302:PGR524315 PQN524302:PQN524315 QAJ524302:QAJ524315 QKF524302:QKF524315 QUB524302:QUB524315 RDX524302:RDX524315 RNT524302:RNT524315 RXP524302:RXP524315 SHL524302:SHL524315 SRH524302:SRH524315 TBD524302:TBD524315 TKZ524302:TKZ524315 TUV524302:TUV524315 UER524302:UER524315 UON524302:UON524315 UYJ524302:UYJ524315 VIF524302:VIF524315 VSB524302:VSB524315 WBX524302:WBX524315 WLT524302:WLT524315 WVP524302:WVP524315 H589838:H589851 JD589838:JD589851 SZ589838:SZ589851 ACV589838:ACV589851 AMR589838:AMR589851 AWN589838:AWN589851 BGJ589838:BGJ589851 BQF589838:BQF589851 CAB589838:CAB589851 CJX589838:CJX589851 CTT589838:CTT589851 DDP589838:DDP589851 DNL589838:DNL589851 DXH589838:DXH589851 EHD589838:EHD589851 EQZ589838:EQZ589851 FAV589838:FAV589851 FKR589838:FKR589851 FUN589838:FUN589851 GEJ589838:GEJ589851 GOF589838:GOF589851 GYB589838:GYB589851 HHX589838:HHX589851 HRT589838:HRT589851 IBP589838:IBP589851 ILL589838:ILL589851 IVH589838:IVH589851 JFD589838:JFD589851 JOZ589838:JOZ589851 JYV589838:JYV589851 KIR589838:KIR589851 KSN589838:KSN589851 LCJ589838:LCJ589851 LMF589838:LMF589851 LWB589838:LWB589851 MFX589838:MFX589851 MPT589838:MPT589851 MZP589838:MZP589851 NJL589838:NJL589851 NTH589838:NTH589851 ODD589838:ODD589851 OMZ589838:OMZ589851 OWV589838:OWV589851 PGR589838:PGR589851 PQN589838:PQN589851 QAJ589838:QAJ589851 QKF589838:QKF589851 QUB589838:QUB589851 RDX589838:RDX589851 RNT589838:RNT589851 RXP589838:RXP589851 SHL589838:SHL589851 SRH589838:SRH589851 TBD589838:TBD589851 TKZ589838:TKZ589851 TUV589838:TUV589851 UER589838:UER589851 UON589838:UON589851 UYJ589838:UYJ589851 VIF589838:VIF589851 VSB589838:VSB589851 WBX589838:WBX589851 WLT589838:WLT589851 WVP589838:WVP589851 H655374:H655387 JD655374:JD655387 SZ655374:SZ655387 ACV655374:ACV655387 AMR655374:AMR655387 AWN655374:AWN655387 BGJ655374:BGJ655387 BQF655374:BQF655387 CAB655374:CAB655387 CJX655374:CJX655387 CTT655374:CTT655387 DDP655374:DDP655387 DNL655374:DNL655387 DXH655374:DXH655387 EHD655374:EHD655387 EQZ655374:EQZ655387 FAV655374:FAV655387 FKR655374:FKR655387 FUN655374:FUN655387 GEJ655374:GEJ655387 GOF655374:GOF655387 GYB655374:GYB655387 HHX655374:HHX655387 HRT655374:HRT655387 IBP655374:IBP655387 ILL655374:ILL655387 IVH655374:IVH655387 JFD655374:JFD655387 JOZ655374:JOZ655387 JYV655374:JYV655387 KIR655374:KIR655387 KSN655374:KSN655387 LCJ655374:LCJ655387 LMF655374:LMF655387 LWB655374:LWB655387 MFX655374:MFX655387 MPT655374:MPT655387 MZP655374:MZP655387 NJL655374:NJL655387 NTH655374:NTH655387 ODD655374:ODD655387 OMZ655374:OMZ655387 OWV655374:OWV655387 PGR655374:PGR655387 PQN655374:PQN655387 QAJ655374:QAJ655387 QKF655374:QKF655387 QUB655374:QUB655387 RDX655374:RDX655387 RNT655374:RNT655387 RXP655374:RXP655387 SHL655374:SHL655387 SRH655374:SRH655387 TBD655374:TBD655387 TKZ655374:TKZ655387 TUV655374:TUV655387 UER655374:UER655387 UON655374:UON655387 UYJ655374:UYJ655387 VIF655374:VIF655387 VSB655374:VSB655387 WBX655374:WBX655387 WLT655374:WLT655387 WVP655374:WVP655387 H720910:H720923 JD720910:JD720923 SZ720910:SZ720923 ACV720910:ACV720923 AMR720910:AMR720923 AWN720910:AWN720923 BGJ720910:BGJ720923 BQF720910:BQF720923 CAB720910:CAB720923 CJX720910:CJX720923 CTT720910:CTT720923 DDP720910:DDP720923 DNL720910:DNL720923 DXH720910:DXH720923 EHD720910:EHD720923 EQZ720910:EQZ720923 FAV720910:FAV720923 FKR720910:FKR720923 FUN720910:FUN720923 GEJ720910:GEJ720923 GOF720910:GOF720923 GYB720910:GYB720923 HHX720910:HHX720923 HRT720910:HRT720923 IBP720910:IBP720923 ILL720910:ILL720923 IVH720910:IVH720923 JFD720910:JFD720923 JOZ720910:JOZ720923 JYV720910:JYV720923 KIR720910:KIR720923 KSN720910:KSN720923 LCJ720910:LCJ720923 LMF720910:LMF720923 LWB720910:LWB720923 MFX720910:MFX720923 MPT720910:MPT720923 MZP720910:MZP720923 NJL720910:NJL720923 NTH720910:NTH720923 ODD720910:ODD720923 OMZ720910:OMZ720923 OWV720910:OWV720923 PGR720910:PGR720923 PQN720910:PQN720923 QAJ720910:QAJ720923 QKF720910:QKF720923 QUB720910:QUB720923 RDX720910:RDX720923 RNT720910:RNT720923 RXP720910:RXP720923 SHL720910:SHL720923 SRH720910:SRH720923 TBD720910:TBD720923 TKZ720910:TKZ720923 TUV720910:TUV720923 UER720910:UER720923 UON720910:UON720923 UYJ720910:UYJ720923 VIF720910:VIF720923 VSB720910:VSB720923 WBX720910:WBX720923 WLT720910:WLT720923 WVP720910:WVP720923 H786446:H786459 JD786446:JD786459 SZ786446:SZ786459 ACV786446:ACV786459 AMR786446:AMR786459 AWN786446:AWN786459 BGJ786446:BGJ786459 BQF786446:BQF786459 CAB786446:CAB786459 CJX786446:CJX786459 CTT786446:CTT786459 DDP786446:DDP786459 DNL786446:DNL786459 DXH786446:DXH786459 EHD786446:EHD786459 EQZ786446:EQZ786459 FAV786446:FAV786459 FKR786446:FKR786459 FUN786446:FUN786459 GEJ786446:GEJ786459 GOF786446:GOF786459 GYB786446:GYB786459 HHX786446:HHX786459 HRT786446:HRT786459 IBP786446:IBP786459 ILL786446:ILL786459 IVH786446:IVH786459 JFD786446:JFD786459 JOZ786446:JOZ786459 JYV786446:JYV786459 KIR786446:KIR786459 KSN786446:KSN786459 LCJ786446:LCJ786459 LMF786446:LMF786459 LWB786446:LWB786459 MFX786446:MFX786459 MPT786446:MPT786459 MZP786446:MZP786459 NJL786446:NJL786459 NTH786446:NTH786459 ODD786446:ODD786459 OMZ786446:OMZ786459 OWV786446:OWV786459 PGR786446:PGR786459 PQN786446:PQN786459 QAJ786446:QAJ786459 QKF786446:QKF786459 QUB786446:QUB786459 RDX786446:RDX786459 RNT786446:RNT786459 RXP786446:RXP786459 SHL786446:SHL786459 SRH786446:SRH786459 TBD786446:TBD786459 TKZ786446:TKZ786459 TUV786446:TUV786459 UER786446:UER786459 UON786446:UON786459 UYJ786446:UYJ786459 VIF786446:VIF786459 VSB786446:VSB786459 WBX786446:WBX786459 WLT786446:WLT786459 WVP786446:WVP786459 H851982:H851995 JD851982:JD851995 SZ851982:SZ851995 ACV851982:ACV851995 AMR851982:AMR851995 AWN851982:AWN851995 BGJ851982:BGJ851995 BQF851982:BQF851995 CAB851982:CAB851995 CJX851982:CJX851995 CTT851982:CTT851995 DDP851982:DDP851995 DNL851982:DNL851995 DXH851982:DXH851995 EHD851982:EHD851995 EQZ851982:EQZ851995 FAV851982:FAV851995 FKR851982:FKR851995 FUN851982:FUN851995 GEJ851982:GEJ851995 GOF851982:GOF851995 GYB851982:GYB851995 HHX851982:HHX851995 HRT851982:HRT851995 IBP851982:IBP851995 ILL851982:ILL851995 IVH851982:IVH851995 JFD851982:JFD851995 JOZ851982:JOZ851995 JYV851982:JYV851995 KIR851982:KIR851995 KSN851982:KSN851995 LCJ851982:LCJ851995 LMF851982:LMF851995 LWB851982:LWB851995 MFX851982:MFX851995 MPT851982:MPT851995 MZP851982:MZP851995 NJL851982:NJL851995 NTH851982:NTH851995 ODD851982:ODD851995 OMZ851982:OMZ851995 OWV851982:OWV851995 PGR851982:PGR851995 PQN851982:PQN851995 QAJ851982:QAJ851995 QKF851982:QKF851995 QUB851982:QUB851995 RDX851982:RDX851995 RNT851982:RNT851995 RXP851982:RXP851995 SHL851982:SHL851995 SRH851982:SRH851995 TBD851982:TBD851995 TKZ851982:TKZ851995 TUV851982:TUV851995 UER851982:UER851995 UON851982:UON851995 UYJ851982:UYJ851995 VIF851982:VIF851995 VSB851982:VSB851995 WBX851982:WBX851995 WLT851982:WLT851995 WVP851982:WVP851995 H917518:H917531 JD917518:JD917531 SZ917518:SZ917531 ACV917518:ACV917531 AMR917518:AMR917531 AWN917518:AWN917531 BGJ917518:BGJ917531 BQF917518:BQF917531 CAB917518:CAB917531 CJX917518:CJX917531 CTT917518:CTT917531 DDP917518:DDP917531 DNL917518:DNL917531 DXH917518:DXH917531 EHD917518:EHD917531 EQZ917518:EQZ917531 FAV917518:FAV917531 FKR917518:FKR917531 FUN917518:FUN917531 GEJ917518:GEJ917531 GOF917518:GOF917531 GYB917518:GYB917531 HHX917518:HHX917531 HRT917518:HRT917531 IBP917518:IBP917531 ILL917518:ILL917531 IVH917518:IVH917531 JFD917518:JFD917531 JOZ917518:JOZ917531 JYV917518:JYV917531 KIR917518:KIR917531 KSN917518:KSN917531 LCJ917518:LCJ917531 LMF917518:LMF917531 LWB917518:LWB917531 MFX917518:MFX917531 MPT917518:MPT917531 MZP917518:MZP917531 NJL917518:NJL917531 NTH917518:NTH917531 ODD917518:ODD917531 OMZ917518:OMZ917531 OWV917518:OWV917531 PGR917518:PGR917531 PQN917518:PQN917531 QAJ917518:QAJ917531 QKF917518:QKF917531 QUB917518:QUB917531 RDX917518:RDX917531 RNT917518:RNT917531 RXP917518:RXP917531 SHL917518:SHL917531 SRH917518:SRH917531 TBD917518:TBD917531 TKZ917518:TKZ917531 TUV917518:TUV917531 UER917518:UER917531 UON917518:UON917531 UYJ917518:UYJ917531 VIF917518:VIF917531 VSB917518:VSB917531 WBX917518:WBX917531 WLT917518:WLT917531 WVP917518:WVP917531 H983054:H983067 JD983054:JD983067 SZ983054:SZ983067 ACV983054:ACV983067 AMR983054:AMR983067 AWN983054:AWN983067 BGJ983054:BGJ983067 BQF983054:BQF983067 CAB983054:CAB983067 CJX983054:CJX983067 CTT983054:CTT983067 DDP983054:DDP983067 DNL983054:DNL983067 DXH983054:DXH983067 EHD983054:EHD983067 EQZ983054:EQZ983067 FAV983054:FAV983067 FKR983054:FKR983067 FUN983054:FUN983067 GEJ983054:GEJ983067 GOF983054:GOF983067 GYB983054:GYB983067 HHX983054:HHX983067 HRT983054:HRT983067 IBP983054:IBP983067 ILL983054:ILL983067 IVH983054:IVH983067 JFD983054:JFD983067 JOZ983054:JOZ983067 JYV983054:JYV983067 KIR983054:KIR983067 KSN983054:KSN983067 LCJ983054:LCJ983067 LMF983054:LMF983067 LWB983054:LWB983067 MFX983054:MFX983067 MPT983054:MPT983067 MZP983054:MZP983067 NJL983054:NJL983067 NTH983054:NTH983067 ODD983054:ODD983067 OMZ983054:OMZ983067 OWV983054:OWV983067 PGR983054:PGR983067 PQN983054:PQN983067 QAJ983054:QAJ983067 QKF983054:QKF983067 QUB983054:QUB983067 RDX983054:RDX983067 RNT983054:RNT983067 RXP983054:RXP983067 SHL983054:SHL983067 SRH983054:SRH983067 TBD983054:TBD983067 TKZ983054:TKZ983067 TUV983054:TUV983067 UER983054:UER983067 UON983054:UON983067 UYJ983054:UYJ983067 VIF983054:VIF983067 VSB983054:VSB983067 WBX983054:WBX983067 WLT983054:WLT983067 WVP983054:WVP983067 K25:K27 JG25:JG27 TC25:TC27 ACY25:ACY27 AMU25:AMU27 AWQ25:AWQ27 BGM25:BGM27 BQI25:BQI27 CAE25:CAE27 CKA25:CKA27 CTW25:CTW27 DDS25:DDS27 DNO25:DNO27 DXK25:DXK27 EHG25:EHG27 ERC25:ERC27 FAY25:FAY27 FKU25:FKU27 FUQ25:FUQ27 GEM25:GEM27 GOI25:GOI27 GYE25:GYE27 HIA25:HIA27 HRW25:HRW27 IBS25:IBS27 ILO25:ILO27 IVK25:IVK27 JFG25:JFG27 JPC25:JPC27 JYY25:JYY27 KIU25:KIU27 KSQ25:KSQ27 LCM25:LCM27 LMI25:LMI27 LWE25:LWE27 MGA25:MGA27 MPW25:MPW27 MZS25:MZS27 NJO25:NJO27 NTK25:NTK27 ODG25:ODG27 ONC25:ONC27 OWY25:OWY27 PGU25:PGU27 PQQ25:PQQ27 QAM25:QAM27 QKI25:QKI27 QUE25:QUE27 REA25:REA27 RNW25:RNW27 RXS25:RXS27 SHO25:SHO27 SRK25:SRK27 TBG25:TBG27 TLC25:TLC27 TUY25:TUY27 UEU25:UEU27 UOQ25:UOQ27 UYM25:UYM27 VII25:VII27 VSE25:VSE27 WCA25:WCA27 WLW25:WLW27 WVS25:WVS27 K65561:K65563 JG65561:JG65563 TC65561:TC65563 ACY65561:ACY65563 AMU65561:AMU65563 AWQ65561:AWQ65563 BGM65561:BGM65563 BQI65561:BQI65563 CAE65561:CAE65563 CKA65561:CKA65563 CTW65561:CTW65563 DDS65561:DDS65563 DNO65561:DNO65563 DXK65561:DXK65563 EHG65561:EHG65563 ERC65561:ERC65563 FAY65561:FAY65563 FKU65561:FKU65563 FUQ65561:FUQ65563 GEM65561:GEM65563 GOI65561:GOI65563 GYE65561:GYE65563 HIA65561:HIA65563 HRW65561:HRW65563 IBS65561:IBS65563 ILO65561:ILO65563 IVK65561:IVK65563 JFG65561:JFG65563 JPC65561:JPC65563 JYY65561:JYY65563 KIU65561:KIU65563 KSQ65561:KSQ65563 LCM65561:LCM65563 LMI65561:LMI65563 LWE65561:LWE65563 MGA65561:MGA65563 MPW65561:MPW65563 MZS65561:MZS65563 NJO65561:NJO65563 NTK65561:NTK65563 ODG65561:ODG65563 ONC65561:ONC65563 OWY65561:OWY65563 PGU65561:PGU65563 PQQ65561:PQQ65563 QAM65561:QAM65563 QKI65561:QKI65563 QUE65561:QUE65563 REA65561:REA65563 RNW65561:RNW65563 RXS65561:RXS65563 SHO65561:SHO65563 SRK65561:SRK65563 TBG65561:TBG65563 TLC65561:TLC65563 TUY65561:TUY65563 UEU65561:UEU65563 UOQ65561:UOQ65563 UYM65561:UYM65563 VII65561:VII65563 VSE65561:VSE65563 WCA65561:WCA65563 WLW65561:WLW65563 WVS65561:WVS65563 K131097:K131099 JG131097:JG131099 TC131097:TC131099 ACY131097:ACY131099 AMU131097:AMU131099 AWQ131097:AWQ131099 BGM131097:BGM131099 BQI131097:BQI131099 CAE131097:CAE131099 CKA131097:CKA131099 CTW131097:CTW131099 DDS131097:DDS131099 DNO131097:DNO131099 DXK131097:DXK131099 EHG131097:EHG131099 ERC131097:ERC131099 FAY131097:FAY131099 FKU131097:FKU131099 FUQ131097:FUQ131099 GEM131097:GEM131099 GOI131097:GOI131099 GYE131097:GYE131099 HIA131097:HIA131099 HRW131097:HRW131099 IBS131097:IBS131099 ILO131097:ILO131099 IVK131097:IVK131099 JFG131097:JFG131099 JPC131097:JPC131099 JYY131097:JYY131099 KIU131097:KIU131099 KSQ131097:KSQ131099 LCM131097:LCM131099 LMI131097:LMI131099 LWE131097:LWE131099 MGA131097:MGA131099 MPW131097:MPW131099 MZS131097:MZS131099 NJO131097:NJO131099 NTK131097:NTK131099 ODG131097:ODG131099 ONC131097:ONC131099 OWY131097:OWY131099 PGU131097:PGU131099 PQQ131097:PQQ131099 QAM131097:QAM131099 QKI131097:QKI131099 QUE131097:QUE131099 REA131097:REA131099 RNW131097:RNW131099 RXS131097:RXS131099 SHO131097:SHO131099 SRK131097:SRK131099 TBG131097:TBG131099 TLC131097:TLC131099 TUY131097:TUY131099 UEU131097:UEU131099 UOQ131097:UOQ131099 UYM131097:UYM131099 VII131097:VII131099 VSE131097:VSE131099 WCA131097:WCA131099 WLW131097:WLW131099 WVS131097:WVS131099 K196633:K196635 JG196633:JG196635 TC196633:TC196635 ACY196633:ACY196635 AMU196633:AMU196635 AWQ196633:AWQ196635 BGM196633:BGM196635 BQI196633:BQI196635 CAE196633:CAE196635 CKA196633:CKA196635 CTW196633:CTW196635 DDS196633:DDS196635 DNO196633:DNO196635 DXK196633:DXK196635 EHG196633:EHG196635 ERC196633:ERC196635 FAY196633:FAY196635 FKU196633:FKU196635 FUQ196633:FUQ196635 GEM196633:GEM196635 GOI196633:GOI196635 GYE196633:GYE196635 HIA196633:HIA196635 HRW196633:HRW196635 IBS196633:IBS196635 ILO196633:ILO196635 IVK196633:IVK196635 JFG196633:JFG196635 JPC196633:JPC196635 JYY196633:JYY196635 KIU196633:KIU196635 KSQ196633:KSQ196635 LCM196633:LCM196635 LMI196633:LMI196635 LWE196633:LWE196635 MGA196633:MGA196635 MPW196633:MPW196635 MZS196633:MZS196635 NJO196633:NJO196635 NTK196633:NTK196635 ODG196633:ODG196635 ONC196633:ONC196635 OWY196633:OWY196635 PGU196633:PGU196635 PQQ196633:PQQ196635 QAM196633:QAM196635 QKI196633:QKI196635 QUE196633:QUE196635 REA196633:REA196635 RNW196633:RNW196635 RXS196633:RXS196635 SHO196633:SHO196635 SRK196633:SRK196635 TBG196633:TBG196635 TLC196633:TLC196635 TUY196633:TUY196635 UEU196633:UEU196635 UOQ196633:UOQ196635 UYM196633:UYM196635 VII196633:VII196635 VSE196633:VSE196635 WCA196633:WCA196635 WLW196633:WLW196635 WVS196633:WVS196635 K262169:K262171 JG262169:JG262171 TC262169:TC262171 ACY262169:ACY262171 AMU262169:AMU262171 AWQ262169:AWQ262171 BGM262169:BGM262171 BQI262169:BQI262171 CAE262169:CAE262171 CKA262169:CKA262171 CTW262169:CTW262171 DDS262169:DDS262171 DNO262169:DNO262171 DXK262169:DXK262171 EHG262169:EHG262171 ERC262169:ERC262171 FAY262169:FAY262171 FKU262169:FKU262171 FUQ262169:FUQ262171 GEM262169:GEM262171 GOI262169:GOI262171 GYE262169:GYE262171 HIA262169:HIA262171 HRW262169:HRW262171 IBS262169:IBS262171 ILO262169:ILO262171 IVK262169:IVK262171 JFG262169:JFG262171 JPC262169:JPC262171 JYY262169:JYY262171 KIU262169:KIU262171 KSQ262169:KSQ262171 LCM262169:LCM262171 LMI262169:LMI262171 LWE262169:LWE262171 MGA262169:MGA262171 MPW262169:MPW262171 MZS262169:MZS262171 NJO262169:NJO262171 NTK262169:NTK262171 ODG262169:ODG262171 ONC262169:ONC262171 OWY262169:OWY262171 PGU262169:PGU262171 PQQ262169:PQQ262171 QAM262169:QAM262171 QKI262169:QKI262171 QUE262169:QUE262171 REA262169:REA262171 RNW262169:RNW262171 RXS262169:RXS262171 SHO262169:SHO262171 SRK262169:SRK262171 TBG262169:TBG262171 TLC262169:TLC262171 TUY262169:TUY262171 UEU262169:UEU262171 UOQ262169:UOQ262171 UYM262169:UYM262171 VII262169:VII262171 VSE262169:VSE262171 WCA262169:WCA262171 WLW262169:WLW262171 WVS262169:WVS262171 K327705:K327707 JG327705:JG327707 TC327705:TC327707 ACY327705:ACY327707 AMU327705:AMU327707 AWQ327705:AWQ327707 BGM327705:BGM327707 BQI327705:BQI327707 CAE327705:CAE327707 CKA327705:CKA327707 CTW327705:CTW327707 DDS327705:DDS327707 DNO327705:DNO327707 DXK327705:DXK327707 EHG327705:EHG327707 ERC327705:ERC327707 FAY327705:FAY327707 FKU327705:FKU327707 FUQ327705:FUQ327707 GEM327705:GEM327707 GOI327705:GOI327707 GYE327705:GYE327707 HIA327705:HIA327707 HRW327705:HRW327707 IBS327705:IBS327707 ILO327705:ILO327707 IVK327705:IVK327707 JFG327705:JFG327707 JPC327705:JPC327707 JYY327705:JYY327707 KIU327705:KIU327707 KSQ327705:KSQ327707 LCM327705:LCM327707 LMI327705:LMI327707 LWE327705:LWE327707 MGA327705:MGA327707 MPW327705:MPW327707 MZS327705:MZS327707 NJO327705:NJO327707 NTK327705:NTK327707 ODG327705:ODG327707 ONC327705:ONC327707 OWY327705:OWY327707 PGU327705:PGU327707 PQQ327705:PQQ327707 QAM327705:QAM327707 QKI327705:QKI327707 QUE327705:QUE327707 REA327705:REA327707 RNW327705:RNW327707 RXS327705:RXS327707 SHO327705:SHO327707 SRK327705:SRK327707 TBG327705:TBG327707 TLC327705:TLC327707 TUY327705:TUY327707 UEU327705:UEU327707 UOQ327705:UOQ327707 UYM327705:UYM327707 VII327705:VII327707 VSE327705:VSE327707 WCA327705:WCA327707 WLW327705:WLW327707 WVS327705:WVS327707 K393241:K393243 JG393241:JG393243 TC393241:TC393243 ACY393241:ACY393243 AMU393241:AMU393243 AWQ393241:AWQ393243 BGM393241:BGM393243 BQI393241:BQI393243 CAE393241:CAE393243 CKA393241:CKA393243 CTW393241:CTW393243 DDS393241:DDS393243 DNO393241:DNO393243 DXK393241:DXK393243 EHG393241:EHG393243 ERC393241:ERC393243 FAY393241:FAY393243 FKU393241:FKU393243 FUQ393241:FUQ393243 GEM393241:GEM393243 GOI393241:GOI393243 GYE393241:GYE393243 HIA393241:HIA393243 HRW393241:HRW393243 IBS393241:IBS393243 ILO393241:ILO393243 IVK393241:IVK393243 JFG393241:JFG393243 JPC393241:JPC393243 JYY393241:JYY393243 KIU393241:KIU393243 KSQ393241:KSQ393243 LCM393241:LCM393243 LMI393241:LMI393243 LWE393241:LWE393243 MGA393241:MGA393243 MPW393241:MPW393243 MZS393241:MZS393243 NJO393241:NJO393243 NTK393241:NTK393243 ODG393241:ODG393243 ONC393241:ONC393243 OWY393241:OWY393243 PGU393241:PGU393243 PQQ393241:PQQ393243 QAM393241:QAM393243 QKI393241:QKI393243 QUE393241:QUE393243 REA393241:REA393243 RNW393241:RNW393243 RXS393241:RXS393243 SHO393241:SHO393243 SRK393241:SRK393243 TBG393241:TBG393243 TLC393241:TLC393243 TUY393241:TUY393243 UEU393241:UEU393243 UOQ393241:UOQ393243 UYM393241:UYM393243 VII393241:VII393243 VSE393241:VSE393243 WCA393241:WCA393243 WLW393241:WLW393243 WVS393241:WVS393243 K458777:K458779 JG458777:JG458779 TC458777:TC458779 ACY458777:ACY458779 AMU458777:AMU458779 AWQ458777:AWQ458779 BGM458777:BGM458779 BQI458777:BQI458779 CAE458777:CAE458779 CKA458777:CKA458779 CTW458777:CTW458779 DDS458777:DDS458779 DNO458777:DNO458779 DXK458777:DXK458779 EHG458777:EHG458779 ERC458777:ERC458779 FAY458777:FAY458779 FKU458777:FKU458779 FUQ458777:FUQ458779 GEM458777:GEM458779 GOI458777:GOI458779 GYE458777:GYE458779 HIA458777:HIA458779 HRW458777:HRW458779 IBS458777:IBS458779 ILO458777:ILO458779 IVK458777:IVK458779 JFG458777:JFG458779 JPC458777:JPC458779 JYY458777:JYY458779 KIU458777:KIU458779 KSQ458777:KSQ458779 LCM458777:LCM458779 LMI458777:LMI458779 LWE458777:LWE458779 MGA458777:MGA458779 MPW458777:MPW458779 MZS458777:MZS458779 NJO458777:NJO458779 NTK458777:NTK458779 ODG458777:ODG458779 ONC458777:ONC458779 OWY458777:OWY458779 PGU458777:PGU458779 PQQ458777:PQQ458779 QAM458777:QAM458779 QKI458777:QKI458779 QUE458777:QUE458779 REA458777:REA458779 RNW458777:RNW458779 RXS458777:RXS458779 SHO458777:SHO458779 SRK458777:SRK458779 TBG458777:TBG458779 TLC458777:TLC458779 TUY458777:TUY458779 UEU458777:UEU458779 UOQ458777:UOQ458779 UYM458777:UYM458779 VII458777:VII458779 VSE458777:VSE458779 WCA458777:WCA458779 WLW458777:WLW458779 WVS458777:WVS458779 K524313:K524315 JG524313:JG524315 TC524313:TC524315 ACY524313:ACY524315 AMU524313:AMU524315 AWQ524313:AWQ524315 BGM524313:BGM524315 BQI524313:BQI524315 CAE524313:CAE524315 CKA524313:CKA524315 CTW524313:CTW524315 DDS524313:DDS524315 DNO524313:DNO524315 DXK524313:DXK524315 EHG524313:EHG524315 ERC524313:ERC524315 FAY524313:FAY524315 FKU524313:FKU524315 FUQ524313:FUQ524315 GEM524313:GEM524315 GOI524313:GOI524315 GYE524313:GYE524315 HIA524313:HIA524315 HRW524313:HRW524315 IBS524313:IBS524315 ILO524313:ILO524315 IVK524313:IVK524315 JFG524313:JFG524315 JPC524313:JPC524315 JYY524313:JYY524315 KIU524313:KIU524315 KSQ524313:KSQ524315 LCM524313:LCM524315 LMI524313:LMI524315 LWE524313:LWE524315 MGA524313:MGA524315 MPW524313:MPW524315 MZS524313:MZS524315 NJO524313:NJO524315 NTK524313:NTK524315 ODG524313:ODG524315 ONC524313:ONC524315 OWY524313:OWY524315 PGU524313:PGU524315 PQQ524313:PQQ524315 QAM524313:QAM524315 QKI524313:QKI524315 QUE524313:QUE524315 REA524313:REA524315 RNW524313:RNW524315 RXS524313:RXS524315 SHO524313:SHO524315 SRK524313:SRK524315 TBG524313:TBG524315 TLC524313:TLC524315 TUY524313:TUY524315 UEU524313:UEU524315 UOQ524313:UOQ524315 UYM524313:UYM524315 VII524313:VII524315 VSE524313:VSE524315 WCA524313:WCA524315 WLW524313:WLW524315 WVS524313:WVS524315 K589849:K589851 JG589849:JG589851 TC589849:TC589851 ACY589849:ACY589851 AMU589849:AMU589851 AWQ589849:AWQ589851 BGM589849:BGM589851 BQI589849:BQI589851 CAE589849:CAE589851 CKA589849:CKA589851 CTW589849:CTW589851 DDS589849:DDS589851 DNO589849:DNO589851 DXK589849:DXK589851 EHG589849:EHG589851 ERC589849:ERC589851 FAY589849:FAY589851 FKU589849:FKU589851 FUQ589849:FUQ589851 GEM589849:GEM589851 GOI589849:GOI589851 GYE589849:GYE589851 HIA589849:HIA589851 HRW589849:HRW589851 IBS589849:IBS589851 ILO589849:ILO589851 IVK589849:IVK589851 JFG589849:JFG589851 JPC589849:JPC589851 JYY589849:JYY589851 KIU589849:KIU589851 KSQ589849:KSQ589851 LCM589849:LCM589851 LMI589849:LMI589851 LWE589849:LWE589851 MGA589849:MGA589851 MPW589849:MPW589851 MZS589849:MZS589851 NJO589849:NJO589851 NTK589849:NTK589851 ODG589849:ODG589851 ONC589849:ONC589851 OWY589849:OWY589851 PGU589849:PGU589851 PQQ589849:PQQ589851 QAM589849:QAM589851 QKI589849:QKI589851 QUE589849:QUE589851 REA589849:REA589851 RNW589849:RNW589851 RXS589849:RXS589851 SHO589849:SHO589851 SRK589849:SRK589851 TBG589849:TBG589851 TLC589849:TLC589851 TUY589849:TUY589851 UEU589849:UEU589851 UOQ589849:UOQ589851 UYM589849:UYM589851 VII589849:VII589851 VSE589849:VSE589851 WCA589849:WCA589851 WLW589849:WLW589851 WVS589849:WVS589851 K655385:K655387 JG655385:JG655387 TC655385:TC655387 ACY655385:ACY655387 AMU655385:AMU655387 AWQ655385:AWQ655387 BGM655385:BGM655387 BQI655385:BQI655387 CAE655385:CAE655387 CKA655385:CKA655387 CTW655385:CTW655387 DDS655385:DDS655387 DNO655385:DNO655387 DXK655385:DXK655387 EHG655385:EHG655387 ERC655385:ERC655387 FAY655385:FAY655387 FKU655385:FKU655387 FUQ655385:FUQ655387 GEM655385:GEM655387 GOI655385:GOI655387 GYE655385:GYE655387 HIA655385:HIA655387 HRW655385:HRW655387 IBS655385:IBS655387 ILO655385:ILO655387 IVK655385:IVK655387 JFG655385:JFG655387 JPC655385:JPC655387 JYY655385:JYY655387 KIU655385:KIU655387 KSQ655385:KSQ655387 LCM655385:LCM655387 LMI655385:LMI655387 LWE655385:LWE655387 MGA655385:MGA655387 MPW655385:MPW655387 MZS655385:MZS655387 NJO655385:NJO655387 NTK655385:NTK655387 ODG655385:ODG655387 ONC655385:ONC655387 OWY655385:OWY655387 PGU655385:PGU655387 PQQ655385:PQQ655387 QAM655385:QAM655387 QKI655385:QKI655387 QUE655385:QUE655387 REA655385:REA655387 RNW655385:RNW655387 RXS655385:RXS655387 SHO655385:SHO655387 SRK655385:SRK655387 TBG655385:TBG655387 TLC655385:TLC655387 TUY655385:TUY655387 UEU655385:UEU655387 UOQ655385:UOQ655387 UYM655385:UYM655387 VII655385:VII655387 VSE655385:VSE655387 WCA655385:WCA655387 WLW655385:WLW655387 WVS655385:WVS655387 K720921:K720923 JG720921:JG720923 TC720921:TC720923 ACY720921:ACY720923 AMU720921:AMU720923 AWQ720921:AWQ720923 BGM720921:BGM720923 BQI720921:BQI720923 CAE720921:CAE720923 CKA720921:CKA720923 CTW720921:CTW720923 DDS720921:DDS720923 DNO720921:DNO720923 DXK720921:DXK720923 EHG720921:EHG720923 ERC720921:ERC720923 FAY720921:FAY720923 FKU720921:FKU720923 FUQ720921:FUQ720923 GEM720921:GEM720923 GOI720921:GOI720923 GYE720921:GYE720923 HIA720921:HIA720923 HRW720921:HRW720923 IBS720921:IBS720923 ILO720921:ILO720923 IVK720921:IVK720923 JFG720921:JFG720923 JPC720921:JPC720923 JYY720921:JYY720923 KIU720921:KIU720923 KSQ720921:KSQ720923 LCM720921:LCM720923 LMI720921:LMI720923 LWE720921:LWE720923 MGA720921:MGA720923 MPW720921:MPW720923 MZS720921:MZS720923 NJO720921:NJO720923 NTK720921:NTK720923 ODG720921:ODG720923 ONC720921:ONC720923 OWY720921:OWY720923 PGU720921:PGU720923 PQQ720921:PQQ720923 QAM720921:QAM720923 QKI720921:QKI720923 QUE720921:QUE720923 REA720921:REA720923 RNW720921:RNW720923 RXS720921:RXS720923 SHO720921:SHO720923 SRK720921:SRK720923 TBG720921:TBG720923 TLC720921:TLC720923 TUY720921:TUY720923 UEU720921:UEU720923 UOQ720921:UOQ720923 UYM720921:UYM720923 VII720921:VII720923 VSE720921:VSE720923 WCA720921:WCA720923 WLW720921:WLW720923 WVS720921:WVS720923 K786457:K786459 JG786457:JG786459 TC786457:TC786459 ACY786457:ACY786459 AMU786457:AMU786459 AWQ786457:AWQ786459 BGM786457:BGM786459 BQI786457:BQI786459 CAE786457:CAE786459 CKA786457:CKA786459 CTW786457:CTW786459 DDS786457:DDS786459 DNO786457:DNO786459 DXK786457:DXK786459 EHG786457:EHG786459 ERC786457:ERC786459 FAY786457:FAY786459 FKU786457:FKU786459 FUQ786457:FUQ786459 GEM786457:GEM786459 GOI786457:GOI786459 GYE786457:GYE786459 HIA786457:HIA786459 HRW786457:HRW786459 IBS786457:IBS786459 ILO786457:ILO786459 IVK786457:IVK786459 JFG786457:JFG786459 JPC786457:JPC786459 JYY786457:JYY786459 KIU786457:KIU786459 KSQ786457:KSQ786459 LCM786457:LCM786459 LMI786457:LMI786459 LWE786457:LWE786459 MGA786457:MGA786459 MPW786457:MPW786459 MZS786457:MZS786459 NJO786457:NJO786459 NTK786457:NTK786459 ODG786457:ODG786459 ONC786457:ONC786459 OWY786457:OWY786459 PGU786457:PGU786459 PQQ786457:PQQ786459 QAM786457:QAM786459 QKI786457:QKI786459 QUE786457:QUE786459 REA786457:REA786459 RNW786457:RNW786459 RXS786457:RXS786459 SHO786457:SHO786459 SRK786457:SRK786459 TBG786457:TBG786459 TLC786457:TLC786459 TUY786457:TUY786459 UEU786457:UEU786459 UOQ786457:UOQ786459 UYM786457:UYM786459 VII786457:VII786459 VSE786457:VSE786459 WCA786457:WCA786459 WLW786457:WLW786459 WVS786457:WVS786459 K851993:K851995 JG851993:JG851995 TC851993:TC851995 ACY851993:ACY851995 AMU851993:AMU851995 AWQ851993:AWQ851995 BGM851993:BGM851995 BQI851993:BQI851995 CAE851993:CAE851995 CKA851993:CKA851995 CTW851993:CTW851995 DDS851993:DDS851995 DNO851993:DNO851995 DXK851993:DXK851995 EHG851993:EHG851995 ERC851993:ERC851995 FAY851993:FAY851995 FKU851993:FKU851995 FUQ851993:FUQ851995 GEM851993:GEM851995 GOI851993:GOI851995 GYE851993:GYE851995 HIA851993:HIA851995 HRW851993:HRW851995 IBS851993:IBS851995 ILO851993:ILO851995 IVK851993:IVK851995 JFG851993:JFG851995 JPC851993:JPC851995 JYY851993:JYY851995 KIU851993:KIU851995 KSQ851993:KSQ851995 LCM851993:LCM851995 LMI851993:LMI851995 LWE851993:LWE851995 MGA851993:MGA851995 MPW851993:MPW851995 MZS851993:MZS851995 NJO851993:NJO851995 NTK851993:NTK851995 ODG851993:ODG851995 ONC851993:ONC851995 OWY851993:OWY851995 PGU851993:PGU851995 PQQ851993:PQQ851995 QAM851993:QAM851995 QKI851993:QKI851995 QUE851993:QUE851995 REA851993:REA851995 RNW851993:RNW851995 RXS851993:RXS851995 SHO851993:SHO851995 SRK851993:SRK851995 TBG851993:TBG851995 TLC851993:TLC851995 TUY851993:TUY851995 UEU851993:UEU851995 UOQ851993:UOQ851995 UYM851993:UYM851995 VII851993:VII851995 VSE851993:VSE851995 WCA851993:WCA851995 WLW851993:WLW851995 WVS851993:WVS851995 K917529:K917531 JG917529:JG917531 TC917529:TC917531 ACY917529:ACY917531 AMU917529:AMU917531 AWQ917529:AWQ917531 BGM917529:BGM917531 BQI917529:BQI917531 CAE917529:CAE917531 CKA917529:CKA917531 CTW917529:CTW917531 DDS917529:DDS917531 DNO917529:DNO917531 DXK917529:DXK917531 EHG917529:EHG917531 ERC917529:ERC917531 FAY917529:FAY917531 FKU917529:FKU917531 FUQ917529:FUQ917531 GEM917529:GEM917531 GOI917529:GOI917531 GYE917529:GYE917531 HIA917529:HIA917531 HRW917529:HRW917531 IBS917529:IBS917531 ILO917529:ILO917531 IVK917529:IVK917531 JFG917529:JFG917531 JPC917529:JPC917531 JYY917529:JYY917531 KIU917529:KIU917531 KSQ917529:KSQ917531 LCM917529:LCM917531 LMI917529:LMI917531 LWE917529:LWE917531 MGA917529:MGA917531 MPW917529:MPW917531 MZS917529:MZS917531 NJO917529:NJO917531 NTK917529:NTK917531 ODG917529:ODG917531 ONC917529:ONC917531 OWY917529:OWY917531 PGU917529:PGU917531 PQQ917529:PQQ917531 QAM917529:QAM917531 QKI917529:QKI917531 QUE917529:QUE917531 REA917529:REA917531 RNW917529:RNW917531 RXS917529:RXS917531 SHO917529:SHO917531 SRK917529:SRK917531 TBG917529:TBG917531 TLC917529:TLC917531 TUY917529:TUY917531 UEU917529:UEU917531 UOQ917529:UOQ917531 UYM917529:UYM917531 VII917529:VII917531 VSE917529:VSE917531 WCA917529:WCA917531 WLW917529:WLW917531 WVS917529:WVS917531 K983065:K983067 JG983065:JG983067 TC983065:TC983067 ACY983065:ACY983067 AMU983065:AMU983067 AWQ983065:AWQ983067 BGM983065:BGM983067 BQI983065:BQI983067 CAE983065:CAE983067 CKA983065:CKA983067 CTW983065:CTW983067 DDS983065:DDS983067 DNO983065:DNO983067 DXK983065:DXK983067 EHG983065:EHG983067 ERC983065:ERC983067 FAY983065:FAY983067 FKU983065:FKU983067 FUQ983065:FUQ983067 GEM983065:GEM983067 GOI983065:GOI983067 GYE983065:GYE983067 HIA983065:HIA983067 HRW983065:HRW983067 IBS983065:IBS983067 ILO983065:ILO983067 IVK983065:IVK983067 JFG983065:JFG983067 JPC983065:JPC983067 JYY983065:JYY983067 KIU983065:KIU983067 KSQ983065:KSQ983067 LCM983065:LCM983067 LMI983065:LMI983067 LWE983065:LWE983067 MGA983065:MGA983067 MPW983065:MPW983067 MZS983065:MZS983067 NJO983065:NJO983067 NTK983065:NTK983067 ODG983065:ODG983067 ONC983065:ONC983067 OWY983065:OWY983067 PGU983065:PGU983067 PQQ983065:PQQ983067 QAM983065:QAM983067 QKI983065:QKI983067 QUE983065:QUE983067 REA983065:REA983067 RNW983065:RNW983067 RXS983065:RXS983067 SHO983065:SHO983067 SRK983065:SRK983067 TBG983065:TBG983067 TLC983065:TLC983067 TUY983065:TUY983067 UEU983065:UEU983067 UOQ983065:UOQ983067 UYM983065:UYM983067 VII983065:VII983067 VSE983065:VSE983067 WCA983065:WCA983067 WLW983065:WLW983067 WVS983065:WVS983067 I25:I27 JE25:JE27 TA25:TA27 ACW25:ACW27 AMS25:AMS27 AWO25:AWO27 BGK25:BGK27 BQG25:BQG27 CAC25:CAC27 CJY25:CJY27 CTU25:CTU27 DDQ25:DDQ27 DNM25:DNM27 DXI25:DXI27 EHE25:EHE27 ERA25:ERA27 FAW25:FAW27 FKS25:FKS27 FUO25:FUO27 GEK25:GEK27 GOG25:GOG27 GYC25:GYC27 HHY25:HHY27 HRU25:HRU27 IBQ25:IBQ27 ILM25:ILM27 IVI25:IVI27 JFE25:JFE27 JPA25:JPA27 JYW25:JYW27 KIS25:KIS27 KSO25:KSO27 LCK25:LCK27 LMG25:LMG27 LWC25:LWC27 MFY25:MFY27 MPU25:MPU27 MZQ25:MZQ27 NJM25:NJM27 NTI25:NTI27 ODE25:ODE27 ONA25:ONA27 OWW25:OWW27 PGS25:PGS27 PQO25:PQO27 QAK25:QAK27 QKG25:QKG27 QUC25:QUC27 RDY25:RDY27 RNU25:RNU27 RXQ25:RXQ27 SHM25:SHM27 SRI25:SRI27 TBE25:TBE27 TLA25:TLA27 TUW25:TUW27 UES25:UES27 UOO25:UOO27 UYK25:UYK27 VIG25:VIG27 VSC25:VSC27 WBY25:WBY27 WLU25:WLU27 WVQ25:WVQ27 I65561:I65563 JE65561:JE65563 TA65561:TA65563 ACW65561:ACW65563 AMS65561:AMS65563 AWO65561:AWO65563 BGK65561:BGK65563 BQG65561:BQG65563 CAC65561:CAC65563 CJY65561:CJY65563 CTU65561:CTU65563 DDQ65561:DDQ65563 DNM65561:DNM65563 DXI65561:DXI65563 EHE65561:EHE65563 ERA65561:ERA65563 FAW65561:FAW65563 FKS65561:FKS65563 FUO65561:FUO65563 GEK65561:GEK65563 GOG65561:GOG65563 GYC65561:GYC65563 HHY65561:HHY65563 HRU65561:HRU65563 IBQ65561:IBQ65563 ILM65561:ILM65563 IVI65561:IVI65563 JFE65561:JFE65563 JPA65561:JPA65563 JYW65561:JYW65563 KIS65561:KIS65563 KSO65561:KSO65563 LCK65561:LCK65563 LMG65561:LMG65563 LWC65561:LWC65563 MFY65561:MFY65563 MPU65561:MPU65563 MZQ65561:MZQ65563 NJM65561:NJM65563 NTI65561:NTI65563 ODE65561:ODE65563 ONA65561:ONA65563 OWW65561:OWW65563 PGS65561:PGS65563 PQO65561:PQO65563 QAK65561:QAK65563 QKG65561:QKG65563 QUC65561:QUC65563 RDY65561:RDY65563 RNU65561:RNU65563 RXQ65561:RXQ65563 SHM65561:SHM65563 SRI65561:SRI65563 TBE65561:TBE65563 TLA65561:TLA65563 TUW65561:TUW65563 UES65561:UES65563 UOO65561:UOO65563 UYK65561:UYK65563 VIG65561:VIG65563 VSC65561:VSC65563 WBY65561:WBY65563 WLU65561:WLU65563 WVQ65561:WVQ65563 I131097:I131099 JE131097:JE131099 TA131097:TA131099 ACW131097:ACW131099 AMS131097:AMS131099 AWO131097:AWO131099 BGK131097:BGK131099 BQG131097:BQG131099 CAC131097:CAC131099 CJY131097:CJY131099 CTU131097:CTU131099 DDQ131097:DDQ131099 DNM131097:DNM131099 DXI131097:DXI131099 EHE131097:EHE131099 ERA131097:ERA131099 FAW131097:FAW131099 FKS131097:FKS131099 FUO131097:FUO131099 GEK131097:GEK131099 GOG131097:GOG131099 GYC131097:GYC131099 HHY131097:HHY131099 HRU131097:HRU131099 IBQ131097:IBQ131099 ILM131097:ILM131099 IVI131097:IVI131099 JFE131097:JFE131099 JPA131097:JPA131099 JYW131097:JYW131099 KIS131097:KIS131099 KSO131097:KSO131099 LCK131097:LCK131099 LMG131097:LMG131099 LWC131097:LWC131099 MFY131097:MFY131099 MPU131097:MPU131099 MZQ131097:MZQ131099 NJM131097:NJM131099 NTI131097:NTI131099 ODE131097:ODE131099 ONA131097:ONA131099 OWW131097:OWW131099 PGS131097:PGS131099 PQO131097:PQO131099 QAK131097:QAK131099 QKG131097:QKG131099 QUC131097:QUC131099 RDY131097:RDY131099 RNU131097:RNU131099 RXQ131097:RXQ131099 SHM131097:SHM131099 SRI131097:SRI131099 TBE131097:TBE131099 TLA131097:TLA131099 TUW131097:TUW131099 UES131097:UES131099 UOO131097:UOO131099 UYK131097:UYK131099 VIG131097:VIG131099 VSC131097:VSC131099 WBY131097:WBY131099 WLU131097:WLU131099 WVQ131097:WVQ131099 I196633:I196635 JE196633:JE196635 TA196633:TA196635 ACW196633:ACW196635 AMS196633:AMS196635 AWO196633:AWO196635 BGK196633:BGK196635 BQG196633:BQG196635 CAC196633:CAC196635 CJY196633:CJY196635 CTU196633:CTU196635 DDQ196633:DDQ196635 DNM196633:DNM196635 DXI196633:DXI196635 EHE196633:EHE196635 ERA196633:ERA196635 FAW196633:FAW196635 FKS196633:FKS196635 FUO196633:FUO196635 GEK196633:GEK196635 GOG196633:GOG196635 GYC196633:GYC196635 HHY196633:HHY196635 HRU196633:HRU196635 IBQ196633:IBQ196635 ILM196633:ILM196635 IVI196633:IVI196635 JFE196633:JFE196635 JPA196633:JPA196635 JYW196633:JYW196635 KIS196633:KIS196635 KSO196633:KSO196635 LCK196633:LCK196635 LMG196633:LMG196635 LWC196633:LWC196635 MFY196633:MFY196635 MPU196633:MPU196635 MZQ196633:MZQ196635 NJM196633:NJM196635 NTI196633:NTI196635 ODE196633:ODE196635 ONA196633:ONA196635 OWW196633:OWW196635 PGS196633:PGS196635 PQO196633:PQO196635 QAK196633:QAK196635 QKG196633:QKG196635 QUC196633:QUC196635 RDY196633:RDY196635 RNU196633:RNU196635 RXQ196633:RXQ196635 SHM196633:SHM196635 SRI196633:SRI196635 TBE196633:TBE196635 TLA196633:TLA196635 TUW196633:TUW196635 UES196633:UES196635 UOO196633:UOO196635 UYK196633:UYK196635 VIG196633:VIG196635 VSC196633:VSC196635 WBY196633:WBY196635 WLU196633:WLU196635 WVQ196633:WVQ196635 I262169:I262171 JE262169:JE262171 TA262169:TA262171 ACW262169:ACW262171 AMS262169:AMS262171 AWO262169:AWO262171 BGK262169:BGK262171 BQG262169:BQG262171 CAC262169:CAC262171 CJY262169:CJY262171 CTU262169:CTU262171 DDQ262169:DDQ262171 DNM262169:DNM262171 DXI262169:DXI262171 EHE262169:EHE262171 ERA262169:ERA262171 FAW262169:FAW262171 FKS262169:FKS262171 FUO262169:FUO262171 GEK262169:GEK262171 GOG262169:GOG262171 GYC262169:GYC262171 HHY262169:HHY262171 HRU262169:HRU262171 IBQ262169:IBQ262171 ILM262169:ILM262171 IVI262169:IVI262171 JFE262169:JFE262171 JPA262169:JPA262171 JYW262169:JYW262171 KIS262169:KIS262171 KSO262169:KSO262171 LCK262169:LCK262171 LMG262169:LMG262171 LWC262169:LWC262171 MFY262169:MFY262171 MPU262169:MPU262171 MZQ262169:MZQ262171 NJM262169:NJM262171 NTI262169:NTI262171 ODE262169:ODE262171 ONA262169:ONA262171 OWW262169:OWW262171 PGS262169:PGS262171 PQO262169:PQO262171 QAK262169:QAK262171 QKG262169:QKG262171 QUC262169:QUC262171 RDY262169:RDY262171 RNU262169:RNU262171 RXQ262169:RXQ262171 SHM262169:SHM262171 SRI262169:SRI262171 TBE262169:TBE262171 TLA262169:TLA262171 TUW262169:TUW262171 UES262169:UES262171 UOO262169:UOO262171 UYK262169:UYK262171 VIG262169:VIG262171 VSC262169:VSC262171 WBY262169:WBY262171 WLU262169:WLU262171 WVQ262169:WVQ262171 I327705:I327707 JE327705:JE327707 TA327705:TA327707 ACW327705:ACW327707 AMS327705:AMS327707 AWO327705:AWO327707 BGK327705:BGK327707 BQG327705:BQG327707 CAC327705:CAC327707 CJY327705:CJY327707 CTU327705:CTU327707 DDQ327705:DDQ327707 DNM327705:DNM327707 DXI327705:DXI327707 EHE327705:EHE327707 ERA327705:ERA327707 FAW327705:FAW327707 FKS327705:FKS327707 FUO327705:FUO327707 GEK327705:GEK327707 GOG327705:GOG327707 GYC327705:GYC327707 HHY327705:HHY327707 HRU327705:HRU327707 IBQ327705:IBQ327707 ILM327705:ILM327707 IVI327705:IVI327707 JFE327705:JFE327707 JPA327705:JPA327707 JYW327705:JYW327707 KIS327705:KIS327707 KSO327705:KSO327707 LCK327705:LCK327707 LMG327705:LMG327707 LWC327705:LWC327707 MFY327705:MFY327707 MPU327705:MPU327707 MZQ327705:MZQ327707 NJM327705:NJM327707 NTI327705:NTI327707 ODE327705:ODE327707 ONA327705:ONA327707 OWW327705:OWW327707 PGS327705:PGS327707 PQO327705:PQO327707 QAK327705:QAK327707 QKG327705:QKG327707 QUC327705:QUC327707 RDY327705:RDY327707 RNU327705:RNU327707 RXQ327705:RXQ327707 SHM327705:SHM327707 SRI327705:SRI327707 TBE327705:TBE327707 TLA327705:TLA327707 TUW327705:TUW327707 UES327705:UES327707 UOO327705:UOO327707 UYK327705:UYK327707 VIG327705:VIG327707 VSC327705:VSC327707 WBY327705:WBY327707 WLU327705:WLU327707 WVQ327705:WVQ327707 I393241:I393243 JE393241:JE393243 TA393241:TA393243 ACW393241:ACW393243 AMS393241:AMS393243 AWO393241:AWO393243 BGK393241:BGK393243 BQG393241:BQG393243 CAC393241:CAC393243 CJY393241:CJY393243 CTU393241:CTU393243 DDQ393241:DDQ393243 DNM393241:DNM393243 DXI393241:DXI393243 EHE393241:EHE393243 ERA393241:ERA393243 FAW393241:FAW393243 FKS393241:FKS393243 FUO393241:FUO393243 GEK393241:GEK393243 GOG393241:GOG393243 GYC393241:GYC393243 HHY393241:HHY393243 HRU393241:HRU393243 IBQ393241:IBQ393243 ILM393241:ILM393243 IVI393241:IVI393243 JFE393241:JFE393243 JPA393241:JPA393243 JYW393241:JYW393243 KIS393241:KIS393243 KSO393241:KSO393243 LCK393241:LCK393243 LMG393241:LMG393243 LWC393241:LWC393243 MFY393241:MFY393243 MPU393241:MPU393243 MZQ393241:MZQ393243 NJM393241:NJM393243 NTI393241:NTI393243 ODE393241:ODE393243 ONA393241:ONA393243 OWW393241:OWW393243 PGS393241:PGS393243 PQO393241:PQO393243 QAK393241:QAK393243 QKG393241:QKG393243 QUC393241:QUC393243 RDY393241:RDY393243 RNU393241:RNU393243 RXQ393241:RXQ393243 SHM393241:SHM393243 SRI393241:SRI393243 TBE393241:TBE393243 TLA393241:TLA393243 TUW393241:TUW393243 UES393241:UES393243 UOO393241:UOO393243 UYK393241:UYK393243 VIG393241:VIG393243 VSC393241:VSC393243 WBY393241:WBY393243 WLU393241:WLU393243 WVQ393241:WVQ393243 I458777:I458779 JE458777:JE458779 TA458777:TA458779 ACW458777:ACW458779 AMS458777:AMS458779 AWO458777:AWO458779 BGK458777:BGK458779 BQG458777:BQG458779 CAC458777:CAC458779 CJY458777:CJY458779 CTU458777:CTU458779 DDQ458777:DDQ458779 DNM458777:DNM458779 DXI458777:DXI458779 EHE458777:EHE458779 ERA458777:ERA458779 FAW458777:FAW458779 FKS458777:FKS458779 FUO458777:FUO458779 GEK458777:GEK458779 GOG458777:GOG458779 GYC458777:GYC458779 HHY458777:HHY458779 HRU458777:HRU458779 IBQ458777:IBQ458779 ILM458777:ILM458779 IVI458777:IVI458779 JFE458777:JFE458779 JPA458777:JPA458779 JYW458777:JYW458779 KIS458777:KIS458779 KSO458777:KSO458779 LCK458777:LCK458779 LMG458777:LMG458779 LWC458777:LWC458779 MFY458777:MFY458779 MPU458777:MPU458779 MZQ458777:MZQ458779 NJM458777:NJM458779 NTI458777:NTI458779 ODE458777:ODE458779 ONA458777:ONA458779 OWW458777:OWW458779 PGS458777:PGS458779 PQO458777:PQO458779 QAK458777:QAK458779 QKG458777:QKG458779 QUC458777:QUC458779 RDY458777:RDY458779 RNU458777:RNU458779 RXQ458777:RXQ458779 SHM458777:SHM458779 SRI458777:SRI458779 TBE458777:TBE458779 TLA458777:TLA458779 TUW458777:TUW458779 UES458777:UES458779 UOO458777:UOO458779 UYK458777:UYK458779 VIG458777:VIG458779 VSC458777:VSC458779 WBY458777:WBY458779 WLU458777:WLU458779 WVQ458777:WVQ458779 I524313:I524315 JE524313:JE524315 TA524313:TA524315 ACW524313:ACW524315 AMS524313:AMS524315 AWO524313:AWO524315 BGK524313:BGK524315 BQG524313:BQG524315 CAC524313:CAC524315 CJY524313:CJY524315 CTU524313:CTU524315 DDQ524313:DDQ524315 DNM524313:DNM524315 DXI524313:DXI524315 EHE524313:EHE524315 ERA524313:ERA524315 FAW524313:FAW524315 FKS524313:FKS524315 FUO524313:FUO524315 GEK524313:GEK524315 GOG524313:GOG524315 GYC524313:GYC524315 HHY524313:HHY524315 HRU524313:HRU524315 IBQ524313:IBQ524315 ILM524313:ILM524315 IVI524313:IVI524315 JFE524313:JFE524315 JPA524313:JPA524315 JYW524313:JYW524315 KIS524313:KIS524315 KSO524313:KSO524315 LCK524313:LCK524315 LMG524313:LMG524315 LWC524313:LWC524315 MFY524313:MFY524315 MPU524313:MPU524315 MZQ524313:MZQ524315 NJM524313:NJM524315 NTI524313:NTI524315 ODE524313:ODE524315 ONA524313:ONA524315 OWW524313:OWW524315 PGS524313:PGS524315 PQO524313:PQO524315 QAK524313:QAK524315 QKG524313:QKG524315 QUC524313:QUC524315 RDY524313:RDY524315 RNU524313:RNU524315 RXQ524313:RXQ524315 SHM524313:SHM524315 SRI524313:SRI524315 TBE524313:TBE524315 TLA524313:TLA524315 TUW524313:TUW524315 UES524313:UES524315 UOO524313:UOO524315 UYK524313:UYK524315 VIG524313:VIG524315 VSC524313:VSC524315 WBY524313:WBY524315 WLU524313:WLU524315 WVQ524313:WVQ524315 I589849:I589851 JE589849:JE589851 TA589849:TA589851 ACW589849:ACW589851 AMS589849:AMS589851 AWO589849:AWO589851 BGK589849:BGK589851 BQG589849:BQG589851 CAC589849:CAC589851 CJY589849:CJY589851 CTU589849:CTU589851 DDQ589849:DDQ589851 DNM589849:DNM589851 DXI589849:DXI589851 EHE589849:EHE589851 ERA589849:ERA589851 FAW589849:FAW589851 FKS589849:FKS589851 FUO589849:FUO589851 GEK589849:GEK589851 GOG589849:GOG589851 GYC589849:GYC589851 HHY589849:HHY589851 HRU589849:HRU589851 IBQ589849:IBQ589851 ILM589849:ILM589851 IVI589849:IVI589851 JFE589849:JFE589851 JPA589849:JPA589851 JYW589849:JYW589851 KIS589849:KIS589851 KSO589849:KSO589851 LCK589849:LCK589851 LMG589849:LMG589851 LWC589849:LWC589851 MFY589849:MFY589851 MPU589849:MPU589851 MZQ589849:MZQ589851 NJM589849:NJM589851 NTI589849:NTI589851 ODE589849:ODE589851 ONA589849:ONA589851 OWW589849:OWW589851 PGS589849:PGS589851 PQO589849:PQO589851 QAK589849:QAK589851 QKG589849:QKG589851 QUC589849:QUC589851 RDY589849:RDY589851 RNU589849:RNU589851 RXQ589849:RXQ589851 SHM589849:SHM589851 SRI589849:SRI589851 TBE589849:TBE589851 TLA589849:TLA589851 TUW589849:TUW589851 UES589849:UES589851 UOO589849:UOO589851 UYK589849:UYK589851 VIG589849:VIG589851 VSC589849:VSC589851 WBY589849:WBY589851 WLU589849:WLU589851 WVQ589849:WVQ589851 I655385:I655387 JE655385:JE655387 TA655385:TA655387 ACW655385:ACW655387 AMS655385:AMS655387 AWO655385:AWO655387 BGK655385:BGK655387 BQG655385:BQG655387 CAC655385:CAC655387 CJY655385:CJY655387 CTU655385:CTU655387 DDQ655385:DDQ655387 DNM655385:DNM655387 DXI655385:DXI655387 EHE655385:EHE655387 ERA655385:ERA655387 FAW655385:FAW655387 FKS655385:FKS655387 FUO655385:FUO655387 GEK655385:GEK655387 GOG655385:GOG655387 GYC655385:GYC655387 HHY655385:HHY655387 HRU655385:HRU655387 IBQ655385:IBQ655387 ILM655385:ILM655387 IVI655385:IVI655387 JFE655385:JFE655387 JPA655385:JPA655387 JYW655385:JYW655387 KIS655385:KIS655387 KSO655385:KSO655387 LCK655385:LCK655387 LMG655385:LMG655387 LWC655385:LWC655387 MFY655385:MFY655387 MPU655385:MPU655387 MZQ655385:MZQ655387 NJM655385:NJM655387 NTI655385:NTI655387 ODE655385:ODE655387 ONA655385:ONA655387 OWW655385:OWW655387 PGS655385:PGS655387 PQO655385:PQO655387 QAK655385:QAK655387 QKG655385:QKG655387 QUC655385:QUC655387 RDY655385:RDY655387 RNU655385:RNU655387 RXQ655385:RXQ655387 SHM655385:SHM655387 SRI655385:SRI655387 TBE655385:TBE655387 TLA655385:TLA655387 TUW655385:TUW655387 UES655385:UES655387 UOO655385:UOO655387 UYK655385:UYK655387 VIG655385:VIG655387 VSC655385:VSC655387 WBY655385:WBY655387 WLU655385:WLU655387 WVQ655385:WVQ655387 I720921:I720923 JE720921:JE720923 TA720921:TA720923 ACW720921:ACW720923 AMS720921:AMS720923 AWO720921:AWO720923 BGK720921:BGK720923 BQG720921:BQG720923 CAC720921:CAC720923 CJY720921:CJY720923 CTU720921:CTU720923 DDQ720921:DDQ720923 DNM720921:DNM720923 DXI720921:DXI720923 EHE720921:EHE720923 ERA720921:ERA720923 FAW720921:FAW720923 FKS720921:FKS720923 FUO720921:FUO720923 GEK720921:GEK720923 GOG720921:GOG720923 GYC720921:GYC720923 HHY720921:HHY720923 HRU720921:HRU720923 IBQ720921:IBQ720923 ILM720921:ILM720923 IVI720921:IVI720923 JFE720921:JFE720923 JPA720921:JPA720923 JYW720921:JYW720923 KIS720921:KIS720923 KSO720921:KSO720923 LCK720921:LCK720923 LMG720921:LMG720923 LWC720921:LWC720923 MFY720921:MFY720923 MPU720921:MPU720923 MZQ720921:MZQ720923 NJM720921:NJM720923 NTI720921:NTI720923 ODE720921:ODE720923 ONA720921:ONA720923 OWW720921:OWW720923 PGS720921:PGS720923 PQO720921:PQO720923 QAK720921:QAK720923 QKG720921:QKG720923 QUC720921:QUC720923 RDY720921:RDY720923 RNU720921:RNU720923 RXQ720921:RXQ720923 SHM720921:SHM720923 SRI720921:SRI720923 TBE720921:TBE720923 TLA720921:TLA720923 TUW720921:TUW720923 UES720921:UES720923 UOO720921:UOO720923 UYK720921:UYK720923 VIG720921:VIG720923 VSC720921:VSC720923 WBY720921:WBY720923 WLU720921:WLU720923 WVQ720921:WVQ720923 I786457:I786459 JE786457:JE786459 TA786457:TA786459 ACW786457:ACW786459 AMS786457:AMS786459 AWO786457:AWO786459 BGK786457:BGK786459 BQG786457:BQG786459 CAC786457:CAC786459 CJY786457:CJY786459 CTU786457:CTU786459 DDQ786457:DDQ786459 DNM786457:DNM786459 DXI786457:DXI786459 EHE786457:EHE786459 ERA786457:ERA786459 FAW786457:FAW786459 FKS786457:FKS786459 FUO786457:FUO786459 GEK786457:GEK786459 GOG786457:GOG786459 GYC786457:GYC786459 HHY786457:HHY786459 HRU786457:HRU786459 IBQ786457:IBQ786459 ILM786457:ILM786459 IVI786457:IVI786459 JFE786457:JFE786459 JPA786457:JPA786459 JYW786457:JYW786459 KIS786457:KIS786459 KSO786457:KSO786459 LCK786457:LCK786459 LMG786457:LMG786459 LWC786457:LWC786459 MFY786457:MFY786459 MPU786457:MPU786459 MZQ786457:MZQ786459 NJM786457:NJM786459 NTI786457:NTI786459 ODE786457:ODE786459 ONA786457:ONA786459 OWW786457:OWW786459 PGS786457:PGS786459 PQO786457:PQO786459 QAK786457:QAK786459 QKG786457:QKG786459 QUC786457:QUC786459 RDY786457:RDY786459 RNU786457:RNU786459 RXQ786457:RXQ786459 SHM786457:SHM786459 SRI786457:SRI786459 TBE786457:TBE786459 TLA786457:TLA786459 TUW786457:TUW786459 UES786457:UES786459 UOO786457:UOO786459 UYK786457:UYK786459 VIG786457:VIG786459 VSC786457:VSC786459 WBY786457:WBY786459 WLU786457:WLU786459 WVQ786457:WVQ786459 I851993:I851995 JE851993:JE851995 TA851993:TA851995 ACW851993:ACW851995 AMS851993:AMS851995 AWO851993:AWO851995 BGK851993:BGK851995 BQG851993:BQG851995 CAC851993:CAC851995 CJY851993:CJY851995 CTU851993:CTU851995 DDQ851993:DDQ851995 DNM851993:DNM851995 DXI851993:DXI851995 EHE851993:EHE851995 ERA851993:ERA851995 FAW851993:FAW851995 FKS851993:FKS851995 FUO851993:FUO851995 GEK851993:GEK851995 GOG851993:GOG851995 GYC851993:GYC851995 HHY851993:HHY851995 HRU851993:HRU851995 IBQ851993:IBQ851995 ILM851993:ILM851995 IVI851993:IVI851995 JFE851993:JFE851995 JPA851993:JPA851995 JYW851993:JYW851995 KIS851993:KIS851995 KSO851993:KSO851995 LCK851993:LCK851995 LMG851993:LMG851995 LWC851993:LWC851995 MFY851993:MFY851995 MPU851993:MPU851995 MZQ851993:MZQ851995 NJM851993:NJM851995 NTI851993:NTI851995 ODE851993:ODE851995 ONA851993:ONA851995 OWW851993:OWW851995 PGS851993:PGS851995 PQO851993:PQO851995 QAK851993:QAK851995 QKG851993:QKG851995 QUC851993:QUC851995 RDY851993:RDY851995 RNU851993:RNU851995 RXQ851993:RXQ851995 SHM851993:SHM851995 SRI851993:SRI851995 TBE851993:TBE851995 TLA851993:TLA851995 TUW851993:TUW851995 UES851993:UES851995 UOO851993:UOO851995 UYK851993:UYK851995 VIG851993:VIG851995 VSC851993:VSC851995 WBY851993:WBY851995 WLU851993:WLU851995 WVQ851993:WVQ851995 I917529:I917531 JE917529:JE917531 TA917529:TA917531 ACW917529:ACW917531 AMS917529:AMS917531 AWO917529:AWO917531 BGK917529:BGK917531 BQG917529:BQG917531 CAC917529:CAC917531 CJY917529:CJY917531 CTU917529:CTU917531 DDQ917529:DDQ917531 DNM917529:DNM917531 DXI917529:DXI917531 EHE917529:EHE917531 ERA917529:ERA917531 FAW917529:FAW917531 FKS917529:FKS917531 FUO917529:FUO917531 GEK917529:GEK917531 GOG917529:GOG917531 GYC917529:GYC917531 HHY917529:HHY917531 HRU917529:HRU917531 IBQ917529:IBQ917531 ILM917529:ILM917531 IVI917529:IVI917531 JFE917529:JFE917531 JPA917529:JPA917531 JYW917529:JYW917531 KIS917529:KIS917531 KSO917529:KSO917531 LCK917529:LCK917531 LMG917529:LMG917531 LWC917529:LWC917531 MFY917529:MFY917531 MPU917529:MPU917531 MZQ917529:MZQ917531 NJM917529:NJM917531 NTI917529:NTI917531 ODE917529:ODE917531 ONA917529:ONA917531 OWW917529:OWW917531 PGS917529:PGS917531 PQO917529:PQO917531 QAK917529:QAK917531 QKG917529:QKG917531 QUC917529:QUC917531 RDY917529:RDY917531 RNU917529:RNU917531 RXQ917529:RXQ917531 SHM917529:SHM917531 SRI917529:SRI917531 TBE917529:TBE917531 TLA917529:TLA917531 TUW917529:TUW917531 UES917529:UES917531 UOO917529:UOO917531 UYK917529:UYK917531 VIG917529:VIG917531 VSC917529:VSC917531 WBY917529:WBY917531 WLU917529:WLU917531 WVQ917529:WVQ917531 I983065:I983067 JE983065:JE983067 TA983065:TA983067 ACW983065:ACW983067 AMS983065:AMS983067 AWO983065:AWO983067 BGK983065:BGK983067 BQG983065:BQG983067 CAC983065:CAC983067 CJY983065:CJY983067 CTU983065:CTU983067 DDQ983065:DDQ983067 DNM983065:DNM983067 DXI983065:DXI983067 EHE983065:EHE983067 ERA983065:ERA983067 FAW983065:FAW983067 FKS983065:FKS983067 FUO983065:FUO983067 GEK983065:GEK983067 GOG983065:GOG983067 GYC983065:GYC983067 HHY983065:HHY983067 HRU983065:HRU983067 IBQ983065:IBQ983067 ILM983065:ILM983067 IVI983065:IVI983067 JFE983065:JFE983067 JPA983065:JPA983067 JYW983065:JYW983067 KIS983065:KIS983067 KSO983065:KSO983067 LCK983065:LCK983067 LMG983065:LMG983067 LWC983065:LWC983067 MFY983065:MFY983067 MPU983065:MPU983067 MZQ983065:MZQ983067 NJM983065:NJM983067 NTI983065:NTI983067 ODE983065:ODE983067 ONA983065:ONA983067 OWW983065:OWW983067 PGS983065:PGS983067 PQO983065:PQO983067 QAK983065:QAK983067 QKG983065:QKG983067 QUC983065:QUC983067 RDY983065:RDY983067 RNU983065:RNU983067 RXQ983065:RXQ983067 SHM983065:SHM983067 SRI983065:SRI983067 TBE983065:TBE983067 TLA983065:TLA983067 TUW983065:TUW983067 UES983065:UES983067 UOO983065:UOO983067 UYK983065:UYK983067 VIG983065:VIG983067 VSC983065:VSC983067 WBY983065:WBY983067 WLU983065:WLU983067 WVQ983065:WVQ983067 M25:N27 JI25:JJ27 TE25:TF27 ADA25:ADB27 AMW25:AMX27 AWS25:AWT27 BGO25:BGP27 BQK25:BQL27 CAG25:CAH27 CKC25:CKD27 CTY25:CTZ27 DDU25:DDV27 DNQ25:DNR27 DXM25:DXN27 EHI25:EHJ27 ERE25:ERF27 FBA25:FBB27 FKW25:FKX27 FUS25:FUT27 GEO25:GEP27 GOK25:GOL27 GYG25:GYH27 HIC25:HID27 HRY25:HRZ27 IBU25:IBV27 ILQ25:ILR27 IVM25:IVN27 JFI25:JFJ27 JPE25:JPF27 JZA25:JZB27 KIW25:KIX27 KSS25:KST27 LCO25:LCP27 LMK25:LML27 LWG25:LWH27 MGC25:MGD27 MPY25:MPZ27 MZU25:MZV27 NJQ25:NJR27 NTM25:NTN27 ODI25:ODJ27 ONE25:ONF27 OXA25:OXB27 PGW25:PGX27 PQS25:PQT27 QAO25:QAP27 QKK25:QKL27 QUG25:QUH27 REC25:RED27 RNY25:RNZ27 RXU25:RXV27 SHQ25:SHR27 SRM25:SRN27 TBI25:TBJ27 TLE25:TLF27 TVA25:TVB27 UEW25:UEX27 UOS25:UOT27 UYO25:UYP27 VIK25:VIL27 VSG25:VSH27 WCC25:WCD27 WLY25:WLZ27 WVU25:WVV27 M65561:N65563 JI65561:JJ65563 TE65561:TF65563 ADA65561:ADB65563 AMW65561:AMX65563 AWS65561:AWT65563 BGO65561:BGP65563 BQK65561:BQL65563 CAG65561:CAH65563 CKC65561:CKD65563 CTY65561:CTZ65563 DDU65561:DDV65563 DNQ65561:DNR65563 DXM65561:DXN65563 EHI65561:EHJ65563 ERE65561:ERF65563 FBA65561:FBB65563 FKW65561:FKX65563 FUS65561:FUT65563 GEO65561:GEP65563 GOK65561:GOL65563 GYG65561:GYH65563 HIC65561:HID65563 HRY65561:HRZ65563 IBU65561:IBV65563 ILQ65561:ILR65563 IVM65561:IVN65563 JFI65561:JFJ65563 JPE65561:JPF65563 JZA65561:JZB65563 KIW65561:KIX65563 KSS65561:KST65563 LCO65561:LCP65563 LMK65561:LML65563 LWG65561:LWH65563 MGC65561:MGD65563 MPY65561:MPZ65563 MZU65561:MZV65563 NJQ65561:NJR65563 NTM65561:NTN65563 ODI65561:ODJ65563 ONE65561:ONF65563 OXA65561:OXB65563 PGW65561:PGX65563 PQS65561:PQT65563 QAO65561:QAP65563 QKK65561:QKL65563 QUG65561:QUH65563 REC65561:RED65563 RNY65561:RNZ65563 RXU65561:RXV65563 SHQ65561:SHR65563 SRM65561:SRN65563 TBI65561:TBJ65563 TLE65561:TLF65563 TVA65561:TVB65563 UEW65561:UEX65563 UOS65561:UOT65563 UYO65561:UYP65563 VIK65561:VIL65563 VSG65561:VSH65563 WCC65561:WCD65563 WLY65561:WLZ65563 WVU65561:WVV65563 M131097:N131099 JI131097:JJ131099 TE131097:TF131099 ADA131097:ADB131099 AMW131097:AMX131099 AWS131097:AWT131099 BGO131097:BGP131099 BQK131097:BQL131099 CAG131097:CAH131099 CKC131097:CKD131099 CTY131097:CTZ131099 DDU131097:DDV131099 DNQ131097:DNR131099 DXM131097:DXN131099 EHI131097:EHJ131099 ERE131097:ERF131099 FBA131097:FBB131099 FKW131097:FKX131099 FUS131097:FUT131099 GEO131097:GEP131099 GOK131097:GOL131099 GYG131097:GYH131099 HIC131097:HID131099 HRY131097:HRZ131099 IBU131097:IBV131099 ILQ131097:ILR131099 IVM131097:IVN131099 JFI131097:JFJ131099 JPE131097:JPF131099 JZA131097:JZB131099 KIW131097:KIX131099 KSS131097:KST131099 LCO131097:LCP131099 LMK131097:LML131099 LWG131097:LWH131099 MGC131097:MGD131099 MPY131097:MPZ131099 MZU131097:MZV131099 NJQ131097:NJR131099 NTM131097:NTN131099 ODI131097:ODJ131099 ONE131097:ONF131099 OXA131097:OXB131099 PGW131097:PGX131099 PQS131097:PQT131099 QAO131097:QAP131099 QKK131097:QKL131099 QUG131097:QUH131099 REC131097:RED131099 RNY131097:RNZ131099 RXU131097:RXV131099 SHQ131097:SHR131099 SRM131097:SRN131099 TBI131097:TBJ131099 TLE131097:TLF131099 TVA131097:TVB131099 UEW131097:UEX131099 UOS131097:UOT131099 UYO131097:UYP131099 VIK131097:VIL131099 VSG131097:VSH131099 WCC131097:WCD131099 WLY131097:WLZ131099 WVU131097:WVV131099 M196633:N196635 JI196633:JJ196635 TE196633:TF196635 ADA196633:ADB196635 AMW196633:AMX196635 AWS196633:AWT196635 BGO196633:BGP196635 BQK196633:BQL196635 CAG196633:CAH196635 CKC196633:CKD196635 CTY196633:CTZ196635 DDU196633:DDV196635 DNQ196633:DNR196635 DXM196633:DXN196635 EHI196633:EHJ196635 ERE196633:ERF196635 FBA196633:FBB196635 FKW196633:FKX196635 FUS196633:FUT196635 GEO196633:GEP196635 GOK196633:GOL196635 GYG196633:GYH196635 HIC196633:HID196635 HRY196633:HRZ196635 IBU196633:IBV196635 ILQ196633:ILR196635 IVM196633:IVN196635 JFI196633:JFJ196635 JPE196633:JPF196635 JZA196633:JZB196635 KIW196633:KIX196635 KSS196633:KST196635 LCO196633:LCP196635 LMK196633:LML196635 LWG196633:LWH196635 MGC196633:MGD196635 MPY196633:MPZ196635 MZU196633:MZV196635 NJQ196633:NJR196635 NTM196633:NTN196635 ODI196633:ODJ196635 ONE196633:ONF196635 OXA196633:OXB196635 PGW196633:PGX196635 PQS196633:PQT196635 QAO196633:QAP196635 QKK196633:QKL196635 QUG196633:QUH196635 REC196633:RED196635 RNY196633:RNZ196635 RXU196633:RXV196635 SHQ196633:SHR196635 SRM196633:SRN196635 TBI196633:TBJ196635 TLE196633:TLF196635 TVA196633:TVB196635 UEW196633:UEX196635 UOS196633:UOT196635 UYO196633:UYP196635 VIK196633:VIL196635 VSG196633:VSH196635 WCC196633:WCD196635 WLY196633:WLZ196635 WVU196633:WVV196635 M262169:N262171 JI262169:JJ262171 TE262169:TF262171 ADA262169:ADB262171 AMW262169:AMX262171 AWS262169:AWT262171 BGO262169:BGP262171 BQK262169:BQL262171 CAG262169:CAH262171 CKC262169:CKD262171 CTY262169:CTZ262171 DDU262169:DDV262171 DNQ262169:DNR262171 DXM262169:DXN262171 EHI262169:EHJ262171 ERE262169:ERF262171 FBA262169:FBB262171 FKW262169:FKX262171 FUS262169:FUT262171 GEO262169:GEP262171 GOK262169:GOL262171 GYG262169:GYH262171 HIC262169:HID262171 HRY262169:HRZ262171 IBU262169:IBV262171 ILQ262169:ILR262171 IVM262169:IVN262171 JFI262169:JFJ262171 JPE262169:JPF262171 JZA262169:JZB262171 KIW262169:KIX262171 KSS262169:KST262171 LCO262169:LCP262171 LMK262169:LML262171 LWG262169:LWH262171 MGC262169:MGD262171 MPY262169:MPZ262171 MZU262169:MZV262171 NJQ262169:NJR262171 NTM262169:NTN262171 ODI262169:ODJ262171 ONE262169:ONF262171 OXA262169:OXB262171 PGW262169:PGX262171 PQS262169:PQT262171 QAO262169:QAP262171 QKK262169:QKL262171 QUG262169:QUH262171 REC262169:RED262171 RNY262169:RNZ262171 RXU262169:RXV262171 SHQ262169:SHR262171 SRM262169:SRN262171 TBI262169:TBJ262171 TLE262169:TLF262171 TVA262169:TVB262171 UEW262169:UEX262171 UOS262169:UOT262171 UYO262169:UYP262171 VIK262169:VIL262171 VSG262169:VSH262171 WCC262169:WCD262171 WLY262169:WLZ262171 WVU262169:WVV262171 M327705:N327707 JI327705:JJ327707 TE327705:TF327707 ADA327705:ADB327707 AMW327705:AMX327707 AWS327705:AWT327707 BGO327705:BGP327707 BQK327705:BQL327707 CAG327705:CAH327707 CKC327705:CKD327707 CTY327705:CTZ327707 DDU327705:DDV327707 DNQ327705:DNR327707 DXM327705:DXN327707 EHI327705:EHJ327707 ERE327705:ERF327707 FBA327705:FBB327707 FKW327705:FKX327707 FUS327705:FUT327707 GEO327705:GEP327707 GOK327705:GOL327707 GYG327705:GYH327707 HIC327705:HID327707 HRY327705:HRZ327707 IBU327705:IBV327707 ILQ327705:ILR327707 IVM327705:IVN327707 JFI327705:JFJ327707 JPE327705:JPF327707 JZA327705:JZB327707 KIW327705:KIX327707 KSS327705:KST327707 LCO327705:LCP327707 LMK327705:LML327707 LWG327705:LWH327707 MGC327705:MGD327707 MPY327705:MPZ327707 MZU327705:MZV327707 NJQ327705:NJR327707 NTM327705:NTN327707 ODI327705:ODJ327707 ONE327705:ONF327707 OXA327705:OXB327707 PGW327705:PGX327707 PQS327705:PQT327707 QAO327705:QAP327707 QKK327705:QKL327707 QUG327705:QUH327707 REC327705:RED327707 RNY327705:RNZ327707 RXU327705:RXV327707 SHQ327705:SHR327707 SRM327705:SRN327707 TBI327705:TBJ327707 TLE327705:TLF327707 TVA327705:TVB327707 UEW327705:UEX327707 UOS327705:UOT327707 UYO327705:UYP327707 VIK327705:VIL327707 VSG327705:VSH327707 WCC327705:WCD327707 WLY327705:WLZ327707 WVU327705:WVV327707 M393241:N393243 JI393241:JJ393243 TE393241:TF393243 ADA393241:ADB393243 AMW393241:AMX393243 AWS393241:AWT393243 BGO393241:BGP393243 BQK393241:BQL393243 CAG393241:CAH393243 CKC393241:CKD393243 CTY393241:CTZ393243 DDU393241:DDV393243 DNQ393241:DNR393243 DXM393241:DXN393243 EHI393241:EHJ393243 ERE393241:ERF393243 FBA393241:FBB393243 FKW393241:FKX393243 FUS393241:FUT393243 GEO393241:GEP393243 GOK393241:GOL393243 GYG393241:GYH393243 HIC393241:HID393243 HRY393241:HRZ393243 IBU393241:IBV393243 ILQ393241:ILR393243 IVM393241:IVN393243 JFI393241:JFJ393243 JPE393241:JPF393243 JZA393241:JZB393243 KIW393241:KIX393243 KSS393241:KST393243 LCO393241:LCP393243 LMK393241:LML393243 LWG393241:LWH393243 MGC393241:MGD393243 MPY393241:MPZ393243 MZU393241:MZV393243 NJQ393241:NJR393243 NTM393241:NTN393243 ODI393241:ODJ393243 ONE393241:ONF393243 OXA393241:OXB393243 PGW393241:PGX393243 PQS393241:PQT393243 QAO393241:QAP393243 QKK393241:QKL393243 QUG393241:QUH393243 REC393241:RED393243 RNY393241:RNZ393243 RXU393241:RXV393243 SHQ393241:SHR393243 SRM393241:SRN393243 TBI393241:TBJ393243 TLE393241:TLF393243 TVA393241:TVB393243 UEW393241:UEX393243 UOS393241:UOT393243 UYO393241:UYP393243 VIK393241:VIL393243 VSG393241:VSH393243 WCC393241:WCD393243 WLY393241:WLZ393243 WVU393241:WVV393243 M458777:N458779 JI458777:JJ458779 TE458777:TF458779 ADA458777:ADB458779 AMW458777:AMX458779 AWS458777:AWT458779 BGO458777:BGP458779 BQK458777:BQL458779 CAG458777:CAH458779 CKC458777:CKD458779 CTY458777:CTZ458779 DDU458777:DDV458779 DNQ458777:DNR458779 DXM458777:DXN458779 EHI458777:EHJ458779 ERE458777:ERF458779 FBA458777:FBB458779 FKW458777:FKX458779 FUS458777:FUT458779 GEO458777:GEP458779 GOK458777:GOL458779 GYG458777:GYH458779 HIC458777:HID458779 HRY458777:HRZ458779 IBU458777:IBV458779 ILQ458777:ILR458779 IVM458777:IVN458779 JFI458777:JFJ458779 JPE458777:JPF458779 JZA458777:JZB458779 KIW458777:KIX458779 KSS458777:KST458779 LCO458777:LCP458779 LMK458777:LML458779 LWG458777:LWH458779 MGC458777:MGD458779 MPY458777:MPZ458779 MZU458777:MZV458779 NJQ458777:NJR458779 NTM458777:NTN458779 ODI458777:ODJ458779 ONE458777:ONF458779 OXA458777:OXB458779 PGW458777:PGX458779 PQS458777:PQT458779 QAO458777:QAP458779 QKK458777:QKL458779 QUG458777:QUH458779 REC458777:RED458779 RNY458777:RNZ458779 RXU458777:RXV458779 SHQ458777:SHR458779 SRM458777:SRN458779 TBI458777:TBJ458779 TLE458777:TLF458779 TVA458777:TVB458779 UEW458777:UEX458779 UOS458777:UOT458779 UYO458777:UYP458779 VIK458777:VIL458779 VSG458777:VSH458779 WCC458777:WCD458779 WLY458777:WLZ458779 WVU458777:WVV458779 M524313:N524315 JI524313:JJ524315 TE524313:TF524315 ADA524313:ADB524315 AMW524313:AMX524315 AWS524313:AWT524315 BGO524313:BGP524315 BQK524313:BQL524315 CAG524313:CAH524315 CKC524313:CKD524315 CTY524313:CTZ524315 DDU524313:DDV524315 DNQ524313:DNR524315 DXM524313:DXN524315 EHI524313:EHJ524315 ERE524313:ERF524315 FBA524313:FBB524315 FKW524313:FKX524315 FUS524313:FUT524315 GEO524313:GEP524315 GOK524313:GOL524315 GYG524313:GYH524315 HIC524313:HID524315 HRY524313:HRZ524315 IBU524313:IBV524315 ILQ524313:ILR524315 IVM524313:IVN524315 JFI524313:JFJ524315 JPE524313:JPF524315 JZA524313:JZB524315 KIW524313:KIX524315 KSS524313:KST524315 LCO524313:LCP524315 LMK524313:LML524315 LWG524313:LWH524315 MGC524313:MGD524315 MPY524313:MPZ524315 MZU524313:MZV524315 NJQ524313:NJR524315 NTM524313:NTN524315 ODI524313:ODJ524315 ONE524313:ONF524315 OXA524313:OXB524315 PGW524313:PGX524315 PQS524313:PQT524315 QAO524313:QAP524315 QKK524313:QKL524315 QUG524313:QUH524315 REC524313:RED524315 RNY524313:RNZ524315 RXU524313:RXV524315 SHQ524313:SHR524315 SRM524313:SRN524315 TBI524313:TBJ524315 TLE524313:TLF524315 TVA524313:TVB524315 UEW524313:UEX524315 UOS524313:UOT524315 UYO524313:UYP524315 VIK524313:VIL524315 VSG524313:VSH524315 WCC524313:WCD524315 WLY524313:WLZ524315 WVU524313:WVV524315 M589849:N589851 JI589849:JJ589851 TE589849:TF589851 ADA589849:ADB589851 AMW589849:AMX589851 AWS589849:AWT589851 BGO589849:BGP589851 BQK589849:BQL589851 CAG589849:CAH589851 CKC589849:CKD589851 CTY589849:CTZ589851 DDU589849:DDV589851 DNQ589849:DNR589851 DXM589849:DXN589851 EHI589849:EHJ589851 ERE589849:ERF589851 FBA589849:FBB589851 FKW589849:FKX589851 FUS589849:FUT589851 GEO589849:GEP589851 GOK589849:GOL589851 GYG589849:GYH589851 HIC589849:HID589851 HRY589849:HRZ589851 IBU589849:IBV589851 ILQ589849:ILR589851 IVM589849:IVN589851 JFI589849:JFJ589851 JPE589849:JPF589851 JZA589849:JZB589851 KIW589849:KIX589851 KSS589849:KST589851 LCO589849:LCP589851 LMK589849:LML589851 LWG589849:LWH589851 MGC589849:MGD589851 MPY589849:MPZ589851 MZU589849:MZV589851 NJQ589849:NJR589851 NTM589849:NTN589851 ODI589849:ODJ589851 ONE589849:ONF589851 OXA589849:OXB589851 PGW589849:PGX589851 PQS589849:PQT589851 QAO589849:QAP589851 QKK589849:QKL589851 QUG589849:QUH589851 REC589849:RED589851 RNY589849:RNZ589851 RXU589849:RXV589851 SHQ589849:SHR589851 SRM589849:SRN589851 TBI589849:TBJ589851 TLE589849:TLF589851 TVA589849:TVB589851 UEW589849:UEX589851 UOS589849:UOT589851 UYO589849:UYP589851 VIK589849:VIL589851 VSG589849:VSH589851 WCC589849:WCD589851 WLY589849:WLZ589851 WVU589849:WVV589851 M655385:N655387 JI655385:JJ655387 TE655385:TF655387 ADA655385:ADB655387 AMW655385:AMX655387 AWS655385:AWT655387 BGO655385:BGP655387 BQK655385:BQL655387 CAG655385:CAH655387 CKC655385:CKD655387 CTY655385:CTZ655387 DDU655385:DDV655387 DNQ655385:DNR655387 DXM655385:DXN655387 EHI655385:EHJ655387 ERE655385:ERF655387 FBA655385:FBB655387 FKW655385:FKX655387 FUS655385:FUT655387 GEO655385:GEP655387 GOK655385:GOL655387 GYG655385:GYH655387 HIC655385:HID655387 HRY655385:HRZ655387 IBU655385:IBV655387 ILQ655385:ILR655387 IVM655385:IVN655387 JFI655385:JFJ655387 JPE655385:JPF655387 JZA655385:JZB655387 KIW655385:KIX655387 KSS655385:KST655387 LCO655385:LCP655387 LMK655385:LML655387 LWG655385:LWH655387 MGC655385:MGD655387 MPY655385:MPZ655387 MZU655385:MZV655387 NJQ655385:NJR655387 NTM655385:NTN655387 ODI655385:ODJ655387 ONE655385:ONF655387 OXA655385:OXB655387 PGW655385:PGX655387 PQS655385:PQT655387 QAO655385:QAP655387 QKK655385:QKL655387 QUG655385:QUH655387 REC655385:RED655387 RNY655385:RNZ655387 RXU655385:RXV655387 SHQ655385:SHR655387 SRM655385:SRN655387 TBI655385:TBJ655387 TLE655385:TLF655387 TVA655385:TVB655387 UEW655385:UEX655387 UOS655385:UOT655387 UYO655385:UYP655387 VIK655385:VIL655387 VSG655385:VSH655387 WCC655385:WCD655387 WLY655385:WLZ655387 WVU655385:WVV655387 M720921:N720923 JI720921:JJ720923 TE720921:TF720923 ADA720921:ADB720923 AMW720921:AMX720923 AWS720921:AWT720923 BGO720921:BGP720923 BQK720921:BQL720923 CAG720921:CAH720923 CKC720921:CKD720923 CTY720921:CTZ720923 DDU720921:DDV720923 DNQ720921:DNR720923 DXM720921:DXN720923 EHI720921:EHJ720923 ERE720921:ERF720923 FBA720921:FBB720923 FKW720921:FKX720923 FUS720921:FUT720923 GEO720921:GEP720923 GOK720921:GOL720923 GYG720921:GYH720923 HIC720921:HID720923 HRY720921:HRZ720923 IBU720921:IBV720923 ILQ720921:ILR720923 IVM720921:IVN720923 JFI720921:JFJ720923 JPE720921:JPF720923 JZA720921:JZB720923 KIW720921:KIX720923 KSS720921:KST720923 LCO720921:LCP720923 LMK720921:LML720923 LWG720921:LWH720923 MGC720921:MGD720923 MPY720921:MPZ720923 MZU720921:MZV720923 NJQ720921:NJR720923 NTM720921:NTN720923 ODI720921:ODJ720923 ONE720921:ONF720923 OXA720921:OXB720923 PGW720921:PGX720923 PQS720921:PQT720923 QAO720921:QAP720923 QKK720921:QKL720923 QUG720921:QUH720923 REC720921:RED720923 RNY720921:RNZ720923 RXU720921:RXV720923 SHQ720921:SHR720923 SRM720921:SRN720923 TBI720921:TBJ720923 TLE720921:TLF720923 TVA720921:TVB720923 UEW720921:UEX720923 UOS720921:UOT720923 UYO720921:UYP720923 VIK720921:VIL720923 VSG720921:VSH720923 WCC720921:WCD720923 WLY720921:WLZ720923 WVU720921:WVV720923 M786457:N786459 JI786457:JJ786459 TE786457:TF786459 ADA786457:ADB786459 AMW786457:AMX786459 AWS786457:AWT786459 BGO786457:BGP786459 BQK786457:BQL786459 CAG786457:CAH786459 CKC786457:CKD786459 CTY786457:CTZ786459 DDU786457:DDV786459 DNQ786457:DNR786459 DXM786457:DXN786459 EHI786457:EHJ786459 ERE786457:ERF786459 FBA786457:FBB786459 FKW786457:FKX786459 FUS786457:FUT786459 GEO786457:GEP786459 GOK786457:GOL786459 GYG786457:GYH786459 HIC786457:HID786459 HRY786457:HRZ786459 IBU786457:IBV786459 ILQ786457:ILR786459 IVM786457:IVN786459 JFI786457:JFJ786459 JPE786457:JPF786459 JZA786457:JZB786459 KIW786457:KIX786459 KSS786457:KST786459 LCO786457:LCP786459 LMK786457:LML786459 LWG786457:LWH786459 MGC786457:MGD786459 MPY786457:MPZ786459 MZU786457:MZV786459 NJQ786457:NJR786459 NTM786457:NTN786459 ODI786457:ODJ786459 ONE786457:ONF786459 OXA786457:OXB786459 PGW786457:PGX786459 PQS786457:PQT786459 QAO786457:QAP786459 QKK786457:QKL786459 QUG786457:QUH786459 REC786457:RED786459 RNY786457:RNZ786459 RXU786457:RXV786459 SHQ786457:SHR786459 SRM786457:SRN786459 TBI786457:TBJ786459 TLE786457:TLF786459 TVA786457:TVB786459 UEW786457:UEX786459 UOS786457:UOT786459 UYO786457:UYP786459 VIK786457:VIL786459 VSG786457:VSH786459 WCC786457:WCD786459 WLY786457:WLZ786459 WVU786457:WVV786459 M851993:N851995 JI851993:JJ851995 TE851993:TF851995 ADA851993:ADB851995 AMW851993:AMX851995 AWS851993:AWT851995 BGO851993:BGP851995 BQK851993:BQL851995 CAG851993:CAH851995 CKC851993:CKD851995 CTY851993:CTZ851995 DDU851993:DDV851995 DNQ851993:DNR851995 DXM851993:DXN851995 EHI851993:EHJ851995 ERE851993:ERF851995 FBA851993:FBB851995 FKW851993:FKX851995 FUS851993:FUT851995 GEO851993:GEP851995 GOK851993:GOL851995 GYG851993:GYH851995 HIC851993:HID851995 HRY851993:HRZ851995 IBU851993:IBV851995 ILQ851993:ILR851995 IVM851993:IVN851995 JFI851993:JFJ851995 JPE851993:JPF851995 JZA851993:JZB851995 KIW851993:KIX851995 KSS851993:KST851995 LCO851993:LCP851995 LMK851993:LML851995 LWG851993:LWH851995 MGC851993:MGD851995 MPY851993:MPZ851995 MZU851993:MZV851995 NJQ851993:NJR851995 NTM851993:NTN851995 ODI851993:ODJ851995 ONE851993:ONF851995 OXA851993:OXB851995 PGW851993:PGX851995 PQS851993:PQT851995 QAO851993:QAP851995 QKK851993:QKL851995 QUG851993:QUH851995 REC851993:RED851995 RNY851993:RNZ851995 RXU851993:RXV851995 SHQ851993:SHR851995 SRM851993:SRN851995 TBI851993:TBJ851995 TLE851993:TLF851995 TVA851993:TVB851995 UEW851993:UEX851995 UOS851993:UOT851995 UYO851993:UYP851995 VIK851993:VIL851995 VSG851993:VSH851995 WCC851993:WCD851995 WLY851993:WLZ851995 WVU851993:WVV851995 M917529:N917531 JI917529:JJ917531 TE917529:TF917531 ADA917529:ADB917531 AMW917529:AMX917531 AWS917529:AWT917531 BGO917529:BGP917531 BQK917529:BQL917531 CAG917529:CAH917531 CKC917529:CKD917531 CTY917529:CTZ917531 DDU917529:DDV917531 DNQ917529:DNR917531 DXM917529:DXN917531 EHI917529:EHJ917531 ERE917529:ERF917531 FBA917529:FBB917531 FKW917529:FKX917531 FUS917529:FUT917531 GEO917529:GEP917531 GOK917529:GOL917531 GYG917529:GYH917531 HIC917529:HID917531 HRY917529:HRZ917531 IBU917529:IBV917531 ILQ917529:ILR917531 IVM917529:IVN917531 JFI917529:JFJ917531 JPE917529:JPF917531 JZA917529:JZB917531 KIW917529:KIX917531 KSS917529:KST917531 LCO917529:LCP917531 LMK917529:LML917531 LWG917529:LWH917531 MGC917529:MGD917531 MPY917529:MPZ917531 MZU917529:MZV917531 NJQ917529:NJR917531 NTM917529:NTN917531 ODI917529:ODJ917531 ONE917529:ONF917531 OXA917529:OXB917531 PGW917529:PGX917531 PQS917529:PQT917531 QAO917529:QAP917531 QKK917529:QKL917531 QUG917529:QUH917531 REC917529:RED917531 RNY917529:RNZ917531 RXU917529:RXV917531 SHQ917529:SHR917531 SRM917529:SRN917531 TBI917529:TBJ917531 TLE917529:TLF917531 TVA917529:TVB917531 UEW917529:UEX917531 UOS917529:UOT917531 UYO917529:UYP917531 VIK917529:VIL917531 VSG917529:VSH917531 WCC917529:WCD917531 WLY917529:WLZ917531 WVU917529:WVV917531 M983065:N983067 JI983065:JJ983067 TE983065:TF983067 ADA983065:ADB983067 AMW983065:AMX983067 AWS983065:AWT983067 BGO983065:BGP983067 BQK983065:BQL983067 CAG983065:CAH983067 CKC983065:CKD983067 CTY983065:CTZ983067 DDU983065:DDV983067 DNQ983065:DNR983067 DXM983065:DXN983067 EHI983065:EHJ983067 ERE983065:ERF983067 FBA983065:FBB983067 FKW983065:FKX983067 FUS983065:FUT983067 GEO983065:GEP983067 GOK983065:GOL983067 GYG983065:GYH983067 HIC983065:HID983067 HRY983065:HRZ983067 IBU983065:IBV983067 ILQ983065:ILR983067 IVM983065:IVN983067 JFI983065:JFJ983067 JPE983065:JPF983067 JZA983065:JZB983067 KIW983065:KIX983067 KSS983065:KST983067 LCO983065:LCP983067 LMK983065:LML983067 LWG983065:LWH983067 MGC983065:MGD983067 MPY983065:MPZ983067 MZU983065:MZV983067 NJQ983065:NJR983067 NTM983065:NTN983067 ODI983065:ODJ983067 ONE983065:ONF983067 OXA983065:OXB983067 PGW983065:PGX983067 PQS983065:PQT983067 QAO983065:QAP983067 QKK983065:QKL983067 QUG983065:QUH983067 REC983065:RED983067 RNY983065:RNZ983067 RXU983065:RXV983067 SHQ983065:SHR983067 SRM983065:SRN983067 TBI983065:TBJ983067 TLE983065:TLF983067 TVA983065:TVB983067 UEW983065:UEX983067 UOS983065:UOT983067 UYO983065:UYP983067 VIK983065:VIL983067 VSG983065:VSH983067 WCC983065:WCD983067 WLY983065:WLZ983067 WVU983065:WVV983067 P25:P27 JL25:JL27 TH25:TH27 ADD25:ADD27 AMZ25:AMZ27 AWV25:AWV27 BGR25:BGR27 BQN25:BQN27 CAJ25:CAJ27 CKF25:CKF27 CUB25:CUB27 DDX25:DDX27 DNT25:DNT27 DXP25:DXP27 EHL25:EHL27 ERH25:ERH27 FBD25:FBD27 FKZ25:FKZ27 FUV25:FUV27 GER25:GER27 GON25:GON27 GYJ25:GYJ27 HIF25:HIF27 HSB25:HSB27 IBX25:IBX27 ILT25:ILT27 IVP25:IVP27 JFL25:JFL27 JPH25:JPH27 JZD25:JZD27 KIZ25:KIZ27 KSV25:KSV27 LCR25:LCR27 LMN25:LMN27 LWJ25:LWJ27 MGF25:MGF27 MQB25:MQB27 MZX25:MZX27 NJT25:NJT27 NTP25:NTP27 ODL25:ODL27 ONH25:ONH27 OXD25:OXD27 PGZ25:PGZ27 PQV25:PQV27 QAR25:QAR27 QKN25:QKN27 QUJ25:QUJ27 REF25:REF27 ROB25:ROB27 RXX25:RXX27 SHT25:SHT27 SRP25:SRP27 TBL25:TBL27 TLH25:TLH27 TVD25:TVD27 UEZ25:UEZ27 UOV25:UOV27 UYR25:UYR27 VIN25:VIN27 VSJ25:VSJ27 WCF25:WCF27 WMB25:WMB27 WVX25:WVX27 P65561:P65563 JL65561:JL65563 TH65561:TH65563 ADD65561:ADD65563 AMZ65561:AMZ65563 AWV65561:AWV65563 BGR65561:BGR65563 BQN65561:BQN65563 CAJ65561:CAJ65563 CKF65561:CKF65563 CUB65561:CUB65563 DDX65561:DDX65563 DNT65561:DNT65563 DXP65561:DXP65563 EHL65561:EHL65563 ERH65561:ERH65563 FBD65561:FBD65563 FKZ65561:FKZ65563 FUV65561:FUV65563 GER65561:GER65563 GON65561:GON65563 GYJ65561:GYJ65563 HIF65561:HIF65563 HSB65561:HSB65563 IBX65561:IBX65563 ILT65561:ILT65563 IVP65561:IVP65563 JFL65561:JFL65563 JPH65561:JPH65563 JZD65561:JZD65563 KIZ65561:KIZ65563 KSV65561:KSV65563 LCR65561:LCR65563 LMN65561:LMN65563 LWJ65561:LWJ65563 MGF65561:MGF65563 MQB65561:MQB65563 MZX65561:MZX65563 NJT65561:NJT65563 NTP65561:NTP65563 ODL65561:ODL65563 ONH65561:ONH65563 OXD65561:OXD65563 PGZ65561:PGZ65563 PQV65561:PQV65563 QAR65561:QAR65563 QKN65561:QKN65563 QUJ65561:QUJ65563 REF65561:REF65563 ROB65561:ROB65563 RXX65561:RXX65563 SHT65561:SHT65563 SRP65561:SRP65563 TBL65561:TBL65563 TLH65561:TLH65563 TVD65561:TVD65563 UEZ65561:UEZ65563 UOV65561:UOV65563 UYR65561:UYR65563 VIN65561:VIN65563 VSJ65561:VSJ65563 WCF65561:WCF65563 WMB65561:WMB65563 WVX65561:WVX65563 P131097:P131099 JL131097:JL131099 TH131097:TH131099 ADD131097:ADD131099 AMZ131097:AMZ131099 AWV131097:AWV131099 BGR131097:BGR131099 BQN131097:BQN131099 CAJ131097:CAJ131099 CKF131097:CKF131099 CUB131097:CUB131099 DDX131097:DDX131099 DNT131097:DNT131099 DXP131097:DXP131099 EHL131097:EHL131099 ERH131097:ERH131099 FBD131097:FBD131099 FKZ131097:FKZ131099 FUV131097:FUV131099 GER131097:GER131099 GON131097:GON131099 GYJ131097:GYJ131099 HIF131097:HIF131099 HSB131097:HSB131099 IBX131097:IBX131099 ILT131097:ILT131099 IVP131097:IVP131099 JFL131097:JFL131099 JPH131097:JPH131099 JZD131097:JZD131099 KIZ131097:KIZ131099 KSV131097:KSV131099 LCR131097:LCR131099 LMN131097:LMN131099 LWJ131097:LWJ131099 MGF131097:MGF131099 MQB131097:MQB131099 MZX131097:MZX131099 NJT131097:NJT131099 NTP131097:NTP131099 ODL131097:ODL131099 ONH131097:ONH131099 OXD131097:OXD131099 PGZ131097:PGZ131099 PQV131097:PQV131099 QAR131097:QAR131099 QKN131097:QKN131099 QUJ131097:QUJ131099 REF131097:REF131099 ROB131097:ROB131099 RXX131097:RXX131099 SHT131097:SHT131099 SRP131097:SRP131099 TBL131097:TBL131099 TLH131097:TLH131099 TVD131097:TVD131099 UEZ131097:UEZ131099 UOV131097:UOV131099 UYR131097:UYR131099 VIN131097:VIN131099 VSJ131097:VSJ131099 WCF131097:WCF131099 WMB131097:WMB131099 WVX131097:WVX131099 P196633:P196635 JL196633:JL196635 TH196633:TH196635 ADD196633:ADD196635 AMZ196633:AMZ196635 AWV196633:AWV196635 BGR196633:BGR196635 BQN196633:BQN196635 CAJ196633:CAJ196635 CKF196633:CKF196635 CUB196633:CUB196635 DDX196633:DDX196635 DNT196633:DNT196635 DXP196633:DXP196635 EHL196633:EHL196635 ERH196633:ERH196635 FBD196633:FBD196635 FKZ196633:FKZ196635 FUV196633:FUV196635 GER196633:GER196635 GON196633:GON196635 GYJ196633:GYJ196635 HIF196633:HIF196635 HSB196633:HSB196635 IBX196633:IBX196635 ILT196633:ILT196635 IVP196633:IVP196635 JFL196633:JFL196635 JPH196633:JPH196635 JZD196633:JZD196635 KIZ196633:KIZ196635 KSV196633:KSV196635 LCR196633:LCR196635 LMN196633:LMN196635 LWJ196633:LWJ196635 MGF196633:MGF196635 MQB196633:MQB196635 MZX196633:MZX196635 NJT196633:NJT196635 NTP196633:NTP196635 ODL196633:ODL196635 ONH196633:ONH196635 OXD196633:OXD196635 PGZ196633:PGZ196635 PQV196633:PQV196635 QAR196633:QAR196635 QKN196633:QKN196635 QUJ196633:QUJ196635 REF196633:REF196635 ROB196633:ROB196635 RXX196633:RXX196635 SHT196633:SHT196635 SRP196633:SRP196635 TBL196633:TBL196635 TLH196633:TLH196635 TVD196633:TVD196635 UEZ196633:UEZ196635 UOV196633:UOV196635 UYR196633:UYR196635 VIN196633:VIN196635 VSJ196633:VSJ196635 WCF196633:WCF196635 WMB196633:WMB196635 WVX196633:WVX196635 P262169:P262171 JL262169:JL262171 TH262169:TH262171 ADD262169:ADD262171 AMZ262169:AMZ262171 AWV262169:AWV262171 BGR262169:BGR262171 BQN262169:BQN262171 CAJ262169:CAJ262171 CKF262169:CKF262171 CUB262169:CUB262171 DDX262169:DDX262171 DNT262169:DNT262171 DXP262169:DXP262171 EHL262169:EHL262171 ERH262169:ERH262171 FBD262169:FBD262171 FKZ262169:FKZ262171 FUV262169:FUV262171 GER262169:GER262171 GON262169:GON262171 GYJ262169:GYJ262171 HIF262169:HIF262171 HSB262169:HSB262171 IBX262169:IBX262171 ILT262169:ILT262171 IVP262169:IVP262171 JFL262169:JFL262171 JPH262169:JPH262171 JZD262169:JZD262171 KIZ262169:KIZ262171 KSV262169:KSV262171 LCR262169:LCR262171 LMN262169:LMN262171 LWJ262169:LWJ262171 MGF262169:MGF262171 MQB262169:MQB262171 MZX262169:MZX262171 NJT262169:NJT262171 NTP262169:NTP262171 ODL262169:ODL262171 ONH262169:ONH262171 OXD262169:OXD262171 PGZ262169:PGZ262171 PQV262169:PQV262171 QAR262169:QAR262171 QKN262169:QKN262171 QUJ262169:QUJ262171 REF262169:REF262171 ROB262169:ROB262171 RXX262169:RXX262171 SHT262169:SHT262171 SRP262169:SRP262171 TBL262169:TBL262171 TLH262169:TLH262171 TVD262169:TVD262171 UEZ262169:UEZ262171 UOV262169:UOV262171 UYR262169:UYR262171 VIN262169:VIN262171 VSJ262169:VSJ262171 WCF262169:WCF262171 WMB262169:WMB262171 WVX262169:WVX262171 P327705:P327707 JL327705:JL327707 TH327705:TH327707 ADD327705:ADD327707 AMZ327705:AMZ327707 AWV327705:AWV327707 BGR327705:BGR327707 BQN327705:BQN327707 CAJ327705:CAJ327707 CKF327705:CKF327707 CUB327705:CUB327707 DDX327705:DDX327707 DNT327705:DNT327707 DXP327705:DXP327707 EHL327705:EHL327707 ERH327705:ERH327707 FBD327705:FBD327707 FKZ327705:FKZ327707 FUV327705:FUV327707 GER327705:GER327707 GON327705:GON327707 GYJ327705:GYJ327707 HIF327705:HIF327707 HSB327705:HSB327707 IBX327705:IBX327707 ILT327705:ILT327707 IVP327705:IVP327707 JFL327705:JFL327707 JPH327705:JPH327707 JZD327705:JZD327707 KIZ327705:KIZ327707 KSV327705:KSV327707 LCR327705:LCR327707 LMN327705:LMN327707 LWJ327705:LWJ327707 MGF327705:MGF327707 MQB327705:MQB327707 MZX327705:MZX327707 NJT327705:NJT327707 NTP327705:NTP327707 ODL327705:ODL327707 ONH327705:ONH327707 OXD327705:OXD327707 PGZ327705:PGZ327707 PQV327705:PQV327707 QAR327705:QAR327707 QKN327705:QKN327707 QUJ327705:QUJ327707 REF327705:REF327707 ROB327705:ROB327707 RXX327705:RXX327707 SHT327705:SHT327707 SRP327705:SRP327707 TBL327705:TBL327707 TLH327705:TLH327707 TVD327705:TVD327707 UEZ327705:UEZ327707 UOV327705:UOV327707 UYR327705:UYR327707 VIN327705:VIN327707 VSJ327705:VSJ327707 WCF327705:WCF327707 WMB327705:WMB327707 WVX327705:WVX327707 P393241:P393243 JL393241:JL393243 TH393241:TH393243 ADD393241:ADD393243 AMZ393241:AMZ393243 AWV393241:AWV393243 BGR393241:BGR393243 BQN393241:BQN393243 CAJ393241:CAJ393243 CKF393241:CKF393243 CUB393241:CUB393243 DDX393241:DDX393243 DNT393241:DNT393243 DXP393241:DXP393243 EHL393241:EHL393243 ERH393241:ERH393243 FBD393241:FBD393243 FKZ393241:FKZ393243 FUV393241:FUV393243 GER393241:GER393243 GON393241:GON393243 GYJ393241:GYJ393243 HIF393241:HIF393243 HSB393241:HSB393243 IBX393241:IBX393243 ILT393241:ILT393243 IVP393241:IVP393243 JFL393241:JFL393243 JPH393241:JPH393243 JZD393241:JZD393243 KIZ393241:KIZ393243 KSV393241:KSV393243 LCR393241:LCR393243 LMN393241:LMN393243 LWJ393241:LWJ393243 MGF393241:MGF393243 MQB393241:MQB393243 MZX393241:MZX393243 NJT393241:NJT393243 NTP393241:NTP393243 ODL393241:ODL393243 ONH393241:ONH393243 OXD393241:OXD393243 PGZ393241:PGZ393243 PQV393241:PQV393243 QAR393241:QAR393243 QKN393241:QKN393243 QUJ393241:QUJ393243 REF393241:REF393243 ROB393241:ROB393243 RXX393241:RXX393243 SHT393241:SHT393243 SRP393241:SRP393243 TBL393241:TBL393243 TLH393241:TLH393243 TVD393241:TVD393243 UEZ393241:UEZ393243 UOV393241:UOV393243 UYR393241:UYR393243 VIN393241:VIN393243 VSJ393241:VSJ393243 WCF393241:WCF393243 WMB393241:WMB393243 WVX393241:WVX393243 P458777:P458779 JL458777:JL458779 TH458777:TH458779 ADD458777:ADD458779 AMZ458777:AMZ458779 AWV458777:AWV458779 BGR458777:BGR458779 BQN458777:BQN458779 CAJ458777:CAJ458779 CKF458777:CKF458779 CUB458777:CUB458779 DDX458777:DDX458779 DNT458777:DNT458779 DXP458777:DXP458779 EHL458777:EHL458779 ERH458777:ERH458779 FBD458777:FBD458779 FKZ458777:FKZ458779 FUV458777:FUV458779 GER458777:GER458779 GON458777:GON458779 GYJ458777:GYJ458779 HIF458777:HIF458779 HSB458777:HSB458779 IBX458777:IBX458779 ILT458777:ILT458779 IVP458777:IVP458779 JFL458777:JFL458779 JPH458777:JPH458779 JZD458777:JZD458779 KIZ458777:KIZ458779 KSV458777:KSV458779 LCR458777:LCR458779 LMN458777:LMN458779 LWJ458777:LWJ458779 MGF458777:MGF458779 MQB458777:MQB458779 MZX458777:MZX458779 NJT458777:NJT458779 NTP458777:NTP458779 ODL458777:ODL458779 ONH458777:ONH458779 OXD458777:OXD458779 PGZ458777:PGZ458779 PQV458777:PQV458779 QAR458777:QAR458779 QKN458777:QKN458779 QUJ458777:QUJ458779 REF458777:REF458779 ROB458777:ROB458779 RXX458777:RXX458779 SHT458777:SHT458779 SRP458777:SRP458779 TBL458777:TBL458779 TLH458777:TLH458779 TVD458777:TVD458779 UEZ458777:UEZ458779 UOV458777:UOV458779 UYR458777:UYR458779 VIN458777:VIN458779 VSJ458777:VSJ458779 WCF458777:WCF458779 WMB458777:WMB458779 WVX458777:WVX458779 P524313:P524315 JL524313:JL524315 TH524313:TH524315 ADD524313:ADD524315 AMZ524313:AMZ524315 AWV524313:AWV524315 BGR524313:BGR524315 BQN524313:BQN524315 CAJ524313:CAJ524315 CKF524313:CKF524315 CUB524313:CUB524315 DDX524313:DDX524315 DNT524313:DNT524315 DXP524313:DXP524315 EHL524313:EHL524315 ERH524313:ERH524315 FBD524313:FBD524315 FKZ524313:FKZ524315 FUV524313:FUV524315 GER524313:GER524315 GON524313:GON524315 GYJ524313:GYJ524315 HIF524313:HIF524315 HSB524313:HSB524315 IBX524313:IBX524315 ILT524313:ILT524315 IVP524313:IVP524315 JFL524313:JFL524315 JPH524313:JPH524315 JZD524313:JZD524315 KIZ524313:KIZ524315 KSV524313:KSV524315 LCR524313:LCR524315 LMN524313:LMN524315 LWJ524313:LWJ524315 MGF524313:MGF524315 MQB524313:MQB524315 MZX524313:MZX524315 NJT524313:NJT524315 NTP524313:NTP524315 ODL524313:ODL524315 ONH524313:ONH524315 OXD524313:OXD524315 PGZ524313:PGZ524315 PQV524313:PQV524315 QAR524313:QAR524315 QKN524313:QKN524315 QUJ524313:QUJ524315 REF524313:REF524315 ROB524313:ROB524315 RXX524313:RXX524315 SHT524313:SHT524315 SRP524313:SRP524315 TBL524313:TBL524315 TLH524313:TLH524315 TVD524313:TVD524315 UEZ524313:UEZ524315 UOV524313:UOV524315 UYR524313:UYR524315 VIN524313:VIN524315 VSJ524313:VSJ524315 WCF524313:WCF524315 WMB524313:WMB524315 WVX524313:WVX524315 P589849:P589851 JL589849:JL589851 TH589849:TH589851 ADD589849:ADD589851 AMZ589849:AMZ589851 AWV589849:AWV589851 BGR589849:BGR589851 BQN589849:BQN589851 CAJ589849:CAJ589851 CKF589849:CKF589851 CUB589849:CUB589851 DDX589849:DDX589851 DNT589849:DNT589851 DXP589849:DXP589851 EHL589849:EHL589851 ERH589849:ERH589851 FBD589849:FBD589851 FKZ589849:FKZ589851 FUV589849:FUV589851 GER589849:GER589851 GON589849:GON589851 GYJ589849:GYJ589851 HIF589849:HIF589851 HSB589849:HSB589851 IBX589849:IBX589851 ILT589849:ILT589851 IVP589849:IVP589851 JFL589849:JFL589851 JPH589849:JPH589851 JZD589849:JZD589851 KIZ589849:KIZ589851 KSV589849:KSV589851 LCR589849:LCR589851 LMN589849:LMN589851 LWJ589849:LWJ589851 MGF589849:MGF589851 MQB589849:MQB589851 MZX589849:MZX589851 NJT589849:NJT589851 NTP589849:NTP589851 ODL589849:ODL589851 ONH589849:ONH589851 OXD589849:OXD589851 PGZ589849:PGZ589851 PQV589849:PQV589851 QAR589849:QAR589851 QKN589849:QKN589851 QUJ589849:QUJ589851 REF589849:REF589851 ROB589849:ROB589851 RXX589849:RXX589851 SHT589849:SHT589851 SRP589849:SRP589851 TBL589849:TBL589851 TLH589849:TLH589851 TVD589849:TVD589851 UEZ589849:UEZ589851 UOV589849:UOV589851 UYR589849:UYR589851 VIN589849:VIN589851 VSJ589849:VSJ589851 WCF589849:WCF589851 WMB589849:WMB589851 WVX589849:WVX589851 P655385:P655387 JL655385:JL655387 TH655385:TH655387 ADD655385:ADD655387 AMZ655385:AMZ655387 AWV655385:AWV655387 BGR655385:BGR655387 BQN655385:BQN655387 CAJ655385:CAJ655387 CKF655385:CKF655387 CUB655385:CUB655387 DDX655385:DDX655387 DNT655385:DNT655387 DXP655385:DXP655387 EHL655385:EHL655387 ERH655385:ERH655387 FBD655385:FBD655387 FKZ655385:FKZ655387 FUV655385:FUV655387 GER655385:GER655387 GON655385:GON655387 GYJ655385:GYJ655387 HIF655385:HIF655387 HSB655385:HSB655387 IBX655385:IBX655387 ILT655385:ILT655387 IVP655385:IVP655387 JFL655385:JFL655387 JPH655385:JPH655387 JZD655385:JZD655387 KIZ655385:KIZ655387 KSV655385:KSV655387 LCR655385:LCR655387 LMN655385:LMN655387 LWJ655385:LWJ655387 MGF655385:MGF655387 MQB655385:MQB655387 MZX655385:MZX655387 NJT655385:NJT655387 NTP655385:NTP655387 ODL655385:ODL655387 ONH655385:ONH655387 OXD655385:OXD655387 PGZ655385:PGZ655387 PQV655385:PQV655387 QAR655385:QAR655387 QKN655385:QKN655387 QUJ655385:QUJ655387 REF655385:REF655387 ROB655385:ROB655387 RXX655385:RXX655387 SHT655385:SHT655387 SRP655385:SRP655387 TBL655385:TBL655387 TLH655385:TLH655387 TVD655385:TVD655387 UEZ655385:UEZ655387 UOV655385:UOV655387 UYR655385:UYR655387 VIN655385:VIN655387 VSJ655385:VSJ655387 WCF655385:WCF655387 WMB655385:WMB655387 WVX655385:WVX655387 P720921:P720923 JL720921:JL720923 TH720921:TH720923 ADD720921:ADD720923 AMZ720921:AMZ720923 AWV720921:AWV720923 BGR720921:BGR720923 BQN720921:BQN720923 CAJ720921:CAJ720923 CKF720921:CKF720923 CUB720921:CUB720923 DDX720921:DDX720923 DNT720921:DNT720923 DXP720921:DXP720923 EHL720921:EHL720923 ERH720921:ERH720923 FBD720921:FBD720923 FKZ720921:FKZ720923 FUV720921:FUV720923 GER720921:GER720923 GON720921:GON720923 GYJ720921:GYJ720923 HIF720921:HIF720923 HSB720921:HSB720923 IBX720921:IBX720923 ILT720921:ILT720923 IVP720921:IVP720923 JFL720921:JFL720923 JPH720921:JPH720923 JZD720921:JZD720923 KIZ720921:KIZ720923 KSV720921:KSV720923 LCR720921:LCR720923 LMN720921:LMN720923 LWJ720921:LWJ720923 MGF720921:MGF720923 MQB720921:MQB720923 MZX720921:MZX720923 NJT720921:NJT720923 NTP720921:NTP720923 ODL720921:ODL720923 ONH720921:ONH720923 OXD720921:OXD720923 PGZ720921:PGZ720923 PQV720921:PQV720923 QAR720921:QAR720923 QKN720921:QKN720923 QUJ720921:QUJ720923 REF720921:REF720923 ROB720921:ROB720923 RXX720921:RXX720923 SHT720921:SHT720923 SRP720921:SRP720923 TBL720921:TBL720923 TLH720921:TLH720923 TVD720921:TVD720923 UEZ720921:UEZ720923 UOV720921:UOV720923 UYR720921:UYR720923 VIN720921:VIN720923 VSJ720921:VSJ720923 WCF720921:WCF720923 WMB720921:WMB720923 WVX720921:WVX720923 P786457:P786459 JL786457:JL786459 TH786457:TH786459 ADD786457:ADD786459 AMZ786457:AMZ786459 AWV786457:AWV786459 BGR786457:BGR786459 BQN786457:BQN786459 CAJ786457:CAJ786459 CKF786457:CKF786459 CUB786457:CUB786459 DDX786457:DDX786459 DNT786457:DNT786459 DXP786457:DXP786459 EHL786457:EHL786459 ERH786457:ERH786459 FBD786457:FBD786459 FKZ786457:FKZ786459 FUV786457:FUV786459 GER786457:GER786459 GON786457:GON786459 GYJ786457:GYJ786459 HIF786457:HIF786459 HSB786457:HSB786459 IBX786457:IBX786459 ILT786457:ILT786459 IVP786457:IVP786459 JFL786457:JFL786459 JPH786457:JPH786459 JZD786457:JZD786459 KIZ786457:KIZ786459 KSV786457:KSV786459 LCR786457:LCR786459 LMN786457:LMN786459 LWJ786457:LWJ786459 MGF786457:MGF786459 MQB786457:MQB786459 MZX786457:MZX786459 NJT786457:NJT786459 NTP786457:NTP786459 ODL786457:ODL786459 ONH786457:ONH786459 OXD786457:OXD786459 PGZ786457:PGZ786459 PQV786457:PQV786459 QAR786457:QAR786459 QKN786457:QKN786459 QUJ786457:QUJ786459 REF786457:REF786459 ROB786457:ROB786459 RXX786457:RXX786459 SHT786457:SHT786459 SRP786457:SRP786459 TBL786457:TBL786459 TLH786457:TLH786459 TVD786457:TVD786459 UEZ786457:UEZ786459 UOV786457:UOV786459 UYR786457:UYR786459 VIN786457:VIN786459 VSJ786457:VSJ786459 WCF786457:WCF786459 WMB786457:WMB786459 WVX786457:WVX786459 P851993:P851995 JL851993:JL851995 TH851993:TH851995 ADD851993:ADD851995 AMZ851993:AMZ851995 AWV851993:AWV851995 BGR851993:BGR851995 BQN851993:BQN851995 CAJ851993:CAJ851995 CKF851993:CKF851995 CUB851993:CUB851995 DDX851993:DDX851995 DNT851993:DNT851995 DXP851993:DXP851995 EHL851993:EHL851995 ERH851993:ERH851995 FBD851993:FBD851995 FKZ851993:FKZ851995 FUV851993:FUV851995 GER851993:GER851995 GON851993:GON851995 GYJ851993:GYJ851995 HIF851993:HIF851995 HSB851993:HSB851995 IBX851993:IBX851995 ILT851993:ILT851995 IVP851993:IVP851995 JFL851993:JFL851995 JPH851993:JPH851995 JZD851993:JZD851995 KIZ851993:KIZ851995 KSV851993:KSV851995 LCR851993:LCR851995 LMN851993:LMN851995 LWJ851993:LWJ851995 MGF851993:MGF851995 MQB851993:MQB851995 MZX851993:MZX851995 NJT851993:NJT851995 NTP851993:NTP851995 ODL851993:ODL851995 ONH851993:ONH851995 OXD851993:OXD851995 PGZ851993:PGZ851995 PQV851993:PQV851995 QAR851993:QAR851995 QKN851993:QKN851995 QUJ851993:QUJ851995 REF851993:REF851995 ROB851993:ROB851995 RXX851993:RXX851995 SHT851993:SHT851995 SRP851993:SRP851995 TBL851993:TBL851995 TLH851993:TLH851995 TVD851993:TVD851995 UEZ851993:UEZ851995 UOV851993:UOV851995 UYR851993:UYR851995 VIN851993:VIN851995 VSJ851993:VSJ851995 WCF851993:WCF851995 WMB851993:WMB851995 WVX851993:WVX851995 P917529:P917531 JL917529:JL917531 TH917529:TH917531 ADD917529:ADD917531 AMZ917529:AMZ917531 AWV917529:AWV917531 BGR917529:BGR917531 BQN917529:BQN917531 CAJ917529:CAJ917531 CKF917529:CKF917531 CUB917529:CUB917531 DDX917529:DDX917531 DNT917529:DNT917531 DXP917529:DXP917531 EHL917529:EHL917531 ERH917529:ERH917531 FBD917529:FBD917531 FKZ917529:FKZ917531 FUV917529:FUV917531 GER917529:GER917531 GON917529:GON917531 GYJ917529:GYJ917531 HIF917529:HIF917531 HSB917529:HSB917531 IBX917529:IBX917531 ILT917529:ILT917531 IVP917529:IVP917531 JFL917529:JFL917531 JPH917529:JPH917531 JZD917529:JZD917531 KIZ917529:KIZ917531 KSV917529:KSV917531 LCR917529:LCR917531 LMN917529:LMN917531 LWJ917529:LWJ917531 MGF917529:MGF917531 MQB917529:MQB917531 MZX917529:MZX917531 NJT917529:NJT917531 NTP917529:NTP917531 ODL917529:ODL917531 ONH917529:ONH917531 OXD917529:OXD917531 PGZ917529:PGZ917531 PQV917529:PQV917531 QAR917529:QAR917531 QKN917529:QKN917531 QUJ917529:QUJ917531 REF917529:REF917531 ROB917529:ROB917531 RXX917529:RXX917531 SHT917529:SHT917531 SRP917529:SRP917531 TBL917529:TBL917531 TLH917529:TLH917531 TVD917529:TVD917531 UEZ917529:UEZ917531 UOV917529:UOV917531 UYR917529:UYR917531 VIN917529:VIN917531 VSJ917529:VSJ917531 WCF917529:WCF917531 WMB917529:WMB917531 WVX917529:WVX917531 P983065:P983067 JL983065:JL983067 TH983065:TH983067 ADD983065:ADD983067 AMZ983065:AMZ983067 AWV983065:AWV983067 BGR983065:BGR983067 BQN983065:BQN983067 CAJ983065:CAJ983067 CKF983065:CKF983067 CUB983065:CUB983067 DDX983065:DDX983067 DNT983065:DNT983067 DXP983065:DXP983067 EHL983065:EHL983067 ERH983065:ERH983067 FBD983065:FBD983067 FKZ983065:FKZ983067 FUV983065:FUV983067 GER983065:GER983067 GON983065:GON983067 GYJ983065:GYJ983067 HIF983065:HIF983067 HSB983065:HSB983067 IBX983065:IBX983067 ILT983065:ILT983067 IVP983065:IVP983067 JFL983065:JFL983067 JPH983065:JPH983067 JZD983065:JZD983067 KIZ983065:KIZ983067 KSV983065:KSV983067 LCR983065:LCR983067 LMN983065:LMN983067 LWJ983065:LWJ983067 MGF983065:MGF983067 MQB983065:MQB983067 MZX983065:MZX983067 NJT983065:NJT983067 NTP983065:NTP983067 ODL983065:ODL983067 ONH983065:ONH983067 OXD983065:OXD983067 PGZ983065:PGZ983067 PQV983065:PQV983067 QAR983065:QAR983067 QKN983065:QKN983067 QUJ983065:QUJ983067 REF983065:REF983067 ROB983065:ROB983067 RXX983065:RXX983067 SHT983065:SHT983067 SRP983065:SRP983067 TBL983065:TBL983067 TLH983065:TLH983067 TVD983065:TVD983067 UEZ983065:UEZ983067 UOV983065:UOV983067 UYR983065:UYR983067 VIN983065:VIN983067 VSJ983065:VSJ983067 WCF983065:WCF983067 WMB983065:WMB983067 WVX983065:WVX983067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3"/>
  <sheetViews>
    <sheetView showGridLines="0" zoomScale="75" workbookViewId="0">
      <selection activeCell="C29" sqref="C29"/>
    </sheetView>
  </sheetViews>
  <sheetFormatPr defaultColWidth="14.625" defaultRowHeight="17.25" x14ac:dyDescent="0.2"/>
  <cols>
    <col min="1" max="1" width="13.375" style="28" customWidth="1"/>
    <col min="2" max="2" width="21.25" style="28" customWidth="1"/>
    <col min="3" max="4" width="15.875" style="28" customWidth="1"/>
    <col min="5" max="5" width="16.125" style="28" customWidth="1"/>
    <col min="6" max="8" width="15.875" style="28" customWidth="1"/>
    <col min="9" max="256" width="14.625" style="28"/>
    <col min="257" max="257" width="13.375" style="28" customWidth="1"/>
    <col min="258" max="258" width="21.25" style="28" customWidth="1"/>
    <col min="259" max="260" width="15.875" style="28" customWidth="1"/>
    <col min="261" max="261" width="16.125" style="28" customWidth="1"/>
    <col min="262" max="264" width="15.875" style="28" customWidth="1"/>
    <col min="265" max="512" width="14.625" style="28"/>
    <col min="513" max="513" width="13.375" style="28" customWidth="1"/>
    <col min="514" max="514" width="21.25" style="28" customWidth="1"/>
    <col min="515" max="516" width="15.875" style="28" customWidth="1"/>
    <col min="517" max="517" width="16.125" style="28" customWidth="1"/>
    <col min="518" max="520" width="15.875" style="28" customWidth="1"/>
    <col min="521" max="768" width="14.625" style="28"/>
    <col min="769" max="769" width="13.375" style="28" customWidth="1"/>
    <col min="770" max="770" width="21.25" style="28" customWidth="1"/>
    <col min="771" max="772" width="15.875" style="28" customWidth="1"/>
    <col min="773" max="773" width="16.125" style="28" customWidth="1"/>
    <col min="774" max="776" width="15.875" style="28" customWidth="1"/>
    <col min="777" max="1024" width="14.625" style="28"/>
    <col min="1025" max="1025" width="13.375" style="28" customWidth="1"/>
    <col min="1026" max="1026" width="21.25" style="28" customWidth="1"/>
    <col min="1027" max="1028" width="15.875" style="28" customWidth="1"/>
    <col min="1029" max="1029" width="16.125" style="28" customWidth="1"/>
    <col min="1030" max="1032" width="15.875" style="28" customWidth="1"/>
    <col min="1033" max="1280" width="14.625" style="28"/>
    <col min="1281" max="1281" width="13.375" style="28" customWidth="1"/>
    <col min="1282" max="1282" width="21.25" style="28" customWidth="1"/>
    <col min="1283" max="1284" width="15.875" style="28" customWidth="1"/>
    <col min="1285" max="1285" width="16.125" style="28" customWidth="1"/>
    <col min="1286" max="1288" width="15.875" style="28" customWidth="1"/>
    <col min="1289" max="1536" width="14.625" style="28"/>
    <col min="1537" max="1537" width="13.375" style="28" customWidth="1"/>
    <col min="1538" max="1538" width="21.25" style="28" customWidth="1"/>
    <col min="1539" max="1540" width="15.875" style="28" customWidth="1"/>
    <col min="1541" max="1541" width="16.125" style="28" customWidth="1"/>
    <col min="1542" max="1544" width="15.875" style="28" customWidth="1"/>
    <col min="1545" max="1792" width="14.625" style="28"/>
    <col min="1793" max="1793" width="13.375" style="28" customWidth="1"/>
    <col min="1794" max="1794" width="21.25" style="28" customWidth="1"/>
    <col min="1795" max="1796" width="15.875" style="28" customWidth="1"/>
    <col min="1797" max="1797" width="16.125" style="28" customWidth="1"/>
    <col min="1798" max="1800" width="15.875" style="28" customWidth="1"/>
    <col min="1801" max="2048" width="14.625" style="28"/>
    <col min="2049" max="2049" width="13.375" style="28" customWidth="1"/>
    <col min="2050" max="2050" width="21.25" style="28" customWidth="1"/>
    <col min="2051" max="2052" width="15.875" style="28" customWidth="1"/>
    <col min="2053" max="2053" width="16.125" style="28" customWidth="1"/>
    <col min="2054" max="2056" width="15.875" style="28" customWidth="1"/>
    <col min="2057" max="2304" width="14.625" style="28"/>
    <col min="2305" max="2305" width="13.375" style="28" customWidth="1"/>
    <col min="2306" max="2306" width="21.25" style="28" customWidth="1"/>
    <col min="2307" max="2308" width="15.875" style="28" customWidth="1"/>
    <col min="2309" max="2309" width="16.125" style="28" customWidth="1"/>
    <col min="2310" max="2312" width="15.875" style="28" customWidth="1"/>
    <col min="2313" max="2560" width="14.625" style="28"/>
    <col min="2561" max="2561" width="13.375" style="28" customWidth="1"/>
    <col min="2562" max="2562" width="21.25" style="28" customWidth="1"/>
    <col min="2563" max="2564" width="15.875" style="28" customWidth="1"/>
    <col min="2565" max="2565" width="16.125" style="28" customWidth="1"/>
    <col min="2566" max="2568" width="15.875" style="28" customWidth="1"/>
    <col min="2569" max="2816" width="14.625" style="28"/>
    <col min="2817" max="2817" width="13.375" style="28" customWidth="1"/>
    <col min="2818" max="2818" width="21.25" style="28" customWidth="1"/>
    <col min="2819" max="2820" width="15.875" style="28" customWidth="1"/>
    <col min="2821" max="2821" width="16.125" style="28" customWidth="1"/>
    <col min="2822" max="2824" width="15.875" style="28" customWidth="1"/>
    <col min="2825" max="3072" width="14.625" style="28"/>
    <col min="3073" max="3073" width="13.375" style="28" customWidth="1"/>
    <col min="3074" max="3074" width="21.25" style="28" customWidth="1"/>
    <col min="3075" max="3076" width="15.875" style="28" customWidth="1"/>
    <col min="3077" max="3077" width="16.125" style="28" customWidth="1"/>
    <col min="3078" max="3080" width="15.875" style="28" customWidth="1"/>
    <col min="3081" max="3328" width="14.625" style="28"/>
    <col min="3329" max="3329" width="13.375" style="28" customWidth="1"/>
    <col min="3330" max="3330" width="21.25" style="28" customWidth="1"/>
    <col min="3331" max="3332" width="15.875" style="28" customWidth="1"/>
    <col min="3333" max="3333" width="16.125" style="28" customWidth="1"/>
    <col min="3334" max="3336" width="15.875" style="28" customWidth="1"/>
    <col min="3337" max="3584" width="14.625" style="28"/>
    <col min="3585" max="3585" width="13.375" style="28" customWidth="1"/>
    <col min="3586" max="3586" width="21.25" style="28" customWidth="1"/>
    <col min="3587" max="3588" width="15.875" style="28" customWidth="1"/>
    <col min="3589" max="3589" width="16.125" style="28" customWidth="1"/>
    <col min="3590" max="3592" width="15.875" style="28" customWidth="1"/>
    <col min="3593" max="3840" width="14.625" style="28"/>
    <col min="3841" max="3841" width="13.375" style="28" customWidth="1"/>
    <col min="3842" max="3842" width="21.25" style="28" customWidth="1"/>
    <col min="3843" max="3844" width="15.875" style="28" customWidth="1"/>
    <col min="3845" max="3845" width="16.125" style="28" customWidth="1"/>
    <col min="3846" max="3848" width="15.875" style="28" customWidth="1"/>
    <col min="3849" max="4096" width="14.625" style="28"/>
    <col min="4097" max="4097" width="13.375" style="28" customWidth="1"/>
    <col min="4098" max="4098" width="21.25" style="28" customWidth="1"/>
    <col min="4099" max="4100" width="15.875" style="28" customWidth="1"/>
    <col min="4101" max="4101" width="16.125" style="28" customWidth="1"/>
    <col min="4102" max="4104" width="15.875" style="28" customWidth="1"/>
    <col min="4105" max="4352" width="14.625" style="28"/>
    <col min="4353" max="4353" width="13.375" style="28" customWidth="1"/>
    <col min="4354" max="4354" width="21.25" style="28" customWidth="1"/>
    <col min="4355" max="4356" width="15.875" style="28" customWidth="1"/>
    <col min="4357" max="4357" width="16.125" style="28" customWidth="1"/>
    <col min="4358" max="4360" width="15.875" style="28" customWidth="1"/>
    <col min="4361" max="4608" width="14.625" style="28"/>
    <col min="4609" max="4609" width="13.375" style="28" customWidth="1"/>
    <col min="4610" max="4610" width="21.25" style="28" customWidth="1"/>
    <col min="4611" max="4612" width="15.875" style="28" customWidth="1"/>
    <col min="4613" max="4613" width="16.125" style="28" customWidth="1"/>
    <col min="4614" max="4616" width="15.875" style="28" customWidth="1"/>
    <col min="4617" max="4864" width="14.625" style="28"/>
    <col min="4865" max="4865" width="13.375" style="28" customWidth="1"/>
    <col min="4866" max="4866" width="21.25" style="28" customWidth="1"/>
    <col min="4867" max="4868" width="15.875" style="28" customWidth="1"/>
    <col min="4869" max="4869" width="16.125" style="28" customWidth="1"/>
    <col min="4870" max="4872" width="15.875" style="28" customWidth="1"/>
    <col min="4873" max="5120" width="14.625" style="28"/>
    <col min="5121" max="5121" width="13.375" style="28" customWidth="1"/>
    <col min="5122" max="5122" width="21.25" style="28" customWidth="1"/>
    <col min="5123" max="5124" width="15.875" style="28" customWidth="1"/>
    <col min="5125" max="5125" width="16.125" style="28" customWidth="1"/>
    <col min="5126" max="5128" width="15.875" style="28" customWidth="1"/>
    <col min="5129" max="5376" width="14.625" style="28"/>
    <col min="5377" max="5377" width="13.375" style="28" customWidth="1"/>
    <col min="5378" max="5378" width="21.25" style="28" customWidth="1"/>
    <col min="5379" max="5380" width="15.875" style="28" customWidth="1"/>
    <col min="5381" max="5381" width="16.125" style="28" customWidth="1"/>
    <col min="5382" max="5384" width="15.875" style="28" customWidth="1"/>
    <col min="5385" max="5632" width="14.625" style="28"/>
    <col min="5633" max="5633" width="13.375" style="28" customWidth="1"/>
    <col min="5634" max="5634" width="21.25" style="28" customWidth="1"/>
    <col min="5635" max="5636" width="15.875" style="28" customWidth="1"/>
    <col min="5637" max="5637" width="16.125" style="28" customWidth="1"/>
    <col min="5638" max="5640" width="15.875" style="28" customWidth="1"/>
    <col min="5641" max="5888" width="14.625" style="28"/>
    <col min="5889" max="5889" width="13.375" style="28" customWidth="1"/>
    <col min="5890" max="5890" width="21.25" style="28" customWidth="1"/>
    <col min="5891" max="5892" width="15.875" style="28" customWidth="1"/>
    <col min="5893" max="5893" width="16.125" style="28" customWidth="1"/>
    <col min="5894" max="5896" width="15.875" style="28" customWidth="1"/>
    <col min="5897" max="6144" width="14.625" style="28"/>
    <col min="6145" max="6145" width="13.375" style="28" customWidth="1"/>
    <col min="6146" max="6146" width="21.25" style="28" customWidth="1"/>
    <col min="6147" max="6148" width="15.875" style="28" customWidth="1"/>
    <col min="6149" max="6149" width="16.125" style="28" customWidth="1"/>
    <col min="6150" max="6152" width="15.875" style="28" customWidth="1"/>
    <col min="6153" max="6400" width="14.625" style="28"/>
    <col min="6401" max="6401" width="13.375" style="28" customWidth="1"/>
    <col min="6402" max="6402" width="21.25" style="28" customWidth="1"/>
    <col min="6403" max="6404" width="15.875" style="28" customWidth="1"/>
    <col min="6405" max="6405" width="16.125" style="28" customWidth="1"/>
    <col min="6406" max="6408" width="15.875" style="28" customWidth="1"/>
    <col min="6409" max="6656" width="14.625" style="28"/>
    <col min="6657" max="6657" width="13.375" style="28" customWidth="1"/>
    <col min="6658" max="6658" width="21.25" style="28" customWidth="1"/>
    <col min="6659" max="6660" width="15.875" style="28" customWidth="1"/>
    <col min="6661" max="6661" width="16.125" style="28" customWidth="1"/>
    <col min="6662" max="6664" width="15.875" style="28" customWidth="1"/>
    <col min="6665" max="6912" width="14.625" style="28"/>
    <col min="6913" max="6913" width="13.375" style="28" customWidth="1"/>
    <col min="6914" max="6914" width="21.25" style="28" customWidth="1"/>
    <col min="6915" max="6916" width="15.875" style="28" customWidth="1"/>
    <col min="6917" max="6917" width="16.125" style="28" customWidth="1"/>
    <col min="6918" max="6920" width="15.875" style="28" customWidth="1"/>
    <col min="6921" max="7168" width="14.625" style="28"/>
    <col min="7169" max="7169" width="13.375" style="28" customWidth="1"/>
    <col min="7170" max="7170" width="21.25" style="28" customWidth="1"/>
    <col min="7171" max="7172" width="15.875" style="28" customWidth="1"/>
    <col min="7173" max="7173" width="16.125" style="28" customWidth="1"/>
    <col min="7174" max="7176" width="15.875" style="28" customWidth="1"/>
    <col min="7177" max="7424" width="14.625" style="28"/>
    <col min="7425" max="7425" width="13.375" style="28" customWidth="1"/>
    <col min="7426" max="7426" width="21.25" style="28" customWidth="1"/>
    <col min="7427" max="7428" width="15.875" style="28" customWidth="1"/>
    <col min="7429" max="7429" width="16.125" style="28" customWidth="1"/>
    <col min="7430" max="7432" width="15.875" style="28" customWidth="1"/>
    <col min="7433" max="7680" width="14.625" style="28"/>
    <col min="7681" max="7681" width="13.375" style="28" customWidth="1"/>
    <col min="7682" max="7682" width="21.25" style="28" customWidth="1"/>
    <col min="7683" max="7684" width="15.875" style="28" customWidth="1"/>
    <col min="7685" max="7685" width="16.125" style="28" customWidth="1"/>
    <col min="7686" max="7688" width="15.875" style="28" customWidth="1"/>
    <col min="7689" max="7936" width="14.625" style="28"/>
    <col min="7937" max="7937" width="13.375" style="28" customWidth="1"/>
    <col min="7938" max="7938" width="21.25" style="28" customWidth="1"/>
    <col min="7939" max="7940" width="15.875" style="28" customWidth="1"/>
    <col min="7941" max="7941" width="16.125" style="28" customWidth="1"/>
    <col min="7942" max="7944" width="15.875" style="28" customWidth="1"/>
    <col min="7945" max="8192" width="14.625" style="28"/>
    <col min="8193" max="8193" width="13.375" style="28" customWidth="1"/>
    <col min="8194" max="8194" width="21.25" style="28" customWidth="1"/>
    <col min="8195" max="8196" width="15.875" style="28" customWidth="1"/>
    <col min="8197" max="8197" width="16.125" style="28" customWidth="1"/>
    <col min="8198" max="8200" width="15.875" style="28" customWidth="1"/>
    <col min="8201" max="8448" width="14.625" style="28"/>
    <col min="8449" max="8449" width="13.375" style="28" customWidth="1"/>
    <col min="8450" max="8450" width="21.25" style="28" customWidth="1"/>
    <col min="8451" max="8452" width="15.875" style="28" customWidth="1"/>
    <col min="8453" max="8453" width="16.125" style="28" customWidth="1"/>
    <col min="8454" max="8456" width="15.875" style="28" customWidth="1"/>
    <col min="8457" max="8704" width="14.625" style="28"/>
    <col min="8705" max="8705" width="13.375" style="28" customWidth="1"/>
    <col min="8706" max="8706" width="21.25" style="28" customWidth="1"/>
    <col min="8707" max="8708" width="15.875" style="28" customWidth="1"/>
    <col min="8709" max="8709" width="16.125" style="28" customWidth="1"/>
    <col min="8710" max="8712" width="15.875" style="28" customWidth="1"/>
    <col min="8713" max="8960" width="14.625" style="28"/>
    <col min="8961" max="8961" width="13.375" style="28" customWidth="1"/>
    <col min="8962" max="8962" width="21.25" style="28" customWidth="1"/>
    <col min="8963" max="8964" width="15.875" style="28" customWidth="1"/>
    <col min="8965" max="8965" width="16.125" style="28" customWidth="1"/>
    <col min="8966" max="8968" width="15.875" style="28" customWidth="1"/>
    <col min="8969" max="9216" width="14.625" style="28"/>
    <col min="9217" max="9217" width="13.375" style="28" customWidth="1"/>
    <col min="9218" max="9218" width="21.25" style="28" customWidth="1"/>
    <col min="9219" max="9220" width="15.875" style="28" customWidth="1"/>
    <col min="9221" max="9221" width="16.125" style="28" customWidth="1"/>
    <col min="9222" max="9224" width="15.875" style="28" customWidth="1"/>
    <col min="9225" max="9472" width="14.625" style="28"/>
    <col min="9473" max="9473" width="13.375" style="28" customWidth="1"/>
    <col min="9474" max="9474" width="21.25" style="28" customWidth="1"/>
    <col min="9475" max="9476" width="15.875" style="28" customWidth="1"/>
    <col min="9477" max="9477" width="16.125" style="28" customWidth="1"/>
    <col min="9478" max="9480" width="15.875" style="28" customWidth="1"/>
    <col min="9481" max="9728" width="14.625" style="28"/>
    <col min="9729" max="9729" width="13.375" style="28" customWidth="1"/>
    <col min="9730" max="9730" width="21.25" style="28" customWidth="1"/>
    <col min="9731" max="9732" width="15.875" style="28" customWidth="1"/>
    <col min="9733" max="9733" width="16.125" style="28" customWidth="1"/>
    <col min="9734" max="9736" width="15.875" style="28" customWidth="1"/>
    <col min="9737" max="9984" width="14.625" style="28"/>
    <col min="9985" max="9985" width="13.375" style="28" customWidth="1"/>
    <col min="9986" max="9986" width="21.25" style="28" customWidth="1"/>
    <col min="9987" max="9988" width="15.875" style="28" customWidth="1"/>
    <col min="9989" max="9989" width="16.125" style="28" customWidth="1"/>
    <col min="9990" max="9992" width="15.875" style="28" customWidth="1"/>
    <col min="9993" max="10240" width="14.625" style="28"/>
    <col min="10241" max="10241" width="13.375" style="28" customWidth="1"/>
    <col min="10242" max="10242" width="21.25" style="28" customWidth="1"/>
    <col min="10243" max="10244" width="15.875" style="28" customWidth="1"/>
    <col min="10245" max="10245" width="16.125" style="28" customWidth="1"/>
    <col min="10246" max="10248" width="15.875" style="28" customWidth="1"/>
    <col min="10249" max="10496" width="14.625" style="28"/>
    <col min="10497" max="10497" width="13.375" style="28" customWidth="1"/>
    <col min="10498" max="10498" width="21.25" style="28" customWidth="1"/>
    <col min="10499" max="10500" width="15.875" style="28" customWidth="1"/>
    <col min="10501" max="10501" width="16.125" style="28" customWidth="1"/>
    <col min="10502" max="10504" width="15.875" style="28" customWidth="1"/>
    <col min="10505" max="10752" width="14.625" style="28"/>
    <col min="10753" max="10753" width="13.375" style="28" customWidth="1"/>
    <col min="10754" max="10754" width="21.25" style="28" customWidth="1"/>
    <col min="10755" max="10756" width="15.875" style="28" customWidth="1"/>
    <col min="10757" max="10757" width="16.125" style="28" customWidth="1"/>
    <col min="10758" max="10760" width="15.875" style="28" customWidth="1"/>
    <col min="10761" max="11008" width="14.625" style="28"/>
    <col min="11009" max="11009" width="13.375" style="28" customWidth="1"/>
    <col min="11010" max="11010" width="21.25" style="28" customWidth="1"/>
    <col min="11011" max="11012" width="15.875" style="28" customWidth="1"/>
    <col min="11013" max="11013" width="16.125" style="28" customWidth="1"/>
    <col min="11014" max="11016" width="15.875" style="28" customWidth="1"/>
    <col min="11017" max="11264" width="14.625" style="28"/>
    <col min="11265" max="11265" width="13.375" style="28" customWidth="1"/>
    <col min="11266" max="11266" width="21.25" style="28" customWidth="1"/>
    <col min="11267" max="11268" width="15.875" style="28" customWidth="1"/>
    <col min="11269" max="11269" width="16.125" style="28" customWidth="1"/>
    <col min="11270" max="11272" width="15.875" style="28" customWidth="1"/>
    <col min="11273" max="11520" width="14.625" style="28"/>
    <col min="11521" max="11521" width="13.375" style="28" customWidth="1"/>
    <col min="11522" max="11522" width="21.25" style="28" customWidth="1"/>
    <col min="11523" max="11524" width="15.875" style="28" customWidth="1"/>
    <col min="11525" max="11525" width="16.125" style="28" customWidth="1"/>
    <col min="11526" max="11528" width="15.875" style="28" customWidth="1"/>
    <col min="11529" max="11776" width="14.625" style="28"/>
    <col min="11777" max="11777" width="13.375" style="28" customWidth="1"/>
    <col min="11778" max="11778" width="21.25" style="28" customWidth="1"/>
    <col min="11779" max="11780" width="15.875" style="28" customWidth="1"/>
    <col min="11781" max="11781" width="16.125" style="28" customWidth="1"/>
    <col min="11782" max="11784" width="15.875" style="28" customWidth="1"/>
    <col min="11785" max="12032" width="14.625" style="28"/>
    <col min="12033" max="12033" width="13.375" style="28" customWidth="1"/>
    <col min="12034" max="12034" width="21.25" style="28" customWidth="1"/>
    <col min="12035" max="12036" width="15.875" style="28" customWidth="1"/>
    <col min="12037" max="12037" width="16.125" style="28" customWidth="1"/>
    <col min="12038" max="12040" width="15.875" style="28" customWidth="1"/>
    <col min="12041" max="12288" width="14.625" style="28"/>
    <col min="12289" max="12289" width="13.375" style="28" customWidth="1"/>
    <col min="12290" max="12290" width="21.25" style="28" customWidth="1"/>
    <col min="12291" max="12292" width="15.875" style="28" customWidth="1"/>
    <col min="12293" max="12293" width="16.125" style="28" customWidth="1"/>
    <col min="12294" max="12296" width="15.875" style="28" customWidth="1"/>
    <col min="12297" max="12544" width="14.625" style="28"/>
    <col min="12545" max="12545" width="13.375" style="28" customWidth="1"/>
    <col min="12546" max="12546" width="21.25" style="28" customWidth="1"/>
    <col min="12547" max="12548" width="15.875" style="28" customWidth="1"/>
    <col min="12549" max="12549" width="16.125" style="28" customWidth="1"/>
    <col min="12550" max="12552" width="15.875" style="28" customWidth="1"/>
    <col min="12553" max="12800" width="14.625" style="28"/>
    <col min="12801" max="12801" width="13.375" style="28" customWidth="1"/>
    <col min="12802" max="12802" width="21.25" style="28" customWidth="1"/>
    <col min="12803" max="12804" width="15.875" style="28" customWidth="1"/>
    <col min="12805" max="12805" width="16.125" style="28" customWidth="1"/>
    <col min="12806" max="12808" width="15.875" style="28" customWidth="1"/>
    <col min="12809" max="13056" width="14.625" style="28"/>
    <col min="13057" max="13057" width="13.375" style="28" customWidth="1"/>
    <col min="13058" max="13058" width="21.25" style="28" customWidth="1"/>
    <col min="13059" max="13060" width="15.875" style="28" customWidth="1"/>
    <col min="13061" max="13061" width="16.125" style="28" customWidth="1"/>
    <col min="13062" max="13064" width="15.875" style="28" customWidth="1"/>
    <col min="13065" max="13312" width="14.625" style="28"/>
    <col min="13313" max="13313" width="13.375" style="28" customWidth="1"/>
    <col min="13314" max="13314" width="21.25" style="28" customWidth="1"/>
    <col min="13315" max="13316" width="15.875" style="28" customWidth="1"/>
    <col min="13317" max="13317" width="16.125" style="28" customWidth="1"/>
    <col min="13318" max="13320" width="15.875" style="28" customWidth="1"/>
    <col min="13321" max="13568" width="14.625" style="28"/>
    <col min="13569" max="13569" width="13.375" style="28" customWidth="1"/>
    <col min="13570" max="13570" width="21.25" style="28" customWidth="1"/>
    <col min="13571" max="13572" width="15.875" style="28" customWidth="1"/>
    <col min="13573" max="13573" width="16.125" style="28" customWidth="1"/>
    <col min="13574" max="13576" width="15.875" style="28" customWidth="1"/>
    <col min="13577" max="13824" width="14.625" style="28"/>
    <col min="13825" max="13825" width="13.375" style="28" customWidth="1"/>
    <col min="13826" max="13826" width="21.25" style="28" customWidth="1"/>
    <col min="13827" max="13828" width="15.875" style="28" customWidth="1"/>
    <col min="13829" max="13829" width="16.125" style="28" customWidth="1"/>
    <col min="13830" max="13832" width="15.875" style="28" customWidth="1"/>
    <col min="13833" max="14080" width="14.625" style="28"/>
    <col min="14081" max="14081" width="13.375" style="28" customWidth="1"/>
    <col min="14082" max="14082" width="21.25" style="28" customWidth="1"/>
    <col min="14083" max="14084" width="15.875" style="28" customWidth="1"/>
    <col min="14085" max="14085" width="16.125" style="28" customWidth="1"/>
    <col min="14086" max="14088" width="15.875" style="28" customWidth="1"/>
    <col min="14089" max="14336" width="14.625" style="28"/>
    <col min="14337" max="14337" width="13.375" style="28" customWidth="1"/>
    <col min="14338" max="14338" width="21.25" style="28" customWidth="1"/>
    <col min="14339" max="14340" width="15.875" style="28" customWidth="1"/>
    <col min="14341" max="14341" width="16.125" style="28" customWidth="1"/>
    <col min="14342" max="14344" width="15.875" style="28" customWidth="1"/>
    <col min="14345" max="14592" width="14.625" style="28"/>
    <col min="14593" max="14593" width="13.375" style="28" customWidth="1"/>
    <col min="14594" max="14594" width="21.25" style="28" customWidth="1"/>
    <col min="14595" max="14596" width="15.875" style="28" customWidth="1"/>
    <col min="14597" max="14597" width="16.125" style="28" customWidth="1"/>
    <col min="14598" max="14600" width="15.875" style="28" customWidth="1"/>
    <col min="14601" max="14848" width="14.625" style="28"/>
    <col min="14849" max="14849" width="13.375" style="28" customWidth="1"/>
    <col min="14850" max="14850" width="21.25" style="28" customWidth="1"/>
    <col min="14851" max="14852" width="15.875" style="28" customWidth="1"/>
    <col min="14853" max="14853" width="16.125" style="28" customWidth="1"/>
    <col min="14854" max="14856" width="15.875" style="28" customWidth="1"/>
    <col min="14857" max="15104" width="14.625" style="28"/>
    <col min="15105" max="15105" width="13.375" style="28" customWidth="1"/>
    <col min="15106" max="15106" width="21.25" style="28" customWidth="1"/>
    <col min="15107" max="15108" width="15.875" style="28" customWidth="1"/>
    <col min="15109" max="15109" width="16.125" style="28" customWidth="1"/>
    <col min="15110" max="15112" width="15.875" style="28" customWidth="1"/>
    <col min="15113" max="15360" width="14.625" style="28"/>
    <col min="15361" max="15361" width="13.375" style="28" customWidth="1"/>
    <col min="15362" max="15362" width="21.25" style="28" customWidth="1"/>
    <col min="15363" max="15364" width="15.875" style="28" customWidth="1"/>
    <col min="15365" max="15365" width="16.125" style="28" customWidth="1"/>
    <col min="15366" max="15368" width="15.875" style="28" customWidth="1"/>
    <col min="15369" max="15616" width="14.625" style="28"/>
    <col min="15617" max="15617" width="13.375" style="28" customWidth="1"/>
    <col min="15618" max="15618" width="21.25" style="28" customWidth="1"/>
    <col min="15619" max="15620" width="15.875" style="28" customWidth="1"/>
    <col min="15621" max="15621" width="16.125" style="28" customWidth="1"/>
    <col min="15622" max="15624" width="15.875" style="28" customWidth="1"/>
    <col min="15625" max="15872" width="14.625" style="28"/>
    <col min="15873" max="15873" width="13.375" style="28" customWidth="1"/>
    <col min="15874" max="15874" width="21.25" style="28" customWidth="1"/>
    <col min="15875" max="15876" width="15.875" style="28" customWidth="1"/>
    <col min="15877" max="15877" width="16.125" style="28" customWidth="1"/>
    <col min="15878" max="15880" width="15.875" style="28" customWidth="1"/>
    <col min="15881" max="16128" width="14.625" style="28"/>
    <col min="16129" max="16129" width="13.375" style="28" customWidth="1"/>
    <col min="16130" max="16130" width="21.25" style="28" customWidth="1"/>
    <col min="16131" max="16132" width="15.875" style="28" customWidth="1"/>
    <col min="16133" max="16133" width="16.125" style="28" customWidth="1"/>
    <col min="16134" max="16136" width="15.875" style="28" customWidth="1"/>
    <col min="16137" max="16384" width="14.625" style="28"/>
  </cols>
  <sheetData>
    <row r="1" spans="1:8" x14ac:dyDescent="0.2">
      <c r="A1" s="43"/>
    </row>
    <row r="6" spans="1:8" x14ac:dyDescent="0.2">
      <c r="E6" s="3" t="s">
        <v>245</v>
      </c>
    </row>
    <row r="7" spans="1:8" ht="18" thickBot="1" x14ac:dyDescent="0.25">
      <c r="B7" s="44"/>
      <c r="C7" s="44"/>
      <c r="D7" s="44"/>
      <c r="E7" s="44"/>
      <c r="F7" s="44"/>
      <c r="G7" s="44"/>
      <c r="H7" s="44"/>
    </row>
    <row r="8" spans="1:8" x14ac:dyDescent="0.2">
      <c r="C8" s="67" t="s">
        <v>246</v>
      </c>
      <c r="D8" s="67" t="s">
        <v>247</v>
      </c>
      <c r="E8" s="67" t="s">
        <v>248</v>
      </c>
      <c r="F8" s="40"/>
      <c r="G8" s="40"/>
      <c r="H8" s="40"/>
    </row>
    <row r="9" spans="1:8" x14ac:dyDescent="0.2">
      <c r="B9" s="46"/>
      <c r="C9" s="47" t="s">
        <v>249</v>
      </c>
      <c r="D9" s="47" t="s">
        <v>250</v>
      </c>
      <c r="E9" s="47" t="s">
        <v>251</v>
      </c>
      <c r="F9" s="47" t="s">
        <v>252</v>
      </c>
      <c r="G9" s="47" t="s">
        <v>253</v>
      </c>
      <c r="H9" s="47" t="s">
        <v>254</v>
      </c>
    </row>
    <row r="10" spans="1:8" x14ac:dyDescent="0.2">
      <c r="C10" s="49" t="s">
        <v>204</v>
      </c>
      <c r="D10" s="50" t="s">
        <v>203</v>
      </c>
      <c r="E10" s="50" t="s">
        <v>203</v>
      </c>
      <c r="F10" s="50" t="s">
        <v>203</v>
      </c>
      <c r="G10" s="50" t="s">
        <v>203</v>
      </c>
      <c r="H10" s="50" t="s">
        <v>203</v>
      </c>
    </row>
    <row r="11" spans="1:8" x14ac:dyDescent="0.2">
      <c r="B11" s="43" t="s">
        <v>255</v>
      </c>
      <c r="C11" s="51">
        <v>20</v>
      </c>
      <c r="D11" s="52">
        <v>4493</v>
      </c>
      <c r="E11" s="52">
        <v>229</v>
      </c>
      <c r="F11" s="52">
        <v>623</v>
      </c>
      <c r="G11" s="52">
        <v>11080</v>
      </c>
      <c r="H11" s="52">
        <v>13661</v>
      </c>
    </row>
    <row r="12" spans="1:8" x14ac:dyDescent="0.2">
      <c r="B12" s="43" t="s">
        <v>256</v>
      </c>
      <c r="C12" s="51">
        <v>12</v>
      </c>
      <c r="D12" s="52">
        <v>3053</v>
      </c>
      <c r="E12" s="52">
        <v>224</v>
      </c>
      <c r="F12" s="52">
        <v>510</v>
      </c>
      <c r="G12" s="52">
        <v>8403</v>
      </c>
      <c r="H12" s="52">
        <v>8877</v>
      </c>
    </row>
    <row r="13" spans="1:8" x14ac:dyDescent="0.2">
      <c r="B13" s="43" t="s">
        <v>257</v>
      </c>
      <c r="C13" s="51">
        <v>17</v>
      </c>
      <c r="D13" s="52">
        <v>1116</v>
      </c>
      <c r="E13" s="54" t="s">
        <v>258</v>
      </c>
      <c r="F13" s="52">
        <v>366</v>
      </c>
      <c r="G13" s="52">
        <v>5756</v>
      </c>
      <c r="H13" s="52">
        <v>2127</v>
      </c>
    </row>
    <row r="14" spans="1:8" x14ac:dyDescent="0.2">
      <c r="B14" s="43"/>
      <c r="C14" s="51"/>
      <c r="D14" s="52"/>
      <c r="E14" s="54"/>
      <c r="F14" s="52"/>
      <c r="G14" s="52"/>
      <c r="H14" s="52"/>
    </row>
    <row r="15" spans="1:8" x14ac:dyDescent="0.2">
      <c r="B15" s="43" t="s">
        <v>259</v>
      </c>
      <c r="C15" s="51">
        <v>32</v>
      </c>
      <c r="D15" s="52">
        <v>761</v>
      </c>
      <c r="E15" s="54" t="s">
        <v>258</v>
      </c>
      <c r="F15" s="52">
        <v>275</v>
      </c>
      <c r="G15" s="52">
        <v>4368</v>
      </c>
      <c r="H15" s="52">
        <v>2078</v>
      </c>
    </row>
    <row r="16" spans="1:8" x14ac:dyDescent="0.2">
      <c r="B16" s="43" t="s">
        <v>260</v>
      </c>
      <c r="C16" s="51">
        <v>36</v>
      </c>
      <c r="D16" s="52">
        <v>631</v>
      </c>
      <c r="E16" s="54" t="s">
        <v>258</v>
      </c>
      <c r="F16" s="52">
        <v>202</v>
      </c>
      <c r="G16" s="52">
        <v>3176</v>
      </c>
      <c r="H16" s="52">
        <v>1802</v>
      </c>
    </row>
    <row r="17" spans="2:8" x14ac:dyDescent="0.2">
      <c r="B17" s="43" t="s">
        <v>261</v>
      </c>
      <c r="C17" s="51">
        <v>37</v>
      </c>
      <c r="D17" s="52">
        <v>551</v>
      </c>
      <c r="E17" s="54" t="s">
        <v>258</v>
      </c>
      <c r="F17" s="52">
        <v>158</v>
      </c>
      <c r="G17" s="52">
        <v>2476</v>
      </c>
      <c r="H17" s="52">
        <v>2367</v>
      </c>
    </row>
    <row r="18" spans="2:8" x14ac:dyDescent="0.2">
      <c r="B18" s="43"/>
      <c r="C18" s="51"/>
      <c r="D18" s="52"/>
      <c r="E18" s="54"/>
      <c r="F18" s="52"/>
      <c r="G18" s="52"/>
      <c r="H18" s="52"/>
    </row>
    <row r="19" spans="2:8" x14ac:dyDescent="0.2">
      <c r="B19" s="43" t="s">
        <v>262</v>
      </c>
      <c r="C19" s="51">
        <v>43</v>
      </c>
      <c r="D19" s="52">
        <v>525</v>
      </c>
      <c r="E19" s="54" t="s">
        <v>258</v>
      </c>
      <c r="F19" s="52">
        <v>93</v>
      </c>
      <c r="G19" s="52">
        <v>1458</v>
      </c>
      <c r="H19" s="52">
        <v>2488</v>
      </c>
    </row>
    <row r="20" spans="2:8" x14ac:dyDescent="0.2">
      <c r="B20" s="43" t="s">
        <v>263</v>
      </c>
      <c r="C20" s="51">
        <v>57</v>
      </c>
      <c r="D20" s="52">
        <v>475</v>
      </c>
      <c r="E20" s="54" t="s">
        <v>258</v>
      </c>
      <c r="F20" s="54" t="s">
        <v>258</v>
      </c>
      <c r="G20" s="54" t="s">
        <v>258</v>
      </c>
      <c r="H20" s="52">
        <v>2632</v>
      </c>
    </row>
    <row r="21" spans="2:8" x14ac:dyDescent="0.2">
      <c r="B21" s="3" t="s">
        <v>264</v>
      </c>
      <c r="C21" s="118">
        <v>64</v>
      </c>
      <c r="D21" s="119">
        <v>520</v>
      </c>
      <c r="E21" s="56" t="s">
        <v>258</v>
      </c>
      <c r="F21" s="56" t="s">
        <v>258</v>
      </c>
      <c r="G21" s="56" t="s">
        <v>258</v>
      </c>
      <c r="H21" s="119">
        <v>2663</v>
      </c>
    </row>
    <row r="22" spans="2:8" ht="18" thickBot="1" x14ac:dyDescent="0.25">
      <c r="B22" s="44"/>
      <c r="C22" s="57"/>
      <c r="D22" s="44"/>
      <c r="E22" s="44"/>
      <c r="F22" s="44"/>
      <c r="G22" s="44"/>
      <c r="H22" s="44"/>
    </row>
    <row r="23" spans="2:8" x14ac:dyDescent="0.2">
      <c r="C23" s="43" t="s">
        <v>265</v>
      </c>
    </row>
  </sheetData>
  <phoneticPr fontId="2"/>
  <pageMargins left="0.37" right="0.51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9"/>
  <sheetViews>
    <sheetView showGridLines="0" zoomScale="75" workbookViewId="0">
      <selection activeCell="H21" sqref="H21"/>
    </sheetView>
  </sheetViews>
  <sheetFormatPr defaultColWidth="14.625" defaultRowHeight="17.25" x14ac:dyDescent="0.2"/>
  <cols>
    <col min="1" max="1" width="13.375" style="28" customWidth="1"/>
    <col min="2" max="2" width="21.25" style="28" customWidth="1"/>
    <col min="3" max="4" width="15.875" style="28" customWidth="1"/>
    <col min="5" max="5" width="16.125" style="28" customWidth="1"/>
    <col min="6" max="8" width="15.875" style="28" customWidth="1"/>
    <col min="9" max="256" width="14.625" style="28"/>
    <col min="257" max="257" width="13.375" style="28" customWidth="1"/>
    <col min="258" max="258" width="21.25" style="28" customWidth="1"/>
    <col min="259" max="260" width="15.875" style="28" customWidth="1"/>
    <col min="261" max="261" width="16.125" style="28" customWidth="1"/>
    <col min="262" max="264" width="15.875" style="28" customWidth="1"/>
    <col min="265" max="512" width="14.625" style="28"/>
    <col min="513" max="513" width="13.375" style="28" customWidth="1"/>
    <col min="514" max="514" width="21.25" style="28" customWidth="1"/>
    <col min="515" max="516" width="15.875" style="28" customWidth="1"/>
    <col min="517" max="517" width="16.125" style="28" customWidth="1"/>
    <col min="518" max="520" width="15.875" style="28" customWidth="1"/>
    <col min="521" max="768" width="14.625" style="28"/>
    <col min="769" max="769" width="13.375" style="28" customWidth="1"/>
    <col min="770" max="770" width="21.25" style="28" customWidth="1"/>
    <col min="771" max="772" width="15.875" style="28" customWidth="1"/>
    <col min="773" max="773" width="16.125" style="28" customWidth="1"/>
    <col min="774" max="776" width="15.875" style="28" customWidth="1"/>
    <col min="777" max="1024" width="14.625" style="28"/>
    <col min="1025" max="1025" width="13.375" style="28" customWidth="1"/>
    <col min="1026" max="1026" width="21.25" style="28" customWidth="1"/>
    <col min="1027" max="1028" width="15.875" style="28" customWidth="1"/>
    <col min="1029" max="1029" width="16.125" style="28" customWidth="1"/>
    <col min="1030" max="1032" width="15.875" style="28" customWidth="1"/>
    <col min="1033" max="1280" width="14.625" style="28"/>
    <col min="1281" max="1281" width="13.375" style="28" customWidth="1"/>
    <col min="1282" max="1282" width="21.25" style="28" customWidth="1"/>
    <col min="1283" max="1284" width="15.875" style="28" customWidth="1"/>
    <col min="1285" max="1285" width="16.125" style="28" customWidth="1"/>
    <col min="1286" max="1288" width="15.875" style="28" customWidth="1"/>
    <col min="1289" max="1536" width="14.625" style="28"/>
    <col min="1537" max="1537" width="13.375" style="28" customWidth="1"/>
    <col min="1538" max="1538" width="21.25" style="28" customWidth="1"/>
    <col min="1539" max="1540" width="15.875" style="28" customWidth="1"/>
    <col min="1541" max="1541" width="16.125" style="28" customWidth="1"/>
    <col min="1542" max="1544" width="15.875" style="28" customWidth="1"/>
    <col min="1545" max="1792" width="14.625" style="28"/>
    <col min="1793" max="1793" width="13.375" style="28" customWidth="1"/>
    <col min="1794" max="1794" width="21.25" style="28" customWidth="1"/>
    <col min="1795" max="1796" width="15.875" style="28" customWidth="1"/>
    <col min="1797" max="1797" width="16.125" style="28" customWidth="1"/>
    <col min="1798" max="1800" width="15.875" style="28" customWidth="1"/>
    <col min="1801" max="2048" width="14.625" style="28"/>
    <col min="2049" max="2049" width="13.375" style="28" customWidth="1"/>
    <col min="2050" max="2050" width="21.25" style="28" customWidth="1"/>
    <col min="2051" max="2052" width="15.875" style="28" customWidth="1"/>
    <col min="2053" max="2053" width="16.125" style="28" customWidth="1"/>
    <col min="2054" max="2056" width="15.875" style="28" customWidth="1"/>
    <col min="2057" max="2304" width="14.625" style="28"/>
    <col min="2305" max="2305" width="13.375" style="28" customWidth="1"/>
    <col min="2306" max="2306" width="21.25" style="28" customWidth="1"/>
    <col min="2307" max="2308" width="15.875" style="28" customWidth="1"/>
    <col min="2309" max="2309" width="16.125" style="28" customWidth="1"/>
    <col min="2310" max="2312" width="15.875" style="28" customWidth="1"/>
    <col min="2313" max="2560" width="14.625" style="28"/>
    <col min="2561" max="2561" width="13.375" style="28" customWidth="1"/>
    <col min="2562" max="2562" width="21.25" style="28" customWidth="1"/>
    <col min="2563" max="2564" width="15.875" style="28" customWidth="1"/>
    <col min="2565" max="2565" width="16.125" style="28" customWidth="1"/>
    <col min="2566" max="2568" width="15.875" style="28" customWidth="1"/>
    <col min="2569" max="2816" width="14.625" style="28"/>
    <col min="2817" max="2817" width="13.375" style="28" customWidth="1"/>
    <col min="2818" max="2818" width="21.25" style="28" customWidth="1"/>
    <col min="2819" max="2820" width="15.875" style="28" customWidth="1"/>
    <col min="2821" max="2821" width="16.125" style="28" customWidth="1"/>
    <col min="2822" max="2824" width="15.875" style="28" customWidth="1"/>
    <col min="2825" max="3072" width="14.625" style="28"/>
    <col min="3073" max="3073" width="13.375" style="28" customWidth="1"/>
    <col min="3074" max="3074" width="21.25" style="28" customWidth="1"/>
    <col min="3075" max="3076" width="15.875" style="28" customWidth="1"/>
    <col min="3077" max="3077" width="16.125" style="28" customWidth="1"/>
    <col min="3078" max="3080" width="15.875" style="28" customWidth="1"/>
    <col min="3081" max="3328" width="14.625" style="28"/>
    <col min="3329" max="3329" width="13.375" style="28" customWidth="1"/>
    <col min="3330" max="3330" width="21.25" style="28" customWidth="1"/>
    <col min="3331" max="3332" width="15.875" style="28" customWidth="1"/>
    <col min="3333" max="3333" width="16.125" style="28" customWidth="1"/>
    <col min="3334" max="3336" width="15.875" style="28" customWidth="1"/>
    <col min="3337" max="3584" width="14.625" style="28"/>
    <col min="3585" max="3585" width="13.375" style="28" customWidth="1"/>
    <col min="3586" max="3586" width="21.25" style="28" customWidth="1"/>
    <col min="3587" max="3588" width="15.875" style="28" customWidth="1"/>
    <col min="3589" max="3589" width="16.125" style="28" customWidth="1"/>
    <col min="3590" max="3592" width="15.875" style="28" customWidth="1"/>
    <col min="3593" max="3840" width="14.625" style="28"/>
    <col min="3841" max="3841" width="13.375" style="28" customWidth="1"/>
    <col min="3842" max="3842" width="21.25" style="28" customWidth="1"/>
    <col min="3843" max="3844" width="15.875" style="28" customWidth="1"/>
    <col min="3845" max="3845" width="16.125" style="28" customWidth="1"/>
    <col min="3846" max="3848" width="15.875" style="28" customWidth="1"/>
    <col min="3849" max="4096" width="14.625" style="28"/>
    <col min="4097" max="4097" width="13.375" style="28" customWidth="1"/>
    <col min="4098" max="4098" width="21.25" style="28" customWidth="1"/>
    <col min="4099" max="4100" width="15.875" style="28" customWidth="1"/>
    <col min="4101" max="4101" width="16.125" style="28" customWidth="1"/>
    <col min="4102" max="4104" width="15.875" style="28" customWidth="1"/>
    <col min="4105" max="4352" width="14.625" style="28"/>
    <col min="4353" max="4353" width="13.375" style="28" customWidth="1"/>
    <col min="4354" max="4354" width="21.25" style="28" customWidth="1"/>
    <col min="4355" max="4356" width="15.875" style="28" customWidth="1"/>
    <col min="4357" max="4357" width="16.125" style="28" customWidth="1"/>
    <col min="4358" max="4360" width="15.875" style="28" customWidth="1"/>
    <col min="4361" max="4608" width="14.625" style="28"/>
    <col min="4609" max="4609" width="13.375" style="28" customWidth="1"/>
    <col min="4610" max="4610" width="21.25" style="28" customWidth="1"/>
    <col min="4611" max="4612" width="15.875" style="28" customWidth="1"/>
    <col min="4613" max="4613" width="16.125" style="28" customWidth="1"/>
    <col min="4614" max="4616" width="15.875" style="28" customWidth="1"/>
    <col min="4617" max="4864" width="14.625" style="28"/>
    <col min="4865" max="4865" width="13.375" style="28" customWidth="1"/>
    <col min="4866" max="4866" width="21.25" style="28" customWidth="1"/>
    <col min="4867" max="4868" width="15.875" style="28" customWidth="1"/>
    <col min="4869" max="4869" width="16.125" style="28" customWidth="1"/>
    <col min="4870" max="4872" width="15.875" style="28" customWidth="1"/>
    <col min="4873" max="5120" width="14.625" style="28"/>
    <col min="5121" max="5121" width="13.375" style="28" customWidth="1"/>
    <col min="5122" max="5122" width="21.25" style="28" customWidth="1"/>
    <col min="5123" max="5124" width="15.875" style="28" customWidth="1"/>
    <col min="5125" max="5125" width="16.125" style="28" customWidth="1"/>
    <col min="5126" max="5128" width="15.875" style="28" customWidth="1"/>
    <col min="5129" max="5376" width="14.625" style="28"/>
    <col min="5377" max="5377" width="13.375" style="28" customWidth="1"/>
    <col min="5378" max="5378" width="21.25" style="28" customWidth="1"/>
    <col min="5379" max="5380" width="15.875" style="28" customWidth="1"/>
    <col min="5381" max="5381" width="16.125" style="28" customWidth="1"/>
    <col min="5382" max="5384" width="15.875" style="28" customWidth="1"/>
    <col min="5385" max="5632" width="14.625" style="28"/>
    <col min="5633" max="5633" width="13.375" style="28" customWidth="1"/>
    <col min="5634" max="5634" width="21.25" style="28" customWidth="1"/>
    <col min="5635" max="5636" width="15.875" style="28" customWidth="1"/>
    <col min="5637" max="5637" width="16.125" style="28" customWidth="1"/>
    <col min="5638" max="5640" width="15.875" style="28" customWidth="1"/>
    <col min="5641" max="5888" width="14.625" style="28"/>
    <col min="5889" max="5889" width="13.375" style="28" customWidth="1"/>
    <col min="5890" max="5890" width="21.25" style="28" customWidth="1"/>
    <col min="5891" max="5892" width="15.875" style="28" customWidth="1"/>
    <col min="5893" max="5893" width="16.125" style="28" customWidth="1"/>
    <col min="5894" max="5896" width="15.875" style="28" customWidth="1"/>
    <col min="5897" max="6144" width="14.625" style="28"/>
    <col min="6145" max="6145" width="13.375" style="28" customWidth="1"/>
    <col min="6146" max="6146" width="21.25" style="28" customWidth="1"/>
    <col min="6147" max="6148" width="15.875" style="28" customWidth="1"/>
    <col min="6149" max="6149" width="16.125" style="28" customWidth="1"/>
    <col min="6150" max="6152" width="15.875" style="28" customWidth="1"/>
    <col min="6153" max="6400" width="14.625" style="28"/>
    <col min="6401" max="6401" width="13.375" style="28" customWidth="1"/>
    <col min="6402" max="6402" width="21.25" style="28" customWidth="1"/>
    <col min="6403" max="6404" width="15.875" style="28" customWidth="1"/>
    <col min="6405" max="6405" width="16.125" style="28" customWidth="1"/>
    <col min="6406" max="6408" width="15.875" style="28" customWidth="1"/>
    <col min="6409" max="6656" width="14.625" style="28"/>
    <col min="6657" max="6657" width="13.375" style="28" customWidth="1"/>
    <col min="6658" max="6658" width="21.25" style="28" customWidth="1"/>
    <col min="6659" max="6660" width="15.875" style="28" customWidth="1"/>
    <col min="6661" max="6661" width="16.125" style="28" customWidth="1"/>
    <col min="6662" max="6664" width="15.875" style="28" customWidth="1"/>
    <col min="6665" max="6912" width="14.625" style="28"/>
    <col min="6913" max="6913" width="13.375" style="28" customWidth="1"/>
    <col min="6914" max="6914" width="21.25" style="28" customWidth="1"/>
    <col min="6915" max="6916" width="15.875" style="28" customWidth="1"/>
    <col min="6917" max="6917" width="16.125" style="28" customWidth="1"/>
    <col min="6918" max="6920" width="15.875" style="28" customWidth="1"/>
    <col min="6921" max="7168" width="14.625" style="28"/>
    <col min="7169" max="7169" width="13.375" style="28" customWidth="1"/>
    <col min="7170" max="7170" width="21.25" style="28" customWidth="1"/>
    <col min="7171" max="7172" width="15.875" style="28" customWidth="1"/>
    <col min="7173" max="7173" width="16.125" style="28" customWidth="1"/>
    <col min="7174" max="7176" width="15.875" style="28" customWidth="1"/>
    <col min="7177" max="7424" width="14.625" style="28"/>
    <col min="7425" max="7425" width="13.375" style="28" customWidth="1"/>
    <col min="7426" max="7426" width="21.25" style="28" customWidth="1"/>
    <col min="7427" max="7428" width="15.875" style="28" customWidth="1"/>
    <col min="7429" max="7429" width="16.125" style="28" customWidth="1"/>
    <col min="7430" max="7432" width="15.875" style="28" customWidth="1"/>
    <col min="7433" max="7680" width="14.625" style="28"/>
    <col min="7681" max="7681" width="13.375" style="28" customWidth="1"/>
    <col min="7682" max="7682" width="21.25" style="28" customWidth="1"/>
    <col min="7683" max="7684" width="15.875" style="28" customWidth="1"/>
    <col min="7685" max="7685" width="16.125" style="28" customWidth="1"/>
    <col min="7686" max="7688" width="15.875" style="28" customWidth="1"/>
    <col min="7689" max="7936" width="14.625" style="28"/>
    <col min="7937" max="7937" width="13.375" style="28" customWidth="1"/>
    <col min="7938" max="7938" width="21.25" style="28" customWidth="1"/>
    <col min="7939" max="7940" width="15.875" style="28" customWidth="1"/>
    <col min="7941" max="7941" width="16.125" style="28" customWidth="1"/>
    <col min="7942" max="7944" width="15.875" style="28" customWidth="1"/>
    <col min="7945" max="8192" width="14.625" style="28"/>
    <col min="8193" max="8193" width="13.375" style="28" customWidth="1"/>
    <col min="8194" max="8194" width="21.25" style="28" customWidth="1"/>
    <col min="8195" max="8196" width="15.875" style="28" customWidth="1"/>
    <col min="8197" max="8197" width="16.125" style="28" customWidth="1"/>
    <col min="8198" max="8200" width="15.875" style="28" customWidth="1"/>
    <col min="8201" max="8448" width="14.625" style="28"/>
    <col min="8449" max="8449" width="13.375" style="28" customWidth="1"/>
    <col min="8450" max="8450" width="21.25" style="28" customWidth="1"/>
    <col min="8451" max="8452" width="15.875" style="28" customWidth="1"/>
    <col min="8453" max="8453" width="16.125" style="28" customWidth="1"/>
    <col min="8454" max="8456" width="15.875" style="28" customWidth="1"/>
    <col min="8457" max="8704" width="14.625" style="28"/>
    <col min="8705" max="8705" width="13.375" style="28" customWidth="1"/>
    <col min="8706" max="8706" width="21.25" style="28" customWidth="1"/>
    <col min="8707" max="8708" width="15.875" style="28" customWidth="1"/>
    <col min="8709" max="8709" width="16.125" style="28" customWidth="1"/>
    <col min="8710" max="8712" width="15.875" style="28" customWidth="1"/>
    <col min="8713" max="8960" width="14.625" style="28"/>
    <col min="8961" max="8961" width="13.375" style="28" customWidth="1"/>
    <col min="8962" max="8962" width="21.25" style="28" customWidth="1"/>
    <col min="8963" max="8964" width="15.875" style="28" customWidth="1"/>
    <col min="8965" max="8965" width="16.125" style="28" customWidth="1"/>
    <col min="8966" max="8968" width="15.875" style="28" customWidth="1"/>
    <col min="8969" max="9216" width="14.625" style="28"/>
    <col min="9217" max="9217" width="13.375" style="28" customWidth="1"/>
    <col min="9218" max="9218" width="21.25" style="28" customWidth="1"/>
    <col min="9219" max="9220" width="15.875" style="28" customWidth="1"/>
    <col min="9221" max="9221" width="16.125" style="28" customWidth="1"/>
    <col min="9222" max="9224" width="15.875" style="28" customWidth="1"/>
    <col min="9225" max="9472" width="14.625" style="28"/>
    <col min="9473" max="9473" width="13.375" style="28" customWidth="1"/>
    <col min="9474" max="9474" width="21.25" style="28" customWidth="1"/>
    <col min="9475" max="9476" width="15.875" style="28" customWidth="1"/>
    <col min="9477" max="9477" width="16.125" style="28" customWidth="1"/>
    <col min="9478" max="9480" width="15.875" style="28" customWidth="1"/>
    <col min="9481" max="9728" width="14.625" style="28"/>
    <col min="9729" max="9729" width="13.375" style="28" customWidth="1"/>
    <col min="9730" max="9730" width="21.25" style="28" customWidth="1"/>
    <col min="9731" max="9732" width="15.875" style="28" customWidth="1"/>
    <col min="9733" max="9733" width="16.125" style="28" customWidth="1"/>
    <col min="9734" max="9736" width="15.875" style="28" customWidth="1"/>
    <col min="9737" max="9984" width="14.625" style="28"/>
    <col min="9985" max="9985" width="13.375" style="28" customWidth="1"/>
    <col min="9986" max="9986" width="21.25" style="28" customWidth="1"/>
    <col min="9987" max="9988" width="15.875" style="28" customWidth="1"/>
    <col min="9989" max="9989" width="16.125" style="28" customWidth="1"/>
    <col min="9990" max="9992" width="15.875" style="28" customWidth="1"/>
    <col min="9993" max="10240" width="14.625" style="28"/>
    <col min="10241" max="10241" width="13.375" style="28" customWidth="1"/>
    <col min="10242" max="10242" width="21.25" style="28" customWidth="1"/>
    <col min="10243" max="10244" width="15.875" style="28" customWidth="1"/>
    <col min="10245" max="10245" width="16.125" style="28" customWidth="1"/>
    <col min="10246" max="10248" width="15.875" style="28" customWidth="1"/>
    <col min="10249" max="10496" width="14.625" style="28"/>
    <col min="10497" max="10497" width="13.375" style="28" customWidth="1"/>
    <col min="10498" max="10498" width="21.25" style="28" customWidth="1"/>
    <col min="10499" max="10500" width="15.875" style="28" customWidth="1"/>
    <col min="10501" max="10501" width="16.125" style="28" customWidth="1"/>
    <col min="10502" max="10504" width="15.875" style="28" customWidth="1"/>
    <col min="10505" max="10752" width="14.625" style="28"/>
    <col min="10753" max="10753" width="13.375" style="28" customWidth="1"/>
    <col min="10754" max="10754" width="21.25" style="28" customWidth="1"/>
    <col min="10755" max="10756" width="15.875" style="28" customWidth="1"/>
    <col min="10757" max="10757" width="16.125" style="28" customWidth="1"/>
    <col min="10758" max="10760" width="15.875" style="28" customWidth="1"/>
    <col min="10761" max="11008" width="14.625" style="28"/>
    <col min="11009" max="11009" width="13.375" style="28" customWidth="1"/>
    <col min="11010" max="11010" width="21.25" style="28" customWidth="1"/>
    <col min="11011" max="11012" width="15.875" style="28" customWidth="1"/>
    <col min="11013" max="11013" width="16.125" style="28" customWidth="1"/>
    <col min="11014" max="11016" width="15.875" style="28" customWidth="1"/>
    <col min="11017" max="11264" width="14.625" style="28"/>
    <col min="11265" max="11265" width="13.375" style="28" customWidth="1"/>
    <col min="11266" max="11266" width="21.25" style="28" customWidth="1"/>
    <col min="11267" max="11268" width="15.875" style="28" customWidth="1"/>
    <col min="11269" max="11269" width="16.125" style="28" customWidth="1"/>
    <col min="11270" max="11272" width="15.875" style="28" customWidth="1"/>
    <col min="11273" max="11520" width="14.625" style="28"/>
    <col min="11521" max="11521" width="13.375" style="28" customWidth="1"/>
    <col min="11522" max="11522" width="21.25" style="28" customWidth="1"/>
    <col min="11523" max="11524" width="15.875" style="28" customWidth="1"/>
    <col min="11525" max="11525" width="16.125" style="28" customWidth="1"/>
    <col min="11526" max="11528" width="15.875" style="28" customWidth="1"/>
    <col min="11529" max="11776" width="14.625" style="28"/>
    <col min="11777" max="11777" width="13.375" style="28" customWidth="1"/>
    <col min="11778" max="11778" width="21.25" style="28" customWidth="1"/>
    <col min="11779" max="11780" width="15.875" style="28" customWidth="1"/>
    <col min="11781" max="11781" width="16.125" style="28" customWidth="1"/>
    <col min="11782" max="11784" width="15.875" style="28" customWidth="1"/>
    <col min="11785" max="12032" width="14.625" style="28"/>
    <col min="12033" max="12033" width="13.375" style="28" customWidth="1"/>
    <col min="12034" max="12034" width="21.25" style="28" customWidth="1"/>
    <col min="12035" max="12036" width="15.875" style="28" customWidth="1"/>
    <col min="12037" max="12037" width="16.125" style="28" customWidth="1"/>
    <col min="12038" max="12040" width="15.875" style="28" customWidth="1"/>
    <col min="12041" max="12288" width="14.625" style="28"/>
    <col min="12289" max="12289" width="13.375" style="28" customWidth="1"/>
    <col min="12290" max="12290" width="21.25" style="28" customWidth="1"/>
    <col min="12291" max="12292" width="15.875" style="28" customWidth="1"/>
    <col min="12293" max="12293" width="16.125" style="28" customWidth="1"/>
    <col min="12294" max="12296" width="15.875" style="28" customWidth="1"/>
    <col min="12297" max="12544" width="14.625" style="28"/>
    <col min="12545" max="12545" width="13.375" style="28" customWidth="1"/>
    <col min="12546" max="12546" width="21.25" style="28" customWidth="1"/>
    <col min="12547" max="12548" width="15.875" style="28" customWidth="1"/>
    <col min="12549" max="12549" width="16.125" style="28" customWidth="1"/>
    <col min="12550" max="12552" width="15.875" style="28" customWidth="1"/>
    <col min="12553" max="12800" width="14.625" style="28"/>
    <col min="12801" max="12801" width="13.375" style="28" customWidth="1"/>
    <col min="12802" max="12802" width="21.25" style="28" customWidth="1"/>
    <col min="12803" max="12804" width="15.875" style="28" customWidth="1"/>
    <col min="12805" max="12805" width="16.125" style="28" customWidth="1"/>
    <col min="12806" max="12808" width="15.875" style="28" customWidth="1"/>
    <col min="12809" max="13056" width="14.625" style="28"/>
    <col min="13057" max="13057" width="13.375" style="28" customWidth="1"/>
    <col min="13058" max="13058" width="21.25" style="28" customWidth="1"/>
    <col min="13059" max="13060" width="15.875" style="28" customWidth="1"/>
    <col min="13061" max="13061" width="16.125" style="28" customWidth="1"/>
    <col min="13062" max="13064" width="15.875" style="28" customWidth="1"/>
    <col min="13065" max="13312" width="14.625" style="28"/>
    <col min="13313" max="13313" width="13.375" style="28" customWidth="1"/>
    <col min="13314" max="13314" width="21.25" style="28" customWidth="1"/>
    <col min="13315" max="13316" width="15.875" style="28" customWidth="1"/>
    <col min="13317" max="13317" width="16.125" style="28" customWidth="1"/>
    <col min="13318" max="13320" width="15.875" style="28" customWidth="1"/>
    <col min="13321" max="13568" width="14.625" style="28"/>
    <col min="13569" max="13569" width="13.375" style="28" customWidth="1"/>
    <col min="13570" max="13570" width="21.25" style="28" customWidth="1"/>
    <col min="13571" max="13572" width="15.875" style="28" customWidth="1"/>
    <col min="13573" max="13573" width="16.125" style="28" customWidth="1"/>
    <col min="13574" max="13576" width="15.875" style="28" customWidth="1"/>
    <col min="13577" max="13824" width="14.625" style="28"/>
    <col min="13825" max="13825" width="13.375" style="28" customWidth="1"/>
    <col min="13826" max="13826" width="21.25" style="28" customWidth="1"/>
    <col min="13827" max="13828" width="15.875" style="28" customWidth="1"/>
    <col min="13829" max="13829" width="16.125" style="28" customWidth="1"/>
    <col min="13830" max="13832" width="15.875" style="28" customWidth="1"/>
    <col min="13833" max="14080" width="14.625" style="28"/>
    <col min="14081" max="14081" width="13.375" style="28" customWidth="1"/>
    <col min="14082" max="14082" width="21.25" style="28" customWidth="1"/>
    <col min="14083" max="14084" width="15.875" style="28" customWidth="1"/>
    <col min="14085" max="14085" width="16.125" style="28" customWidth="1"/>
    <col min="14086" max="14088" width="15.875" style="28" customWidth="1"/>
    <col min="14089" max="14336" width="14.625" style="28"/>
    <col min="14337" max="14337" width="13.375" style="28" customWidth="1"/>
    <col min="14338" max="14338" width="21.25" style="28" customWidth="1"/>
    <col min="14339" max="14340" width="15.875" style="28" customWidth="1"/>
    <col min="14341" max="14341" width="16.125" style="28" customWidth="1"/>
    <col min="14342" max="14344" width="15.875" style="28" customWidth="1"/>
    <col min="14345" max="14592" width="14.625" style="28"/>
    <col min="14593" max="14593" width="13.375" style="28" customWidth="1"/>
    <col min="14594" max="14594" width="21.25" style="28" customWidth="1"/>
    <col min="14595" max="14596" width="15.875" style="28" customWidth="1"/>
    <col min="14597" max="14597" width="16.125" style="28" customWidth="1"/>
    <col min="14598" max="14600" width="15.875" style="28" customWidth="1"/>
    <col min="14601" max="14848" width="14.625" style="28"/>
    <col min="14849" max="14849" width="13.375" style="28" customWidth="1"/>
    <col min="14850" max="14850" width="21.25" style="28" customWidth="1"/>
    <col min="14851" max="14852" width="15.875" style="28" customWidth="1"/>
    <col min="14853" max="14853" width="16.125" style="28" customWidth="1"/>
    <col min="14854" max="14856" width="15.875" style="28" customWidth="1"/>
    <col min="14857" max="15104" width="14.625" style="28"/>
    <col min="15105" max="15105" width="13.375" style="28" customWidth="1"/>
    <col min="15106" max="15106" width="21.25" style="28" customWidth="1"/>
    <col min="15107" max="15108" width="15.875" style="28" customWidth="1"/>
    <col min="15109" max="15109" width="16.125" style="28" customWidth="1"/>
    <col min="15110" max="15112" width="15.875" style="28" customWidth="1"/>
    <col min="15113" max="15360" width="14.625" style="28"/>
    <col min="15361" max="15361" width="13.375" style="28" customWidth="1"/>
    <col min="15362" max="15362" width="21.25" style="28" customWidth="1"/>
    <col min="15363" max="15364" width="15.875" style="28" customWidth="1"/>
    <col min="15365" max="15365" width="16.125" style="28" customWidth="1"/>
    <col min="15366" max="15368" width="15.875" style="28" customWidth="1"/>
    <col min="15369" max="15616" width="14.625" style="28"/>
    <col min="15617" max="15617" width="13.375" style="28" customWidth="1"/>
    <col min="15618" max="15618" width="21.25" style="28" customWidth="1"/>
    <col min="15619" max="15620" width="15.875" style="28" customWidth="1"/>
    <col min="15621" max="15621" width="16.125" style="28" customWidth="1"/>
    <col min="15622" max="15624" width="15.875" style="28" customWidth="1"/>
    <col min="15625" max="15872" width="14.625" style="28"/>
    <col min="15873" max="15873" width="13.375" style="28" customWidth="1"/>
    <col min="15874" max="15874" width="21.25" style="28" customWidth="1"/>
    <col min="15875" max="15876" width="15.875" style="28" customWidth="1"/>
    <col min="15877" max="15877" width="16.125" style="28" customWidth="1"/>
    <col min="15878" max="15880" width="15.875" style="28" customWidth="1"/>
    <col min="15881" max="16128" width="14.625" style="28"/>
    <col min="16129" max="16129" width="13.375" style="28" customWidth="1"/>
    <col min="16130" max="16130" width="21.25" style="28" customWidth="1"/>
    <col min="16131" max="16132" width="15.875" style="28" customWidth="1"/>
    <col min="16133" max="16133" width="16.125" style="28" customWidth="1"/>
    <col min="16134" max="16136" width="15.875" style="28" customWidth="1"/>
    <col min="16137" max="16384" width="14.625" style="28"/>
  </cols>
  <sheetData>
    <row r="1" spans="1:9" x14ac:dyDescent="0.2">
      <c r="A1" s="43"/>
    </row>
    <row r="6" spans="1:9" x14ac:dyDescent="0.2">
      <c r="E6" s="3" t="s">
        <v>266</v>
      </c>
    </row>
    <row r="7" spans="1:9" ht="18" thickBot="1" x14ac:dyDescent="0.25">
      <c r="B7" s="44"/>
      <c r="C7" s="120" t="s">
        <v>267</v>
      </c>
      <c r="D7" s="44"/>
      <c r="E7" s="66" t="s">
        <v>268</v>
      </c>
      <c r="F7" s="44"/>
      <c r="G7" s="44"/>
      <c r="H7" s="44"/>
      <c r="I7" s="44"/>
    </row>
    <row r="8" spans="1:9" x14ac:dyDescent="0.2">
      <c r="C8" s="40"/>
      <c r="D8" s="40"/>
      <c r="E8" s="40"/>
      <c r="F8" s="46"/>
      <c r="G8" s="40"/>
      <c r="H8" s="40"/>
      <c r="I8" s="40"/>
    </row>
    <row r="9" spans="1:9" x14ac:dyDescent="0.2">
      <c r="C9" s="67" t="s">
        <v>269</v>
      </c>
      <c r="D9" s="67" t="s">
        <v>270</v>
      </c>
      <c r="E9" s="67" t="s">
        <v>271</v>
      </c>
      <c r="F9" s="67" t="s">
        <v>272</v>
      </c>
      <c r="G9" s="67" t="s">
        <v>273</v>
      </c>
      <c r="H9" s="67" t="s">
        <v>274</v>
      </c>
      <c r="I9" s="67" t="s">
        <v>275</v>
      </c>
    </row>
    <row r="10" spans="1:9" x14ac:dyDescent="0.2">
      <c r="B10" s="46"/>
      <c r="C10" s="47" t="s">
        <v>276</v>
      </c>
      <c r="D10" s="48" t="s">
        <v>277</v>
      </c>
      <c r="E10" s="48" t="s">
        <v>278</v>
      </c>
      <c r="F10" s="48" t="s">
        <v>279</v>
      </c>
      <c r="G10" s="47" t="s">
        <v>280</v>
      </c>
      <c r="H10" s="47" t="s">
        <v>281</v>
      </c>
      <c r="I10" s="47" t="s">
        <v>282</v>
      </c>
    </row>
    <row r="11" spans="1:9" x14ac:dyDescent="0.2">
      <c r="C11" s="49" t="s">
        <v>99</v>
      </c>
      <c r="D11" s="50" t="s">
        <v>99</v>
      </c>
      <c r="E11" s="50" t="s">
        <v>99</v>
      </c>
      <c r="F11" s="50" t="s">
        <v>99</v>
      </c>
      <c r="G11" s="121" t="s">
        <v>130</v>
      </c>
      <c r="H11" s="50" t="s">
        <v>283</v>
      </c>
      <c r="I11" s="50" t="s">
        <v>283</v>
      </c>
    </row>
    <row r="12" spans="1:9" x14ac:dyDescent="0.2">
      <c r="C12" s="40"/>
      <c r="F12" s="3" t="s">
        <v>284</v>
      </c>
    </row>
    <row r="13" spans="1:9" x14ac:dyDescent="0.2">
      <c r="B13" s="43" t="s">
        <v>285</v>
      </c>
      <c r="C13" s="51">
        <v>87</v>
      </c>
      <c r="D13" s="52">
        <v>235</v>
      </c>
      <c r="E13" s="52">
        <v>87</v>
      </c>
      <c r="F13" s="52">
        <v>73</v>
      </c>
      <c r="G13" s="62">
        <f t="shared" ref="G13:G20" si="0">D13/C13</f>
        <v>2.7011494252873565</v>
      </c>
      <c r="H13" s="122">
        <f t="shared" ref="H13:H20" si="1">E13/C13*100</f>
        <v>100</v>
      </c>
      <c r="I13" s="122">
        <f t="shared" ref="I13:I20" si="2">F13/E13*100</f>
        <v>83.908045977011497</v>
      </c>
    </row>
    <row r="14" spans="1:9" x14ac:dyDescent="0.2">
      <c r="B14" s="43" t="s">
        <v>286</v>
      </c>
      <c r="C14" s="51">
        <v>68</v>
      </c>
      <c r="D14" s="52">
        <v>167</v>
      </c>
      <c r="E14" s="52">
        <v>68</v>
      </c>
      <c r="F14" s="52">
        <v>51</v>
      </c>
      <c r="G14" s="62">
        <f t="shared" si="0"/>
        <v>2.4558823529411766</v>
      </c>
      <c r="H14" s="122">
        <f t="shared" si="1"/>
        <v>100</v>
      </c>
      <c r="I14" s="122">
        <f t="shared" si="2"/>
        <v>75</v>
      </c>
    </row>
    <row r="15" spans="1:9" x14ac:dyDescent="0.2">
      <c r="B15" s="43" t="s">
        <v>287</v>
      </c>
      <c r="C15" s="51">
        <v>94</v>
      </c>
      <c r="D15" s="52">
        <v>143</v>
      </c>
      <c r="E15" s="52">
        <v>92</v>
      </c>
      <c r="F15" s="52">
        <v>71</v>
      </c>
      <c r="G15" s="62">
        <f t="shared" si="0"/>
        <v>1.5212765957446808</v>
      </c>
      <c r="H15" s="122">
        <f t="shared" si="1"/>
        <v>97.872340425531917</v>
      </c>
      <c r="I15" s="122">
        <f t="shared" si="2"/>
        <v>77.173913043478265</v>
      </c>
    </row>
    <row r="16" spans="1:9" x14ac:dyDescent="0.2">
      <c r="B16" s="43" t="s">
        <v>288</v>
      </c>
      <c r="C16" s="51">
        <v>70</v>
      </c>
      <c r="D16" s="52">
        <v>103</v>
      </c>
      <c r="E16" s="52">
        <v>55</v>
      </c>
      <c r="F16" s="52">
        <v>44</v>
      </c>
      <c r="G16" s="62">
        <f t="shared" si="0"/>
        <v>1.4714285714285715</v>
      </c>
      <c r="H16" s="122">
        <f t="shared" si="1"/>
        <v>78.571428571428569</v>
      </c>
      <c r="I16" s="122">
        <f t="shared" si="2"/>
        <v>80</v>
      </c>
    </row>
    <row r="17" spans="2:9" x14ac:dyDescent="0.2">
      <c r="B17" s="43" t="s">
        <v>289</v>
      </c>
      <c r="C17" s="51">
        <v>26</v>
      </c>
      <c r="D17" s="52">
        <v>20</v>
      </c>
      <c r="E17" s="52">
        <v>22</v>
      </c>
      <c r="F17" s="52">
        <v>17</v>
      </c>
      <c r="G17" s="62">
        <f t="shared" si="0"/>
        <v>0.76923076923076927</v>
      </c>
      <c r="H17" s="122">
        <f t="shared" si="1"/>
        <v>84.615384615384613</v>
      </c>
      <c r="I17" s="122">
        <f t="shared" si="2"/>
        <v>77.272727272727266</v>
      </c>
    </row>
    <row r="18" spans="2:9" ht="18" customHeight="1" x14ac:dyDescent="0.2">
      <c r="B18" s="43" t="s">
        <v>290</v>
      </c>
      <c r="C18" s="51">
        <v>31</v>
      </c>
      <c r="D18" s="52">
        <v>25</v>
      </c>
      <c r="E18" s="52">
        <v>24</v>
      </c>
      <c r="F18" s="52">
        <v>22</v>
      </c>
      <c r="G18" s="62">
        <f t="shared" si="0"/>
        <v>0.80645161290322576</v>
      </c>
      <c r="H18" s="122">
        <f t="shared" si="1"/>
        <v>77.41935483870968</v>
      </c>
      <c r="I18" s="122">
        <f t="shared" si="2"/>
        <v>91.666666666666657</v>
      </c>
    </row>
    <row r="19" spans="2:9" ht="18" customHeight="1" x14ac:dyDescent="0.2">
      <c r="B19" s="43" t="s">
        <v>291</v>
      </c>
      <c r="C19" s="51">
        <v>24</v>
      </c>
      <c r="D19" s="52">
        <v>17</v>
      </c>
      <c r="E19" s="52">
        <v>17</v>
      </c>
      <c r="F19" s="52">
        <v>13</v>
      </c>
      <c r="G19" s="62">
        <f t="shared" si="0"/>
        <v>0.70833333333333337</v>
      </c>
      <c r="H19" s="122">
        <f t="shared" si="1"/>
        <v>70.833333333333343</v>
      </c>
      <c r="I19" s="122">
        <f t="shared" si="2"/>
        <v>76.470588235294116</v>
      </c>
    </row>
    <row r="20" spans="2:9" ht="18" customHeight="1" x14ac:dyDescent="0.2">
      <c r="B20" s="3" t="s">
        <v>292</v>
      </c>
      <c r="C20" s="118">
        <v>29</v>
      </c>
      <c r="D20" s="119">
        <v>21</v>
      </c>
      <c r="E20" s="119">
        <v>23</v>
      </c>
      <c r="F20" s="119">
        <v>20</v>
      </c>
      <c r="G20" s="65">
        <f t="shared" si="0"/>
        <v>0.72413793103448276</v>
      </c>
      <c r="H20" s="123">
        <f t="shared" si="1"/>
        <v>79.310344827586206</v>
      </c>
      <c r="I20" s="123">
        <f t="shared" si="2"/>
        <v>86.956521739130437</v>
      </c>
    </row>
    <row r="21" spans="2:9" ht="18" thickBot="1" x14ac:dyDescent="0.25">
      <c r="B21" s="44"/>
      <c r="C21" s="57"/>
      <c r="D21" s="44"/>
      <c r="E21" s="44"/>
      <c r="F21" s="44"/>
      <c r="G21" s="44"/>
      <c r="H21" s="44"/>
      <c r="I21" s="44"/>
    </row>
    <row r="22" spans="2:9" x14ac:dyDescent="0.2">
      <c r="C22" s="43" t="s">
        <v>265</v>
      </c>
    </row>
    <row r="24" spans="2:9" ht="18" thickBot="1" x14ac:dyDescent="0.25">
      <c r="B24" s="44"/>
      <c r="C24" s="120" t="s">
        <v>293</v>
      </c>
      <c r="D24" s="44"/>
      <c r="E24" s="44"/>
      <c r="F24" s="44"/>
      <c r="G24" s="44"/>
      <c r="H24" s="44"/>
      <c r="I24" s="44"/>
    </row>
    <row r="25" spans="2:9" x14ac:dyDescent="0.2">
      <c r="C25" s="67" t="s">
        <v>294</v>
      </c>
      <c r="D25" s="49"/>
      <c r="E25" s="40"/>
      <c r="F25" s="70"/>
      <c r="G25" s="67" t="s">
        <v>295</v>
      </c>
      <c r="H25" s="124" t="s">
        <v>296</v>
      </c>
      <c r="I25" s="67" t="s">
        <v>297</v>
      </c>
    </row>
    <row r="26" spans="2:9" x14ac:dyDescent="0.2">
      <c r="B26" s="46"/>
      <c r="C26" s="20" t="s">
        <v>298</v>
      </c>
      <c r="D26" s="47" t="s">
        <v>299</v>
      </c>
      <c r="E26" s="47" t="s">
        <v>300</v>
      </c>
      <c r="F26" s="125" t="s">
        <v>301</v>
      </c>
      <c r="G26" s="47" t="s">
        <v>302</v>
      </c>
      <c r="H26" s="47" t="s">
        <v>303</v>
      </c>
      <c r="I26" s="48" t="s">
        <v>304</v>
      </c>
    </row>
    <row r="27" spans="2:9" x14ac:dyDescent="0.2">
      <c r="C27" s="49" t="s">
        <v>243</v>
      </c>
      <c r="D27" s="50" t="s">
        <v>243</v>
      </c>
      <c r="E27" s="50" t="s">
        <v>243</v>
      </c>
      <c r="F27" s="50" t="s">
        <v>243</v>
      </c>
      <c r="G27" s="61" t="s">
        <v>130</v>
      </c>
      <c r="H27" s="50" t="s">
        <v>305</v>
      </c>
      <c r="I27" s="50" t="s">
        <v>305</v>
      </c>
    </row>
    <row r="28" spans="2:9" x14ac:dyDescent="0.2">
      <c r="C28" s="40"/>
      <c r="F28" s="3" t="s">
        <v>306</v>
      </c>
      <c r="G28" s="126"/>
    </row>
    <row r="29" spans="2:9" x14ac:dyDescent="0.2">
      <c r="B29" s="43" t="s">
        <v>285</v>
      </c>
      <c r="C29" s="51">
        <v>3033</v>
      </c>
      <c r="D29" s="52">
        <v>4466</v>
      </c>
      <c r="E29" s="52">
        <v>2947</v>
      </c>
      <c r="F29" s="52">
        <v>2062</v>
      </c>
      <c r="G29" s="126">
        <f t="shared" ref="G29:G36" si="3">D29/C29</f>
        <v>1.4724695021430927</v>
      </c>
      <c r="H29" s="127">
        <f t="shared" ref="H29:H36" si="4">E29/C29*100</f>
        <v>97.164523574019128</v>
      </c>
      <c r="I29" s="122">
        <f t="shared" ref="I29:I36" si="5">F29/E29*100</f>
        <v>69.969460468272814</v>
      </c>
    </row>
    <row r="30" spans="2:9" x14ac:dyDescent="0.2">
      <c r="B30" s="43" t="s">
        <v>307</v>
      </c>
      <c r="C30" s="40">
        <v>2772</v>
      </c>
      <c r="D30" s="52">
        <v>3685</v>
      </c>
      <c r="E30" s="52">
        <v>2715</v>
      </c>
      <c r="F30" s="52">
        <v>1812</v>
      </c>
      <c r="G30" s="126">
        <f t="shared" si="3"/>
        <v>1.3293650793650793</v>
      </c>
      <c r="H30" s="127">
        <f t="shared" si="4"/>
        <v>97.943722943722946</v>
      </c>
      <c r="I30" s="122">
        <f t="shared" si="5"/>
        <v>66.740331491712709</v>
      </c>
    </row>
    <row r="31" spans="2:9" x14ac:dyDescent="0.2">
      <c r="B31" s="43" t="s">
        <v>308</v>
      </c>
      <c r="C31" s="51">
        <v>2516</v>
      </c>
      <c r="D31" s="52">
        <v>3402</v>
      </c>
      <c r="E31" s="52">
        <v>2432</v>
      </c>
      <c r="F31" s="52">
        <v>1544</v>
      </c>
      <c r="G31" s="126">
        <f t="shared" si="3"/>
        <v>1.3521462639109698</v>
      </c>
      <c r="H31" s="127">
        <f t="shared" si="4"/>
        <v>96.661367249602549</v>
      </c>
      <c r="I31" s="122">
        <f t="shared" si="5"/>
        <v>63.48684210526315</v>
      </c>
    </row>
    <row r="32" spans="2:9" x14ac:dyDescent="0.2">
      <c r="B32" s="43" t="s">
        <v>309</v>
      </c>
      <c r="C32" s="51">
        <v>2231</v>
      </c>
      <c r="D32" s="52">
        <v>2272</v>
      </c>
      <c r="E32" s="52">
        <v>2124</v>
      </c>
      <c r="F32" s="52">
        <v>1423</v>
      </c>
      <c r="G32" s="126">
        <f t="shared" si="3"/>
        <v>1.0183774092335276</v>
      </c>
      <c r="H32" s="127">
        <f t="shared" si="4"/>
        <v>95.203944419542808</v>
      </c>
      <c r="I32" s="122">
        <f t="shared" si="5"/>
        <v>66.99623352165726</v>
      </c>
    </row>
    <row r="33" spans="2:10" x14ac:dyDescent="0.2">
      <c r="B33" s="43" t="s">
        <v>310</v>
      </c>
      <c r="C33" s="51">
        <v>1845</v>
      </c>
      <c r="D33" s="52">
        <v>1554</v>
      </c>
      <c r="E33" s="52">
        <v>1721</v>
      </c>
      <c r="F33" s="52">
        <v>1244</v>
      </c>
      <c r="G33" s="126">
        <f t="shared" si="3"/>
        <v>0.84227642276422765</v>
      </c>
      <c r="H33" s="127">
        <f t="shared" si="4"/>
        <v>93.27913279132791</v>
      </c>
      <c r="I33" s="122">
        <f t="shared" si="5"/>
        <v>72.283556072051141</v>
      </c>
    </row>
    <row r="34" spans="2:10" x14ac:dyDescent="0.2">
      <c r="B34" s="43" t="s">
        <v>311</v>
      </c>
      <c r="C34" s="55">
        <v>1815</v>
      </c>
      <c r="D34" s="53">
        <v>1404</v>
      </c>
      <c r="E34" s="53">
        <v>1695</v>
      </c>
      <c r="F34" s="53">
        <v>1177</v>
      </c>
      <c r="G34" s="126">
        <f t="shared" si="3"/>
        <v>0.77355371900826442</v>
      </c>
      <c r="H34" s="127">
        <f t="shared" si="4"/>
        <v>93.388429752066116</v>
      </c>
      <c r="I34" s="122">
        <f t="shared" si="5"/>
        <v>69.439528023598811</v>
      </c>
    </row>
    <row r="35" spans="2:10" x14ac:dyDescent="0.2">
      <c r="B35" s="43" t="s">
        <v>312</v>
      </c>
      <c r="C35" s="55">
        <v>1699</v>
      </c>
      <c r="D35" s="63">
        <v>1216</v>
      </c>
      <c r="E35" s="63">
        <v>1555</v>
      </c>
      <c r="F35" s="63">
        <v>1074</v>
      </c>
      <c r="G35" s="126">
        <f t="shared" si="3"/>
        <v>0.71571512654502645</v>
      </c>
      <c r="H35" s="127">
        <f t="shared" si="4"/>
        <v>91.524426133019418</v>
      </c>
      <c r="I35" s="122">
        <f t="shared" si="5"/>
        <v>69.067524115755631</v>
      </c>
    </row>
    <row r="36" spans="2:10" x14ac:dyDescent="0.2">
      <c r="B36" s="3" t="s">
        <v>313</v>
      </c>
      <c r="C36" s="23">
        <f>SUM(C38:C46)</f>
        <v>1648</v>
      </c>
      <c r="D36" s="64">
        <f>SUM(D38:D46)</f>
        <v>1233</v>
      </c>
      <c r="E36" s="64">
        <f>SUM(E38:E46)</f>
        <v>1440</v>
      </c>
      <c r="F36" s="64">
        <f>SUM(F38:F46)</f>
        <v>1017</v>
      </c>
      <c r="G36" s="128">
        <f t="shared" si="3"/>
        <v>0.74817961165048541</v>
      </c>
      <c r="H36" s="129">
        <f t="shared" si="4"/>
        <v>87.378640776699029</v>
      </c>
      <c r="I36" s="123">
        <f t="shared" si="5"/>
        <v>70.625</v>
      </c>
    </row>
    <row r="37" spans="2:10" x14ac:dyDescent="0.2">
      <c r="C37" s="40"/>
      <c r="G37" s="70"/>
      <c r="I37" s="122"/>
    </row>
    <row r="38" spans="2:10" x14ac:dyDescent="0.2">
      <c r="B38" s="43" t="s">
        <v>314</v>
      </c>
      <c r="C38" s="40">
        <v>595</v>
      </c>
      <c r="D38" s="28">
        <v>653</v>
      </c>
      <c r="E38" s="28">
        <v>577</v>
      </c>
      <c r="F38" s="28">
        <v>475</v>
      </c>
      <c r="G38" s="130">
        <v>1.1000000000000001</v>
      </c>
      <c r="H38" s="127">
        <v>97</v>
      </c>
      <c r="I38" s="122">
        <v>82.3</v>
      </c>
    </row>
    <row r="39" spans="2:10" x14ac:dyDescent="0.2">
      <c r="B39" s="43" t="s">
        <v>315</v>
      </c>
      <c r="C39" s="51">
        <v>82</v>
      </c>
      <c r="D39" s="52">
        <v>75</v>
      </c>
      <c r="E39" s="52">
        <v>82</v>
      </c>
      <c r="F39" s="52">
        <v>27</v>
      </c>
      <c r="G39" s="126">
        <v>0.91</v>
      </c>
      <c r="H39" s="127">
        <v>100</v>
      </c>
      <c r="I39" s="122">
        <v>32.9</v>
      </c>
    </row>
    <row r="40" spans="2:10" x14ac:dyDescent="0.2">
      <c r="B40" s="43" t="s">
        <v>316</v>
      </c>
      <c r="C40" s="51">
        <v>379</v>
      </c>
      <c r="D40" s="52">
        <v>249</v>
      </c>
      <c r="E40" s="52">
        <v>302</v>
      </c>
      <c r="F40" s="52">
        <v>200</v>
      </c>
      <c r="G40" s="126">
        <v>0.66</v>
      </c>
      <c r="H40" s="127">
        <v>79.7</v>
      </c>
      <c r="I40" s="122">
        <v>66.2</v>
      </c>
    </row>
    <row r="41" spans="2:10" x14ac:dyDescent="0.2">
      <c r="B41" s="43" t="s">
        <v>317</v>
      </c>
      <c r="C41" s="51">
        <v>89</v>
      </c>
      <c r="D41" s="52">
        <v>38</v>
      </c>
      <c r="E41" s="52">
        <v>66</v>
      </c>
      <c r="F41" s="52">
        <v>39</v>
      </c>
      <c r="G41" s="126">
        <v>0.43</v>
      </c>
      <c r="H41" s="127">
        <v>74.2</v>
      </c>
      <c r="I41" s="122">
        <v>59.1</v>
      </c>
    </row>
    <row r="42" spans="2:10" x14ac:dyDescent="0.2">
      <c r="C42" s="51"/>
      <c r="D42" s="52"/>
      <c r="E42" s="52"/>
      <c r="F42" s="52"/>
      <c r="G42" s="126"/>
      <c r="H42" s="127"/>
      <c r="I42" s="122"/>
    </row>
    <row r="43" spans="2:10" x14ac:dyDescent="0.2">
      <c r="B43" s="43" t="s">
        <v>318</v>
      </c>
      <c r="C43" s="40">
        <v>176</v>
      </c>
      <c r="D43" s="28">
        <v>84</v>
      </c>
      <c r="E43" s="28">
        <v>126</v>
      </c>
      <c r="F43" s="28">
        <v>105</v>
      </c>
      <c r="G43" s="126">
        <v>0.48</v>
      </c>
      <c r="H43" s="127">
        <v>71.599999999999994</v>
      </c>
      <c r="I43" s="122">
        <v>83.3</v>
      </c>
    </row>
    <row r="44" spans="2:10" x14ac:dyDescent="0.2">
      <c r="B44" s="43" t="s">
        <v>319</v>
      </c>
      <c r="C44" s="51">
        <v>60</v>
      </c>
      <c r="D44" s="52">
        <v>63</v>
      </c>
      <c r="E44" s="52">
        <v>50</v>
      </c>
      <c r="F44" s="52">
        <v>46</v>
      </c>
      <c r="G44" s="126">
        <v>1.05</v>
      </c>
      <c r="H44" s="127">
        <v>83.3</v>
      </c>
      <c r="I44" s="122">
        <v>92</v>
      </c>
    </row>
    <row r="45" spans="2:10" x14ac:dyDescent="0.2">
      <c r="B45" s="131" t="s">
        <v>320</v>
      </c>
      <c r="C45" s="51">
        <v>222</v>
      </c>
      <c r="D45" s="52">
        <v>58</v>
      </c>
      <c r="E45" s="52">
        <v>192</v>
      </c>
      <c r="F45" s="52">
        <v>111</v>
      </c>
      <c r="G45" s="126">
        <v>0.26</v>
      </c>
      <c r="H45" s="127">
        <v>86.5</v>
      </c>
      <c r="I45" s="122">
        <v>57.8</v>
      </c>
    </row>
    <row r="46" spans="2:10" x14ac:dyDescent="0.2">
      <c r="B46" s="43" t="s">
        <v>321</v>
      </c>
      <c r="C46" s="51">
        <v>45</v>
      </c>
      <c r="D46" s="71">
        <v>13</v>
      </c>
      <c r="E46" s="71">
        <v>45</v>
      </c>
      <c r="F46" s="71">
        <v>14</v>
      </c>
      <c r="G46" s="126">
        <v>0.28999999999999998</v>
      </c>
      <c r="H46" s="127">
        <v>100</v>
      </c>
      <c r="I46" s="122">
        <v>31.1</v>
      </c>
      <c r="J46" s="70"/>
    </row>
    <row r="47" spans="2:10" ht="18" thickBot="1" x14ac:dyDescent="0.25">
      <c r="B47" s="45"/>
      <c r="C47" s="57"/>
      <c r="D47" s="45"/>
      <c r="E47" s="45"/>
      <c r="F47" s="45"/>
      <c r="G47" s="45"/>
      <c r="H47" s="45"/>
      <c r="I47" s="45"/>
    </row>
    <row r="48" spans="2:10" x14ac:dyDescent="0.2">
      <c r="C48" s="43" t="s">
        <v>265</v>
      </c>
    </row>
    <row r="49" spans="1:1" x14ac:dyDescent="0.2">
      <c r="A49" s="43"/>
    </row>
  </sheetData>
  <phoneticPr fontId="2"/>
  <pageMargins left="0.37" right="0.51" top="0.6" bottom="0.56000000000000005" header="0.51200000000000001" footer="0.51200000000000001"/>
  <pageSetup paperSize="12" scale="75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zoomScaleNormal="75" zoomScaleSheetLayoutView="75" workbookViewId="0">
      <selection activeCell="H21" sqref="H21"/>
    </sheetView>
  </sheetViews>
  <sheetFormatPr defaultColWidth="12.125" defaultRowHeight="17.25" x14ac:dyDescent="0.2"/>
  <cols>
    <col min="1" max="1" width="13.375" style="133" customWidth="1"/>
    <col min="2" max="5" width="3.375" style="133" customWidth="1"/>
    <col min="6" max="6" width="17.125" style="133" customWidth="1"/>
    <col min="7" max="7" width="12.125" style="133"/>
    <col min="8" max="13" width="13.375" style="133" customWidth="1"/>
    <col min="14" max="256" width="12.125" style="133"/>
    <col min="257" max="257" width="13.375" style="133" customWidth="1"/>
    <col min="258" max="261" width="3.375" style="133" customWidth="1"/>
    <col min="262" max="262" width="17.125" style="133" customWidth="1"/>
    <col min="263" max="263" width="12.125" style="133"/>
    <col min="264" max="269" width="13.375" style="133" customWidth="1"/>
    <col min="270" max="512" width="12.125" style="133"/>
    <col min="513" max="513" width="13.375" style="133" customWidth="1"/>
    <col min="514" max="517" width="3.375" style="133" customWidth="1"/>
    <col min="518" max="518" width="17.125" style="133" customWidth="1"/>
    <col min="519" max="519" width="12.125" style="133"/>
    <col min="520" max="525" width="13.375" style="133" customWidth="1"/>
    <col min="526" max="768" width="12.125" style="133"/>
    <col min="769" max="769" width="13.375" style="133" customWidth="1"/>
    <col min="770" max="773" width="3.375" style="133" customWidth="1"/>
    <col min="774" max="774" width="17.125" style="133" customWidth="1"/>
    <col min="775" max="775" width="12.125" style="133"/>
    <col min="776" max="781" width="13.375" style="133" customWidth="1"/>
    <col min="782" max="1024" width="12.125" style="133"/>
    <col min="1025" max="1025" width="13.375" style="133" customWidth="1"/>
    <col min="1026" max="1029" width="3.375" style="133" customWidth="1"/>
    <col min="1030" max="1030" width="17.125" style="133" customWidth="1"/>
    <col min="1031" max="1031" width="12.125" style="133"/>
    <col min="1032" max="1037" width="13.375" style="133" customWidth="1"/>
    <col min="1038" max="1280" width="12.125" style="133"/>
    <col min="1281" max="1281" width="13.375" style="133" customWidth="1"/>
    <col min="1282" max="1285" width="3.375" style="133" customWidth="1"/>
    <col min="1286" max="1286" width="17.125" style="133" customWidth="1"/>
    <col min="1287" max="1287" width="12.125" style="133"/>
    <col min="1288" max="1293" width="13.375" style="133" customWidth="1"/>
    <col min="1294" max="1536" width="12.125" style="133"/>
    <col min="1537" max="1537" width="13.375" style="133" customWidth="1"/>
    <col min="1538" max="1541" width="3.375" style="133" customWidth="1"/>
    <col min="1542" max="1542" width="17.125" style="133" customWidth="1"/>
    <col min="1543" max="1543" width="12.125" style="133"/>
    <col min="1544" max="1549" width="13.375" style="133" customWidth="1"/>
    <col min="1550" max="1792" width="12.125" style="133"/>
    <col min="1793" max="1793" width="13.375" style="133" customWidth="1"/>
    <col min="1794" max="1797" width="3.375" style="133" customWidth="1"/>
    <col min="1798" max="1798" width="17.125" style="133" customWidth="1"/>
    <col min="1799" max="1799" width="12.125" style="133"/>
    <col min="1800" max="1805" width="13.375" style="133" customWidth="1"/>
    <col min="1806" max="2048" width="12.125" style="133"/>
    <col min="2049" max="2049" width="13.375" style="133" customWidth="1"/>
    <col min="2050" max="2053" width="3.375" style="133" customWidth="1"/>
    <col min="2054" max="2054" width="17.125" style="133" customWidth="1"/>
    <col min="2055" max="2055" width="12.125" style="133"/>
    <col min="2056" max="2061" width="13.375" style="133" customWidth="1"/>
    <col min="2062" max="2304" width="12.125" style="133"/>
    <col min="2305" max="2305" width="13.375" style="133" customWidth="1"/>
    <col min="2306" max="2309" width="3.375" style="133" customWidth="1"/>
    <col min="2310" max="2310" width="17.125" style="133" customWidth="1"/>
    <col min="2311" max="2311" width="12.125" style="133"/>
    <col min="2312" max="2317" width="13.375" style="133" customWidth="1"/>
    <col min="2318" max="2560" width="12.125" style="133"/>
    <col min="2561" max="2561" width="13.375" style="133" customWidth="1"/>
    <col min="2562" max="2565" width="3.375" style="133" customWidth="1"/>
    <col min="2566" max="2566" width="17.125" style="133" customWidth="1"/>
    <col min="2567" max="2567" width="12.125" style="133"/>
    <col min="2568" max="2573" width="13.375" style="133" customWidth="1"/>
    <col min="2574" max="2816" width="12.125" style="133"/>
    <col min="2817" max="2817" width="13.375" style="133" customWidth="1"/>
    <col min="2818" max="2821" width="3.375" style="133" customWidth="1"/>
    <col min="2822" max="2822" width="17.125" style="133" customWidth="1"/>
    <col min="2823" max="2823" width="12.125" style="133"/>
    <col min="2824" max="2829" width="13.375" style="133" customWidth="1"/>
    <col min="2830" max="3072" width="12.125" style="133"/>
    <col min="3073" max="3073" width="13.375" style="133" customWidth="1"/>
    <col min="3074" max="3077" width="3.375" style="133" customWidth="1"/>
    <col min="3078" max="3078" width="17.125" style="133" customWidth="1"/>
    <col min="3079" max="3079" width="12.125" style="133"/>
    <col min="3080" max="3085" width="13.375" style="133" customWidth="1"/>
    <col min="3086" max="3328" width="12.125" style="133"/>
    <col min="3329" max="3329" width="13.375" style="133" customWidth="1"/>
    <col min="3330" max="3333" width="3.375" style="133" customWidth="1"/>
    <col min="3334" max="3334" width="17.125" style="133" customWidth="1"/>
    <col min="3335" max="3335" width="12.125" style="133"/>
    <col min="3336" max="3341" width="13.375" style="133" customWidth="1"/>
    <col min="3342" max="3584" width="12.125" style="133"/>
    <col min="3585" max="3585" width="13.375" style="133" customWidth="1"/>
    <col min="3586" max="3589" width="3.375" style="133" customWidth="1"/>
    <col min="3590" max="3590" width="17.125" style="133" customWidth="1"/>
    <col min="3591" max="3591" width="12.125" style="133"/>
    <col min="3592" max="3597" width="13.375" style="133" customWidth="1"/>
    <col min="3598" max="3840" width="12.125" style="133"/>
    <col min="3841" max="3841" width="13.375" style="133" customWidth="1"/>
    <col min="3842" max="3845" width="3.375" style="133" customWidth="1"/>
    <col min="3846" max="3846" width="17.125" style="133" customWidth="1"/>
    <col min="3847" max="3847" width="12.125" style="133"/>
    <col min="3848" max="3853" width="13.375" style="133" customWidth="1"/>
    <col min="3854" max="4096" width="12.125" style="133"/>
    <col min="4097" max="4097" width="13.375" style="133" customWidth="1"/>
    <col min="4098" max="4101" width="3.375" style="133" customWidth="1"/>
    <col min="4102" max="4102" width="17.125" style="133" customWidth="1"/>
    <col min="4103" max="4103" width="12.125" style="133"/>
    <col min="4104" max="4109" width="13.375" style="133" customWidth="1"/>
    <col min="4110" max="4352" width="12.125" style="133"/>
    <col min="4353" max="4353" width="13.375" style="133" customWidth="1"/>
    <col min="4354" max="4357" width="3.375" style="133" customWidth="1"/>
    <col min="4358" max="4358" width="17.125" style="133" customWidth="1"/>
    <col min="4359" max="4359" width="12.125" style="133"/>
    <col min="4360" max="4365" width="13.375" style="133" customWidth="1"/>
    <col min="4366" max="4608" width="12.125" style="133"/>
    <col min="4609" max="4609" width="13.375" style="133" customWidth="1"/>
    <col min="4610" max="4613" width="3.375" style="133" customWidth="1"/>
    <col min="4614" max="4614" width="17.125" style="133" customWidth="1"/>
    <col min="4615" max="4615" width="12.125" style="133"/>
    <col min="4616" max="4621" width="13.375" style="133" customWidth="1"/>
    <col min="4622" max="4864" width="12.125" style="133"/>
    <col min="4865" max="4865" width="13.375" style="133" customWidth="1"/>
    <col min="4866" max="4869" width="3.375" style="133" customWidth="1"/>
    <col min="4870" max="4870" width="17.125" style="133" customWidth="1"/>
    <col min="4871" max="4871" width="12.125" style="133"/>
    <col min="4872" max="4877" width="13.375" style="133" customWidth="1"/>
    <col min="4878" max="5120" width="12.125" style="133"/>
    <col min="5121" max="5121" width="13.375" style="133" customWidth="1"/>
    <col min="5122" max="5125" width="3.375" style="133" customWidth="1"/>
    <col min="5126" max="5126" width="17.125" style="133" customWidth="1"/>
    <col min="5127" max="5127" width="12.125" style="133"/>
    <col min="5128" max="5133" width="13.375" style="133" customWidth="1"/>
    <col min="5134" max="5376" width="12.125" style="133"/>
    <col min="5377" max="5377" width="13.375" style="133" customWidth="1"/>
    <col min="5378" max="5381" width="3.375" style="133" customWidth="1"/>
    <col min="5382" max="5382" width="17.125" style="133" customWidth="1"/>
    <col min="5383" max="5383" width="12.125" style="133"/>
    <col min="5384" max="5389" width="13.375" style="133" customWidth="1"/>
    <col min="5390" max="5632" width="12.125" style="133"/>
    <col min="5633" max="5633" width="13.375" style="133" customWidth="1"/>
    <col min="5634" max="5637" width="3.375" style="133" customWidth="1"/>
    <col min="5638" max="5638" width="17.125" style="133" customWidth="1"/>
    <col min="5639" max="5639" width="12.125" style="133"/>
    <col min="5640" max="5645" width="13.375" style="133" customWidth="1"/>
    <col min="5646" max="5888" width="12.125" style="133"/>
    <col min="5889" max="5889" width="13.375" style="133" customWidth="1"/>
    <col min="5890" max="5893" width="3.375" style="133" customWidth="1"/>
    <col min="5894" max="5894" width="17.125" style="133" customWidth="1"/>
    <col min="5895" max="5895" width="12.125" style="133"/>
    <col min="5896" max="5901" width="13.375" style="133" customWidth="1"/>
    <col min="5902" max="6144" width="12.125" style="133"/>
    <col min="6145" max="6145" width="13.375" style="133" customWidth="1"/>
    <col min="6146" max="6149" width="3.375" style="133" customWidth="1"/>
    <col min="6150" max="6150" width="17.125" style="133" customWidth="1"/>
    <col min="6151" max="6151" width="12.125" style="133"/>
    <col min="6152" max="6157" width="13.375" style="133" customWidth="1"/>
    <col min="6158" max="6400" width="12.125" style="133"/>
    <col min="6401" max="6401" width="13.375" style="133" customWidth="1"/>
    <col min="6402" max="6405" width="3.375" style="133" customWidth="1"/>
    <col min="6406" max="6406" width="17.125" style="133" customWidth="1"/>
    <col min="6407" max="6407" width="12.125" style="133"/>
    <col min="6408" max="6413" width="13.375" style="133" customWidth="1"/>
    <col min="6414" max="6656" width="12.125" style="133"/>
    <col min="6657" max="6657" width="13.375" style="133" customWidth="1"/>
    <col min="6658" max="6661" width="3.375" style="133" customWidth="1"/>
    <col min="6662" max="6662" width="17.125" style="133" customWidth="1"/>
    <col min="6663" max="6663" width="12.125" style="133"/>
    <col min="6664" max="6669" width="13.375" style="133" customWidth="1"/>
    <col min="6670" max="6912" width="12.125" style="133"/>
    <col min="6913" max="6913" width="13.375" style="133" customWidth="1"/>
    <col min="6914" max="6917" width="3.375" style="133" customWidth="1"/>
    <col min="6918" max="6918" width="17.125" style="133" customWidth="1"/>
    <col min="6919" max="6919" width="12.125" style="133"/>
    <col min="6920" max="6925" width="13.375" style="133" customWidth="1"/>
    <col min="6926" max="7168" width="12.125" style="133"/>
    <col min="7169" max="7169" width="13.375" style="133" customWidth="1"/>
    <col min="7170" max="7173" width="3.375" style="133" customWidth="1"/>
    <col min="7174" max="7174" width="17.125" style="133" customWidth="1"/>
    <col min="7175" max="7175" width="12.125" style="133"/>
    <col min="7176" max="7181" width="13.375" style="133" customWidth="1"/>
    <col min="7182" max="7424" width="12.125" style="133"/>
    <col min="7425" max="7425" width="13.375" style="133" customWidth="1"/>
    <col min="7426" max="7429" width="3.375" style="133" customWidth="1"/>
    <col min="7430" max="7430" width="17.125" style="133" customWidth="1"/>
    <col min="7431" max="7431" width="12.125" style="133"/>
    <col min="7432" max="7437" width="13.375" style="133" customWidth="1"/>
    <col min="7438" max="7680" width="12.125" style="133"/>
    <col min="7681" max="7681" width="13.375" style="133" customWidth="1"/>
    <col min="7682" max="7685" width="3.375" style="133" customWidth="1"/>
    <col min="7686" max="7686" width="17.125" style="133" customWidth="1"/>
    <col min="7687" max="7687" width="12.125" style="133"/>
    <col min="7688" max="7693" width="13.375" style="133" customWidth="1"/>
    <col min="7694" max="7936" width="12.125" style="133"/>
    <col min="7937" max="7937" width="13.375" style="133" customWidth="1"/>
    <col min="7938" max="7941" width="3.375" style="133" customWidth="1"/>
    <col min="7942" max="7942" width="17.125" style="133" customWidth="1"/>
    <col min="7943" max="7943" width="12.125" style="133"/>
    <col min="7944" max="7949" width="13.375" style="133" customWidth="1"/>
    <col min="7950" max="8192" width="12.125" style="133"/>
    <col min="8193" max="8193" width="13.375" style="133" customWidth="1"/>
    <col min="8194" max="8197" width="3.375" style="133" customWidth="1"/>
    <col min="8198" max="8198" width="17.125" style="133" customWidth="1"/>
    <col min="8199" max="8199" width="12.125" style="133"/>
    <col min="8200" max="8205" width="13.375" style="133" customWidth="1"/>
    <col min="8206" max="8448" width="12.125" style="133"/>
    <col min="8449" max="8449" width="13.375" style="133" customWidth="1"/>
    <col min="8450" max="8453" width="3.375" style="133" customWidth="1"/>
    <col min="8454" max="8454" width="17.125" style="133" customWidth="1"/>
    <col min="8455" max="8455" width="12.125" style="133"/>
    <col min="8456" max="8461" width="13.375" style="133" customWidth="1"/>
    <col min="8462" max="8704" width="12.125" style="133"/>
    <col min="8705" max="8705" width="13.375" style="133" customWidth="1"/>
    <col min="8706" max="8709" width="3.375" style="133" customWidth="1"/>
    <col min="8710" max="8710" width="17.125" style="133" customWidth="1"/>
    <col min="8711" max="8711" width="12.125" style="133"/>
    <col min="8712" max="8717" width="13.375" style="133" customWidth="1"/>
    <col min="8718" max="8960" width="12.125" style="133"/>
    <col min="8961" max="8961" width="13.375" style="133" customWidth="1"/>
    <col min="8962" max="8965" width="3.375" style="133" customWidth="1"/>
    <col min="8966" max="8966" width="17.125" style="133" customWidth="1"/>
    <col min="8967" max="8967" width="12.125" style="133"/>
    <col min="8968" max="8973" width="13.375" style="133" customWidth="1"/>
    <col min="8974" max="9216" width="12.125" style="133"/>
    <col min="9217" max="9217" width="13.375" style="133" customWidth="1"/>
    <col min="9218" max="9221" width="3.375" style="133" customWidth="1"/>
    <col min="9222" max="9222" width="17.125" style="133" customWidth="1"/>
    <col min="9223" max="9223" width="12.125" style="133"/>
    <col min="9224" max="9229" width="13.375" style="133" customWidth="1"/>
    <col min="9230" max="9472" width="12.125" style="133"/>
    <col min="9473" max="9473" width="13.375" style="133" customWidth="1"/>
    <col min="9474" max="9477" width="3.375" style="133" customWidth="1"/>
    <col min="9478" max="9478" width="17.125" style="133" customWidth="1"/>
    <col min="9479" max="9479" width="12.125" style="133"/>
    <col min="9480" max="9485" width="13.375" style="133" customWidth="1"/>
    <col min="9486" max="9728" width="12.125" style="133"/>
    <col min="9729" max="9729" width="13.375" style="133" customWidth="1"/>
    <col min="9730" max="9733" width="3.375" style="133" customWidth="1"/>
    <col min="9734" max="9734" width="17.125" style="133" customWidth="1"/>
    <col min="9735" max="9735" width="12.125" style="133"/>
    <col min="9736" max="9741" width="13.375" style="133" customWidth="1"/>
    <col min="9742" max="9984" width="12.125" style="133"/>
    <col min="9985" max="9985" width="13.375" style="133" customWidth="1"/>
    <col min="9986" max="9989" width="3.375" style="133" customWidth="1"/>
    <col min="9990" max="9990" width="17.125" style="133" customWidth="1"/>
    <col min="9991" max="9991" width="12.125" style="133"/>
    <col min="9992" max="9997" width="13.375" style="133" customWidth="1"/>
    <col min="9998" max="10240" width="12.125" style="133"/>
    <col min="10241" max="10241" width="13.375" style="133" customWidth="1"/>
    <col min="10242" max="10245" width="3.375" style="133" customWidth="1"/>
    <col min="10246" max="10246" width="17.125" style="133" customWidth="1"/>
    <col min="10247" max="10247" width="12.125" style="133"/>
    <col min="10248" max="10253" width="13.375" style="133" customWidth="1"/>
    <col min="10254" max="10496" width="12.125" style="133"/>
    <col min="10497" max="10497" width="13.375" style="133" customWidth="1"/>
    <col min="10498" max="10501" width="3.375" style="133" customWidth="1"/>
    <col min="10502" max="10502" width="17.125" style="133" customWidth="1"/>
    <col min="10503" max="10503" width="12.125" style="133"/>
    <col min="10504" max="10509" width="13.375" style="133" customWidth="1"/>
    <col min="10510" max="10752" width="12.125" style="133"/>
    <col min="10753" max="10753" width="13.375" style="133" customWidth="1"/>
    <col min="10754" max="10757" width="3.375" style="133" customWidth="1"/>
    <col min="10758" max="10758" width="17.125" style="133" customWidth="1"/>
    <col min="10759" max="10759" width="12.125" style="133"/>
    <col min="10760" max="10765" width="13.375" style="133" customWidth="1"/>
    <col min="10766" max="11008" width="12.125" style="133"/>
    <col min="11009" max="11009" width="13.375" style="133" customWidth="1"/>
    <col min="11010" max="11013" width="3.375" style="133" customWidth="1"/>
    <col min="11014" max="11014" width="17.125" style="133" customWidth="1"/>
    <col min="11015" max="11015" width="12.125" style="133"/>
    <col min="11016" max="11021" width="13.375" style="133" customWidth="1"/>
    <col min="11022" max="11264" width="12.125" style="133"/>
    <col min="11265" max="11265" width="13.375" style="133" customWidth="1"/>
    <col min="11266" max="11269" width="3.375" style="133" customWidth="1"/>
    <col min="11270" max="11270" width="17.125" style="133" customWidth="1"/>
    <col min="11271" max="11271" width="12.125" style="133"/>
    <col min="11272" max="11277" width="13.375" style="133" customWidth="1"/>
    <col min="11278" max="11520" width="12.125" style="133"/>
    <col min="11521" max="11521" width="13.375" style="133" customWidth="1"/>
    <col min="11522" max="11525" width="3.375" style="133" customWidth="1"/>
    <col min="11526" max="11526" width="17.125" style="133" customWidth="1"/>
    <col min="11527" max="11527" width="12.125" style="133"/>
    <col min="11528" max="11533" width="13.375" style="133" customWidth="1"/>
    <col min="11534" max="11776" width="12.125" style="133"/>
    <col min="11777" max="11777" width="13.375" style="133" customWidth="1"/>
    <col min="11778" max="11781" width="3.375" style="133" customWidth="1"/>
    <col min="11782" max="11782" width="17.125" style="133" customWidth="1"/>
    <col min="11783" max="11783" width="12.125" style="133"/>
    <col min="11784" max="11789" width="13.375" style="133" customWidth="1"/>
    <col min="11790" max="12032" width="12.125" style="133"/>
    <col min="12033" max="12033" width="13.375" style="133" customWidth="1"/>
    <col min="12034" max="12037" width="3.375" style="133" customWidth="1"/>
    <col min="12038" max="12038" width="17.125" style="133" customWidth="1"/>
    <col min="12039" max="12039" width="12.125" style="133"/>
    <col min="12040" max="12045" width="13.375" style="133" customWidth="1"/>
    <col min="12046" max="12288" width="12.125" style="133"/>
    <col min="12289" max="12289" width="13.375" style="133" customWidth="1"/>
    <col min="12290" max="12293" width="3.375" style="133" customWidth="1"/>
    <col min="12294" max="12294" width="17.125" style="133" customWidth="1"/>
    <col min="12295" max="12295" width="12.125" style="133"/>
    <col min="12296" max="12301" width="13.375" style="133" customWidth="1"/>
    <col min="12302" max="12544" width="12.125" style="133"/>
    <col min="12545" max="12545" width="13.375" style="133" customWidth="1"/>
    <col min="12546" max="12549" width="3.375" style="133" customWidth="1"/>
    <col min="12550" max="12550" width="17.125" style="133" customWidth="1"/>
    <col min="12551" max="12551" width="12.125" style="133"/>
    <col min="12552" max="12557" width="13.375" style="133" customWidth="1"/>
    <col min="12558" max="12800" width="12.125" style="133"/>
    <col min="12801" max="12801" width="13.375" style="133" customWidth="1"/>
    <col min="12802" max="12805" width="3.375" style="133" customWidth="1"/>
    <col min="12806" max="12806" width="17.125" style="133" customWidth="1"/>
    <col min="12807" max="12807" width="12.125" style="133"/>
    <col min="12808" max="12813" width="13.375" style="133" customWidth="1"/>
    <col min="12814" max="13056" width="12.125" style="133"/>
    <col min="13057" max="13057" width="13.375" style="133" customWidth="1"/>
    <col min="13058" max="13061" width="3.375" style="133" customWidth="1"/>
    <col min="13062" max="13062" width="17.125" style="133" customWidth="1"/>
    <col min="13063" max="13063" width="12.125" style="133"/>
    <col min="13064" max="13069" width="13.375" style="133" customWidth="1"/>
    <col min="13070" max="13312" width="12.125" style="133"/>
    <col min="13313" max="13313" width="13.375" style="133" customWidth="1"/>
    <col min="13314" max="13317" width="3.375" style="133" customWidth="1"/>
    <col min="13318" max="13318" width="17.125" style="133" customWidth="1"/>
    <col min="13319" max="13319" width="12.125" style="133"/>
    <col min="13320" max="13325" width="13.375" style="133" customWidth="1"/>
    <col min="13326" max="13568" width="12.125" style="133"/>
    <col min="13569" max="13569" width="13.375" style="133" customWidth="1"/>
    <col min="13570" max="13573" width="3.375" style="133" customWidth="1"/>
    <col min="13574" max="13574" width="17.125" style="133" customWidth="1"/>
    <col min="13575" max="13575" width="12.125" style="133"/>
    <col min="13576" max="13581" width="13.375" style="133" customWidth="1"/>
    <col min="13582" max="13824" width="12.125" style="133"/>
    <col min="13825" max="13825" width="13.375" style="133" customWidth="1"/>
    <col min="13826" max="13829" width="3.375" style="133" customWidth="1"/>
    <col min="13830" max="13830" width="17.125" style="133" customWidth="1"/>
    <col min="13831" max="13831" width="12.125" style="133"/>
    <col min="13832" max="13837" width="13.375" style="133" customWidth="1"/>
    <col min="13838" max="14080" width="12.125" style="133"/>
    <col min="14081" max="14081" width="13.375" style="133" customWidth="1"/>
    <col min="14082" max="14085" width="3.375" style="133" customWidth="1"/>
    <col min="14086" max="14086" width="17.125" style="133" customWidth="1"/>
    <col min="14087" max="14087" width="12.125" style="133"/>
    <col min="14088" max="14093" width="13.375" style="133" customWidth="1"/>
    <col min="14094" max="14336" width="12.125" style="133"/>
    <col min="14337" max="14337" width="13.375" style="133" customWidth="1"/>
    <col min="14338" max="14341" width="3.375" style="133" customWidth="1"/>
    <col min="14342" max="14342" width="17.125" style="133" customWidth="1"/>
    <col min="14343" max="14343" width="12.125" style="133"/>
    <col min="14344" max="14349" width="13.375" style="133" customWidth="1"/>
    <col min="14350" max="14592" width="12.125" style="133"/>
    <col min="14593" max="14593" width="13.375" style="133" customWidth="1"/>
    <col min="14594" max="14597" width="3.375" style="133" customWidth="1"/>
    <col min="14598" max="14598" width="17.125" style="133" customWidth="1"/>
    <col min="14599" max="14599" width="12.125" style="133"/>
    <col min="14600" max="14605" width="13.375" style="133" customWidth="1"/>
    <col min="14606" max="14848" width="12.125" style="133"/>
    <col min="14849" max="14849" width="13.375" style="133" customWidth="1"/>
    <col min="14850" max="14853" width="3.375" style="133" customWidth="1"/>
    <col min="14854" max="14854" width="17.125" style="133" customWidth="1"/>
    <col min="14855" max="14855" width="12.125" style="133"/>
    <col min="14856" max="14861" width="13.375" style="133" customWidth="1"/>
    <col min="14862" max="15104" width="12.125" style="133"/>
    <col min="15105" max="15105" width="13.375" style="133" customWidth="1"/>
    <col min="15106" max="15109" width="3.375" style="133" customWidth="1"/>
    <col min="15110" max="15110" width="17.125" style="133" customWidth="1"/>
    <col min="15111" max="15111" width="12.125" style="133"/>
    <col min="15112" max="15117" width="13.375" style="133" customWidth="1"/>
    <col min="15118" max="15360" width="12.125" style="133"/>
    <col min="15361" max="15361" width="13.375" style="133" customWidth="1"/>
    <col min="15362" max="15365" width="3.375" style="133" customWidth="1"/>
    <col min="15366" max="15366" width="17.125" style="133" customWidth="1"/>
    <col min="15367" max="15367" width="12.125" style="133"/>
    <col min="15368" max="15373" width="13.375" style="133" customWidth="1"/>
    <col min="15374" max="15616" width="12.125" style="133"/>
    <col min="15617" max="15617" width="13.375" style="133" customWidth="1"/>
    <col min="15618" max="15621" width="3.375" style="133" customWidth="1"/>
    <col min="15622" max="15622" width="17.125" style="133" customWidth="1"/>
    <col min="15623" max="15623" width="12.125" style="133"/>
    <col min="15624" max="15629" width="13.375" style="133" customWidth="1"/>
    <col min="15630" max="15872" width="12.125" style="133"/>
    <col min="15873" max="15873" width="13.375" style="133" customWidth="1"/>
    <col min="15874" max="15877" width="3.375" style="133" customWidth="1"/>
    <col min="15878" max="15878" width="17.125" style="133" customWidth="1"/>
    <col min="15879" max="15879" width="12.125" style="133"/>
    <col min="15880" max="15885" width="13.375" style="133" customWidth="1"/>
    <col min="15886" max="16128" width="12.125" style="133"/>
    <col min="16129" max="16129" width="13.375" style="133" customWidth="1"/>
    <col min="16130" max="16133" width="3.375" style="133" customWidth="1"/>
    <col min="16134" max="16134" width="17.125" style="133" customWidth="1"/>
    <col min="16135" max="16135" width="12.125" style="133"/>
    <col min="16136" max="16141" width="13.375" style="133" customWidth="1"/>
    <col min="16142" max="16384" width="12.125" style="133"/>
  </cols>
  <sheetData>
    <row r="1" spans="1:14" x14ac:dyDescent="0.2">
      <c r="A1" s="132"/>
    </row>
    <row r="6" spans="1:14" x14ac:dyDescent="0.2">
      <c r="H6" s="134" t="s">
        <v>322</v>
      </c>
    </row>
    <row r="7" spans="1:14" x14ac:dyDescent="0.2">
      <c r="G7" s="134" t="s">
        <v>323</v>
      </c>
    </row>
    <row r="8" spans="1:14" ht="18" thickBot="1" x14ac:dyDescent="0.25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 t="s">
        <v>3</v>
      </c>
    </row>
    <row r="9" spans="1:14" x14ac:dyDescent="0.2">
      <c r="G9" s="137"/>
      <c r="H9" s="137"/>
      <c r="I9" s="137"/>
      <c r="J9" s="137"/>
      <c r="K9" s="138"/>
      <c r="L9" s="138"/>
      <c r="M9" s="138"/>
      <c r="N9" s="138"/>
    </row>
    <row r="10" spans="1:14" x14ac:dyDescent="0.2">
      <c r="G10" s="137"/>
      <c r="H10" s="137"/>
      <c r="I10" s="137"/>
      <c r="J10" s="137"/>
      <c r="K10" s="137"/>
      <c r="L10" s="138"/>
      <c r="M10" s="138"/>
      <c r="N10" s="137"/>
    </row>
    <row r="11" spans="1:14" x14ac:dyDescent="0.2">
      <c r="G11" s="139" t="s">
        <v>324</v>
      </c>
      <c r="H11" s="139" t="s">
        <v>325</v>
      </c>
      <c r="I11" s="139" t="s">
        <v>326</v>
      </c>
      <c r="J11" s="139" t="s">
        <v>327</v>
      </c>
      <c r="K11" s="139" t="s">
        <v>271</v>
      </c>
      <c r="L11" s="137"/>
      <c r="M11" s="137"/>
      <c r="N11" s="139" t="s">
        <v>328</v>
      </c>
    </row>
    <row r="12" spans="1:14" x14ac:dyDescent="0.2">
      <c r="B12" s="138"/>
      <c r="C12" s="138"/>
      <c r="D12" s="138"/>
      <c r="E12" s="138"/>
      <c r="F12" s="138"/>
      <c r="G12" s="140"/>
      <c r="H12" s="140"/>
      <c r="I12" s="140"/>
      <c r="J12" s="140"/>
      <c r="K12" s="140"/>
      <c r="L12" s="141" t="s">
        <v>329</v>
      </c>
      <c r="M12" s="141" t="s">
        <v>330</v>
      </c>
      <c r="N12" s="141" t="s">
        <v>331</v>
      </c>
    </row>
    <row r="13" spans="1:14" x14ac:dyDescent="0.2">
      <c r="G13" s="137"/>
    </row>
    <row r="14" spans="1:14" x14ac:dyDescent="0.2">
      <c r="C14" s="132" t="s">
        <v>332</v>
      </c>
      <c r="G14" s="142">
        <v>350</v>
      </c>
      <c r="H14" s="143">
        <v>838</v>
      </c>
      <c r="I14" s="143">
        <v>248</v>
      </c>
      <c r="J14" s="144">
        <f>K14+N14</f>
        <v>187</v>
      </c>
      <c r="K14" s="143">
        <v>167</v>
      </c>
      <c r="L14" s="145" t="s">
        <v>102</v>
      </c>
      <c r="M14" s="145" t="s">
        <v>102</v>
      </c>
      <c r="N14" s="143">
        <v>20</v>
      </c>
    </row>
    <row r="15" spans="1:14" x14ac:dyDescent="0.2">
      <c r="C15" s="132" t="s">
        <v>333</v>
      </c>
      <c r="G15" s="142">
        <v>310</v>
      </c>
      <c r="H15" s="143">
        <v>409</v>
      </c>
      <c r="I15" s="143">
        <v>198</v>
      </c>
      <c r="J15" s="144">
        <f>K15+N15</f>
        <v>152</v>
      </c>
      <c r="K15" s="144">
        <f>L15+M15</f>
        <v>128</v>
      </c>
      <c r="L15" s="143">
        <v>101</v>
      </c>
      <c r="M15" s="143">
        <v>27</v>
      </c>
      <c r="N15" s="143">
        <v>24</v>
      </c>
    </row>
    <row r="16" spans="1:14" x14ac:dyDescent="0.2">
      <c r="C16" s="132"/>
      <c r="G16" s="142"/>
      <c r="H16" s="143"/>
      <c r="I16" s="143"/>
      <c r="J16" s="144"/>
      <c r="K16" s="144"/>
      <c r="L16" s="143"/>
      <c r="M16" s="143"/>
      <c r="N16" s="143"/>
    </row>
    <row r="17" spans="2:14" x14ac:dyDescent="0.2">
      <c r="C17" s="132" t="s">
        <v>334</v>
      </c>
      <c r="G17" s="142">
        <v>270</v>
      </c>
      <c r="H17" s="143">
        <v>411</v>
      </c>
      <c r="I17" s="143">
        <v>230</v>
      </c>
      <c r="J17" s="144">
        <f>K17+N17</f>
        <v>170</v>
      </c>
      <c r="K17" s="144">
        <f>L17+M17</f>
        <v>141</v>
      </c>
      <c r="L17" s="143">
        <v>116</v>
      </c>
      <c r="M17" s="143">
        <v>25</v>
      </c>
      <c r="N17" s="143">
        <v>29</v>
      </c>
    </row>
    <row r="18" spans="2:14" x14ac:dyDescent="0.2">
      <c r="C18" s="132" t="s">
        <v>335</v>
      </c>
      <c r="G18" s="142">
        <v>250</v>
      </c>
      <c r="H18" s="143">
        <v>300</v>
      </c>
      <c r="I18" s="143">
        <v>220</v>
      </c>
      <c r="J18" s="144">
        <f>K18+N18</f>
        <v>135</v>
      </c>
      <c r="K18" s="144">
        <f>L18+M18</f>
        <v>107</v>
      </c>
      <c r="L18" s="143">
        <v>91</v>
      </c>
      <c r="M18" s="143">
        <v>16</v>
      </c>
      <c r="N18" s="143">
        <v>28</v>
      </c>
    </row>
    <row r="19" spans="2:14" x14ac:dyDescent="0.2">
      <c r="C19" s="132" t="s">
        <v>336</v>
      </c>
      <c r="G19" s="142">
        <v>240</v>
      </c>
      <c r="H19" s="143">
        <v>260</v>
      </c>
      <c r="I19" s="143">
        <v>220</v>
      </c>
      <c r="J19" s="144">
        <f>K19+N19</f>
        <v>129</v>
      </c>
      <c r="K19" s="144">
        <f>L19+M19</f>
        <v>113</v>
      </c>
      <c r="L19" s="143">
        <v>100</v>
      </c>
      <c r="M19" s="143">
        <v>13</v>
      </c>
      <c r="N19" s="143">
        <v>16</v>
      </c>
    </row>
    <row r="20" spans="2:14" x14ac:dyDescent="0.2">
      <c r="C20" s="132" t="s">
        <v>337</v>
      </c>
      <c r="G20" s="142">
        <v>240</v>
      </c>
      <c r="H20" s="143">
        <v>310</v>
      </c>
      <c r="I20" s="143">
        <v>220</v>
      </c>
      <c r="J20" s="144">
        <f>K20+N20</f>
        <v>154</v>
      </c>
      <c r="K20" s="144">
        <f>L20+M20</f>
        <v>132</v>
      </c>
      <c r="L20" s="143">
        <v>114</v>
      </c>
      <c r="M20" s="143">
        <v>18</v>
      </c>
      <c r="N20" s="143">
        <v>22</v>
      </c>
    </row>
    <row r="21" spans="2:14" x14ac:dyDescent="0.2">
      <c r="C21" s="132" t="s">
        <v>338</v>
      </c>
      <c r="G21" s="142">
        <v>240</v>
      </c>
      <c r="H21" s="143">
        <v>264</v>
      </c>
      <c r="I21" s="143">
        <v>206</v>
      </c>
      <c r="J21" s="144">
        <f>K21+N21</f>
        <v>159</v>
      </c>
      <c r="K21" s="144">
        <f>L21+M21</f>
        <v>150</v>
      </c>
      <c r="L21" s="143">
        <v>131</v>
      </c>
      <c r="M21" s="143">
        <v>19</v>
      </c>
      <c r="N21" s="143">
        <v>9</v>
      </c>
    </row>
    <row r="22" spans="2:14" x14ac:dyDescent="0.2">
      <c r="C22" s="132"/>
      <c r="G22" s="142"/>
      <c r="H22" s="143"/>
      <c r="I22" s="143"/>
      <c r="J22" s="144"/>
      <c r="K22" s="144"/>
      <c r="L22" s="143"/>
      <c r="M22" s="143"/>
      <c r="N22" s="143"/>
    </row>
    <row r="23" spans="2:14" x14ac:dyDescent="0.2">
      <c r="C23" s="132" t="s">
        <v>339</v>
      </c>
      <c r="G23" s="142">
        <v>240</v>
      </c>
      <c r="H23" s="143">
        <v>231</v>
      </c>
      <c r="I23" s="143">
        <v>183</v>
      </c>
      <c r="J23" s="144">
        <f>K23+N23</f>
        <v>125</v>
      </c>
      <c r="K23" s="144">
        <f>L23+M23</f>
        <v>108</v>
      </c>
      <c r="L23" s="143">
        <v>99</v>
      </c>
      <c r="M23" s="143">
        <v>9</v>
      </c>
      <c r="N23" s="143">
        <v>17</v>
      </c>
    </row>
    <row r="24" spans="2:14" x14ac:dyDescent="0.2">
      <c r="B24" s="146"/>
      <c r="C24" s="132" t="s">
        <v>103</v>
      </c>
      <c r="G24" s="142">
        <v>285</v>
      </c>
      <c r="H24" s="143">
        <v>226</v>
      </c>
      <c r="I24" s="143">
        <v>175</v>
      </c>
      <c r="J24" s="144">
        <f>K24+N24</f>
        <v>139</v>
      </c>
      <c r="K24" s="144">
        <f>L24+M24</f>
        <v>112</v>
      </c>
      <c r="L24" s="143">
        <v>98</v>
      </c>
      <c r="M24" s="143">
        <v>14</v>
      </c>
      <c r="N24" s="143">
        <v>27</v>
      </c>
    </row>
    <row r="25" spans="2:14" x14ac:dyDescent="0.2">
      <c r="C25" s="132" t="s">
        <v>104</v>
      </c>
      <c r="G25" s="142">
        <v>275</v>
      </c>
      <c r="H25" s="143">
        <v>256</v>
      </c>
      <c r="I25" s="143">
        <v>203</v>
      </c>
      <c r="J25" s="144">
        <f>K25+N25</f>
        <v>168</v>
      </c>
      <c r="K25" s="144">
        <f>L25+M25</f>
        <v>134</v>
      </c>
      <c r="L25" s="143">
        <v>124</v>
      </c>
      <c r="M25" s="143">
        <v>10</v>
      </c>
      <c r="N25" s="143">
        <v>34</v>
      </c>
    </row>
    <row r="26" spans="2:14" x14ac:dyDescent="0.2">
      <c r="C26" s="132" t="s">
        <v>105</v>
      </c>
      <c r="G26" s="142">
        <v>275</v>
      </c>
      <c r="H26" s="143">
        <v>283</v>
      </c>
      <c r="I26" s="143">
        <v>214</v>
      </c>
      <c r="J26" s="144">
        <f>K26+N26</f>
        <v>169</v>
      </c>
      <c r="K26" s="144">
        <f>L26+M26</f>
        <v>136</v>
      </c>
      <c r="L26" s="143">
        <v>116</v>
      </c>
      <c r="M26" s="143">
        <v>20</v>
      </c>
      <c r="N26" s="143">
        <v>33</v>
      </c>
    </row>
    <row r="27" spans="2:14" x14ac:dyDescent="0.2">
      <c r="C27" s="132" t="s">
        <v>106</v>
      </c>
      <c r="G27" s="142">
        <v>275</v>
      </c>
      <c r="H27" s="143">
        <v>304</v>
      </c>
      <c r="I27" s="143">
        <v>223</v>
      </c>
      <c r="J27" s="144">
        <f>K27+N27</f>
        <v>179</v>
      </c>
      <c r="K27" s="144">
        <f>L27+M27</f>
        <v>151</v>
      </c>
      <c r="L27" s="143">
        <v>128</v>
      </c>
      <c r="M27" s="143">
        <v>23</v>
      </c>
      <c r="N27" s="143">
        <v>28</v>
      </c>
    </row>
    <row r="28" spans="2:14" x14ac:dyDescent="0.2">
      <c r="C28" s="132"/>
      <c r="G28" s="142"/>
      <c r="H28" s="143"/>
      <c r="I28" s="143"/>
      <c r="J28" s="144"/>
      <c r="K28" s="144"/>
      <c r="L28" s="143"/>
      <c r="M28" s="143"/>
      <c r="N28" s="143"/>
    </row>
    <row r="29" spans="2:14" x14ac:dyDescent="0.2">
      <c r="C29" s="132" t="s">
        <v>107</v>
      </c>
      <c r="G29" s="142">
        <v>265</v>
      </c>
      <c r="H29" s="143">
        <v>304</v>
      </c>
      <c r="I29" s="143">
        <v>186</v>
      </c>
      <c r="J29" s="144">
        <f>K29+N29</f>
        <v>129</v>
      </c>
      <c r="K29" s="144">
        <f>L29+M29</f>
        <v>101</v>
      </c>
      <c r="L29" s="143">
        <v>85</v>
      </c>
      <c r="M29" s="143">
        <v>16</v>
      </c>
      <c r="N29" s="143">
        <v>28</v>
      </c>
    </row>
    <row r="30" spans="2:14" x14ac:dyDescent="0.2">
      <c r="C30" s="132" t="s">
        <v>108</v>
      </c>
      <c r="G30" s="142">
        <v>235</v>
      </c>
      <c r="H30" s="143">
        <v>233</v>
      </c>
      <c r="I30" s="143">
        <v>167</v>
      </c>
      <c r="J30" s="144">
        <f>K30+N30</f>
        <v>114</v>
      </c>
      <c r="K30" s="144">
        <f>L30+M30</f>
        <v>90</v>
      </c>
      <c r="L30" s="143">
        <v>83</v>
      </c>
      <c r="M30" s="143">
        <v>7</v>
      </c>
      <c r="N30" s="143">
        <v>24</v>
      </c>
    </row>
    <row r="31" spans="2:14" x14ac:dyDescent="0.2">
      <c r="B31" s="146"/>
      <c r="C31" s="132" t="s">
        <v>109</v>
      </c>
      <c r="D31" s="146"/>
      <c r="E31" s="146"/>
      <c r="F31" s="146"/>
      <c r="G31" s="142">
        <v>210</v>
      </c>
      <c r="H31" s="143">
        <v>286</v>
      </c>
      <c r="I31" s="143">
        <v>188</v>
      </c>
      <c r="J31" s="144">
        <f>K31+N31</f>
        <v>134</v>
      </c>
      <c r="K31" s="144">
        <f>L31+M31</f>
        <v>101</v>
      </c>
      <c r="L31" s="143">
        <v>88</v>
      </c>
      <c r="M31" s="143">
        <v>13</v>
      </c>
      <c r="N31" s="143">
        <v>33</v>
      </c>
    </row>
    <row r="32" spans="2:14" x14ac:dyDescent="0.2">
      <c r="B32" s="146"/>
      <c r="C32" s="132" t="s">
        <v>340</v>
      </c>
      <c r="D32" s="144"/>
      <c r="E32" s="144"/>
      <c r="F32" s="144"/>
      <c r="G32" s="147">
        <v>210</v>
      </c>
      <c r="H32" s="144">
        <v>296</v>
      </c>
      <c r="I32" s="144">
        <v>202</v>
      </c>
      <c r="J32" s="144">
        <v>165</v>
      </c>
      <c r="K32" s="144">
        <v>126</v>
      </c>
      <c r="L32" s="144">
        <v>104</v>
      </c>
      <c r="M32" s="144">
        <v>22</v>
      </c>
      <c r="N32" s="144">
        <v>39</v>
      </c>
    </row>
    <row r="33" spans="2:14" x14ac:dyDescent="0.2">
      <c r="B33" s="146"/>
      <c r="C33" s="132" t="s">
        <v>341</v>
      </c>
      <c r="D33" s="144"/>
      <c r="E33" s="144"/>
      <c r="F33" s="144"/>
      <c r="G33" s="147">
        <v>210</v>
      </c>
      <c r="H33" s="148">
        <v>285</v>
      </c>
      <c r="I33" s="148">
        <v>192</v>
      </c>
      <c r="J33" s="148">
        <v>158</v>
      </c>
      <c r="K33" s="148">
        <v>115</v>
      </c>
      <c r="L33" s="148">
        <v>99</v>
      </c>
      <c r="M33" s="148">
        <v>16</v>
      </c>
      <c r="N33" s="148">
        <v>43</v>
      </c>
    </row>
    <row r="34" spans="2:14" x14ac:dyDescent="0.2">
      <c r="B34" s="146"/>
      <c r="C34" s="134" t="s">
        <v>342</v>
      </c>
      <c r="D34" s="144"/>
      <c r="E34" s="144"/>
      <c r="F34" s="144"/>
      <c r="G34" s="149">
        <f t="shared" ref="G34:N34" si="0">G37+G50+G59</f>
        <v>195</v>
      </c>
      <c r="H34" s="150">
        <f t="shared" si="0"/>
        <v>286</v>
      </c>
      <c r="I34" s="150">
        <f t="shared" si="0"/>
        <v>192</v>
      </c>
      <c r="J34" s="150">
        <f t="shared" si="0"/>
        <v>134</v>
      </c>
      <c r="K34" s="150">
        <f t="shared" si="0"/>
        <v>95</v>
      </c>
      <c r="L34" s="150">
        <f t="shared" si="0"/>
        <v>76</v>
      </c>
      <c r="M34" s="150">
        <f t="shared" si="0"/>
        <v>19</v>
      </c>
      <c r="N34" s="150">
        <f t="shared" si="0"/>
        <v>39</v>
      </c>
    </row>
    <row r="35" spans="2:14" x14ac:dyDescent="0.2">
      <c r="G35" s="137"/>
    </row>
    <row r="36" spans="2:14" x14ac:dyDescent="0.2">
      <c r="B36" s="134" t="s">
        <v>343</v>
      </c>
      <c r="C36" s="146"/>
      <c r="D36" s="146"/>
      <c r="E36" s="146"/>
      <c r="F36" s="146"/>
      <c r="G36" s="151"/>
      <c r="H36" s="152"/>
      <c r="I36" s="152"/>
      <c r="J36" s="152"/>
      <c r="K36" s="152"/>
      <c r="L36" s="152"/>
      <c r="M36" s="152"/>
      <c r="N36" s="152"/>
    </row>
    <row r="37" spans="2:14" x14ac:dyDescent="0.2">
      <c r="B37" s="134" t="s">
        <v>344</v>
      </c>
      <c r="C37" s="146"/>
      <c r="D37" s="146"/>
      <c r="E37" s="146"/>
      <c r="F37" s="146"/>
      <c r="G37" s="149">
        <f t="shared" ref="G37:N37" si="1">G39</f>
        <v>105</v>
      </c>
      <c r="H37" s="150">
        <f t="shared" si="1"/>
        <v>154</v>
      </c>
      <c r="I37" s="150">
        <f t="shared" si="1"/>
        <v>106</v>
      </c>
      <c r="J37" s="150">
        <f t="shared" si="1"/>
        <v>58</v>
      </c>
      <c r="K37" s="150">
        <f t="shared" si="1"/>
        <v>42</v>
      </c>
      <c r="L37" s="150">
        <f t="shared" si="1"/>
        <v>33</v>
      </c>
      <c r="M37" s="150">
        <f t="shared" si="1"/>
        <v>9</v>
      </c>
      <c r="N37" s="150">
        <f t="shared" si="1"/>
        <v>16</v>
      </c>
    </row>
    <row r="38" spans="2:14" x14ac:dyDescent="0.2">
      <c r="G38" s="142"/>
      <c r="H38" s="143"/>
      <c r="I38" s="143"/>
      <c r="J38" s="143"/>
      <c r="K38" s="143"/>
      <c r="L38" s="143"/>
      <c r="M38" s="143"/>
      <c r="N38" s="143"/>
    </row>
    <row r="39" spans="2:14" x14ac:dyDescent="0.2">
      <c r="D39" s="132" t="s">
        <v>345</v>
      </c>
      <c r="G39" s="147">
        <f t="shared" ref="G39:N39" si="2">SUM(G41:G46)</f>
        <v>105</v>
      </c>
      <c r="H39" s="144">
        <f t="shared" si="2"/>
        <v>154</v>
      </c>
      <c r="I39" s="144">
        <f t="shared" si="2"/>
        <v>106</v>
      </c>
      <c r="J39" s="144">
        <f t="shared" si="2"/>
        <v>58</v>
      </c>
      <c r="K39" s="144">
        <f t="shared" si="2"/>
        <v>42</v>
      </c>
      <c r="L39" s="144">
        <f t="shared" si="2"/>
        <v>33</v>
      </c>
      <c r="M39" s="144">
        <f t="shared" si="2"/>
        <v>9</v>
      </c>
      <c r="N39" s="144">
        <f t="shared" si="2"/>
        <v>16</v>
      </c>
    </row>
    <row r="40" spans="2:14" x14ac:dyDescent="0.2">
      <c r="G40" s="137"/>
    </row>
    <row r="41" spans="2:14" x14ac:dyDescent="0.2">
      <c r="F41" s="132" t="s">
        <v>346</v>
      </c>
      <c r="G41" s="142">
        <v>20</v>
      </c>
      <c r="H41" s="143">
        <v>65</v>
      </c>
      <c r="I41" s="143">
        <v>20</v>
      </c>
      <c r="J41" s="144">
        <v>15</v>
      </c>
      <c r="K41" s="144">
        <f>+L41+M41</f>
        <v>15</v>
      </c>
      <c r="L41" s="143">
        <v>15</v>
      </c>
      <c r="M41" s="143">
        <v>0</v>
      </c>
      <c r="N41" s="145">
        <f>+J41-K41</f>
        <v>0</v>
      </c>
    </row>
    <row r="42" spans="2:14" x14ac:dyDescent="0.2">
      <c r="F42" s="132" t="s">
        <v>347</v>
      </c>
      <c r="G42" s="142">
        <v>15</v>
      </c>
      <c r="H42" s="143">
        <v>19</v>
      </c>
      <c r="I42" s="143">
        <v>16</v>
      </c>
      <c r="J42" s="144">
        <v>10</v>
      </c>
      <c r="K42" s="144">
        <f>+L42+M42</f>
        <v>6</v>
      </c>
      <c r="L42" s="143">
        <v>5</v>
      </c>
      <c r="M42" s="145">
        <v>1</v>
      </c>
      <c r="N42" s="145">
        <f>+J42-K42</f>
        <v>4</v>
      </c>
    </row>
    <row r="43" spans="2:14" x14ac:dyDescent="0.2">
      <c r="F43" s="132" t="s">
        <v>348</v>
      </c>
      <c r="G43" s="142">
        <v>20</v>
      </c>
      <c r="H43" s="143">
        <v>17</v>
      </c>
      <c r="I43" s="143">
        <v>16</v>
      </c>
      <c r="J43" s="144">
        <v>14</v>
      </c>
      <c r="K43" s="144">
        <f>+L43+M43</f>
        <v>8</v>
      </c>
      <c r="L43" s="143">
        <v>1</v>
      </c>
      <c r="M43" s="145">
        <v>7</v>
      </c>
      <c r="N43" s="145">
        <f>+J43-K43</f>
        <v>6</v>
      </c>
    </row>
    <row r="44" spans="2:14" x14ac:dyDescent="0.2">
      <c r="E44" s="133" t="s">
        <v>349</v>
      </c>
      <c r="F44" s="153" t="s">
        <v>350</v>
      </c>
      <c r="G44" s="137">
        <v>15</v>
      </c>
      <c r="H44" s="133">
        <v>16</v>
      </c>
      <c r="I44" s="133">
        <v>16</v>
      </c>
      <c r="J44" s="154" t="s">
        <v>351</v>
      </c>
      <c r="K44" s="154" t="s">
        <v>351</v>
      </c>
      <c r="L44" s="154" t="s">
        <v>351</v>
      </c>
      <c r="M44" s="154" t="s">
        <v>351</v>
      </c>
      <c r="N44" s="154" t="s">
        <v>351</v>
      </c>
    </row>
    <row r="45" spans="2:14" x14ac:dyDescent="0.2">
      <c r="F45" s="132" t="s">
        <v>352</v>
      </c>
      <c r="G45" s="142">
        <v>20</v>
      </c>
      <c r="H45" s="143">
        <v>18</v>
      </c>
      <c r="I45" s="143">
        <v>21</v>
      </c>
      <c r="J45" s="144">
        <v>12</v>
      </c>
      <c r="K45" s="144">
        <f>+L45+M45</f>
        <v>9</v>
      </c>
      <c r="L45" s="143">
        <v>9</v>
      </c>
      <c r="M45" s="145">
        <v>0</v>
      </c>
      <c r="N45" s="145">
        <f>+J45-K45</f>
        <v>3</v>
      </c>
    </row>
    <row r="46" spans="2:14" x14ac:dyDescent="0.2">
      <c r="F46" s="132" t="s">
        <v>353</v>
      </c>
      <c r="G46" s="142">
        <v>15</v>
      </c>
      <c r="H46" s="143">
        <v>19</v>
      </c>
      <c r="I46" s="143">
        <v>17</v>
      </c>
      <c r="J46" s="144">
        <v>7</v>
      </c>
      <c r="K46" s="144">
        <f>+L46+M46</f>
        <v>4</v>
      </c>
      <c r="L46" s="143">
        <v>3</v>
      </c>
      <c r="M46" s="143">
        <v>1</v>
      </c>
      <c r="N46" s="145">
        <f>+J46-K46</f>
        <v>3</v>
      </c>
    </row>
    <row r="47" spans="2:14" x14ac:dyDescent="0.2">
      <c r="G47" s="142"/>
      <c r="H47" s="143"/>
      <c r="I47" s="143"/>
      <c r="L47" s="143"/>
      <c r="M47" s="143"/>
      <c r="N47" s="143"/>
    </row>
    <row r="48" spans="2:14" x14ac:dyDescent="0.2">
      <c r="G48" s="137"/>
    </row>
    <row r="49" spans="2:14" x14ac:dyDescent="0.2">
      <c r="B49" s="134" t="s">
        <v>354</v>
      </c>
      <c r="C49" s="146"/>
      <c r="D49" s="146"/>
      <c r="E49" s="146"/>
      <c r="F49" s="146"/>
      <c r="G49" s="151"/>
      <c r="H49" s="152"/>
      <c r="I49" s="152"/>
      <c r="J49" s="146"/>
      <c r="K49" s="146"/>
      <c r="L49" s="152"/>
      <c r="M49" s="152"/>
      <c r="N49" s="152"/>
    </row>
    <row r="50" spans="2:14" x14ac:dyDescent="0.2">
      <c r="B50" s="134" t="s">
        <v>344</v>
      </c>
      <c r="C50" s="146"/>
      <c r="D50" s="146"/>
      <c r="E50" s="146"/>
      <c r="F50" s="146"/>
      <c r="G50" s="149">
        <f t="shared" ref="G50:N50" si="3">G52</f>
        <v>55</v>
      </c>
      <c r="H50" s="146">
        <f t="shared" si="3"/>
        <v>75</v>
      </c>
      <c r="I50" s="146">
        <f t="shared" si="3"/>
        <v>49</v>
      </c>
      <c r="J50" s="146">
        <f t="shared" si="3"/>
        <v>41</v>
      </c>
      <c r="K50" s="146">
        <f t="shared" si="3"/>
        <v>26</v>
      </c>
      <c r="L50" s="146">
        <f t="shared" si="3"/>
        <v>25</v>
      </c>
      <c r="M50" s="146">
        <f t="shared" si="3"/>
        <v>1</v>
      </c>
      <c r="N50" s="146">
        <f t="shared" si="3"/>
        <v>15</v>
      </c>
    </row>
    <row r="51" spans="2:14" x14ac:dyDescent="0.2">
      <c r="G51" s="142"/>
      <c r="H51" s="143"/>
      <c r="I51" s="143"/>
      <c r="L51" s="143"/>
      <c r="M51" s="143"/>
      <c r="N51" s="143"/>
    </row>
    <row r="52" spans="2:14" x14ac:dyDescent="0.2">
      <c r="D52" s="132" t="s">
        <v>345</v>
      </c>
      <c r="G52" s="147">
        <f t="shared" ref="G52:N52" si="4">SUM(G54:G56)</f>
        <v>55</v>
      </c>
      <c r="H52" s="144">
        <f t="shared" si="4"/>
        <v>75</v>
      </c>
      <c r="I52" s="144">
        <f t="shared" si="4"/>
        <v>49</v>
      </c>
      <c r="J52" s="144">
        <f t="shared" si="4"/>
        <v>41</v>
      </c>
      <c r="K52" s="144">
        <f t="shared" si="4"/>
        <v>26</v>
      </c>
      <c r="L52" s="144">
        <f t="shared" si="4"/>
        <v>25</v>
      </c>
      <c r="M52" s="144">
        <f t="shared" si="4"/>
        <v>1</v>
      </c>
      <c r="N52" s="144">
        <f t="shared" si="4"/>
        <v>15</v>
      </c>
    </row>
    <row r="53" spans="2:14" x14ac:dyDescent="0.2">
      <c r="G53" s="137"/>
    </row>
    <row r="54" spans="2:14" x14ac:dyDescent="0.2">
      <c r="F54" s="132" t="s">
        <v>346</v>
      </c>
      <c r="G54" s="142">
        <v>15</v>
      </c>
      <c r="H54" s="143">
        <v>27</v>
      </c>
      <c r="I54" s="143">
        <v>15</v>
      </c>
      <c r="J54" s="144">
        <v>15</v>
      </c>
      <c r="K54" s="144">
        <f>+L54+M54</f>
        <v>12</v>
      </c>
      <c r="L54" s="143">
        <v>12</v>
      </c>
      <c r="M54" s="145">
        <v>0</v>
      </c>
      <c r="N54" s="145">
        <f>+J54-K54</f>
        <v>3</v>
      </c>
    </row>
    <row r="55" spans="2:14" x14ac:dyDescent="0.2">
      <c r="F55" s="132" t="s">
        <v>355</v>
      </c>
      <c r="G55" s="142">
        <v>20</v>
      </c>
      <c r="H55" s="143">
        <v>31</v>
      </c>
      <c r="I55" s="143">
        <v>20</v>
      </c>
      <c r="J55" s="144">
        <v>18</v>
      </c>
      <c r="K55" s="144">
        <f>+L55+M55</f>
        <v>8</v>
      </c>
      <c r="L55" s="143">
        <v>8</v>
      </c>
      <c r="M55" s="145">
        <v>0</v>
      </c>
      <c r="N55" s="145">
        <f>+J55-K55</f>
        <v>10</v>
      </c>
    </row>
    <row r="56" spans="2:14" x14ac:dyDescent="0.2">
      <c r="F56" s="132" t="s">
        <v>356</v>
      </c>
      <c r="G56" s="142">
        <v>20</v>
      </c>
      <c r="H56" s="143">
        <v>17</v>
      </c>
      <c r="I56" s="143">
        <v>14</v>
      </c>
      <c r="J56" s="144">
        <v>8</v>
      </c>
      <c r="K56" s="144">
        <f>+L56+M56</f>
        <v>6</v>
      </c>
      <c r="L56" s="143">
        <v>5</v>
      </c>
      <c r="M56" s="145">
        <v>1</v>
      </c>
      <c r="N56" s="145">
        <f>+J56-K56</f>
        <v>2</v>
      </c>
    </row>
    <row r="57" spans="2:14" x14ac:dyDescent="0.2">
      <c r="G57" s="137"/>
    </row>
    <row r="58" spans="2:14" x14ac:dyDescent="0.2">
      <c r="B58" s="134" t="s">
        <v>357</v>
      </c>
      <c r="C58" s="146"/>
      <c r="D58" s="146"/>
      <c r="E58" s="146"/>
      <c r="F58" s="146"/>
      <c r="G58" s="151"/>
      <c r="H58" s="152"/>
      <c r="I58" s="152"/>
      <c r="J58" s="146"/>
      <c r="K58" s="146"/>
      <c r="L58" s="152"/>
      <c r="M58" s="152"/>
      <c r="N58" s="152"/>
    </row>
    <row r="59" spans="2:14" x14ac:dyDescent="0.2">
      <c r="B59" s="134" t="s">
        <v>344</v>
      </c>
      <c r="C59" s="146"/>
      <c r="D59" s="146"/>
      <c r="E59" s="146"/>
      <c r="F59" s="146"/>
      <c r="G59" s="149">
        <f t="shared" ref="G59:N59" si="5">+G61+G65</f>
        <v>35</v>
      </c>
      <c r="H59" s="150">
        <f t="shared" si="5"/>
        <v>57</v>
      </c>
      <c r="I59" s="150">
        <f t="shared" si="5"/>
        <v>37</v>
      </c>
      <c r="J59" s="150">
        <f t="shared" si="5"/>
        <v>35</v>
      </c>
      <c r="K59" s="150">
        <f t="shared" si="5"/>
        <v>27</v>
      </c>
      <c r="L59" s="150">
        <f t="shared" si="5"/>
        <v>18</v>
      </c>
      <c r="M59" s="150">
        <f t="shared" si="5"/>
        <v>9</v>
      </c>
      <c r="N59" s="150">
        <f t="shared" si="5"/>
        <v>8</v>
      </c>
    </row>
    <row r="60" spans="2:14" x14ac:dyDescent="0.2">
      <c r="G60" s="142"/>
      <c r="H60" s="155"/>
      <c r="I60" s="155"/>
      <c r="J60" s="155"/>
      <c r="K60" s="155"/>
      <c r="L60" s="155"/>
      <c r="M60" s="155"/>
      <c r="N60" s="155"/>
    </row>
    <row r="61" spans="2:14" x14ac:dyDescent="0.2">
      <c r="D61" s="132" t="s">
        <v>345</v>
      </c>
      <c r="G61" s="147">
        <f t="shared" ref="G61:L61" si="6">G63</f>
        <v>15</v>
      </c>
      <c r="H61" s="148">
        <f t="shared" si="6"/>
        <v>16</v>
      </c>
      <c r="I61" s="148">
        <f t="shared" si="6"/>
        <v>14</v>
      </c>
      <c r="J61" s="148">
        <f t="shared" si="6"/>
        <v>13</v>
      </c>
      <c r="K61" s="144">
        <f t="shared" si="6"/>
        <v>11</v>
      </c>
      <c r="L61" s="148">
        <f t="shared" si="6"/>
        <v>6</v>
      </c>
      <c r="M61" s="148">
        <v>5</v>
      </c>
      <c r="N61" s="148">
        <f>N63</f>
        <v>2</v>
      </c>
    </row>
    <row r="62" spans="2:14" x14ac:dyDescent="0.2">
      <c r="G62" s="137"/>
      <c r="H62" s="156"/>
      <c r="I62" s="156"/>
      <c r="J62" s="156"/>
      <c r="K62" s="156"/>
      <c r="L62" s="156"/>
      <c r="M62" s="156"/>
      <c r="N62" s="156"/>
    </row>
    <row r="63" spans="2:14" x14ac:dyDescent="0.2">
      <c r="F63" s="132" t="s">
        <v>358</v>
      </c>
      <c r="G63" s="147">
        <v>15</v>
      </c>
      <c r="H63" s="148">
        <v>16</v>
      </c>
      <c r="I63" s="148">
        <v>14</v>
      </c>
      <c r="J63" s="148">
        <v>13</v>
      </c>
      <c r="K63" s="144">
        <f>+L63+M63</f>
        <v>11</v>
      </c>
      <c r="L63" s="148">
        <v>6</v>
      </c>
      <c r="M63" s="148">
        <v>5</v>
      </c>
      <c r="N63" s="145">
        <f>+J63-K63</f>
        <v>2</v>
      </c>
    </row>
    <row r="64" spans="2:14" x14ac:dyDescent="0.2">
      <c r="F64" s="132"/>
      <c r="G64" s="142"/>
      <c r="H64" s="155"/>
      <c r="I64" s="155"/>
      <c r="J64" s="155"/>
      <c r="K64" s="155"/>
      <c r="L64" s="155"/>
      <c r="M64" s="155"/>
      <c r="N64" s="155"/>
    </row>
    <row r="65" spans="1:14" x14ac:dyDescent="0.2">
      <c r="D65" s="132" t="s">
        <v>359</v>
      </c>
      <c r="F65" s="132"/>
      <c r="G65" s="142">
        <f>+G67</f>
        <v>20</v>
      </c>
      <c r="H65" s="155">
        <f>+H67</f>
        <v>41</v>
      </c>
      <c r="I65" s="155">
        <f>+I67</f>
        <v>23</v>
      </c>
      <c r="J65" s="155">
        <f>J67</f>
        <v>22</v>
      </c>
      <c r="K65" s="155">
        <f>K67</f>
        <v>16</v>
      </c>
      <c r="L65" s="155">
        <f>L67</f>
        <v>12</v>
      </c>
      <c r="M65" s="155">
        <f>M67</f>
        <v>4</v>
      </c>
      <c r="N65" s="155">
        <f>N67</f>
        <v>6</v>
      </c>
    </row>
    <row r="66" spans="1:14" x14ac:dyDescent="0.2">
      <c r="D66" s="132"/>
      <c r="F66" s="132"/>
      <c r="G66" s="142"/>
      <c r="H66" s="143"/>
      <c r="I66" s="143"/>
      <c r="J66" s="144"/>
      <c r="K66" s="144"/>
      <c r="L66" s="143"/>
      <c r="M66" s="143"/>
      <c r="N66" s="145"/>
    </row>
    <row r="67" spans="1:14" x14ac:dyDescent="0.2">
      <c r="F67" s="132" t="s">
        <v>360</v>
      </c>
      <c r="G67" s="142">
        <v>20</v>
      </c>
      <c r="H67" s="155">
        <v>41</v>
      </c>
      <c r="I67" s="155">
        <v>23</v>
      </c>
      <c r="J67" s="155">
        <v>22</v>
      </c>
      <c r="K67" s="144">
        <f>+L67+M67</f>
        <v>16</v>
      </c>
      <c r="L67" s="155">
        <v>12</v>
      </c>
      <c r="M67" s="155">
        <v>4</v>
      </c>
      <c r="N67" s="145">
        <f>+J67-K67</f>
        <v>6</v>
      </c>
    </row>
    <row r="68" spans="1:14" ht="18" thickBot="1" x14ac:dyDescent="0.25">
      <c r="B68" s="135"/>
      <c r="C68" s="135"/>
      <c r="D68" s="135"/>
      <c r="E68" s="135"/>
      <c r="F68" s="135"/>
      <c r="G68" s="157"/>
      <c r="H68" s="158"/>
      <c r="I68" s="158"/>
      <c r="J68" s="158"/>
      <c r="K68" s="158"/>
      <c r="L68" s="158"/>
      <c r="M68" s="158"/>
      <c r="N68" s="158"/>
    </row>
    <row r="69" spans="1:14" x14ac:dyDescent="0.2">
      <c r="G69" s="132" t="s">
        <v>361</v>
      </c>
      <c r="I69" s="132" t="s">
        <v>362</v>
      </c>
    </row>
    <row r="70" spans="1:14" x14ac:dyDescent="0.2">
      <c r="G70" s="132"/>
      <c r="I70" s="133" t="s">
        <v>363</v>
      </c>
    </row>
    <row r="71" spans="1:14" x14ac:dyDescent="0.2">
      <c r="A71" s="132"/>
      <c r="G71" s="132"/>
    </row>
  </sheetData>
  <phoneticPr fontId="2"/>
  <pageMargins left="0.52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6"/>
  <sheetViews>
    <sheetView showGridLines="0" zoomScale="75" zoomScaleNormal="75" zoomScaleSheetLayoutView="75" workbookViewId="0">
      <selection activeCell="H21" sqref="H21"/>
    </sheetView>
  </sheetViews>
  <sheetFormatPr defaultColWidth="12.125" defaultRowHeight="17.25" x14ac:dyDescent="0.2"/>
  <cols>
    <col min="1" max="1" width="13.375" style="133" customWidth="1"/>
    <col min="2" max="2" width="5.875" style="133" customWidth="1"/>
    <col min="3" max="5" width="3.375" style="133" customWidth="1"/>
    <col min="6" max="6" width="23.375" style="133" customWidth="1"/>
    <col min="7" max="7" width="13.375" style="133" customWidth="1"/>
    <col min="8" max="11" width="12.125" style="133"/>
    <col min="12" max="13" width="10.875" style="133" customWidth="1"/>
    <col min="14" max="256" width="12.125" style="133"/>
    <col min="257" max="257" width="13.375" style="133" customWidth="1"/>
    <col min="258" max="258" width="5.875" style="133" customWidth="1"/>
    <col min="259" max="261" width="3.375" style="133" customWidth="1"/>
    <col min="262" max="262" width="23.375" style="133" customWidth="1"/>
    <col min="263" max="263" width="13.375" style="133" customWidth="1"/>
    <col min="264" max="267" width="12.125" style="133"/>
    <col min="268" max="269" width="10.875" style="133" customWidth="1"/>
    <col min="270" max="512" width="12.125" style="133"/>
    <col min="513" max="513" width="13.375" style="133" customWidth="1"/>
    <col min="514" max="514" width="5.875" style="133" customWidth="1"/>
    <col min="515" max="517" width="3.375" style="133" customWidth="1"/>
    <col min="518" max="518" width="23.375" style="133" customWidth="1"/>
    <col min="519" max="519" width="13.375" style="133" customWidth="1"/>
    <col min="520" max="523" width="12.125" style="133"/>
    <col min="524" max="525" width="10.875" style="133" customWidth="1"/>
    <col min="526" max="768" width="12.125" style="133"/>
    <col min="769" max="769" width="13.375" style="133" customWidth="1"/>
    <col min="770" max="770" width="5.875" style="133" customWidth="1"/>
    <col min="771" max="773" width="3.375" style="133" customWidth="1"/>
    <col min="774" max="774" width="23.375" style="133" customWidth="1"/>
    <col min="775" max="775" width="13.375" style="133" customWidth="1"/>
    <col min="776" max="779" width="12.125" style="133"/>
    <col min="780" max="781" width="10.875" style="133" customWidth="1"/>
    <col min="782" max="1024" width="12.125" style="133"/>
    <col min="1025" max="1025" width="13.375" style="133" customWidth="1"/>
    <col min="1026" max="1026" width="5.875" style="133" customWidth="1"/>
    <col min="1027" max="1029" width="3.375" style="133" customWidth="1"/>
    <col min="1030" max="1030" width="23.375" style="133" customWidth="1"/>
    <col min="1031" max="1031" width="13.375" style="133" customWidth="1"/>
    <col min="1032" max="1035" width="12.125" style="133"/>
    <col min="1036" max="1037" width="10.875" style="133" customWidth="1"/>
    <col min="1038" max="1280" width="12.125" style="133"/>
    <col min="1281" max="1281" width="13.375" style="133" customWidth="1"/>
    <col min="1282" max="1282" width="5.875" style="133" customWidth="1"/>
    <col min="1283" max="1285" width="3.375" style="133" customWidth="1"/>
    <col min="1286" max="1286" width="23.375" style="133" customWidth="1"/>
    <col min="1287" max="1287" width="13.375" style="133" customWidth="1"/>
    <col min="1288" max="1291" width="12.125" style="133"/>
    <col min="1292" max="1293" width="10.875" style="133" customWidth="1"/>
    <col min="1294" max="1536" width="12.125" style="133"/>
    <col min="1537" max="1537" width="13.375" style="133" customWidth="1"/>
    <col min="1538" max="1538" width="5.875" style="133" customWidth="1"/>
    <col min="1539" max="1541" width="3.375" style="133" customWidth="1"/>
    <col min="1542" max="1542" width="23.375" style="133" customWidth="1"/>
    <col min="1543" max="1543" width="13.375" style="133" customWidth="1"/>
    <col min="1544" max="1547" width="12.125" style="133"/>
    <col min="1548" max="1549" width="10.875" style="133" customWidth="1"/>
    <col min="1550" max="1792" width="12.125" style="133"/>
    <col min="1793" max="1793" width="13.375" style="133" customWidth="1"/>
    <col min="1794" max="1794" width="5.875" style="133" customWidth="1"/>
    <col min="1795" max="1797" width="3.375" style="133" customWidth="1"/>
    <col min="1798" max="1798" width="23.375" style="133" customWidth="1"/>
    <col min="1799" max="1799" width="13.375" style="133" customWidth="1"/>
    <col min="1800" max="1803" width="12.125" style="133"/>
    <col min="1804" max="1805" width="10.875" style="133" customWidth="1"/>
    <col min="1806" max="2048" width="12.125" style="133"/>
    <col min="2049" max="2049" width="13.375" style="133" customWidth="1"/>
    <col min="2050" max="2050" width="5.875" style="133" customWidth="1"/>
    <col min="2051" max="2053" width="3.375" style="133" customWidth="1"/>
    <col min="2054" max="2054" width="23.375" style="133" customWidth="1"/>
    <col min="2055" max="2055" width="13.375" style="133" customWidth="1"/>
    <col min="2056" max="2059" width="12.125" style="133"/>
    <col min="2060" max="2061" width="10.875" style="133" customWidth="1"/>
    <col min="2062" max="2304" width="12.125" style="133"/>
    <col min="2305" max="2305" width="13.375" style="133" customWidth="1"/>
    <col min="2306" max="2306" width="5.875" style="133" customWidth="1"/>
    <col min="2307" max="2309" width="3.375" style="133" customWidth="1"/>
    <col min="2310" max="2310" width="23.375" style="133" customWidth="1"/>
    <col min="2311" max="2311" width="13.375" style="133" customWidth="1"/>
    <col min="2312" max="2315" width="12.125" style="133"/>
    <col min="2316" max="2317" width="10.875" style="133" customWidth="1"/>
    <col min="2318" max="2560" width="12.125" style="133"/>
    <col min="2561" max="2561" width="13.375" style="133" customWidth="1"/>
    <col min="2562" max="2562" width="5.875" style="133" customWidth="1"/>
    <col min="2563" max="2565" width="3.375" style="133" customWidth="1"/>
    <col min="2566" max="2566" width="23.375" style="133" customWidth="1"/>
    <col min="2567" max="2567" width="13.375" style="133" customWidth="1"/>
    <col min="2568" max="2571" width="12.125" style="133"/>
    <col min="2572" max="2573" width="10.875" style="133" customWidth="1"/>
    <col min="2574" max="2816" width="12.125" style="133"/>
    <col min="2817" max="2817" width="13.375" style="133" customWidth="1"/>
    <col min="2818" max="2818" width="5.875" style="133" customWidth="1"/>
    <col min="2819" max="2821" width="3.375" style="133" customWidth="1"/>
    <col min="2822" max="2822" width="23.375" style="133" customWidth="1"/>
    <col min="2823" max="2823" width="13.375" style="133" customWidth="1"/>
    <col min="2824" max="2827" width="12.125" style="133"/>
    <col min="2828" max="2829" width="10.875" style="133" customWidth="1"/>
    <col min="2830" max="3072" width="12.125" style="133"/>
    <col min="3073" max="3073" width="13.375" style="133" customWidth="1"/>
    <col min="3074" max="3074" width="5.875" style="133" customWidth="1"/>
    <col min="3075" max="3077" width="3.375" style="133" customWidth="1"/>
    <col min="3078" max="3078" width="23.375" style="133" customWidth="1"/>
    <col min="3079" max="3079" width="13.375" style="133" customWidth="1"/>
    <col min="3080" max="3083" width="12.125" style="133"/>
    <col min="3084" max="3085" width="10.875" style="133" customWidth="1"/>
    <col min="3086" max="3328" width="12.125" style="133"/>
    <col min="3329" max="3329" width="13.375" style="133" customWidth="1"/>
    <col min="3330" max="3330" width="5.875" style="133" customWidth="1"/>
    <col min="3331" max="3333" width="3.375" style="133" customWidth="1"/>
    <col min="3334" max="3334" width="23.375" style="133" customWidth="1"/>
    <col min="3335" max="3335" width="13.375" style="133" customWidth="1"/>
    <col min="3336" max="3339" width="12.125" style="133"/>
    <col min="3340" max="3341" width="10.875" style="133" customWidth="1"/>
    <col min="3342" max="3584" width="12.125" style="133"/>
    <col min="3585" max="3585" width="13.375" style="133" customWidth="1"/>
    <col min="3586" max="3586" width="5.875" style="133" customWidth="1"/>
    <col min="3587" max="3589" width="3.375" style="133" customWidth="1"/>
    <col min="3590" max="3590" width="23.375" style="133" customWidth="1"/>
    <col min="3591" max="3591" width="13.375" style="133" customWidth="1"/>
    <col min="3592" max="3595" width="12.125" style="133"/>
    <col min="3596" max="3597" width="10.875" style="133" customWidth="1"/>
    <col min="3598" max="3840" width="12.125" style="133"/>
    <col min="3841" max="3841" width="13.375" style="133" customWidth="1"/>
    <col min="3842" max="3842" width="5.875" style="133" customWidth="1"/>
    <col min="3843" max="3845" width="3.375" style="133" customWidth="1"/>
    <col min="3846" max="3846" width="23.375" style="133" customWidth="1"/>
    <col min="3847" max="3847" width="13.375" style="133" customWidth="1"/>
    <col min="3848" max="3851" width="12.125" style="133"/>
    <col min="3852" max="3853" width="10.875" style="133" customWidth="1"/>
    <col min="3854" max="4096" width="12.125" style="133"/>
    <col min="4097" max="4097" width="13.375" style="133" customWidth="1"/>
    <col min="4098" max="4098" width="5.875" style="133" customWidth="1"/>
    <col min="4099" max="4101" width="3.375" style="133" customWidth="1"/>
    <col min="4102" max="4102" width="23.375" style="133" customWidth="1"/>
    <col min="4103" max="4103" width="13.375" style="133" customWidth="1"/>
    <col min="4104" max="4107" width="12.125" style="133"/>
    <col min="4108" max="4109" width="10.875" style="133" customWidth="1"/>
    <col min="4110" max="4352" width="12.125" style="133"/>
    <col min="4353" max="4353" width="13.375" style="133" customWidth="1"/>
    <col min="4354" max="4354" width="5.875" style="133" customWidth="1"/>
    <col min="4355" max="4357" width="3.375" style="133" customWidth="1"/>
    <col min="4358" max="4358" width="23.375" style="133" customWidth="1"/>
    <col min="4359" max="4359" width="13.375" style="133" customWidth="1"/>
    <col min="4360" max="4363" width="12.125" style="133"/>
    <col min="4364" max="4365" width="10.875" style="133" customWidth="1"/>
    <col min="4366" max="4608" width="12.125" style="133"/>
    <col min="4609" max="4609" width="13.375" style="133" customWidth="1"/>
    <col min="4610" max="4610" width="5.875" style="133" customWidth="1"/>
    <col min="4611" max="4613" width="3.375" style="133" customWidth="1"/>
    <col min="4614" max="4614" width="23.375" style="133" customWidth="1"/>
    <col min="4615" max="4615" width="13.375" style="133" customWidth="1"/>
    <col min="4616" max="4619" width="12.125" style="133"/>
    <col min="4620" max="4621" width="10.875" style="133" customWidth="1"/>
    <col min="4622" max="4864" width="12.125" style="133"/>
    <col min="4865" max="4865" width="13.375" style="133" customWidth="1"/>
    <col min="4866" max="4866" width="5.875" style="133" customWidth="1"/>
    <col min="4867" max="4869" width="3.375" style="133" customWidth="1"/>
    <col min="4870" max="4870" width="23.375" style="133" customWidth="1"/>
    <col min="4871" max="4871" width="13.375" style="133" customWidth="1"/>
    <col min="4872" max="4875" width="12.125" style="133"/>
    <col min="4876" max="4877" width="10.875" style="133" customWidth="1"/>
    <col min="4878" max="5120" width="12.125" style="133"/>
    <col min="5121" max="5121" width="13.375" style="133" customWidth="1"/>
    <col min="5122" max="5122" width="5.875" style="133" customWidth="1"/>
    <col min="5123" max="5125" width="3.375" style="133" customWidth="1"/>
    <col min="5126" max="5126" width="23.375" style="133" customWidth="1"/>
    <col min="5127" max="5127" width="13.375" style="133" customWidth="1"/>
    <col min="5128" max="5131" width="12.125" style="133"/>
    <col min="5132" max="5133" width="10.875" style="133" customWidth="1"/>
    <col min="5134" max="5376" width="12.125" style="133"/>
    <col min="5377" max="5377" width="13.375" style="133" customWidth="1"/>
    <col min="5378" max="5378" width="5.875" style="133" customWidth="1"/>
    <col min="5379" max="5381" width="3.375" style="133" customWidth="1"/>
    <col min="5382" max="5382" width="23.375" style="133" customWidth="1"/>
    <col min="5383" max="5383" width="13.375" style="133" customWidth="1"/>
    <col min="5384" max="5387" width="12.125" style="133"/>
    <col min="5388" max="5389" width="10.875" style="133" customWidth="1"/>
    <col min="5390" max="5632" width="12.125" style="133"/>
    <col min="5633" max="5633" width="13.375" style="133" customWidth="1"/>
    <col min="5634" max="5634" width="5.875" style="133" customWidth="1"/>
    <col min="5635" max="5637" width="3.375" style="133" customWidth="1"/>
    <col min="5638" max="5638" width="23.375" style="133" customWidth="1"/>
    <col min="5639" max="5639" width="13.375" style="133" customWidth="1"/>
    <col min="5640" max="5643" width="12.125" style="133"/>
    <col min="5644" max="5645" width="10.875" style="133" customWidth="1"/>
    <col min="5646" max="5888" width="12.125" style="133"/>
    <col min="5889" max="5889" width="13.375" style="133" customWidth="1"/>
    <col min="5890" max="5890" width="5.875" style="133" customWidth="1"/>
    <col min="5891" max="5893" width="3.375" style="133" customWidth="1"/>
    <col min="5894" max="5894" width="23.375" style="133" customWidth="1"/>
    <col min="5895" max="5895" width="13.375" style="133" customWidth="1"/>
    <col min="5896" max="5899" width="12.125" style="133"/>
    <col min="5900" max="5901" width="10.875" style="133" customWidth="1"/>
    <col min="5902" max="6144" width="12.125" style="133"/>
    <col min="6145" max="6145" width="13.375" style="133" customWidth="1"/>
    <col min="6146" max="6146" width="5.875" style="133" customWidth="1"/>
    <col min="6147" max="6149" width="3.375" style="133" customWidth="1"/>
    <col min="6150" max="6150" width="23.375" style="133" customWidth="1"/>
    <col min="6151" max="6151" width="13.375" style="133" customWidth="1"/>
    <col min="6152" max="6155" width="12.125" style="133"/>
    <col min="6156" max="6157" width="10.875" style="133" customWidth="1"/>
    <col min="6158" max="6400" width="12.125" style="133"/>
    <col min="6401" max="6401" width="13.375" style="133" customWidth="1"/>
    <col min="6402" max="6402" width="5.875" style="133" customWidth="1"/>
    <col min="6403" max="6405" width="3.375" style="133" customWidth="1"/>
    <col min="6406" max="6406" width="23.375" style="133" customWidth="1"/>
    <col min="6407" max="6407" width="13.375" style="133" customWidth="1"/>
    <col min="6408" max="6411" width="12.125" style="133"/>
    <col min="6412" max="6413" width="10.875" style="133" customWidth="1"/>
    <col min="6414" max="6656" width="12.125" style="133"/>
    <col min="6657" max="6657" width="13.375" style="133" customWidth="1"/>
    <col min="6658" max="6658" width="5.875" style="133" customWidth="1"/>
    <col min="6659" max="6661" width="3.375" style="133" customWidth="1"/>
    <col min="6662" max="6662" width="23.375" style="133" customWidth="1"/>
    <col min="6663" max="6663" width="13.375" style="133" customWidth="1"/>
    <col min="6664" max="6667" width="12.125" style="133"/>
    <col min="6668" max="6669" width="10.875" style="133" customWidth="1"/>
    <col min="6670" max="6912" width="12.125" style="133"/>
    <col min="6913" max="6913" width="13.375" style="133" customWidth="1"/>
    <col min="6914" max="6914" width="5.875" style="133" customWidth="1"/>
    <col min="6915" max="6917" width="3.375" style="133" customWidth="1"/>
    <col min="6918" max="6918" width="23.375" style="133" customWidth="1"/>
    <col min="6919" max="6919" width="13.375" style="133" customWidth="1"/>
    <col min="6920" max="6923" width="12.125" style="133"/>
    <col min="6924" max="6925" width="10.875" style="133" customWidth="1"/>
    <col min="6926" max="7168" width="12.125" style="133"/>
    <col min="7169" max="7169" width="13.375" style="133" customWidth="1"/>
    <col min="7170" max="7170" width="5.875" style="133" customWidth="1"/>
    <col min="7171" max="7173" width="3.375" style="133" customWidth="1"/>
    <col min="7174" max="7174" width="23.375" style="133" customWidth="1"/>
    <col min="7175" max="7175" width="13.375" style="133" customWidth="1"/>
    <col min="7176" max="7179" width="12.125" style="133"/>
    <col min="7180" max="7181" width="10.875" style="133" customWidth="1"/>
    <col min="7182" max="7424" width="12.125" style="133"/>
    <col min="7425" max="7425" width="13.375" style="133" customWidth="1"/>
    <col min="7426" max="7426" width="5.875" style="133" customWidth="1"/>
    <col min="7427" max="7429" width="3.375" style="133" customWidth="1"/>
    <col min="7430" max="7430" width="23.375" style="133" customWidth="1"/>
    <col min="7431" max="7431" width="13.375" style="133" customWidth="1"/>
    <col min="7432" max="7435" width="12.125" style="133"/>
    <col min="7436" max="7437" width="10.875" style="133" customWidth="1"/>
    <col min="7438" max="7680" width="12.125" style="133"/>
    <col min="7681" max="7681" width="13.375" style="133" customWidth="1"/>
    <col min="7682" max="7682" width="5.875" style="133" customWidth="1"/>
    <col min="7683" max="7685" width="3.375" style="133" customWidth="1"/>
    <col min="7686" max="7686" width="23.375" style="133" customWidth="1"/>
    <col min="7687" max="7687" width="13.375" style="133" customWidth="1"/>
    <col min="7688" max="7691" width="12.125" style="133"/>
    <col min="7692" max="7693" width="10.875" style="133" customWidth="1"/>
    <col min="7694" max="7936" width="12.125" style="133"/>
    <col min="7937" max="7937" width="13.375" style="133" customWidth="1"/>
    <col min="7938" max="7938" width="5.875" style="133" customWidth="1"/>
    <col min="7939" max="7941" width="3.375" style="133" customWidth="1"/>
    <col min="7942" max="7942" width="23.375" style="133" customWidth="1"/>
    <col min="7943" max="7943" width="13.375" style="133" customWidth="1"/>
    <col min="7944" max="7947" width="12.125" style="133"/>
    <col min="7948" max="7949" width="10.875" style="133" customWidth="1"/>
    <col min="7950" max="8192" width="12.125" style="133"/>
    <col min="8193" max="8193" width="13.375" style="133" customWidth="1"/>
    <col min="8194" max="8194" width="5.875" style="133" customWidth="1"/>
    <col min="8195" max="8197" width="3.375" style="133" customWidth="1"/>
    <col min="8198" max="8198" width="23.375" style="133" customWidth="1"/>
    <col min="8199" max="8199" width="13.375" style="133" customWidth="1"/>
    <col min="8200" max="8203" width="12.125" style="133"/>
    <col min="8204" max="8205" width="10.875" style="133" customWidth="1"/>
    <col min="8206" max="8448" width="12.125" style="133"/>
    <col min="8449" max="8449" width="13.375" style="133" customWidth="1"/>
    <col min="8450" max="8450" width="5.875" style="133" customWidth="1"/>
    <col min="8451" max="8453" width="3.375" style="133" customWidth="1"/>
    <col min="8454" max="8454" width="23.375" style="133" customWidth="1"/>
    <col min="8455" max="8455" width="13.375" style="133" customWidth="1"/>
    <col min="8456" max="8459" width="12.125" style="133"/>
    <col min="8460" max="8461" width="10.875" style="133" customWidth="1"/>
    <col min="8462" max="8704" width="12.125" style="133"/>
    <col min="8705" max="8705" width="13.375" style="133" customWidth="1"/>
    <col min="8706" max="8706" width="5.875" style="133" customWidth="1"/>
    <col min="8707" max="8709" width="3.375" style="133" customWidth="1"/>
    <col min="8710" max="8710" width="23.375" style="133" customWidth="1"/>
    <col min="8711" max="8711" width="13.375" style="133" customWidth="1"/>
    <col min="8712" max="8715" width="12.125" style="133"/>
    <col min="8716" max="8717" width="10.875" style="133" customWidth="1"/>
    <col min="8718" max="8960" width="12.125" style="133"/>
    <col min="8961" max="8961" width="13.375" style="133" customWidth="1"/>
    <col min="8962" max="8962" width="5.875" style="133" customWidth="1"/>
    <col min="8963" max="8965" width="3.375" style="133" customWidth="1"/>
    <col min="8966" max="8966" width="23.375" style="133" customWidth="1"/>
    <col min="8967" max="8967" width="13.375" style="133" customWidth="1"/>
    <col min="8968" max="8971" width="12.125" style="133"/>
    <col min="8972" max="8973" width="10.875" style="133" customWidth="1"/>
    <col min="8974" max="9216" width="12.125" style="133"/>
    <col min="9217" max="9217" width="13.375" style="133" customWidth="1"/>
    <col min="9218" max="9218" width="5.875" style="133" customWidth="1"/>
    <col min="9219" max="9221" width="3.375" style="133" customWidth="1"/>
    <col min="9222" max="9222" width="23.375" style="133" customWidth="1"/>
    <col min="9223" max="9223" width="13.375" style="133" customWidth="1"/>
    <col min="9224" max="9227" width="12.125" style="133"/>
    <col min="9228" max="9229" width="10.875" style="133" customWidth="1"/>
    <col min="9230" max="9472" width="12.125" style="133"/>
    <col min="9473" max="9473" width="13.375" style="133" customWidth="1"/>
    <col min="9474" max="9474" width="5.875" style="133" customWidth="1"/>
    <col min="9475" max="9477" width="3.375" style="133" customWidth="1"/>
    <col min="9478" max="9478" width="23.375" style="133" customWidth="1"/>
    <col min="9479" max="9479" width="13.375" style="133" customWidth="1"/>
    <col min="9480" max="9483" width="12.125" style="133"/>
    <col min="9484" max="9485" width="10.875" style="133" customWidth="1"/>
    <col min="9486" max="9728" width="12.125" style="133"/>
    <col min="9729" max="9729" width="13.375" style="133" customWidth="1"/>
    <col min="9730" max="9730" width="5.875" style="133" customWidth="1"/>
    <col min="9731" max="9733" width="3.375" style="133" customWidth="1"/>
    <col min="9734" max="9734" width="23.375" style="133" customWidth="1"/>
    <col min="9735" max="9735" width="13.375" style="133" customWidth="1"/>
    <col min="9736" max="9739" width="12.125" style="133"/>
    <col min="9740" max="9741" width="10.875" style="133" customWidth="1"/>
    <col min="9742" max="9984" width="12.125" style="133"/>
    <col min="9985" max="9985" width="13.375" style="133" customWidth="1"/>
    <col min="9986" max="9986" width="5.875" style="133" customWidth="1"/>
    <col min="9987" max="9989" width="3.375" style="133" customWidth="1"/>
    <col min="9990" max="9990" width="23.375" style="133" customWidth="1"/>
    <col min="9991" max="9991" width="13.375" style="133" customWidth="1"/>
    <col min="9992" max="9995" width="12.125" style="133"/>
    <col min="9996" max="9997" width="10.875" style="133" customWidth="1"/>
    <col min="9998" max="10240" width="12.125" style="133"/>
    <col min="10241" max="10241" width="13.375" style="133" customWidth="1"/>
    <col min="10242" max="10242" width="5.875" style="133" customWidth="1"/>
    <col min="10243" max="10245" width="3.375" style="133" customWidth="1"/>
    <col min="10246" max="10246" width="23.375" style="133" customWidth="1"/>
    <col min="10247" max="10247" width="13.375" style="133" customWidth="1"/>
    <col min="10248" max="10251" width="12.125" style="133"/>
    <col min="10252" max="10253" width="10.875" style="133" customWidth="1"/>
    <col min="10254" max="10496" width="12.125" style="133"/>
    <col min="10497" max="10497" width="13.375" style="133" customWidth="1"/>
    <col min="10498" max="10498" width="5.875" style="133" customWidth="1"/>
    <col min="10499" max="10501" width="3.375" style="133" customWidth="1"/>
    <col min="10502" max="10502" width="23.375" style="133" customWidth="1"/>
    <col min="10503" max="10503" width="13.375" style="133" customWidth="1"/>
    <col min="10504" max="10507" width="12.125" style="133"/>
    <col min="10508" max="10509" width="10.875" style="133" customWidth="1"/>
    <col min="10510" max="10752" width="12.125" style="133"/>
    <col min="10753" max="10753" width="13.375" style="133" customWidth="1"/>
    <col min="10754" max="10754" width="5.875" style="133" customWidth="1"/>
    <col min="10755" max="10757" width="3.375" style="133" customWidth="1"/>
    <col min="10758" max="10758" width="23.375" style="133" customWidth="1"/>
    <col min="10759" max="10759" width="13.375" style="133" customWidth="1"/>
    <col min="10760" max="10763" width="12.125" style="133"/>
    <col min="10764" max="10765" width="10.875" style="133" customWidth="1"/>
    <col min="10766" max="11008" width="12.125" style="133"/>
    <col min="11009" max="11009" width="13.375" style="133" customWidth="1"/>
    <col min="11010" max="11010" width="5.875" style="133" customWidth="1"/>
    <col min="11011" max="11013" width="3.375" style="133" customWidth="1"/>
    <col min="11014" max="11014" width="23.375" style="133" customWidth="1"/>
    <col min="11015" max="11015" width="13.375" style="133" customWidth="1"/>
    <col min="11016" max="11019" width="12.125" style="133"/>
    <col min="11020" max="11021" width="10.875" style="133" customWidth="1"/>
    <col min="11022" max="11264" width="12.125" style="133"/>
    <col min="11265" max="11265" width="13.375" style="133" customWidth="1"/>
    <col min="11266" max="11266" width="5.875" style="133" customWidth="1"/>
    <col min="11267" max="11269" width="3.375" style="133" customWidth="1"/>
    <col min="11270" max="11270" width="23.375" style="133" customWidth="1"/>
    <col min="11271" max="11271" width="13.375" style="133" customWidth="1"/>
    <col min="11272" max="11275" width="12.125" style="133"/>
    <col min="11276" max="11277" width="10.875" style="133" customWidth="1"/>
    <col min="11278" max="11520" width="12.125" style="133"/>
    <col min="11521" max="11521" width="13.375" style="133" customWidth="1"/>
    <col min="11522" max="11522" width="5.875" style="133" customWidth="1"/>
    <col min="11523" max="11525" width="3.375" style="133" customWidth="1"/>
    <col min="11526" max="11526" width="23.375" style="133" customWidth="1"/>
    <col min="11527" max="11527" width="13.375" style="133" customWidth="1"/>
    <col min="11528" max="11531" width="12.125" style="133"/>
    <col min="11532" max="11533" width="10.875" style="133" customWidth="1"/>
    <col min="11534" max="11776" width="12.125" style="133"/>
    <col min="11777" max="11777" width="13.375" style="133" customWidth="1"/>
    <col min="11778" max="11778" width="5.875" style="133" customWidth="1"/>
    <col min="11779" max="11781" width="3.375" style="133" customWidth="1"/>
    <col min="11782" max="11782" width="23.375" style="133" customWidth="1"/>
    <col min="11783" max="11783" width="13.375" style="133" customWidth="1"/>
    <col min="11784" max="11787" width="12.125" style="133"/>
    <col min="11788" max="11789" width="10.875" style="133" customWidth="1"/>
    <col min="11790" max="12032" width="12.125" style="133"/>
    <col min="12033" max="12033" width="13.375" style="133" customWidth="1"/>
    <col min="12034" max="12034" width="5.875" style="133" customWidth="1"/>
    <col min="12035" max="12037" width="3.375" style="133" customWidth="1"/>
    <col min="12038" max="12038" width="23.375" style="133" customWidth="1"/>
    <col min="12039" max="12039" width="13.375" style="133" customWidth="1"/>
    <col min="12040" max="12043" width="12.125" style="133"/>
    <col min="12044" max="12045" width="10.875" style="133" customWidth="1"/>
    <col min="12046" max="12288" width="12.125" style="133"/>
    <col min="12289" max="12289" width="13.375" style="133" customWidth="1"/>
    <col min="12290" max="12290" width="5.875" style="133" customWidth="1"/>
    <col min="12291" max="12293" width="3.375" style="133" customWidth="1"/>
    <col min="12294" max="12294" width="23.375" style="133" customWidth="1"/>
    <col min="12295" max="12295" width="13.375" style="133" customWidth="1"/>
    <col min="12296" max="12299" width="12.125" style="133"/>
    <col min="12300" max="12301" width="10.875" style="133" customWidth="1"/>
    <col min="12302" max="12544" width="12.125" style="133"/>
    <col min="12545" max="12545" width="13.375" style="133" customWidth="1"/>
    <col min="12546" max="12546" width="5.875" style="133" customWidth="1"/>
    <col min="12547" max="12549" width="3.375" style="133" customWidth="1"/>
    <col min="12550" max="12550" width="23.375" style="133" customWidth="1"/>
    <col min="12551" max="12551" width="13.375" style="133" customWidth="1"/>
    <col min="12552" max="12555" width="12.125" style="133"/>
    <col min="12556" max="12557" width="10.875" style="133" customWidth="1"/>
    <col min="12558" max="12800" width="12.125" style="133"/>
    <col min="12801" max="12801" width="13.375" style="133" customWidth="1"/>
    <col min="12802" max="12802" width="5.875" style="133" customWidth="1"/>
    <col min="12803" max="12805" width="3.375" style="133" customWidth="1"/>
    <col min="12806" max="12806" width="23.375" style="133" customWidth="1"/>
    <col min="12807" max="12807" width="13.375" style="133" customWidth="1"/>
    <col min="12808" max="12811" width="12.125" style="133"/>
    <col min="12812" max="12813" width="10.875" style="133" customWidth="1"/>
    <col min="12814" max="13056" width="12.125" style="133"/>
    <col min="13057" max="13057" width="13.375" style="133" customWidth="1"/>
    <col min="13058" max="13058" width="5.875" style="133" customWidth="1"/>
    <col min="13059" max="13061" width="3.375" style="133" customWidth="1"/>
    <col min="13062" max="13062" width="23.375" style="133" customWidth="1"/>
    <col min="13063" max="13063" width="13.375" style="133" customWidth="1"/>
    <col min="13064" max="13067" width="12.125" style="133"/>
    <col min="13068" max="13069" width="10.875" style="133" customWidth="1"/>
    <col min="13070" max="13312" width="12.125" style="133"/>
    <col min="13313" max="13313" width="13.375" style="133" customWidth="1"/>
    <col min="13314" max="13314" width="5.875" style="133" customWidth="1"/>
    <col min="13315" max="13317" width="3.375" style="133" customWidth="1"/>
    <col min="13318" max="13318" width="23.375" style="133" customWidth="1"/>
    <col min="13319" max="13319" width="13.375" style="133" customWidth="1"/>
    <col min="13320" max="13323" width="12.125" style="133"/>
    <col min="13324" max="13325" width="10.875" style="133" customWidth="1"/>
    <col min="13326" max="13568" width="12.125" style="133"/>
    <col min="13569" max="13569" width="13.375" style="133" customWidth="1"/>
    <col min="13570" max="13570" width="5.875" style="133" customWidth="1"/>
    <col min="13571" max="13573" width="3.375" style="133" customWidth="1"/>
    <col min="13574" max="13574" width="23.375" style="133" customWidth="1"/>
    <col min="13575" max="13575" width="13.375" style="133" customWidth="1"/>
    <col min="13576" max="13579" width="12.125" style="133"/>
    <col min="13580" max="13581" width="10.875" style="133" customWidth="1"/>
    <col min="13582" max="13824" width="12.125" style="133"/>
    <col min="13825" max="13825" width="13.375" style="133" customWidth="1"/>
    <col min="13826" max="13826" width="5.875" style="133" customWidth="1"/>
    <col min="13827" max="13829" width="3.375" style="133" customWidth="1"/>
    <col min="13830" max="13830" width="23.375" style="133" customWidth="1"/>
    <col min="13831" max="13831" width="13.375" style="133" customWidth="1"/>
    <col min="13832" max="13835" width="12.125" style="133"/>
    <col min="13836" max="13837" width="10.875" style="133" customWidth="1"/>
    <col min="13838" max="14080" width="12.125" style="133"/>
    <col min="14081" max="14081" width="13.375" style="133" customWidth="1"/>
    <col min="14082" max="14082" width="5.875" style="133" customWidth="1"/>
    <col min="14083" max="14085" width="3.375" style="133" customWidth="1"/>
    <col min="14086" max="14086" width="23.375" style="133" customWidth="1"/>
    <col min="14087" max="14087" width="13.375" style="133" customWidth="1"/>
    <col min="14088" max="14091" width="12.125" style="133"/>
    <col min="14092" max="14093" width="10.875" style="133" customWidth="1"/>
    <col min="14094" max="14336" width="12.125" style="133"/>
    <col min="14337" max="14337" width="13.375" style="133" customWidth="1"/>
    <col min="14338" max="14338" width="5.875" style="133" customWidth="1"/>
    <col min="14339" max="14341" width="3.375" style="133" customWidth="1"/>
    <col min="14342" max="14342" width="23.375" style="133" customWidth="1"/>
    <col min="14343" max="14343" width="13.375" style="133" customWidth="1"/>
    <col min="14344" max="14347" width="12.125" style="133"/>
    <col min="14348" max="14349" width="10.875" style="133" customWidth="1"/>
    <col min="14350" max="14592" width="12.125" style="133"/>
    <col min="14593" max="14593" width="13.375" style="133" customWidth="1"/>
    <col min="14594" max="14594" width="5.875" style="133" customWidth="1"/>
    <col min="14595" max="14597" width="3.375" style="133" customWidth="1"/>
    <col min="14598" max="14598" width="23.375" style="133" customWidth="1"/>
    <col min="14599" max="14599" width="13.375" style="133" customWidth="1"/>
    <col min="14600" max="14603" width="12.125" style="133"/>
    <col min="14604" max="14605" width="10.875" style="133" customWidth="1"/>
    <col min="14606" max="14848" width="12.125" style="133"/>
    <col min="14849" max="14849" width="13.375" style="133" customWidth="1"/>
    <col min="14850" max="14850" width="5.875" style="133" customWidth="1"/>
    <col min="14851" max="14853" width="3.375" style="133" customWidth="1"/>
    <col min="14854" max="14854" width="23.375" style="133" customWidth="1"/>
    <col min="14855" max="14855" width="13.375" style="133" customWidth="1"/>
    <col min="14856" max="14859" width="12.125" style="133"/>
    <col min="14860" max="14861" width="10.875" style="133" customWidth="1"/>
    <col min="14862" max="15104" width="12.125" style="133"/>
    <col min="15105" max="15105" width="13.375" style="133" customWidth="1"/>
    <col min="15106" max="15106" width="5.875" style="133" customWidth="1"/>
    <col min="15107" max="15109" width="3.375" style="133" customWidth="1"/>
    <col min="15110" max="15110" width="23.375" style="133" customWidth="1"/>
    <col min="15111" max="15111" width="13.375" style="133" customWidth="1"/>
    <col min="15112" max="15115" width="12.125" style="133"/>
    <col min="15116" max="15117" width="10.875" style="133" customWidth="1"/>
    <col min="15118" max="15360" width="12.125" style="133"/>
    <col min="15361" max="15361" width="13.375" style="133" customWidth="1"/>
    <col min="15362" max="15362" width="5.875" style="133" customWidth="1"/>
    <col min="15363" max="15365" width="3.375" style="133" customWidth="1"/>
    <col min="15366" max="15366" width="23.375" style="133" customWidth="1"/>
    <col min="15367" max="15367" width="13.375" style="133" customWidth="1"/>
    <col min="15368" max="15371" width="12.125" style="133"/>
    <col min="15372" max="15373" width="10.875" style="133" customWidth="1"/>
    <col min="15374" max="15616" width="12.125" style="133"/>
    <col min="15617" max="15617" width="13.375" style="133" customWidth="1"/>
    <col min="15618" max="15618" width="5.875" style="133" customWidth="1"/>
    <col min="15619" max="15621" width="3.375" style="133" customWidth="1"/>
    <col min="15622" max="15622" width="23.375" style="133" customWidth="1"/>
    <col min="15623" max="15623" width="13.375" style="133" customWidth="1"/>
    <col min="15624" max="15627" width="12.125" style="133"/>
    <col min="15628" max="15629" width="10.875" style="133" customWidth="1"/>
    <col min="15630" max="15872" width="12.125" style="133"/>
    <col min="15873" max="15873" width="13.375" style="133" customWidth="1"/>
    <col min="15874" max="15874" width="5.875" style="133" customWidth="1"/>
    <col min="15875" max="15877" width="3.375" style="133" customWidth="1"/>
    <col min="15878" max="15878" width="23.375" style="133" customWidth="1"/>
    <col min="15879" max="15879" width="13.375" style="133" customWidth="1"/>
    <col min="15880" max="15883" width="12.125" style="133"/>
    <col min="15884" max="15885" width="10.875" style="133" customWidth="1"/>
    <col min="15886" max="16128" width="12.125" style="133"/>
    <col min="16129" max="16129" width="13.375" style="133" customWidth="1"/>
    <col min="16130" max="16130" width="5.875" style="133" customWidth="1"/>
    <col min="16131" max="16133" width="3.375" style="133" customWidth="1"/>
    <col min="16134" max="16134" width="23.375" style="133" customWidth="1"/>
    <col min="16135" max="16135" width="13.375" style="133" customWidth="1"/>
    <col min="16136" max="16139" width="12.125" style="133"/>
    <col min="16140" max="16141" width="10.875" style="133" customWidth="1"/>
    <col min="16142" max="16384" width="12.125" style="133"/>
  </cols>
  <sheetData>
    <row r="1" spans="1:14" x14ac:dyDescent="0.2">
      <c r="A1" s="132"/>
    </row>
    <row r="6" spans="1:14" x14ac:dyDescent="0.2">
      <c r="H6" s="134" t="s">
        <v>322</v>
      </c>
    </row>
    <row r="7" spans="1:14" x14ac:dyDescent="0.2">
      <c r="G7" s="134" t="s">
        <v>364</v>
      </c>
    </row>
    <row r="8" spans="1:14" ht="18" thickBot="1" x14ac:dyDescent="0.25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 t="s">
        <v>365</v>
      </c>
    </row>
    <row r="9" spans="1:14" x14ac:dyDescent="0.2">
      <c r="G9" s="137"/>
      <c r="H9" s="137"/>
      <c r="I9" s="137"/>
      <c r="J9" s="137"/>
      <c r="K9" s="138"/>
      <c r="L9" s="138"/>
      <c r="M9" s="138"/>
      <c r="N9" s="138"/>
    </row>
    <row r="10" spans="1:14" x14ac:dyDescent="0.2">
      <c r="G10" s="139" t="s">
        <v>324</v>
      </c>
      <c r="H10" s="159" t="s">
        <v>366</v>
      </c>
      <c r="I10" s="159" t="s">
        <v>367</v>
      </c>
      <c r="J10" s="159" t="s">
        <v>368</v>
      </c>
      <c r="K10" s="137"/>
      <c r="L10" s="138"/>
      <c r="M10" s="138"/>
      <c r="N10" s="139" t="s">
        <v>328</v>
      </c>
    </row>
    <row r="11" spans="1:14" x14ac:dyDescent="0.2">
      <c r="B11" s="138"/>
      <c r="C11" s="138"/>
      <c r="D11" s="138"/>
      <c r="E11" s="138"/>
      <c r="F11" s="138"/>
      <c r="G11" s="140"/>
      <c r="H11" s="140"/>
      <c r="I11" s="140"/>
      <c r="J11" s="140"/>
      <c r="K11" s="141" t="s">
        <v>271</v>
      </c>
      <c r="L11" s="160" t="s">
        <v>369</v>
      </c>
      <c r="M11" s="160" t="s">
        <v>370</v>
      </c>
      <c r="N11" s="141" t="s">
        <v>331</v>
      </c>
    </row>
    <row r="12" spans="1:14" x14ac:dyDescent="0.2">
      <c r="G12" s="137"/>
    </row>
    <row r="13" spans="1:14" x14ac:dyDescent="0.2">
      <c r="C13" s="132" t="s">
        <v>371</v>
      </c>
      <c r="G13" s="142">
        <v>130</v>
      </c>
      <c r="H13" s="143">
        <v>104</v>
      </c>
      <c r="I13" s="143">
        <v>84</v>
      </c>
      <c r="J13" s="144">
        <f t="shared" ref="J13:J23" si="0">K13+N13</f>
        <v>63</v>
      </c>
      <c r="K13" s="143">
        <v>33</v>
      </c>
      <c r="L13" s="145" t="s">
        <v>102</v>
      </c>
      <c r="M13" s="145" t="s">
        <v>102</v>
      </c>
      <c r="N13" s="143">
        <v>30</v>
      </c>
    </row>
    <row r="14" spans="1:14" x14ac:dyDescent="0.2">
      <c r="C14" s="132" t="s">
        <v>333</v>
      </c>
      <c r="G14" s="142">
        <v>345</v>
      </c>
      <c r="H14" s="143">
        <f>117+178</f>
        <v>295</v>
      </c>
      <c r="I14" s="143">
        <f>93+143</f>
        <v>236</v>
      </c>
      <c r="J14" s="144">
        <f t="shared" si="0"/>
        <v>200</v>
      </c>
      <c r="K14" s="144">
        <f t="shared" ref="K14:K23" si="1">L14+M14</f>
        <v>64</v>
      </c>
      <c r="L14" s="143">
        <f>23+25</f>
        <v>48</v>
      </c>
      <c r="M14" s="143">
        <v>16</v>
      </c>
      <c r="N14" s="143">
        <f>4+48+84</f>
        <v>136</v>
      </c>
    </row>
    <row r="15" spans="1:14" x14ac:dyDescent="0.2">
      <c r="C15" s="132" t="s">
        <v>372</v>
      </c>
      <c r="G15" s="142">
        <v>240</v>
      </c>
      <c r="H15" s="143">
        <v>310</v>
      </c>
      <c r="I15" s="143">
        <v>220</v>
      </c>
      <c r="J15" s="144">
        <f t="shared" si="0"/>
        <v>154</v>
      </c>
      <c r="K15" s="144">
        <f t="shared" si="1"/>
        <v>132</v>
      </c>
      <c r="L15" s="143">
        <v>114</v>
      </c>
      <c r="M15" s="143">
        <v>18</v>
      </c>
      <c r="N15" s="143">
        <v>22</v>
      </c>
    </row>
    <row r="16" spans="1:14" x14ac:dyDescent="0.2">
      <c r="C16" s="132" t="s">
        <v>339</v>
      </c>
      <c r="G16" s="142">
        <v>235</v>
      </c>
      <c r="H16" s="143">
        <v>182</v>
      </c>
      <c r="I16" s="143">
        <v>161</v>
      </c>
      <c r="J16" s="144">
        <f t="shared" si="0"/>
        <v>139</v>
      </c>
      <c r="K16" s="144">
        <f t="shared" si="1"/>
        <v>75</v>
      </c>
      <c r="L16" s="143">
        <v>70</v>
      </c>
      <c r="M16" s="143">
        <v>5</v>
      </c>
      <c r="N16" s="143">
        <v>64</v>
      </c>
    </row>
    <row r="17" spans="2:14" x14ac:dyDescent="0.2">
      <c r="C17" s="132" t="s">
        <v>103</v>
      </c>
      <c r="G17" s="142">
        <v>230</v>
      </c>
      <c r="H17" s="143">
        <v>208</v>
      </c>
      <c r="I17" s="143">
        <v>183</v>
      </c>
      <c r="J17" s="144">
        <f t="shared" si="0"/>
        <v>161</v>
      </c>
      <c r="K17" s="144">
        <f t="shared" si="1"/>
        <v>82</v>
      </c>
      <c r="L17" s="143">
        <v>76</v>
      </c>
      <c r="M17" s="143">
        <v>6</v>
      </c>
      <c r="N17" s="143">
        <v>79</v>
      </c>
    </row>
    <row r="18" spans="2:14" x14ac:dyDescent="0.2">
      <c r="C18" s="132" t="s">
        <v>104</v>
      </c>
      <c r="G18" s="142">
        <v>335</v>
      </c>
      <c r="H18" s="143">
        <v>250</v>
      </c>
      <c r="I18" s="143">
        <v>244</v>
      </c>
      <c r="J18" s="144">
        <f t="shared" si="0"/>
        <v>218</v>
      </c>
      <c r="K18" s="144">
        <f t="shared" si="1"/>
        <v>74</v>
      </c>
      <c r="L18" s="143">
        <v>72</v>
      </c>
      <c r="M18" s="143">
        <v>2</v>
      </c>
      <c r="N18" s="143">
        <v>144</v>
      </c>
    </row>
    <row r="19" spans="2:14" x14ac:dyDescent="0.2">
      <c r="C19" s="132" t="s">
        <v>105</v>
      </c>
      <c r="G19" s="142">
        <v>350</v>
      </c>
      <c r="H19" s="143">
        <v>320</v>
      </c>
      <c r="I19" s="143">
        <v>283</v>
      </c>
      <c r="J19" s="144">
        <f t="shared" si="0"/>
        <v>252</v>
      </c>
      <c r="K19" s="144">
        <f t="shared" si="1"/>
        <v>118</v>
      </c>
      <c r="L19" s="143">
        <v>106</v>
      </c>
      <c r="M19" s="143">
        <v>12</v>
      </c>
      <c r="N19" s="143">
        <v>134</v>
      </c>
    </row>
    <row r="20" spans="2:14" x14ac:dyDescent="0.2">
      <c r="C20" s="132" t="s">
        <v>106</v>
      </c>
      <c r="G20" s="142">
        <v>420</v>
      </c>
      <c r="H20" s="143">
        <v>343</v>
      </c>
      <c r="I20" s="143">
        <v>318</v>
      </c>
      <c r="J20" s="144">
        <f t="shared" si="0"/>
        <v>275</v>
      </c>
      <c r="K20" s="144">
        <f t="shared" si="1"/>
        <v>160</v>
      </c>
      <c r="L20" s="143">
        <v>147</v>
      </c>
      <c r="M20" s="143">
        <v>13</v>
      </c>
      <c r="N20" s="143">
        <v>115</v>
      </c>
    </row>
    <row r="21" spans="2:14" x14ac:dyDescent="0.2">
      <c r="C21" s="132" t="s">
        <v>107</v>
      </c>
      <c r="G21" s="142">
        <v>420</v>
      </c>
      <c r="H21" s="143">
        <v>360</v>
      </c>
      <c r="I21" s="143">
        <v>319</v>
      </c>
      <c r="J21" s="144">
        <f t="shared" si="0"/>
        <v>283</v>
      </c>
      <c r="K21" s="144">
        <f t="shared" si="1"/>
        <v>140</v>
      </c>
      <c r="L21" s="143">
        <v>122</v>
      </c>
      <c r="M21" s="143">
        <v>18</v>
      </c>
      <c r="N21" s="143">
        <v>143</v>
      </c>
    </row>
    <row r="22" spans="2:14" x14ac:dyDescent="0.2">
      <c r="C22" s="132" t="s">
        <v>108</v>
      </c>
      <c r="G22" s="142">
        <v>450</v>
      </c>
      <c r="H22" s="143">
        <v>468</v>
      </c>
      <c r="I22" s="143">
        <v>383</v>
      </c>
      <c r="J22" s="144">
        <f t="shared" si="0"/>
        <v>346</v>
      </c>
      <c r="K22" s="144">
        <f t="shared" si="1"/>
        <v>169</v>
      </c>
      <c r="L22" s="143">
        <v>152</v>
      </c>
      <c r="M22" s="143">
        <v>17</v>
      </c>
      <c r="N22" s="143">
        <v>177</v>
      </c>
    </row>
    <row r="23" spans="2:14" x14ac:dyDescent="0.2">
      <c r="B23" s="146"/>
      <c r="C23" s="132" t="s">
        <v>109</v>
      </c>
      <c r="D23" s="146"/>
      <c r="E23" s="146"/>
      <c r="F23" s="144"/>
      <c r="G23" s="142">
        <v>420</v>
      </c>
      <c r="H23" s="143">
        <v>444</v>
      </c>
      <c r="I23" s="143">
        <v>358</v>
      </c>
      <c r="J23" s="144">
        <f t="shared" si="0"/>
        <v>313</v>
      </c>
      <c r="K23" s="144">
        <f t="shared" si="1"/>
        <v>213</v>
      </c>
      <c r="L23" s="143">
        <v>201</v>
      </c>
      <c r="M23" s="143">
        <v>12</v>
      </c>
      <c r="N23" s="143">
        <v>100</v>
      </c>
    </row>
    <row r="24" spans="2:14" x14ac:dyDescent="0.2">
      <c r="B24" s="146"/>
      <c r="C24" s="132" t="s">
        <v>110</v>
      </c>
      <c r="D24" s="144"/>
      <c r="E24" s="144"/>
      <c r="F24" s="144"/>
      <c r="G24" s="147">
        <v>465</v>
      </c>
      <c r="H24" s="144">
        <v>455</v>
      </c>
      <c r="I24" s="144">
        <v>360</v>
      </c>
      <c r="J24" s="144">
        <v>318</v>
      </c>
      <c r="K24" s="144">
        <v>155</v>
      </c>
      <c r="L24" s="144">
        <v>144</v>
      </c>
      <c r="M24" s="144">
        <v>11</v>
      </c>
      <c r="N24" s="144">
        <v>163</v>
      </c>
    </row>
    <row r="25" spans="2:14" x14ac:dyDescent="0.2">
      <c r="B25" s="146"/>
      <c r="C25" s="132" t="s">
        <v>111</v>
      </c>
      <c r="D25" s="146"/>
      <c r="E25" s="146"/>
      <c r="F25" s="146"/>
      <c r="G25" s="147">
        <v>360</v>
      </c>
      <c r="H25" s="144">
        <v>465</v>
      </c>
      <c r="I25" s="144">
        <v>318</v>
      </c>
      <c r="J25" s="144">
        <v>290</v>
      </c>
      <c r="K25" s="144">
        <v>109</v>
      </c>
      <c r="L25" s="144">
        <v>97</v>
      </c>
      <c r="M25" s="144">
        <v>12</v>
      </c>
      <c r="N25" s="144">
        <v>181</v>
      </c>
    </row>
    <row r="26" spans="2:14" x14ac:dyDescent="0.2">
      <c r="B26" s="146"/>
      <c r="C26" s="134" t="s">
        <v>112</v>
      </c>
      <c r="D26" s="146"/>
      <c r="E26" s="146"/>
      <c r="F26" s="146"/>
      <c r="G26" s="149">
        <f>G29+G57</f>
        <v>380</v>
      </c>
      <c r="H26" s="146">
        <f t="shared" ref="H26:N26" si="2">H29+H57</f>
        <v>521</v>
      </c>
      <c r="I26" s="146">
        <f t="shared" si="2"/>
        <v>381</v>
      </c>
      <c r="J26" s="146">
        <f t="shared" si="2"/>
        <v>351</v>
      </c>
      <c r="K26" s="146">
        <f t="shared" si="2"/>
        <v>125</v>
      </c>
      <c r="L26" s="146">
        <f t="shared" si="2"/>
        <v>94</v>
      </c>
      <c r="M26" s="146">
        <f t="shared" si="2"/>
        <v>31</v>
      </c>
      <c r="N26" s="146">
        <f t="shared" si="2"/>
        <v>226</v>
      </c>
    </row>
    <row r="27" spans="2:14" x14ac:dyDescent="0.2">
      <c r="B27" s="146"/>
      <c r="C27" s="134"/>
      <c r="D27" s="146"/>
      <c r="E27" s="146"/>
      <c r="F27" s="146"/>
      <c r="G27" s="149"/>
      <c r="H27" s="146"/>
      <c r="I27" s="146"/>
      <c r="J27" s="146"/>
      <c r="K27" s="146"/>
      <c r="L27" s="146"/>
      <c r="M27" s="146"/>
      <c r="N27" s="146"/>
    </row>
    <row r="28" spans="2:14" x14ac:dyDescent="0.2">
      <c r="B28" s="134" t="s">
        <v>373</v>
      </c>
      <c r="E28" s="146"/>
      <c r="F28" s="146"/>
      <c r="G28" s="149"/>
      <c r="H28" s="146"/>
      <c r="I28" s="146"/>
      <c r="J28" s="146"/>
      <c r="K28" s="146"/>
      <c r="L28" s="146"/>
      <c r="M28" s="146"/>
      <c r="N28" s="146"/>
    </row>
    <row r="29" spans="2:14" x14ac:dyDescent="0.2">
      <c r="B29" s="134" t="s">
        <v>374</v>
      </c>
      <c r="E29" s="146"/>
      <c r="F29" s="146"/>
      <c r="G29" s="149">
        <f t="shared" ref="G29:N29" si="3">SUM(G31:G55)</f>
        <v>300</v>
      </c>
      <c r="H29" s="146">
        <f t="shared" si="3"/>
        <v>411</v>
      </c>
      <c r="I29" s="146">
        <f t="shared" si="3"/>
        <v>298</v>
      </c>
      <c r="J29" s="146">
        <f t="shared" si="3"/>
        <v>272</v>
      </c>
      <c r="K29" s="146">
        <f t="shared" si="3"/>
        <v>110</v>
      </c>
      <c r="L29" s="146">
        <f t="shared" si="3"/>
        <v>79</v>
      </c>
      <c r="M29" s="146">
        <f t="shared" si="3"/>
        <v>31</v>
      </c>
      <c r="N29" s="146">
        <f t="shared" si="3"/>
        <v>162</v>
      </c>
    </row>
    <row r="30" spans="2:14" x14ac:dyDescent="0.2">
      <c r="G30" s="137"/>
    </row>
    <row r="31" spans="2:14" x14ac:dyDescent="0.2">
      <c r="C31" s="296" t="s">
        <v>375</v>
      </c>
      <c r="D31" s="297"/>
      <c r="E31" s="297"/>
      <c r="F31" s="298"/>
      <c r="G31" s="142">
        <v>15</v>
      </c>
      <c r="H31" s="143">
        <v>23</v>
      </c>
      <c r="I31" s="143">
        <v>15</v>
      </c>
      <c r="J31" s="144">
        <v>15</v>
      </c>
      <c r="K31" s="144">
        <f>+L31+M31</f>
        <v>6</v>
      </c>
      <c r="L31" s="143">
        <v>5</v>
      </c>
      <c r="M31" s="145">
        <v>1</v>
      </c>
      <c r="N31" s="145">
        <f>+J31-K31</f>
        <v>9</v>
      </c>
    </row>
    <row r="32" spans="2:14" x14ac:dyDescent="0.2">
      <c r="C32" s="299" t="s">
        <v>376</v>
      </c>
      <c r="D32" s="297"/>
      <c r="E32" s="297"/>
      <c r="F32" s="298"/>
      <c r="G32" s="142">
        <v>15</v>
      </c>
      <c r="H32" s="143">
        <v>17</v>
      </c>
      <c r="I32" s="143">
        <v>15</v>
      </c>
      <c r="J32" s="144">
        <v>15</v>
      </c>
      <c r="K32" s="144">
        <f>+L32+M32</f>
        <v>8</v>
      </c>
      <c r="L32" s="143">
        <v>4</v>
      </c>
      <c r="M32" s="145">
        <v>4</v>
      </c>
      <c r="N32" s="145">
        <f>+J32-K32</f>
        <v>7</v>
      </c>
    </row>
    <row r="33" spans="3:14" x14ac:dyDescent="0.2">
      <c r="C33" s="299" t="s">
        <v>377</v>
      </c>
      <c r="D33" s="297"/>
      <c r="E33" s="297"/>
      <c r="F33" s="298"/>
      <c r="G33" s="142">
        <v>15</v>
      </c>
      <c r="H33" s="143">
        <v>16</v>
      </c>
      <c r="I33" s="143">
        <v>15</v>
      </c>
      <c r="J33" s="144">
        <v>15</v>
      </c>
      <c r="K33" s="144">
        <f>+L33+M33</f>
        <v>7</v>
      </c>
      <c r="L33" s="143">
        <v>6</v>
      </c>
      <c r="M33" s="143">
        <v>1</v>
      </c>
      <c r="N33" s="145">
        <f>+J33-K33</f>
        <v>8</v>
      </c>
    </row>
    <row r="34" spans="3:14" x14ac:dyDescent="0.2">
      <c r="C34" s="296" t="s">
        <v>378</v>
      </c>
      <c r="D34" s="297"/>
      <c r="E34" s="297"/>
      <c r="F34" s="298"/>
      <c r="G34" s="142">
        <v>15</v>
      </c>
      <c r="H34" s="143">
        <v>13</v>
      </c>
      <c r="I34" s="143">
        <v>13</v>
      </c>
      <c r="J34" s="144">
        <v>12</v>
      </c>
      <c r="K34" s="144">
        <f>+L34+M34</f>
        <v>9</v>
      </c>
      <c r="L34" s="143">
        <v>9</v>
      </c>
      <c r="M34" s="145">
        <v>0</v>
      </c>
      <c r="N34" s="145">
        <f>+J34-K34</f>
        <v>3</v>
      </c>
    </row>
    <row r="35" spans="3:14" x14ac:dyDescent="0.2">
      <c r="F35" s="132"/>
      <c r="G35" s="142"/>
      <c r="H35" s="143"/>
      <c r="I35" s="143"/>
      <c r="J35" s="144"/>
      <c r="K35" s="144"/>
      <c r="L35" s="143"/>
      <c r="M35" s="145"/>
      <c r="N35" s="143"/>
    </row>
    <row r="36" spans="3:14" x14ac:dyDescent="0.2">
      <c r="C36" s="296" t="s">
        <v>379</v>
      </c>
      <c r="D36" s="297"/>
      <c r="E36" s="297"/>
      <c r="F36" s="298"/>
      <c r="G36" s="142">
        <v>15</v>
      </c>
      <c r="H36" s="143">
        <v>11</v>
      </c>
      <c r="I36" s="143">
        <v>9</v>
      </c>
      <c r="J36" s="144">
        <v>9</v>
      </c>
      <c r="K36" s="144">
        <f>+L36+M36</f>
        <v>2</v>
      </c>
      <c r="L36" s="143">
        <v>1</v>
      </c>
      <c r="M36" s="145">
        <v>1</v>
      </c>
      <c r="N36" s="145">
        <f>+J36-K36</f>
        <v>7</v>
      </c>
    </row>
    <row r="37" spans="3:14" x14ac:dyDescent="0.2">
      <c r="C37" s="296" t="s">
        <v>380</v>
      </c>
      <c r="D37" s="297"/>
      <c r="E37" s="297"/>
      <c r="F37" s="298"/>
      <c r="G37" s="142">
        <v>15</v>
      </c>
      <c r="H37" s="143">
        <v>11</v>
      </c>
      <c r="I37" s="143">
        <v>11</v>
      </c>
      <c r="J37" s="144">
        <v>11</v>
      </c>
      <c r="K37" s="144">
        <f>+L37+M37</f>
        <v>5</v>
      </c>
      <c r="L37" s="145">
        <v>3</v>
      </c>
      <c r="M37" s="145">
        <v>2</v>
      </c>
      <c r="N37" s="145">
        <f>+J37-K37</f>
        <v>6</v>
      </c>
    </row>
    <row r="38" spans="3:14" x14ac:dyDescent="0.2">
      <c r="C38" s="296" t="s">
        <v>381</v>
      </c>
      <c r="D38" s="297"/>
      <c r="E38" s="297"/>
      <c r="F38" s="298"/>
      <c r="G38" s="142">
        <v>15</v>
      </c>
      <c r="H38" s="143">
        <v>15</v>
      </c>
      <c r="I38" s="143">
        <v>15</v>
      </c>
      <c r="J38" s="144">
        <v>12</v>
      </c>
      <c r="K38" s="144">
        <f>+L38+M38</f>
        <v>8</v>
      </c>
      <c r="L38" s="143">
        <v>8</v>
      </c>
      <c r="M38" s="145">
        <v>0</v>
      </c>
      <c r="N38" s="145">
        <f>+J38-K38</f>
        <v>4</v>
      </c>
    </row>
    <row r="39" spans="3:14" x14ac:dyDescent="0.2">
      <c r="C39" s="296" t="s">
        <v>382</v>
      </c>
      <c r="D39" s="297"/>
      <c r="E39" s="297"/>
      <c r="F39" s="298"/>
      <c r="G39" s="142">
        <v>15</v>
      </c>
      <c r="H39" s="143">
        <v>9</v>
      </c>
      <c r="I39" s="143">
        <v>8</v>
      </c>
      <c r="J39" s="144">
        <v>6</v>
      </c>
      <c r="K39" s="144">
        <f>+L39+M39</f>
        <v>3</v>
      </c>
      <c r="L39" s="143">
        <v>3</v>
      </c>
      <c r="M39" s="145">
        <v>0</v>
      </c>
      <c r="N39" s="145">
        <f>+J39-K39</f>
        <v>3</v>
      </c>
    </row>
    <row r="40" spans="3:14" x14ac:dyDescent="0.2">
      <c r="F40" s="132"/>
      <c r="G40" s="142"/>
      <c r="H40" s="143"/>
      <c r="I40" s="143"/>
      <c r="J40" s="144"/>
      <c r="K40" s="144"/>
      <c r="L40" s="143"/>
      <c r="M40" s="145"/>
      <c r="N40" s="145"/>
    </row>
    <row r="41" spans="3:14" x14ac:dyDescent="0.2">
      <c r="C41" s="296" t="s">
        <v>383</v>
      </c>
      <c r="D41" s="297"/>
      <c r="E41" s="297"/>
      <c r="F41" s="298"/>
      <c r="G41" s="142">
        <v>15</v>
      </c>
      <c r="H41" s="143">
        <v>27</v>
      </c>
      <c r="I41" s="143">
        <v>16</v>
      </c>
      <c r="J41" s="144">
        <v>15</v>
      </c>
      <c r="K41" s="144">
        <f>+L41+M41</f>
        <v>6</v>
      </c>
      <c r="L41" s="143">
        <v>4</v>
      </c>
      <c r="M41" s="145">
        <v>2</v>
      </c>
      <c r="N41" s="145">
        <f>+J41-K41</f>
        <v>9</v>
      </c>
    </row>
    <row r="42" spans="3:14" x14ac:dyDescent="0.2">
      <c r="C42" s="296" t="s">
        <v>384</v>
      </c>
      <c r="D42" s="297"/>
      <c r="E42" s="297"/>
      <c r="F42" s="298"/>
      <c r="G42" s="142">
        <v>15</v>
      </c>
      <c r="H42" s="143">
        <v>27</v>
      </c>
      <c r="I42" s="143">
        <v>18</v>
      </c>
      <c r="J42" s="144">
        <v>17</v>
      </c>
      <c r="K42" s="144">
        <f>+L42+M42</f>
        <v>5</v>
      </c>
      <c r="L42" s="143">
        <v>2</v>
      </c>
      <c r="M42" s="143">
        <v>3</v>
      </c>
      <c r="N42" s="145">
        <f>+J42-K42</f>
        <v>12</v>
      </c>
    </row>
    <row r="43" spans="3:14" x14ac:dyDescent="0.2">
      <c r="C43" s="296" t="s">
        <v>385</v>
      </c>
      <c r="D43" s="297"/>
      <c r="E43" s="297"/>
      <c r="F43" s="298"/>
      <c r="G43" s="142">
        <v>15</v>
      </c>
      <c r="H43" s="143">
        <v>17</v>
      </c>
      <c r="I43" s="143">
        <v>17</v>
      </c>
      <c r="J43" s="144">
        <v>15</v>
      </c>
      <c r="K43" s="144">
        <f>+L43+M43</f>
        <v>6</v>
      </c>
      <c r="L43" s="143">
        <v>3</v>
      </c>
      <c r="M43" s="145">
        <v>3</v>
      </c>
      <c r="N43" s="145">
        <f>+J43-K43</f>
        <v>9</v>
      </c>
    </row>
    <row r="44" spans="3:14" x14ac:dyDescent="0.2">
      <c r="C44" s="296" t="s">
        <v>386</v>
      </c>
      <c r="D44" s="297"/>
      <c r="E44" s="297"/>
      <c r="F44" s="298"/>
      <c r="G44" s="142">
        <v>15</v>
      </c>
      <c r="H44" s="143">
        <v>21</v>
      </c>
      <c r="I44" s="143">
        <v>18</v>
      </c>
      <c r="J44" s="144">
        <v>17</v>
      </c>
      <c r="K44" s="144">
        <f>+L44+M44</f>
        <v>4</v>
      </c>
      <c r="L44" s="143">
        <v>3</v>
      </c>
      <c r="M44" s="145">
        <v>1</v>
      </c>
      <c r="N44" s="145">
        <f>+J44-K44</f>
        <v>13</v>
      </c>
    </row>
    <row r="45" spans="3:14" x14ac:dyDescent="0.2">
      <c r="F45" s="132"/>
      <c r="G45" s="142"/>
      <c r="H45" s="143"/>
      <c r="I45" s="143"/>
      <c r="J45" s="144"/>
      <c r="K45" s="144"/>
      <c r="L45" s="143"/>
      <c r="M45" s="145"/>
      <c r="N45" s="143"/>
    </row>
    <row r="46" spans="3:14" x14ac:dyDescent="0.2">
      <c r="C46" s="132" t="s">
        <v>387</v>
      </c>
      <c r="G46" s="142">
        <v>15</v>
      </c>
      <c r="H46" s="143">
        <v>35</v>
      </c>
      <c r="I46" s="143">
        <v>17</v>
      </c>
      <c r="J46" s="144">
        <v>16</v>
      </c>
      <c r="K46" s="144">
        <f>+L46+M46</f>
        <v>8</v>
      </c>
      <c r="L46" s="143">
        <v>5</v>
      </c>
      <c r="M46" s="145">
        <v>3</v>
      </c>
      <c r="N46" s="145">
        <f>+J46-K46</f>
        <v>8</v>
      </c>
    </row>
    <row r="47" spans="3:14" x14ac:dyDescent="0.2">
      <c r="C47" s="296" t="s">
        <v>384</v>
      </c>
      <c r="D47" s="297"/>
      <c r="E47" s="297"/>
      <c r="F47" s="298"/>
      <c r="G47" s="142">
        <v>15</v>
      </c>
      <c r="H47" s="143">
        <v>45</v>
      </c>
      <c r="I47" s="143">
        <v>17</v>
      </c>
      <c r="J47" s="144">
        <v>13</v>
      </c>
      <c r="K47" s="144">
        <f>+L47+M47</f>
        <v>5</v>
      </c>
      <c r="L47" s="143">
        <v>3</v>
      </c>
      <c r="M47" s="145">
        <v>2</v>
      </c>
      <c r="N47" s="145">
        <f>+J47-K47</f>
        <v>8</v>
      </c>
    </row>
    <row r="48" spans="3:14" x14ac:dyDescent="0.2">
      <c r="C48" s="296" t="s">
        <v>385</v>
      </c>
      <c r="D48" s="297"/>
      <c r="E48" s="297"/>
      <c r="F48" s="298"/>
      <c r="G48" s="142">
        <v>15</v>
      </c>
      <c r="H48" s="143">
        <v>30</v>
      </c>
      <c r="I48" s="143">
        <v>17</v>
      </c>
      <c r="J48" s="144">
        <v>17</v>
      </c>
      <c r="K48" s="144">
        <f>+L48+M48</f>
        <v>11</v>
      </c>
      <c r="L48" s="143">
        <v>7</v>
      </c>
      <c r="M48" s="145">
        <v>4</v>
      </c>
      <c r="N48" s="145">
        <f>+J48-K48</f>
        <v>6</v>
      </c>
    </row>
    <row r="49" spans="2:14" x14ac:dyDescent="0.2">
      <c r="C49" s="296" t="s">
        <v>386</v>
      </c>
      <c r="D49" s="297"/>
      <c r="E49" s="297"/>
      <c r="F49" s="298"/>
      <c r="G49" s="142">
        <v>15</v>
      </c>
      <c r="H49" s="143">
        <v>23</v>
      </c>
      <c r="I49" s="143">
        <v>17</v>
      </c>
      <c r="J49" s="144">
        <v>15</v>
      </c>
      <c r="K49" s="144">
        <f>+L49+M49</f>
        <v>4</v>
      </c>
      <c r="L49" s="143">
        <v>2</v>
      </c>
      <c r="M49" s="143">
        <v>2</v>
      </c>
      <c r="N49" s="145">
        <f>+J49-K49</f>
        <v>11</v>
      </c>
    </row>
    <row r="50" spans="2:14" x14ac:dyDescent="0.2">
      <c r="F50" s="132"/>
      <c r="G50" s="142"/>
      <c r="H50" s="143"/>
      <c r="I50" s="143"/>
      <c r="J50" s="144"/>
      <c r="K50" s="144"/>
      <c r="L50" s="143"/>
      <c r="M50" s="143"/>
      <c r="N50" s="143"/>
    </row>
    <row r="51" spans="2:14" x14ac:dyDescent="0.2">
      <c r="C51" s="132" t="s">
        <v>388</v>
      </c>
      <c r="G51" s="142">
        <v>15</v>
      </c>
      <c r="H51" s="143">
        <v>15</v>
      </c>
      <c r="I51" s="143">
        <v>14</v>
      </c>
      <c r="J51" s="144">
        <v>13</v>
      </c>
      <c r="K51" s="144">
        <f>+L51+M51</f>
        <v>2</v>
      </c>
      <c r="L51" s="145">
        <v>2</v>
      </c>
      <c r="M51" s="145">
        <v>0</v>
      </c>
      <c r="N51" s="145">
        <f>+J51-K51</f>
        <v>11</v>
      </c>
    </row>
    <row r="52" spans="2:14" x14ac:dyDescent="0.2">
      <c r="C52" s="296" t="s">
        <v>389</v>
      </c>
      <c r="D52" s="297"/>
      <c r="E52" s="297"/>
      <c r="F52" s="298"/>
      <c r="G52" s="142">
        <v>15</v>
      </c>
      <c r="H52" s="143">
        <v>24</v>
      </c>
      <c r="I52" s="143">
        <v>15</v>
      </c>
      <c r="J52" s="144">
        <v>12</v>
      </c>
      <c r="K52" s="144">
        <f>+L52+M52</f>
        <v>4</v>
      </c>
      <c r="L52" s="143">
        <v>3</v>
      </c>
      <c r="M52" s="145">
        <v>1</v>
      </c>
      <c r="N52" s="145">
        <f>+J52-K52</f>
        <v>8</v>
      </c>
    </row>
    <row r="53" spans="2:14" x14ac:dyDescent="0.2">
      <c r="C53" s="296" t="s">
        <v>385</v>
      </c>
      <c r="D53" s="297"/>
      <c r="E53" s="297"/>
      <c r="F53" s="298"/>
      <c r="G53" s="142">
        <v>15</v>
      </c>
      <c r="H53" s="143">
        <v>16</v>
      </c>
      <c r="I53" s="143">
        <v>16</v>
      </c>
      <c r="J53" s="144">
        <v>15</v>
      </c>
      <c r="K53" s="144">
        <f>+L53+M53</f>
        <v>6</v>
      </c>
      <c r="L53" s="143">
        <v>5</v>
      </c>
      <c r="M53" s="145">
        <v>1</v>
      </c>
      <c r="N53" s="145">
        <f>+J53-K53</f>
        <v>9</v>
      </c>
    </row>
    <row r="54" spans="2:14" x14ac:dyDescent="0.2">
      <c r="C54" s="296" t="s">
        <v>386</v>
      </c>
      <c r="D54" s="297"/>
      <c r="E54" s="297"/>
      <c r="F54" s="298"/>
      <c r="G54" s="142">
        <v>15</v>
      </c>
      <c r="H54" s="143">
        <v>16</v>
      </c>
      <c r="I54" s="143">
        <v>15</v>
      </c>
      <c r="J54" s="145">
        <v>12</v>
      </c>
      <c r="K54" s="144">
        <f>+L54+M54</f>
        <v>1</v>
      </c>
      <c r="L54" s="145">
        <v>1</v>
      </c>
      <c r="M54" s="145">
        <v>0</v>
      </c>
      <c r="N54" s="145">
        <f>+J54-K54</f>
        <v>11</v>
      </c>
    </row>
    <row r="55" spans="2:14" x14ac:dyDescent="0.2">
      <c r="C55" s="132"/>
      <c r="F55" s="132"/>
      <c r="G55" s="142"/>
      <c r="H55" s="143"/>
      <c r="I55" s="143"/>
      <c r="J55" s="145"/>
      <c r="K55" s="145"/>
      <c r="L55" s="145"/>
      <c r="M55" s="145"/>
      <c r="N55" s="143"/>
    </row>
    <row r="56" spans="2:14" x14ac:dyDescent="0.2">
      <c r="G56" s="142"/>
      <c r="H56" s="143"/>
      <c r="I56" s="143"/>
      <c r="L56" s="143"/>
      <c r="M56" s="143"/>
      <c r="N56" s="143"/>
    </row>
    <row r="57" spans="2:14" x14ac:dyDescent="0.2">
      <c r="B57" s="134" t="s">
        <v>390</v>
      </c>
      <c r="E57" s="146"/>
      <c r="F57" s="146"/>
      <c r="G57" s="149">
        <f t="shared" ref="G57:M57" si="4">SUM(G58:G63)</f>
        <v>80</v>
      </c>
      <c r="H57" s="146">
        <f t="shared" si="4"/>
        <v>110</v>
      </c>
      <c r="I57" s="146">
        <f t="shared" si="4"/>
        <v>83</v>
      </c>
      <c r="J57" s="146">
        <f t="shared" si="4"/>
        <v>79</v>
      </c>
      <c r="K57" s="146">
        <f t="shared" si="4"/>
        <v>15</v>
      </c>
      <c r="L57" s="146">
        <f t="shared" si="4"/>
        <v>15</v>
      </c>
      <c r="M57" s="161">
        <f t="shared" si="4"/>
        <v>0</v>
      </c>
      <c r="N57" s="146">
        <f>SUM(N58:N63)</f>
        <v>64</v>
      </c>
    </row>
    <row r="58" spans="2:14" x14ac:dyDescent="0.2">
      <c r="G58" s="142"/>
    </row>
    <row r="59" spans="2:14" x14ac:dyDescent="0.2">
      <c r="C59" s="296" t="s">
        <v>391</v>
      </c>
      <c r="D59" s="297"/>
      <c r="E59" s="297"/>
      <c r="F59" s="298"/>
      <c r="G59" s="142">
        <v>20</v>
      </c>
      <c r="H59" s="143">
        <v>33</v>
      </c>
      <c r="I59" s="143">
        <v>22</v>
      </c>
      <c r="J59" s="144">
        <v>22</v>
      </c>
      <c r="K59" s="144">
        <f>+L59+M59</f>
        <v>4</v>
      </c>
      <c r="L59" s="143">
        <v>4</v>
      </c>
      <c r="M59" s="145">
        <v>0</v>
      </c>
      <c r="N59" s="145">
        <f>+J59-K59</f>
        <v>18</v>
      </c>
    </row>
    <row r="60" spans="2:14" x14ac:dyDescent="0.2">
      <c r="C60" s="296" t="s">
        <v>384</v>
      </c>
      <c r="D60" s="297"/>
      <c r="E60" s="297"/>
      <c r="F60" s="298"/>
      <c r="G60" s="142">
        <v>20</v>
      </c>
      <c r="H60" s="143">
        <v>28</v>
      </c>
      <c r="I60" s="143">
        <v>22</v>
      </c>
      <c r="J60" s="144">
        <v>21</v>
      </c>
      <c r="K60" s="144">
        <f>+L60+M60</f>
        <v>6</v>
      </c>
      <c r="L60" s="143">
        <v>6</v>
      </c>
      <c r="M60" s="145">
        <v>0</v>
      </c>
      <c r="N60" s="145">
        <f>+J60-K60</f>
        <v>15</v>
      </c>
    </row>
    <row r="61" spans="2:14" x14ac:dyDescent="0.2">
      <c r="C61" s="296" t="s">
        <v>385</v>
      </c>
      <c r="D61" s="297"/>
      <c r="E61" s="297"/>
      <c r="F61" s="298"/>
      <c r="G61" s="142">
        <v>20</v>
      </c>
      <c r="H61" s="143">
        <v>23</v>
      </c>
      <c r="I61" s="143">
        <v>19</v>
      </c>
      <c r="J61" s="144">
        <v>17</v>
      </c>
      <c r="K61" s="144">
        <f>+L61+M61</f>
        <v>5</v>
      </c>
      <c r="L61" s="143">
        <v>5</v>
      </c>
      <c r="M61" s="145">
        <v>0</v>
      </c>
      <c r="N61" s="145">
        <f>+J61-K61</f>
        <v>12</v>
      </c>
    </row>
    <row r="62" spans="2:14" x14ac:dyDescent="0.2">
      <c r="C62" s="296" t="s">
        <v>386</v>
      </c>
      <c r="D62" s="297"/>
      <c r="E62" s="297"/>
      <c r="F62" s="298"/>
      <c r="G62" s="142">
        <v>20</v>
      </c>
      <c r="H62" s="143">
        <v>26</v>
      </c>
      <c r="I62" s="143">
        <v>20</v>
      </c>
      <c r="J62" s="144">
        <v>19</v>
      </c>
      <c r="K62" s="144">
        <f>+L62+M62</f>
        <v>0</v>
      </c>
      <c r="L62" s="143">
        <v>0</v>
      </c>
      <c r="M62" s="145">
        <v>0</v>
      </c>
      <c r="N62" s="145">
        <f>+J62-K62</f>
        <v>19</v>
      </c>
    </row>
    <row r="63" spans="2:14" x14ac:dyDescent="0.2">
      <c r="F63" s="132"/>
      <c r="G63" s="142"/>
      <c r="H63" s="143"/>
      <c r="I63" s="143"/>
      <c r="J63" s="144"/>
      <c r="K63" s="144"/>
      <c r="L63" s="143"/>
      <c r="M63" s="145"/>
      <c r="N63" s="143"/>
    </row>
    <row r="64" spans="2:14" ht="18" thickBot="1" x14ac:dyDescent="0.25">
      <c r="B64" s="135"/>
      <c r="C64" s="135"/>
      <c r="D64" s="135"/>
      <c r="E64" s="135"/>
      <c r="F64" s="135"/>
      <c r="G64" s="157"/>
      <c r="H64" s="158"/>
      <c r="I64" s="158"/>
      <c r="J64" s="158"/>
      <c r="K64" s="158"/>
      <c r="L64" s="158"/>
      <c r="M64" s="158"/>
      <c r="N64" s="158"/>
    </row>
    <row r="65" spans="1:7" x14ac:dyDescent="0.2">
      <c r="G65" s="132" t="s">
        <v>361</v>
      </c>
    </row>
    <row r="66" spans="1:7" x14ac:dyDescent="0.2">
      <c r="A66" s="132"/>
    </row>
  </sheetData>
  <mergeCells count="22">
    <mergeCell ref="C44:F44"/>
    <mergeCell ref="C31:F31"/>
    <mergeCell ref="C32:F32"/>
    <mergeCell ref="C33:F33"/>
    <mergeCell ref="C34:F34"/>
    <mergeCell ref="C36:F36"/>
    <mergeCell ref="C37:F37"/>
    <mergeCell ref="C38:F38"/>
    <mergeCell ref="C39:F39"/>
    <mergeCell ref="C41:F41"/>
    <mergeCell ref="C42:F42"/>
    <mergeCell ref="C43:F43"/>
    <mergeCell ref="C59:F59"/>
    <mergeCell ref="C60:F60"/>
    <mergeCell ref="C61:F61"/>
    <mergeCell ref="C62:F62"/>
    <mergeCell ref="C47:F47"/>
    <mergeCell ref="C48:F48"/>
    <mergeCell ref="C49:F49"/>
    <mergeCell ref="C52:F52"/>
    <mergeCell ref="C53:F53"/>
    <mergeCell ref="C54:F54"/>
  </mergeCells>
  <phoneticPr fontId="2"/>
  <pageMargins left="0.34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H21" sqref="H21"/>
    </sheetView>
  </sheetViews>
  <sheetFormatPr defaultColWidth="10.875" defaultRowHeight="17.25" x14ac:dyDescent="0.2"/>
  <cols>
    <col min="1" max="1" width="13.375" style="28" customWidth="1"/>
    <col min="2" max="2" width="5.875" style="28" customWidth="1"/>
    <col min="3" max="3" width="19.625" style="28" customWidth="1"/>
    <col min="4" max="5" width="13.375" style="28" customWidth="1"/>
    <col min="6" max="10" width="10.875" style="28"/>
    <col min="11" max="12" width="13.375" style="28" customWidth="1"/>
    <col min="13" max="256" width="10.875" style="28"/>
    <col min="257" max="257" width="13.375" style="28" customWidth="1"/>
    <col min="258" max="258" width="5.875" style="28" customWidth="1"/>
    <col min="259" max="259" width="19.625" style="28" customWidth="1"/>
    <col min="260" max="261" width="13.375" style="28" customWidth="1"/>
    <col min="262" max="266" width="10.875" style="28"/>
    <col min="267" max="268" width="13.375" style="28" customWidth="1"/>
    <col min="269" max="512" width="10.875" style="28"/>
    <col min="513" max="513" width="13.375" style="28" customWidth="1"/>
    <col min="514" max="514" width="5.875" style="28" customWidth="1"/>
    <col min="515" max="515" width="19.625" style="28" customWidth="1"/>
    <col min="516" max="517" width="13.375" style="28" customWidth="1"/>
    <col min="518" max="522" width="10.875" style="28"/>
    <col min="523" max="524" width="13.375" style="28" customWidth="1"/>
    <col min="525" max="768" width="10.875" style="28"/>
    <col min="769" max="769" width="13.375" style="28" customWidth="1"/>
    <col min="770" max="770" width="5.875" style="28" customWidth="1"/>
    <col min="771" max="771" width="19.625" style="28" customWidth="1"/>
    <col min="772" max="773" width="13.375" style="28" customWidth="1"/>
    <col min="774" max="778" width="10.875" style="28"/>
    <col min="779" max="780" width="13.375" style="28" customWidth="1"/>
    <col min="781" max="1024" width="10.875" style="28"/>
    <col min="1025" max="1025" width="13.375" style="28" customWidth="1"/>
    <col min="1026" max="1026" width="5.875" style="28" customWidth="1"/>
    <col min="1027" max="1027" width="19.625" style="28" customWidth="1"/>
    <col min="1028" max="1029" width="13.375" style="28" customWidth="1"/>
    <col min="1030" max="1034" width="10.875" style="28"/>
    <col min="1035" max="1036" width="13.375" style="28" customWidth="1"/>
    <col min="1037" max="1280" width="10.875" style="28"/>
    <col min="1281" max="1281" width="13.375" style="28" customWidth="1"/>
    <col min="1282" max="1282" width="5.875" style="28" customWidth="1"/>
    <col min="1283" max="1283" width="19.625" style="28" customWidth="1"/>
    <col min="1284" max="1285" width="13.375" style="28" customWidth="1"/>
    <col min="1286" max="1290" width="10.875" style="28"/>
    <col min="1291" max="1292" width="13.375" style="28" customWidth="1"/>
    <col min="1293" max="1536" width="10.875" style="28"/>
    <col min="1537" max="1537" width="13.375" style="28" customWidth="1"/>
    <col min="1538" max="1538" width="5.875" style="28" customWidth="1"/>
    <col min="1539" max="1539" width="19.625" style="28" customWidth="1"/>
    <col min="1540" max="1541" width="13.375" style="28" customWidth="1"/>
    <col min="1542" max="1546" width="10.875" style="28"/>
    <col min="1547" max="1548" width="13.375" style="28" customWidth="1"/>
    <col min="1549" max="1792" width="10.875" style="28"/>
    <col min="1793" max="1793" width="13.375" style="28" customWidth="1"/>
    <col min="1794" max="1794" width="5.875" style="28" customWidth="1"/>
    <col min="1795" max="1795" width="19.625" style="28" customWidth="1"/>
    <col min="1796" max="1797" width="13.375" style="28" customWidth="1"/>
    <col min="1798" max="1802" width="10.875" style="28"/>
    <col min="1803" max="1804" width="13.375" style="28" customWidth="1"/>
    <col min="1805" max="2048" width="10.875" style="28"/>
    <col min="2049" max="2049" width="13.375" style="28" customWidth="1"/>
    <col min="2050" max="2050" width="5.875" style="28" customWidth="1"/>
    <col min="2051" max="2051" width="19.625" style="28" customWidth="1"/>
    <col min="2052" max="2053" width="13.375" style="28" customWidth="1"/>
    <col min="2054" max="2058" width="10.875" style="28"/>
    <col min="2059" max="2060" width="13.375" style="28" customWidth="1"/>
    <col min="2061" max="2304" width="10.875" style="28"/>
    <col min="2305" max="2305" width="13.375" style="28" customWidth="1"/>
    <col min="2306" max="2306" width="5.875" style="28" customWidth="1"/>
    <col min="2307" max="2307" width="19.625" style="28" customWidth="1"/>
    <col min="2308" max="2309" width="13.375" style="28" customWidth="1"/>
    <col min="2310" max="2314" width="10.875" style="28"/>
    <col min="2315" max="2316" width="13.375" style="28" customWidth="1"/>
    <col min="2317" max="2560" width="10.875" style="28"/>
    <col min="2561" max="2561" width="13.375" style="28" customWidth="1"/>
    <col min="2562" max="2562" width="5.875" style="28" customWidth="1"/>
    <col min="2563" max="2563" width="19.625" style="28" customWidth="1"/>
    <col min="2564" max="2565" width="13.375" style="28" customWidth="1"/>
    <col min="2566" max="2570" width="10.875" style="28"/>
    <col min="2571" max="2572" width="13.375" style="28" customWidth="1"/>
    <col min="2573" max="2816" width="10.875" style="28"/>
    <col min="2817" max="2817" width="13.375" style="28" customWidth="1"/>
    <col min="2818" max="2818" width="5.875" style="28" customWidth="1"/>
    <col min="2819" max="2819" width="19.625" style="28" customWidth="1"/>
    <col min="2820" max="2821" width="13.375" style="28" customWidth="1"/>
    <col min="2822" max="2826" width="10.875" style="28"/>
    <col min="2827" max="2828" width="13.375" style="28" customWidth="1"/>
    <col min="2829" max="3072" width="10.875" style="28"/>
    <col min="3073" max="3073" width="13.375" style="28" customWidth="1"/>
    <col min="3074" max="3074" width="5.875" style="28" customWidth="1"/>
    <col min="3075" max="3075" width="19.625" style="28" customWidth="1"/>
    <col min="3076" max="3077" width="13.375" style="28" customWidth="1"/>
    <col min="3078" max="3082" width="10.875" style="28"/>
    <col min="3083" max="3084" width="13.375" style="28" customWidth="1"/>
    <col min="3085" max="3328" width="10.875" style="28"/>
    <col min="3329" max="3329" width="13.375" style="28" customWidth="1"/>
    <col min="3330" max="3330" width="5.875" style="28" customWidth="1"/>
    <col min="3331" max="3331" width="19.625" style="28" customWidth="1"/>
    <col min="3332" max="3333" width="13.375" style="28" customWidth="1"/>
    <col min="3334" max="3338" width="10.875" style="28"/>
    <col min="3339" max="3340" width="13.375" style="28" customWidth="1"/>
    <col min="3341" max="3584" width="10.875" style="28"/>
    <col min="3585" max="3585" width="13.375" style="28" customWidth="1"/>
    <col min="3586" max="3586" width="5.875" style="28" customWidth="1"/>
    <col min="3587" max="3587" width="19.625" style="28" customWidth="1"/>
    <col min="3588" max="3589" width="13.375" style="28" customWidth="1"/>
    <col min="3590" max="3594" width="10.875" style="28"/>
    <col min="3595" max="3596" width="13.375" style="28" customWidth="1"/>
    <col min="3597" max="3840" width="10.875" style="28"/>
    <col min="3841" max="3841" width="13.375" style="28" customWidth="1"/>
    <col min="3842" max="3842" width="5.875" style="28" customWidth="1"/>
    <col min="3843" max="3843" width="19.625" style="28" customWidth="1"/>
    <col min="3844" max="3845" width="13.375" style="28" customWidth="1"/>
    <col min="3846" max="3850" width="10.875" style="28"/>
    <col min="3851" max="3852" width="13.375" style="28" customWidth="1"/>
    <col min="3853" max="4096" width="10.875" style="28"/>
    <col min="4097" max="4097" width="13.375" style="28" customWidth="1"/>
    <col min="4098" max="4098" width="5.875" style="28" customWidth="1"/>
    <col min="4099" max="4099" width="19.625" style="28" customWidth="1"/>
    <col min="4100" max="4101" width="13.375" style="28" customWidth="1"/>
    <col min="4102" max="4106" width="10.875" style="28"/>
    <col min="4107" max="4108" width="13.375" style="28" customWidth="1"/>
    <col min="4109" max="4352" width="10.875" style="28"/>
    <col min="4353" max="4353" width="13.375" style="28" customWidth="1"/>
    <col min="4354" max="4354" width="5.875" style="28" customWidth="1"/>
    <col min="4355" max="4355" width="19.625" style="28" customWidth="1"/>
    <col min="4356" max="4357" width="13.375" style="28" customWidth="1"/>
    <col min="4358" max="4362" width="10.875" style="28"/>
    <col min="4363" max="4364" width="13.375" style="28" customWidth="1"/>
    <col min="4365" max="4608" width="10.875" style="28"/>
    <col min="4609" max="4609" width="13.375" style="28" customWidth="1"/>
    <col min="4610" max="4610" width="5.875" style="28" customWidth="1"/>
    <col min="4611" max="4611" width="19.625" style="28" customWidth="1"/>
    <col min="4612" max="4613" width="13.375" style="28" customWidth="1"/>
    <col min="4614" max="4618" width="10.875" style="28"/>
    <col min="4619" max="4620" width="13.375" style="28" customWidth="1"/>
    <col min="4621" max="4864" width="10.875" style="28"/>
    <col min="4865" max="4865" width="13.375" style="28" customWidth="1"/>
    <col min="4866" max="4866" width="5.875" style="28" customWidth="1"/>
    <col min="4867" max="4867" width="19.625" style="28" customWidth="1"/>
    <col min="4868" max="4869" width="13.375" style="28" customWidth="1"/>
    <col min="4870" max="4874" width="10.875" style="28"/>
    <col min="4875" max="4876" width="13.375" style="28" customWidth="1"/>
    <col min="4877" max="5120" width="10.875" style="28"/>
    <col min="5121" max="5121" width="13.375" style="28" customWidth="1"/>
    <col min="5122" max="5122" width="5.875" style="28" customWidth="1"/>
    <col min="5123" max="5123" width="19.625" style="28" customWidth="1"/>
    <col min="5124" max="5125" width="13.375" style="28" customWidth="1"/>
    <col min="5126" max="5130" width="10.875" style="28"/>
    <col min="5131" max="5132" width="13.375" style="28" customWidth="1"/>
    <col min="5133" max="5376" width="10.875" style="28"/>
    <col min="5377" max="5377" width="13.375" style="28" customWidth="1"/>
    <col min="5378" max="5378" width="5.875" style="28" customWidth="1"/>
    <col min="5379" max="5379" width="19.625" style="28" customWidth="1"/>
    <col min="5380" max="5381" width="13.375" style="28" customWidth="1"/>
    <col min="5382" max="5386" width="10.875" style="28"/>
    <col min="5387" max="5388" width="13.375" style="28" customWidth="1"/>
    <col min="5389" max="5632" width="10.875" style="28"/>
    <col min="5633" max="5633" width="13.375" style="28" customWidth="1"/>
    <col min="5634" max="5634" width="5.875" style="28" customWidth="1"/>
    <col min="5635" max="5635" width="19.625" style="28" customWidth="1"/>
    <col min="5636" max="5637" width="13.375" style="28" customWidth="1"/>
    <col min="5638" max="5642" width="10.875" style="28"/>
    <col min="5643" max="5644" width="13.375" style="28" customWidth="1"/>
    <col min="5645" max="5888" width="10.875" style="28"/>
    <col min="5889" max="5889" width="13.375" style="28" customWidth="1"/>
    <col min="5890" max="5890" width="5.875" style="28" customWidth="1"/>
    <col min="5891" max="5891" width="19.625" style="28" customWidth="1"/>
    <col min="5892" max="5893" width="13.375" style="28" customWidth="1"/>
    <col min="5894" max="5898" width="10.875" style="28"/>
    <col min="5899" max="5900" width="13.375" style="28" customWidth="1"/>
    <col min="5901" max="6144" width="10.875" style="28"/>
    <col min="6145" max="6145" width="13.375" style="28" customWidth="1"/>
    <col min="6146" max="6146" width="5.875" style="28" customWidth="1"/>
    <col min="6147" max="6147" width="19.625" style="28" customWidth="1"/>
    <col min="6148" max="6149" width="13.375" style="28" customWidth="1"/>
    <col min="6150" max="6154" width="10.875" style="28"/>
    <col min="6155" max="6156" width="13.375" style="28" customWidth="1"/>
    <col min="6157" max="6400" width="10.875" style="28"/>
    <col min="6401" max="6401" width="13.375" style="28" customWidth="1"/>
    <col min="6402" max="6402" width="5.875" style="28" customWidth="1"/>
    <col min="6403" max="6403" width="19.625" style="28" customWidth="1"/>
    <col min="6404" max="6405" width="13.375" style="28" customWidth="1"/>
    <col min="6406" max="6410" width="10.875" style="28"/>
    <col min="6411" max="6412" width="13.375" style="28" customWidth="1"/>
    <col min="6413" max="6656" width="10.875" style="28"/>
    <col min="6657" max="6657" width="13.375" style="28" customWidth="1"/>
    <col min="6658" max="6658" width="5.875" style="28" customWidth="1"/>
    <col min="6659" max="6659" width="19.625" style="28" customWidth="1"/>
    <col min="6660" max="6661" width="13.375" style="28" customWidth="1"/>
    <col min="6662" max="6666" width="10.875" style="28"/>
    <col min="6667" max="6668" width="13.375" style="28" customWidth="1"/>
    <col min="6669" max="6912" width="10.875" style="28"/>
    <col min="6913" max="6913" width="13.375" style="28" customWidth="1"/>
    <col min="6914" max="6914" width="5.875" style="28" customWidth="1"/>
    <col min="6915" max="6915" width="19.625" style="28" customWidth="1"/>
    <col min="6916" max="6917" width="13.375" style="28" customWidth="1"/>
    <col min="6918" max="6922" width="10.875" style="28"/>
    <col min="6923" max="6924" width="13.375" style="28" customWidth="1"/>
    <col min="6925" max="7168" width="10.875" style="28"/>
    <col min="7169" max="7169" width="13.375" style="28" customWidth="1"/>
    <col min="7170" max="7170" width="5.875" style="28" customWidth="1"/>
    <col min="7171" max="7171" width="19.625" style="28" customWidth="1"/>
    <col min="7172" max="7173" width="13.375" style="28" customWidth="1"/>
    <col min="7174" max="7178" width="10.875" style="28"/>
    <col min="7179" max="7180" width="13.375" style="28" customWidth="1"/>
    <col min="7181" max="7424" width="10.875" style="28"/>
    <col min="7425" max="7425" width="13.375" style="28" customWidth="1"/>
    <col min="7426" max="7426" width="5.875" style="28" customWidth="1"/>
    <col min="7427" max="7427" width="19.625" style="28" customWidth="1"/>
    <col min="7428" max="7429" width="13.375" style="28" customWidth="1"/>
    <col min="7430" max="7434" width="10.875" style="28"/>
    <col min="7435" max="7436" width="13.375" style="28" customWidth="1"/>
    <col min="7437" max="7680" width="10.875" style="28"/>
    <col min="7681" max="7681" width="13.375" style="28" customWidth="1"/>
    <col min="7682" max="7682" width="5.875" style="28" customWidth="1"/>
    <col min="7683" max="7683" width="19.625" style="28" customWidth="1"/>
    <col min="7684" max="7685" width="13.375" style="28" customWidth="1"/>
    <col min="7686" max="7690" width="10.875" style="28"/>
    <col min="7691" max="7692" width="13.375" style="28" customWidth="1"/>
    <col min="7693" max="7936" width="10.875" style="28"/>
    <col min="7937" max="7937" width="13.375" style="28" customWidth="1"/>
    <col min="7938" max="7938" width="5.875" style="28" customWidth="1"/>
    <col min="7939" max="7939" width="19.625" style="28" customWidth="1"/>
    <col min="7940" max="7941" width="13.375" style="28" customWidth="1"/>
    <col min="7942" max="7946" width="10.875" style="28"/>
    <col min="7947" max="7948" width="13.375" style="28" customWidth="1"/>
    <col min="7949" max="8192" width="10.875" style="28"/>
    <col min="8193" max="8193" width="13.375" style="28" customWidth="1"/>
    <col min="8194" max="8194" width="5.875" style="28" customWidth="1"/>
    <col min="8195" max="8195" width="19.625" style="28" customWidth="1"/>
    <col min="8196" max="8197" width="13.375" style="28" customWidth="1"/>
    <col min="8198" max="8202" width="10.875" style="28"/>
    <col min="8203" max="8204" width="13.375" style="28" customWidth="1"/>
    <col min="8205" max="8448" width="10.875" style="28"/>
    <col min="8449" max="8449" width="13.375" style="28" customWidth="1"/>
    <col min="8450" max="8450" width="5.875" style="28" customWidth="1"/>
    <col min="8451" max="8451" width="19.625" style="28" customWidth="1"/>
    <col min="8452" max="8453" width="13.375" style="28" customWidth="1"/>
    <col min="8454" max="8458" width="10.875" style="28"/>
    <col min="8459" max="8460" width="13.375" style="28" customWidth="1"/>
    <col min="8461" max="8704" width="10.875" style="28"/>
    <col min="8705" max="8705" width="13.375" style="28" customWidth="1"/>
    <col min="8706" max="8706" width="5.875" style="28" customWidth="1"/>
    <col min="8707" max="8707" width="19.625" style="28" customWidth="1"/>
    <col min="8708" max="8709" width="13.375" style="28" customWidth="1"/>
    <col min="8710" max="8714" width="10.875" style="28"/>
    <col min="8715" max="8716" width="13.375" style="28" customWidth="1"/>
    <col min="8717" max="8960" width="10.875" style="28"/>
    <col min="8961" max="8961" width="13.375" style="28" customWidth="1"/>
    <col min="8962" max="8962" width="5.875" style="28" customWidth="1"/>
    <col min="8963" max="8963" width="19.625" style="28" customWidth="1"/>
    <col min="8964" max="8965" width="13.375" style="28" customWidth="1"/>
    <col min="8966" max="8970" width="10.875" style="28"/>
    <col min="8971" max="8972" width="13.375" style="28" customWidth="1"/>
    <col min="8973" max="9216" width="10.875" style="28"/>
    <col min="9217" max="9217" width="13.375" style="28" customWidth="1"/>
    <col min="9218" max="9218" width="5.875" style="28" customWidth="1"/>
    <col min="9219" max="9219" width="19.625" style="28" customWidth="1"/>
    <col min="9220" max="9221" width="13.375" style="28" customWidth="1"/>
    <col min="9222" max="9226" width="10.875" style="28"/>
    <col min="9227" max="9228" width="13.375" style="28" customWidth="1"/>
    <col min="9229" max="9472" width="10.875" style="28"/>
    <col min="9473" max="9473" width="13.375" style="28" customWidth="1"/>
    <col min="9474" max="9474" width="5.875" style="28" customWidth="1"/>
    <col min="9475" max="9475" width="19.625" style="28" customWidth="1"/>
    <col min="9476" max="9477" width="13.375" style="28" customWidth="1"/>
    <col min="9478" max="9482" width="10.875" style="28"/>
    <col min="9483" max="9484" width="13.375" style="28" customWidth="1"/>
    <col min="9485" max="9728" width="10.875" style="28"/>
    <col min="9729" max="9729" width="13.375" style="28" customWidth="1"/>
    <col min="9730" max="9730" width="5.875" style="28" customWidth="1"/>
    <col min="9731" max="9731" width="19.625" style="28" customWidth="1"/>
    <col min="9732" max="9733" width="13.375" style="28" customWidth="1"/>
    <col min="9734" max="9738" width="10.875" style="28"/>
    <col min="9739" max="9740" width="13.375" style="28" customWidth="1"/>
    <col min="9741" max="9984" width="10.875" style="28"/>
    <col min="9985" max="9985" width="13.375" style="28" customWidth="1"/>
    <col min="9986" max="9986" width="5.875" style="28" customWidth="1"/>
    <col min="9987" max="9987" width="19.625" style="28" customWidth="1"/>
    <col min="9988" max="9989" width="13.375" style="28" customWidth="1"/>
    <col min="9990" max="9994" width="10.875" style="28"/>
    <col min="9995" max="9996" width="13.375" style="28" customWidth="1"/>
    <col min="9997" max="10240" width="10.875" style="28"/>
    <col min="10241" max="10241" width="13.375" style="28" customWidth="1"/>
    <col min="10242" max="10242" width="5.875" style="28" customWidth="1"/>
    <col min="10243" max="10243" width="19.625" style="28" customWidth="1"/>
    <col min="10244" max="10245" width="13.375" style="28" customWidth="1"/>
    <col min="10246" max="10250" width="10.875" style="28"/>
    <col min="10251" max="10252" width="13.375" style="28" customWidth="1"/>
    <col min="10253" max="10496" width="10.875" style="28"/>
    <col min="10497" max="10497" width="13.375" style="28" customWidth="1"/>
    <col min="10498" max="10498" width="5.875" style="28" customWidth="1"/>
    <col min="10499" max="10499" width="19.625" style="28" customWidth="1"/>
    <col min="10500" max="10501" width="13.375" style="28" customWidth="1"/>
    <col min="10502" max="10506" width="10.875" style="28"/>
    <col min="10507" max="10508" width="13.375" style="28" customWidth="1"/>
    <col min="10509" max="10752" width="10.875" style="28"/>
    <col min="10753" max="10753" width="13.375" style="28" customWidth="1"/>
    <col min="10754" max="10754" width="5.875" style="28" customWidth="1"/>
    <col min="10755" max="10755" width="19.625" style="28" customWidth="1"/>
    <col min="10756" max="10757" width="13.375" style="28" customWidth="1"/>
    <col min="10758" max="10762" width="10.875" style="28"/>
    <col min="10763" max="10764" width="13.375" style="28" customWidth="1"/>
    <col min="10765" max="11008" width="10.875" style="28"/>
    <col min="11009" max="11009" width="13.375" style="28" customWidth="1"/>
    <col min="11010" max="11010" width="5.875" style="28" customWidth="1"/>
    <col min="11011" max="11011" width="19.625" style="28" customWidth="1"/>
    <col min="11012" max="11013" width="13.375" style="28" customWidth="1"/>
    <col min="11014" max="11018" width="10.875" style="28"/>
    <col min="11019" max="11020" width="13.375" style="28" customWidth="1"/>
    <col min="11021" max="11264" width="10.875" style="28"/>
    <col min="11265" max="11265" width="13.375" style="28" customWidth="1"/>
    <col min="11266" max="11266" width="5.875" style="28" customWidth="1"/>
    <col min="11267" max="11267" width="19.625" style="28" customWidth="1"/>
    <col min="11268" max="11269" width="13.375" style="28" customWidth="1"/>
    <col min="11270" max="11274" width="10.875" style="28"/>
    <col min="11275" max="11276" width="13.375" style="28" customWidth="1"/>
    <col min="11277" max="11520" width="10.875" style="28"/>
    <col min="11521" max="11521" width="13.375" style="28" customWidth="1"/>
    <col min="11522" max="11522" width="5.875" style="28" customWidth="1"/>
    <col min="11523" max="11523" width="19.625" style="28" customWidth="1"/>
    <col min="11524" max="11525" width="13.375" style="28" customWidth="1"/>
    <col min="11526" max="11530" width="10.875" style="28"/>
    <col min="11531" max="11532" width="13.375" style="28" customWidth="1"/>
    <col min="11533" max="11776" width="10.875" style="28"/>
    <col min="11777" max="11777" width="13.375" style="28" customWidth="1"/>
    <col min="11778" max="11778" width="5.875" style="28" customWidth="1"/>
    <col min="11779" max="11779" width="19.625" style="28" customWidth="1"/>
    <col min="11780" max="11781" width="13.375" style="28" customWidth="1"/>
    <col min="11782" max="11786" width="10.875" style="28"/>
    <col min="11787" max="11788" width="13.375" style="28" customWidth="1"/>
    <col min="11789" max="12032" width="10.875" style="28"/>
    <col min="12033" max="12033" width="13.375" style="28" customWidth="1"/>
    <col min="12034" max="12034" width="5.875" style="28" customWidth="1"/>
    <col min="12035" max="12035" width="19.625" style="28" customWidth="1"/>
    <col min="12036" max="12037" width="13.375" style="28" customWidth="1"/>
    <col min="12038" max="12042" width="10.875" style="28"/>
    <col min="12043" max="12044" width="13.375" style="28" customWidth="1"/>
    <col min="12045" max="12288" width="10.875" style="28"/>
    <col min="12289" max="12289" width="13.375" style="28" customWidth="1"/>
    <col min="12290" max="12290" width="5.875" style="28" customWidth="1"/>
    <col min="12291" max="12291" width="19.625" style="28" customWidth="1"/>
    <col min="12292" max="12293" width="13.375" style="28" customWidth="1"/>
    <col min="12294" max="12298" width="10.875" style="28"/>
    <col min="12299" max="12300" width="13.375" style="28" customWidth="1"/>
    <col min="12301" max="12544" width="10.875" style="28"/>
    <col min="12545" max="12545" width="13.375" style="28" customWidth="1"/>
    <col min="12546" max="12546" width="5.875" style="28" customWidth="1"/>
    <col min="12547" max="12547" width="19.625" style="28" customWidth="1"/>
    <col min="12548" max="12549" width="13.375" style="28" customWidth="1"/>
    <col min="12550" max="12554" width="10.875" style="28"/>
    <col min="12555" max="12556" width="13.375" style="28" customWidth="1"/>
    <col min="12557" max="12800" width="10.875" style="28"/>
    <col min="12801" max="12801" width="13.375" style="28" customWidth="1"/>
    <col min="12802" max="12802" width="5.875" style="28" customWidth="1"/>
    <col min="12803" max="12803" width="19.625" style="28" customWidth="1"/>
    <col min="12804" max="12805" width="13.375" style="28" customWidth="1"/>
    <col min="12806" max="12810" width="10.875" style="28"/>
    <col min="12811" max="12812" width="13.375" style="28" customWidth="1"/>
    <col min="12813" max="13056" width="10.875" style="28"/>
    <col min="13057" max="13057" width="13.375" style="28" customWidth="1"/>
    <col min="13058" max="13058" width="5.875" style="28" customWidth="1"/>
    <col min="13059" max="13059" width="19.625" style="28" customWidth="1"/>
    <col min="13060" max="13061" width="13.375" style="28" customWidth="1"/>
    <col min="13062" max="13066" width="10.875" style="28"/>
    <col min="13067" max="13068" width="13.375" style="28" customWidth="1"/>
    <col min="13069" max="13312" width="10.875" style="28"/>
    <col min="13313" max="13313" width="13.375" style="28" customWidth="1"/>
    <col min="13314" max="13314" width="5.875" style="28" customWidth="1"/>
    <col min="13315" max="13315" width="19.625" style="28" customWidth="1"/>
    <col min="13316" max="13317" width="13.375" style="28" customWidth="1"/>
    <col min="13318" max="13322" width="10.875" style="28"/>
    <col min="13323" max="13324" width="13.375" style="28" customWidth="1"/>
    <col min="13325" max="13568" width="10.875" style="28"/>
    <col min="13569" max="13569" width="13.375" style="28" customWidth="1"/>
    <col min="13570" max="13570" width="5.875" style="28" customWidth="1"/>
    <col min="13571" max="13571" width="19.625" style="28" customWidth="1"/>
    <col min="13572" max="13573" width="13.375" style="28" customWidth="1"/>
    <col min="13574" max="13578" width="10.875" style="28"/>
    <col min="13579" max="13580" width="13.375" style="28" customWidth="1"/>
    <col min="13581" max="13824" width="10.875" style="28"/>
    <col min="13825" max="13825" width="13.375" style="28" customWidth="1"/>
    <col min="13826" max="13826" width="5.875" style="28" customWidth="1"/>
    <col min="13827" max="13827" width="19.625" style="28" customWidth="1"/>
    <col min="13828" max="13829" width="13.375" style="28" customWidth="1"/>
    <col min="13830" max="13834" width="10.875" style="28"/>
    <col min="13835" max="13836" width="13.375" style="28" customWidth="1"/>
    <col min="13837" max="14080" width="10.875" style="28"/>
    <col min="14081" max="14081" width="13.375" style="28" customWidth="1"/>
    <col min="14082" max="14082" width="5.875" style="28" customWidth="1"/>
    <col min="14083" max="14083" width="19.625" style="28" customWidth="1"/>
    <col min="14084" max="14085" width="13.375" style="28" customWidth="1"/>
    <col min="14086" max="14090" width="10.875" style="28"/>
    <col min="14091" max="14092" width="13.375" style="28" customWidth="1"/>
    <col min="14093" max="14336" width="10.875" style="28"/>
    <col min="14337" max="14337" width="13.375" style="28" customWidth="1"/>
    <col min="14338" max="14338" width="5.875" style="28" customWidth="1"/>
    <col min="14339" max="14339" width="19.625" style="28" customWidth="1"/>
    <col min="14340" max="14341" width="13.375" style="28" customWidth="1"/>
    <col min="14342" max="14346" width="10.875" style="28"/>
    <col min="14347" max="14348" width="13.375" style="28" customWidth="1"/>
    <col min="14349" max="14592" width="10.875" style="28"/>
    <col min="14593" max="14593" width="13.375" style="28" customWidth="1"/>
    <col min="14594" max="14594" width="5.875" style="28" customWidth="1"/>
    <col min="14595" max="14595" width="19.625" style="28" customWidth="1"/>
    <col min="14596" max="14597" width="13.375" style="28" customWidth="1"/>
    <col min="14598" max="14602" width="10.875" style="28"/>
    <col min="14603" max="14604" width="13.375" style="28" customWidth="1"/>
    <col min="14605" max="14848" width="10.875" style="28"/>
    <col min="14849" max="14849" width="13.375" style="28" customWidth="1"/>
    <col min="14850" max="14850" width="5.875" style="28" customWidth="1"/>
    <col min="14851" max="14851" width="19.625" style="28" customWidth="1"/>
    <col min="14852" max="14853" width="13.375" style="28" customWidth="1"/>
    <col min="14854" max="14858" width="10.875" style="28"/>
    <col min="14859" max="14860" width="13.375" style="28" customWidth="1"/>
    <col min="14861" max="15104" width="10.875" style="28"/>
    <col min="15105" max="15105" width="13.375" style="28" customWidth="1"/>
    <col min="15106" max="15106" width="5.875" style="28" customWidth="1"/>
    <col min="15107" max="15107" width="19.625" style="28" customWidth="1"/>
    <col min="15108" max="15109" width="13.375" style="28" customWidth="1"/>
    <col min="15110" max="15114" width="10.875" style="28"/>
    <col min="15115" max="15116" width="13.375" style="28" customWidth="1"/>
    <col min="15117" max="15360" width="10.875" style="28"/>
    <col min="15361" max="15361" width="13.375" style="28" customWidth="1"/>
    <col min="15362" max="15362" width="5.875" style="28" customWidth="1"/>
    <col min="15363" max="15363" width="19.625" style="28" customWidth="1"/>
    <col min="15364" max="15365" width="13.375" style="28" customWidth="1"/>
    <col min="15366" max="15370" width="10.875" style="28"/>
    <col min="15371" max="15372" width="13.375" style="28" customWidth="1"/>
    <col min="15373" max="15616" width="10.875" style="28"/>
    <col min="15617" max="15617" width="13.375" style="28" customWidth="1"/>
    <col min="15618" max="15618" width="5.875" style="28" customWidth="1"/>
    <col min="15619" max="15619" width="19.625" style="28" customWidth="1"/>
    <col min="15620" max="15621" width="13.375" style="28" customWidth="1"/>
    <col min="15622" max="15626" width="10.875" style="28"/>
    <col min="15627" max="15628" width="13.375" style="28" customWidth="1"/>
    <col min="15629" max="15872" width="10.875" style="28"/>
    <col min="15873" max="15873" width="13.375" style="28" customWidth="1"/>
    <col min="15874" max="15874" width="5.875" style="28" customWidth="1"/>
    <col min="15875" max="15875" width="19.625" style="28" customWidth="1"/>
    <col min="15876" max="15877" width="13.375" style="28" customWidth="1"/>
    <col min="15878" max="15882" width="10.875" style="28"/>
    <col min="15883" max="15884" width="13.375" style="28" customWidth="1"/>
    <col min="15885" max="16128" width="10.875" style="28"/>
    <col min="16129" max="16129" width="13.375" style="28" customWidth="1"/>
    <col min="16130" max="16130" width="5.875" style="28" customWidth="1"/>
    <col min="16131" max="16131" width="19.625" style="28" customWidth="1"/>
    <col min="16132" max="16133" width="13.375" style="28" customWidth="1"/>
    <col min="16134" max="16138" width="10.875" style="28"/>
    <col min="16139" max="16140" width="13.375" style="28" customWidth="1"/>
    <col min="16141" max="16384" width="10.875" style="28"/>
  </cols>
  <sheetData>
    <row r="1" spans="1:12" x14ac:dyDescent="0.2">
      <c r="A1" s="43"/>
    </row>
    <row r="6" spans="1:12" x14ac:dyDescent="0.2">
      <c r="F6" s="3" t="s">
        <v>392</v>
      </c>
    </row>
    <row r="7" spans="1:12" x14ac:dyDescent="0.2">
      <c r="D7" s="3" t="s">
        <v>393</v>
      </c>
      <c r="F7" s="162"/>
      <c r="H7" s="43" t="s">
        <v>394</v>
      </c>
    </row>
    <row r="8" spans="1:12" ht="18" thickBo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x14ac:dyDescent="0.2">
      <c r="D9" s="40"/>
      <c r="E9" s="46"/>
      <c r="F9" s="46"/>
      <c r="G9" s="46"/>
      <c r="H9" s="46"/>
      <c r="I9" s="46"/>
      <c r="J9" s="46"/>
      <c r="K9" s="46"/>
      <c r="L9" s="46"/>
    </row>
    <row r="10" spans="1:12" x14ac:dyDescent="0.2">
      <c r="D10" s="67" t="s">
        <v>94</v>
      </c>
      <c r="E10" s="40"/>
      <c r="F10" s="67" t="s">
        <v>20</v>
      </c>
      <c r="G10" s="40"/>
      <c r="H10" s="67" t="s">
        <v>21</v>
      </c>
      <c r="I10" s="67" t="s">
        <v>23</v>
      </c>
      <c r="J10" s="67" t="s">
        <v>24</v>
      </c>
      <c r="K10" s="163" t="s">
        <v>395</v>
      </c>
      <c r="L10" s="163" t="s">
        <v>396</v>
      </c>
    </row>
    <row r="11" spans="1:12" x14ac:dyDescent="0.2">
      <c r="B11" s="46"/>
      <c r="C11" s="60" t="s">
        <v>397</v>
      </c>
      <c r="D11" s="59"/>
      <c r="E11" s="47" t="s">
        <v>19</v>
      </c>
      <c r="F11" s="47" t="s">
        <v>398</v>
      </c>
      <c r="G11" s="47" t="s">
        <v>399</v>
      </c>
      <c r="H11" s="47" t="s">
        <v>400</v>
      </c>
      <c r="I11" s="47" t="s">
        <v>401</v>
      </c>
      <c r="J11" s="47" t="s">
        <v>402</v>
      </c>
      <c r="K11" s="47" t="s">
        <v>403</v>
      </c>
      <c r="L11" s="47" t="s">
        <v>404</v>
      </c>
    </row>
    <row r="12" spans="1:12" x14ac:dyDescent="0.2">
      <c r="D12" s="40"/>
      <c r="H12" s="3" t="s">
        <v>405</v>
      </c>
    </row>
    <row r="13" spans="1:12" x14ac:dyDescent="0.2">
      <c r="C13" s="43" t="s">
        <v>406</v>
      </c>
      <c r="D13" s="55">
        <f t="shared" ref="D13:D18" si="0">SUM(E13:L13)</f>
        <v>501</v>
      </c>
      <c r="E13" s="52">
        <v>215</v>
      </c>
      <c r="F13" s="52">
        <v>32</v>
      </c>
      <c r="G13" s="52">
        <v>23</v>
      </c>
      <c r="H13" s="52">
        <v>29</v>
      </c>
      <c r="I13" s="52">
        <v>38</v>
      </c>
      <c r="J13" s="52">
        <v>41</v>
      </c>
      <c r="K13" s="52">
        <v>62</v>
      </c>
      <c r="L13" s="52">
        <v>61</v>
      </c>
    </row>
    <row r="14" spans="1:12" x14ac:dyDescent="0.2">
      <c r="C14" s="43" t="s">
        <v>407</v>
      </c>
      <c r="D14" s="55">
        <f t="shared" si="0"/>
        <v>604</v>
      </c>
      <c r="E14" s="52">
        <v>252</v>
      </c>
      <c r="F14" s="52">
        <v>35</v>
      </c>
      <c r="G14" s="52">
        <v>27</v>
      </c>
      <c r="H14" s="52">
        <v>47</v>
      </c>
      <c r="I14" s="52">
        <v>49</v>
      </c>
      <c r="J14" s="52">
        <v>52</v>
      </c>
      <c r="K14" s="52">
        <v>72</v>
      </c>
      <c r="L14" s="52">
        <v>70</v>
      </c>
    </row>
    <row r="15" spans="1:12" x14ac:dyDescent="0.2">
      <c r="C15" s="43" t="s">
        <v>408</v>
      </c>
      <c r="D15" s="55">
        <f t="shared" si="0"/>
        <v>630</v>
      </c>
      <c r="E15" s="52">
        <v>275</v>
      </c>
      <c r="F15" s="52">
        <v>41</v>
      </c>
      <c r="G15" s="52">
        <v>29</v>
      </c>
      <c r="H15" s="52">
        <v>46</v>
      </c>
      <c r="I15" s="52">
        <v>48</v>
      </c>
      <c r="J15" s="52">
        <v>55</v>
      </c>
      <c r="K15" s="52">
        <v>74</v>
      </c>
      <c r="L15" s="52">
        <v>62</v>
      </c>
    </row>
    <row r="16" spans="1:12" x14ac:dyDescent="0.2">
      <c r="C16" s="43" t="s">
        <v>409</v>
      </c>
      <c r="D16" s="55">
        <f t="shared" si="0"/>
        <v>627</v>
      </c>
      <c r="E16" s="52">
        <v>271</v>
      </c>
      <c r="F16" s="52">
        <v>43</v>
      </c>
      <c r="G16" s="52">
        <v>30</v>
      </c>
      <c r="H16" s="52">
        <v>43</v>
      </c>
      <c r="I16" s="52">
        <v>47</v>
      </c>
      <c r="J16" s="52">
        <v>54</v>
      </c>
      <c r="K16" s="52">
        <v>78</v>
      </c>
      <c r="L16" s="52">
        <v>61</v>
      </c>
    </row>
    <row r="17" spans="2:12" x14ac:dyDescent="0.2">
      <c r="C17" s="43" t="s">
        <v>410</v>
      </c>
      <c r="D17" s="55">
        <f t="shared" si="0"/>
        <v>641</v>
      </c>
      <c r="E17" s="52">
        <v>272</v>
      </c>
      <c r="F17" s="52">
        <v>38</v>
      </c>
      <c r="G17" s="52">
        <v>32</v>
      </c>
      <c r="H17" s="52">
        <v>44</v>
      </c>
      <c r="I17" s="52">
        <v>43</v>
      </c>
      <c r="J17" s="52">
        <v>63</v>
      </c>
      <c r="K17" s="52">
        <v>88</v>
      </c>
      <c r="L17" s="52">
        <v>61</v>
      </c>
    </row>
    <row r="18" spans="2:12" x14ac:dyDescent="0.2">
      <c r="C18" s="43" t="s">
        <v>411</v>
      </c>
      <c r="D18" s="55">
        <f t="shared" si="0"/>
        <v>623</v>
      </c>
      <c r="E18" s="52">
        <v>274</v>
      </c>
      <c r="F18" s="52">
        <v>36</v>
      </c>
      <c r="G18" s="52">
        <v>27</v>
      </c>
      <c r="H18" s="52">
        <v>48</v>
      </c>
      <c r="I18" s="52">
        <v>42</v>
      </c>
      <c r="J18" s="52">
        <v>58</v>
      </c>
      <c r="K18" s="52">
        <v>83</v>
      </c>
      <c r="L18" s="52">
        <v>55</v>
      </c>
    </row>
    <row r="19" spans="2:12" x14ac:dyDescent="0.2">
      <c r="D19" s="40"/>
    </row>
    <row r="20" spans="2:12" x14ac:dyDescent="0.2">
      <c r="B20" s="24"/>
      <c r="C20" s="43" t="s">
        <v>412</v>
      </c>
      <c r="D20" s="55">
        <f>SUM(E20:L20)</f>
        <v>616</v>
      </c>
      <c r="E20" s="53">
        <v>281</v>
      </c>
      <c r="F20" s="53">
        <v>30</v>
      </c>
      <c r="G20" s="53">
        <v>29</v>
      </c>
      <c r="H20" s="53">
        <v>45</v>
      </c>
      <c r="I20" s="53">
        <v>38</v>
      </c>
      <c r="J20" s="53">
        <v>52</v>
      </c>
      <c r="K20" s="53">
        <v>84</v>
      </c>
      <c r="L20" s="53">
        <v>57</v>
      </c>
    </row>
    <row r="21" spans="2:12" x14ac:dyDescent="0.2">
      <c r="B21" s="24"/>
      <c r="C21" s="43" t="s">
        <v>413</v>
      </c>
      <c r="D21" s="55">
        <f>SUM(E21:L21)</f>
        <v>584</v>
      </c>
      <c r="E21" s="52">
        <v>268</v>
      </c>
      <c r="F21" s="52">
        <v>29</v>
      </c>
      <c r="G21" s="52">
        <v>29</v>
      </c>
      <c r="H21" s="52">
        <v>38</v>
      </c>
      <c r="I21" s="52">
        <v>38</v>
      </c>
      <c r="J21" s="52">
        <v>49</v>
      </c>
      <c r="K21" s="52">
        <v>82</v>
      </c>
      <c r="L21" s="52">
        <v>51</v>
      </c>
    </row>
    <row r="22" spans="2:12" x14ac:dyDescent="0.2">
      <c r="B22" s="53"/>
      <c r="C22" s="43" t="s">
        <v>414</v>
      </c>
      <c r="D22" s="55">
        <f>SUM(E22:L22)</f>
        <v>586</v>
      </c>
      <c r="E22" s="63">
        <v>273</v>
      </c>
      <c r="F22" s="63">
        <v>29</v>
      </c>
      <c r="G22" s="63">
        <v>29</v>
      </c>
      <c r="H22" s="63">
        <v>38</v>
      </c>
      <c r="I22" s="63">
        <v>37</v>
      </c>
      <c r="J22" s="63">
        <v>47</v>
      </c>
      <c r="K22" s="63">
        <v>83</v>
      </c>
      <c r="L22" s="63">
        <v>50</v>
      </c>
    </row>
    <row r="23" spans="2:12" s="164" customFormat="1" x14ac:dyDescent="0.2">
      <c r="B23" s="24"/>
      <c r="C23" s="3" t="s">
        <v>415</v>
      </c>
      <c r="D23" s="23">
        <f>SUM(D25:D38)</f>
        <v>565</v>
      </c>
      <c r="E23" s="64">
        <f>SUM(E25:E38)</f>
        <v>271</v>
      </c>
      <c r="F23" s="64">
        <f t="shared" ref="F23:L23" si="1">SUM(F25:F38)</f>
        <v>28</v>
      </c>
      <c r="G23" s="64">
        <f t="shared" si="1"/>
        <v>28</v>
      </c>
      <c r="H23" s="64">
        <f t="shared" si="1"/>
        <v>37</v>
      </c>
      <c r="I23" s="64">
        <f t="shared" si="1"/>
        <v>37</v>
      </c>
      <c r="J23" s="64">
        <f t="shared" si="1"/>
        <v>43</v>
      </c>
      <c r="K23" s="64">
        <f t="shared" si="1"/>
        <v>75</v>
      </c>
      <c r="L23" s="64">
        <f t="shared" si="1"/>
        <v>46</v>
      </c>
    </row>
    <row r="24" spans="2:12" x14ac:dyDescent="0.2">
      <c r="D24" s="40"/>
      <c r="E24" s="52"/>
      <c r="F24" s="52"/>
      <c r="G24" s="52"/>
      <c r="H24" s="52"/>
      <c r="I24" s="52"/>
      <c r="J24" s="52"/>
      <c r="K24" s="52"/>
      <c r="L24" s="52"/>
    </row>
    <row r="25" spans="2:12" x14ac:dyDescent="0.2">
      <c r="B25" s="43" t="s">
        <v>156</v>
      </c>
      <c r="D25" s="55">
        <f>SUM(E25:L25)</f>
        <v>3</v>
      </c>
      <c r="E25" s="54">
        <v>1</v>
      </c>
      <c r="F25" s="54" t="s">
        <v>351</v>
      </c>
      <c r="G25" s="54" t="s">
        <v>351</v>
      </c>
      <c r="H25" s="54" t="s">
        <v>351</v>
      </c>
      <c r="I25" s="54" t="s">
        <v>351</v>
      </c>
      <c r="J25" s="54" t="s">
        <v>351</v>
      </c>
      <c r="K25" s="52">
        <v>1</v>
      </c>
      <c r="L25" s="52">
        <v>1</v>
      </c>
    </row>
    <row r="26" spans="2:12" x14ac:dyDescent="0.2">
      <c r="B26" s="43" t="s">
        <v>158</v>
      </c>
      <c r="D26" s="55">
        <f>SUM(E26:L26)</f>
        <v>13</v>
      </c>
      <c r="E26" s="52">
        <v>8</v>
      </c>
      <c r="F26" s="52">
        <v>1</v>
      </c>
      <c r="G26" s="54" t="s">
        <v>351</v>
      </c>
      <c r="H26" s="54" t="s">
        <v>351</v>
      </c>
      <c r="I26" s="52">
        <v>2</v>
      </c>
      <c r="J26" s="52">
        <v>1</v>
      </c>
      <c r="K26" s="52">
        <v>1</v>
      </c>
      <c r="L26" s="54" t="s">
        <v>351</v>
      </c>
    </row>
    <row r="27" spans="2:12" x14ac:dyDescent="0.2">
      <c r="B27" s="43" t="s">
        <v>159</v>
      </c>
      <c r="D27" s="55">
        <f>SUM(E27:L27)</f>
        <v>109</v>
      </c>
      <c r="E27" s="52">
        <v>52</v>
      </c>
      <c r="F27" s="52">
        <v>9</v>
      </c>
      <c r="G27" s="52">
        <v>6</v>
      </c>
      <c r="H27" s="52">
        <v>9</v>
      </c>
      <c r="I27" s="52">
        <v>9</v>
      </c>
      <c r="J27" s="52">
        <v>11</v>
      </c>
      <c r="K27" s="52">
        <v>11</v>
      </c>
      <c r="L27" s="52">
        <v>2</v>
      </c>
    </row>
    <row r="28" spans="2:12" x14ac:dyDescent="0.2">
      <c r="B28" s="43" t="s">
        <v>416</v>
      </c>
      <c r="D28" s="55">
        <f>SUM(E28:L28)</f>
        <v>13</v>
      </c>
      <c r="E28" s="52">
        <v>7</v>
      </c>
      <c r="F28" s="52">
        <v>1</v>
      </c>
      <c r="G28" s="54" t="s">
        <v>351</v>
      </c>
      <c r="H28" s="52">
        <v>1</v>
      </c>
      <c r="I28" s="54" t="s">
        <v>351</v>
      </c>
      <c r="J28" s="52">
        <v>1</v>
      </c>
      <c r="K28" s="52">
        <v>1</v>
      </c>
      <c r="L28" s="52">
        <v>2</v>
      </c>
    </row>
    <row r="29" spans="2:12" x14ac:dyDescent="0.2">
      <c r="D29" s="40"/>
    </row>
    <row r="30" spans="2:12" x14ac:dyDescent="0.2">
      <c r="B30" s="43" t="s">
        <v>417</v>
      </c>
      <c r="D30" s="55">
        <f>SUM(E30:L30)</f>
        <v>99</v>
      </c>
      <c r="E30" s="52">
        <v>57</v>
      </c>
      <c r="F30" s="52">
        <v>5</v>
      </c>
      <c r="G30" s="52">
        <v>3</v>
      </c>
      <c r="H30" s="52">
        <v>4</v>
      </c>
      <c r="I30" s="52">
        <v>2</v>
      </c>
      <c r="J30" s="52">
        <v>2</v>
      </c>
      <c r="K30" s="52">
        <v>19</v>
      </c>
      <c r="L30" s="52">
        <v>7</v>
      </c>
    </row>
    <row r="31" spans="2:12" x14ac:dyDescent="0.2">
      <c r="B31" s="43" t="s">
        <v>184</v>
      </c>
      <c r="D31" s="55">
        <f>SUM(E31:L31)</f>
        <v>36</v>
      </c>
      <c r="E31" s="52">
        <v>23</v>
      </c>
      <c r="F31" s="52">
        <v>1</v>
      </c>
      <c r="G31" s="52">
        <v>2</v>
      </c>
      <c r="H31" s="54" t="s">
        <v>351</v>
      </c>
      <c r="I31" s="54" t="s">
        <v>351</v>
      </c>
      <c r="J31" s="52">
        <v>1</v>
      </c>
      <c r="K31" s="52">
        <v>7</v>
      </c>
      <c r="L31" s="52">
        <v>2</v>
      </c>
    </row>
    <row r="32" spans="2:12" x14ac:dyDescent="0.2">
      <c r="B32" s="43" t="s">
        <v>418</v>
      </c>
      <c r="D32" s="55">
        <f>SUM(E32:L32)</f>
        <v>48</v>
      </c>
      <c r="E32" s="52">
        <v>34</v>
      </c>
      <c r="F32" s="52">
        <v>1</v>
      </c>
      <c r="G32" s="52">
        <v>2</v>
      </c>
      <c r="H32" s="52">
        <v>1</v>
      </c>
      <c r="I32" s="52">
        <v>3</v>
      </c>
      <c r="J32" s="52">
        <v>1</v>
      </c>
      <c r="K32" s="52">
        <v>3</v>
      </c>
      <c r="L32" s="52">
        <v>3</v>
      </c>
    </row>
    <row r="33" spans="2:12" x14ac:dyDescent="0.2">
      <c r="B33" s="43" t="s">
        <v>186</v>
      </c>
      <c r="D33" s="55">
        <f>SUM(E33:L33)</f>
        <v>4</v>
      </c>
      <c r="E33" s="52">
        <v>4</v>
      </c>
      <c r="F33" s="54" t="s">
        <v>351</v>
      </c>
      <c r="G33" s="54" t="s">
        <v>351</v>
      </c>
      <c r="H33" s="54" t="s">
        <v>351</v>
      </c>
      <c r="I33" s="54" t="s">
        <v>351</v>
      </c>
      <c r="J33" s="54" t="s">
        <v>351</v>
      </c>
      <c r="K33" s="54" t="s">
        <v>351</v>
      </c>
      <c r="L33" s="54" t="s">
        <v>351</v>
      </c>
    </row>
    <row r="34" spans="2:12" x14ac:dyDescent="0.2">
      <c r="D34" s="40"/>
    </row>
    <row r="35" spans="2:12" x14ac:dyDescent="0.2">
      <c r="B35" s="43" t="s">
        <v>187</v>
      </c>
      <c r="D35" s="55">
        <f>SUM(E34:L35)</f>
        <v>149</v>
      </c>
      <c r="E35" s="52">
        <v>63</v>
      </c>
      <c r="F35" s="52">
        <v>5</v>
      </c>
      <c r="G35" s="52">
        <v>7</v>
      </c>
      <c r="H35" s="52">
        <v>15</v>
      </c>
      <c r="I35" s="52">
        <v>13</v>
      </c>
      <c r="J35" s="52">
        <v>12</v>
      </c>
      <c r="K35" s="52">
        <v>17</v>
      </c>
      <c r="L35" s="52">
        <v>17</v>
      </c>
    </row>
    <row r="36" spans="2:12" x14ac:dyDescent="0.2">
      <c r="B36" s="43" t="s">
        <v>419</v>
      </c>
      <c r="D36" s="55">
        <f>SUM(E36:L36)</f>
        <v>26</v>
      </c>
      <c r="E36" s="52">
        <v>14</v>
      </c>
      <c r="F36" s="52">
        <v>1</v>
      </c>
      <c r="G36" s="52">
        <v>1</v>
      </c>
      <c r="H36" s="54" t="s">
        <v>351</v>
      </c>
      <c r="I36" s="52">
        <v>1</v>
      </c>
      <c r="J36" s="52">
        <v>2</v>
      </c>
      <c r="K36" s="52">
        <v>5</v>
      </c>
      <c r="L36" s="52">
        <v>2</v>
      </c>
    </row>
    <row r="37" spans="2:12" x14ac:dyDescent="0.2">
      <c r="B37" s="43" t="s">
        <v>420</v>
      </c>
      <c r="D37" s="55">
        <f>SUM(E37:L37)</f>
        <v>59</v>
      </c>
      <c r="E37" s="52">
        <v>5</v>
      </c>
      <c r="F37" s="52">
        <v>4</v>
      </c>
      <c r="G37" s="52">
        <v>7</v>
      </c>
      <c r="H37" s="52">
        <v>7</v>
      </c>
      <c r="I37" s="52">
        <v>7</v>
      </c>
      <c r="J37" s="52">
        <v>12</v>
      </c>
      <c r="K37" s="52">
        <v>9</v>
      </c>
      <c r="L37" s="52">
        <v>8</v>
      </c>
    </row>
    <row r="38" spans="2:12" x14ac:dyDescent="0.2">
      <c r="B38" s="43" t="s">
        <v>421</v>
      </c>
      <c r="D38" s="55">
        <f>SUM(E38:L38)</f>
        <v>6</v>
      </c>
      <c r="E38" s="52">
        <v>3</v>
      </c>
      <c r="F38" s="54" t="s">
        <v>351</v>
      </c>
      <c r="G38" s="54" t="s">
        <v>351</v>
      </c>
      <c r="H38" s="54" t="s">
        <v>351</v>
      </c>
      <c r="I38" s="54" t="s">
        <v>351</v>
      </c>
      <c r="J38" s="54" t="s">
        <v>351</v>
      </c>
      <c r="K38" s="52">
        <v>1</v>
      </c>
      <c r="L38" s="52">
        <v>2</v>
      </c>
    </row>
    <row r="39" spans="2:12" x14ac:dyDescent="0.2">
      <c r="B39" s="46"/>
      <c r="C39" s="46"/>
      <c r="D39" s="59"/>
      <c r="E39" s="46"/>
      <c r="F39" s="46"/>
      <c r="G39" s="46"/>
      <c r="H39" s="46"/>
      <c r="I39" s="46"/>
      <c r="J39" s="46"/>
      <c r="K39" s="46"/>
      <c r="L39" s="46"/>
    </row>
    <row r="40" spans="2:12" x14ac:dyDescent="0.2">
      <c r="D40" s="40"/>
      <c r="E40" s="46"/>
      <c r="F40" s="46"/>
      <c r="G40" s="46"/>
      <c r="H40" s="46"/>
      <c r="I40" s="46"/>
      <c r="J40" s="46"/>
      <c r="K40" s="46"/>
      <c r="L40" s="46"/>
    </row>
    <row r="41" spans="2:12" x14ac:dyDescent="0.2">
      <c r="D41" s="67" t="s">
        <v>94</v>
      </c>
      <c r="E41" s="40"/>
      <c r="F41" s="67" t="s">
        <v>20</v>
      </c>
      <c r="G41" s="40"/>
      <c r="H41" s="67" t="s">
        <v>21</v>
      </c>
      <c r="I41" s="67" t="s">
        <v>23</v>
      </c>
      <c r="J41" s="67" t="s">
        <v>24</v>
      </c>
      <c r="K41" s="163" t="s">
        <v>395</v>
      </c>
      <c r="L41" s="163" t="s">
        <v>396</v>
      </c>
    </row>
    <row r="42" spans="2:12" x14ac:dyDescent="0.2">
      <c r="B42" s="46"/>
      <c r="C42" s="60" t="s">
        <v>397</v>
      </c>
      <c r="D42" s="59"/>
      <c r="E42" s="47" t="s">
        <v>19</v>
      </c>
      <c r="F42" s="47" t="s">
        <v>398</v>
      </c>
      <c r="G42" s="47" t="s">
        <v>399</v>
      </c>
      <c r="H42" s="47" t="s">
        <v>400</v>
      </c>
      <c r="I42" s="47" t="s">
        <v>401</v>
      </c>
      <c r="J42" s="47" t="s">
        <v>402</v>
      </c>
      <c r="K42" s="47" t="s">
        <v>403</v>
      </c>
      <c r="L42" s="47" t="s">
        <v>404</v>
      </c>
    </row>
    <row r="43" spans="2:12" x14ac:dyDescent="0.2">
      <c r="D43" s="40"/>
      <c r="H43" s="3" t="s">
        <v>422</v>
      </c>
      <c r="I43" s="3" t="s">
        <v>423</v>
      </c>
    </row>
    <row r="44" spans="2:12" x14ac:dyDescent="0.2">
      <c r="C44" s="43" t="s">
        <v>424</v>
      </c>
      <c r="D44" s="55">
        <f t="shared" ref="D44:D49" si="2">SUM(E44:L44)</f>
        <v>88875</v>
      </c>
      <c r="E44" s="52">
        <v>50057</v>
      </c>
      <c r="F44" s="52">
        <v>5861</v>
      </c>
      <c r="G44" s="52">
        <v>2194</v>
      </c>
      <c r="H44" s="52">
        <v>4455</v>
      </c>
      <c r="I44" s="52">
        <v>5761</v>
      </c>
      <c r="J44" s="52">
        <v>4596</v>
      </c>
      <c r="K44" s="52">
        <v>8425</v>
      </c>
      <c r="L44" s="52">
        <v>7526</v>
      </c>
    </row>
    <row r="45" spans="2:12" x14ac:dyDescent="0.2">
      <c r="C45" s="43" t="s">
        <v>407</v>
      </c>
      <c r="D45" s="55">
        <f t="shared" si="2"/>
        <v>94836</v>
      </c>
      <c r="E45" s="52">
        <v>52893</v>
      </c>
      <c r="F45" s="52">
        <v>5754</v>
      </c>
      <c r="G45" s="52">
        <v>2218</v>
      </c>
      <c r="H45" s="52">
        <v>5801</v>
      </c>
      <c r="I45" s="52">
        <v>6477</v>
      </c>
      <c r="J45" s="52">
        <v>5895</v>
      </c>
      <c r="K45" s="52">
        <v>8881</v>
      </c>
      <c r="L45" s="52">
        <v>6917</v>
      </c>
    </row>
    <row r="46" spans="2:12" x14ac:dyDescent="0.2">
      <c r="C46" s="43" t="s">
        <v>408</v>
      </c>
      <c r="D46" s="55">
        <f t="shared" si="2"/>
        <v>91866</v>
      </c>
      <c r="E46" s="52">
        <v>50334</v>
      </c>
      <c r="F46" s="52">
        <v>5994</v>
      </c>
      <c r="G46" s="52">
        <v>2246</v>
      </c>
      <c r="H46" s="52">
        <v>5475</v>
      </c>
      <c r="I46" s="52">
        <v>5874</v>
      </c>
      <c r="J46" s="52">
        <v>6317</v>
      </c>
      <c r="K46" s="52">
        <v>8855</v>
      </c>
      <c r="L46" s="52">
        <v>6771</v>
      </c>
    </row>
    <row r="47" spans="2:12" x14ac:dyDescent="0.2">
      <c r="C47" s="43" t="s">
        <v>409</v>
      </c>
      <c r="D47" s="55">
        <f t="shared" si="2"/>
        <v>86005</v>
      </c>
      <c r="E47" s="52">
        <v>49120</v>
      </c>
      <c r="F47" s="52">
        <v>5557</v>
      </c>
      <c r="G47" s="52">
        <v>2420</v>
      </c>
      <c r="H47" s="52">
        <v>4577</v>
      </c>
      <c r="I47" s="52">
        <v>5201</v>
      </c>
      <c r="J47" s="52">
        <v>5352</v>
      </c>
      <c r="K47" s="52">
        <v>8540</v>
      </c>
      <c r="L47" s="52">
        <v>5238</v>
      </c>
    </row>
    <row r="48" spans="2:12" x14ac:dyDescent="0.2">
      <c r="C48" s="43" t="s">
        <v>410</v>
      </c>
      <c r="D48" s="55">
        <f t="shared" si="2"/>
        <v>79444</v>
      </c>
      <c r="E48" s="52">
        <v>45650</v>
      </c>
      <c r="F48" s="52">
        <v>4826</v>
      </c>
      <c r="G48" s="52">
        <v>2696</v>
      </c>
      <c r="H48" s="52">
        <v>4042</v>
      </c>
      <c r="I48" s="52">
        <v>4264</v>
      </c>
      <c r="J48" s="52">
        <v>5315</v>
      </c>
      <c r="K48" s="52">
        <v>8083</v>
      </c>
      <c r="L48" s="52">
        <v>4568</v>
      </c>
    </row>
    <row r="49" spans="2:12" x14ac:dyDescent="0.2">
      <c r="C49" s="43" t="s">
        <v>411</v>
      </c>
      <c r="D49" s="55">
        <f t="shared" si="2"/>
        <v>78853</v>
      </c>
      <c r="E49" s="52">
        <v>48036</v>
      </c>
      <c r="F49" s="52">
        <v>3236</v>
      </c>
      <c r="G49" s="52">
        <v>2540</v>
      </c>
      <c r="H49" s="52">
        <v>4573</v>
      </c>
      <c r="I49" s="52">
        <v>4331</v>
      </c>
      <c r="J49" s="52">
        <v>4890</v>
      </c>
      <c r="K49" s="52">
        <v>7513</v>
      </c>
      <c r="L49" s="52">
        <v>3734</v>
      </c>
    </row>
    <row r="50" spans="2:12" x14ac:dyDescent="0.2">
      <c r="C50" s="43"/>
      <c r="D50" s="55"/>
      <c r="E50" s="52"/>
      <c r="F50" s="52"/>
      <c r="G50" s="52"/>
      <c r="H50" s="52"/>
      <c r="I50" s="52"/>
      <c r="J50" s="52"/>
      <c r="K50" s="52"/>
      <c r="L50" s="52"/>
    </row>
    <row r="51" spans="2:12" x14ac:dyDescent="0.2">
      <c r="B51" s="24"/>
      <c r="C51" s="43" t="s">
        <v>412</v>
      </c>
      <c r="D51" s="55">
        <f>SUM(E51:L51)</f>
        <v>68058</v>
      </c>
      <c r="E51" s="53">
        <v>39930</v>
      </c>
      <c r="F51" s="53">
        <v>2844</v>
      </c>
      <c r="G51" s="53">
        <v>2797</v>
      </c>
      <c r="H51" s="53">
        <v>4146</v>
      </c>
      <c r="I51" s="53">
        <v>3841</v>
      </c>
      <c r="J51" s="53">
        <v>4429</v>
      </c>
      <c r="K51" s="53">
        <v>6596</v>
      </c>
      <c r="L51" s="53">
        <v>3475</v>
      </c>
    </row>
    <row r="52" spans="2:12" x14ac:dyDescent="0.2">
      <c r="B52" s="24"/>
      <c r="C52" s="43" t="s">
        <v>413</v>
      </c>
      <c r="D52" s="55">
        <f>SUM(E52:L52)</f>
        <v>64761</v>
      </c>
      <c r="E52" s="53">
        <v>37725</v>
      </c>
      <c r="F52" s="52">
        <v>2777</v>
      </c>
      <c r="G52" s="52">
        <v>3112</v>
      </c>
      <c r="H52" s="52">
        <v>3654</v>
      </c>
      <c r="I52" s="52">
        <v>3713</v>
      </c>
      <c r="J52" s="52">
        <v>4317</v>
      </c>
      <c r="K52" s="52">
        <v>6430</v>
      </c>
      <c r="L52" s="52">
        <v>3033</v>
      </c>
    </row>
    <row r="53" spans="2:12" x14ac:dyDescent="0.2">
      <c r="B53" s="53"/>
      <c r="C53" s="43" t="s">
        <v>414</v>
      </c>
      <c r="D53" s="55">
        <f>SUM(E53:L53)</f>
        <v>61338</v>
      </c>
      <c r="E53" s="53">
        <v>35245</v>
      </c>
      <c r="F53" s="53">
        <v>2531</v>
      </c>
      <c r="G53" s="52">
        <v>3039</v>
      </c>
      <c r="H53" s="53">
        <v>3486</v>
      </c>
      <c r="I53" s="53">
        <v>3652</v>
      </c>
      <c r="J53" s="53">
        <v>4103</v>
      </c>
      <c r="K53" s="53">
        <v>6319</v>
      </c>
      <c r="L53" s="53">
        <v>2963</v>
      </c>
    </row>
    <row r="54" spans="2:12" s="164" customFormat="1" x14ac:dyDescent="0.2">
      <c r="B54" s="24"/>
      <c r="C54" s="3" t="s">
        <v>415</v>
      </c>
      <c r="D54" s="23">
        <f>SUM(E54:L54)</f>
        <v>59207</v>
      </c>
      <c r="E54" s="24">
        <f>SUM(E56:E69)</f>
        <v>34533</v>
      </c>
      <c r="F54" s="24">
        <f t="shared" ref="F54:L54" si="3">SUM(F56:F69)</f>
        <v>2380</v>
      </c>
      <c r="G54" s="24">
        <f t="shared" si="3"/>
        <v>2608</v>
      </c>
      <c r="H54" s="24">
        <f t="shared" si="3"/>
        <v>3621</v>
      </c>
      <c r="I54" s="24">
        <f t="shared" si="3"/>
        <v>3714</v>
      </c>
      <c r="J54" s="24">
        <f t="shared" si="3"/>
        <v>3706</v>
      </c>
      <c r="K54" s="24">
        <f t="shared" si="3"/>
        <v>5774</v>
      </c>
      <c r="L54" s="24">
        <f t="shared" si="3"/>
        <v>2871</v>
      </c>
    </row>
    <row r="55" spans="2:12" x14ac:dyDescent="0.2">
      <c r="D55" s="40"/>
    </row>
    <row r="56" spans="2:12" x14ac:dyDescent="0.2">
      <c r="B56" s="43" t="s">
        <v>156</v>
      </c>
      <c r="D56" s="55">
        <f>SUM(E56:L56)</f>
        <v>41</v>
      </c>
      <c r="E56" s="54">
        <v>3</v>
      </c>
      <c r="F56" s="54" t="s">
        <v>351</v>
      </c>
      <c r="G56" s="54" t="s">
        <v>351</v>
      </c>
      <c r="H56" s="54" t="s">
        <v>351</v>
      </c>
      <c r="I56" s="54" t="s">
        <v>351</v>
      </c>
      <c r="J56" s="54" t="s">
        <v>351</v>
      </c>
      <c r="K56" s="52">
        <v>28</v>
      </c>
      <c r="L56" s="52">
        <v>10</v>
      </c>
    </row>
    <row r="57" spans="2:12" x14ac:dyDescent="0.2">
      <c r="B57" s="43" t="s">
        <v>158</v>
      </c>
      <c r="D57" s="55">
        <f>SUM(E57:L57)</f>
        <v>2059</v>
      </c>
      <c r="E57" s="52">
        <v>1877</v>
      </c>
      <c r="F57" s="52">
        <v>29</v>
      </c>
      <c r="G57" s="54" t="s">
        <v>351</v>
      </c>
      <c r="H57" s="54" t="s">
        <v>351</v>
      </c>
      <c r="I57" s="52">
        <v>68</v>
      </c>
      <c r="J57" s="52">
        <v>41</v>
      </c>
      <c r="K57" s="52">
        <v>44</v>
      </c>
      <c r="L57" s="54" t="s">
        <v>351</v>
      </c>
    </row>
    <row r="58" spans="2:12" x14ac:dyDescent="0.2">
      <c r="B58" s="43" t="s">
        <v>159</v>
      </c>
      <c r="D58" s="55">
        <f>SUM(E58:L58)</f>
        <v>11620</v>
      </c>
      <c r="E58" s="52">
        <v>8445</v>
      </c>
      <c r="F58" s="52">
        <v>707</v>
      </c>
      <c r="G58" s="52">
        <v>456</v>
      </c>
      <c r="H58" s="52">
        <v>316</v>
      </c>
      <c r="I58" s="52">
        <v>873</v>
      </c>
      <c r="J58" s="52">
        <v>526</v>
      </c>
      <c r="K58" s="52">
        <v>288</v>
      </c>
      <c r="L58" s="52">
        <v>9</v>
      </c>
    </row>
    <row r="59" spans="2:12" x14ac:dyDescent="0.2">
      <c r="B59" s="43" t="s">
        <v>416</v>
      </c>
      <c r="D59" s="55">
        <f>SUM(E59:L59)</f>
        <v>2019</v>
      </c>
      <c r="E59" s="52">
        <v>1282</v>
      </c>
      <c r="F59" s="52">
        <v>115</v>
      </c>
      <c r="G59" s="54" t="s">
        <v>351</v>
      </c>
      <c r="H59" s="52">
        <v>115</v>
      </c>
      <c r="I59" s="54" t="s">
        <v>351</v>
      </c>
      <c r="J59" s="52">
        <v>93</v>
      </c>
      <c r="K59" s="52">
        <v>262</v>
      </c>
      <c r="L59" s="52">
        <v>152</v>
      </c>
    </row>
    <row r="60" spans="2:12" x14ac:dyDescent="0.2">
      <c r="D60" s="40"/>
    </row>
    <row r="61" spans="2:12" x14ac:dyDescent="0.2">
      <c r="B61" s="43" t="s">
        <v>417</v>
      </c>
      <c r="D61" s="55">
        <f>SUM(E61:L61)</f>
        <v>5313</v>
      </c>
      <c r="E61" s="52">
        <v>3835</v>
      </c>
      <c r="F61" s="52">
        <v>151</v>
      </c>
      <c r="G61" s="52">
        <v>123</v>
      </c>
      <c r="H61" s="52">
        <v>162</v>
      </c>
      <c r="I61" s="52">
        <v>161</v>
      </c>
      <c r="J61" s="52">
        <v>43</v>
      </c>
      <c r="K61" s="52">
        <v>577</v>
      </c>
      <c r="L61" s="52">
        <v>261</v>
      </c>
    </row>
    <row r="62" spans="2:12" x14ac:dyDescent="0.2">
      <c r="B62" s="43" t="s">
        <v>184</v>
      </c>
      <c r="D62" s="55">
        <f>SUM(E62:L62)</f>
        <v>3624</v>
      </c>
      <c r="E62" s="52">
        <v>3407</v>
      </c>
      <c r="F62" s="52">
        <v>8</v>
      </c>
      <c r="G62" s="52">
        <v>11</v>
      </c>
      <c r="H62" s="54" t="s">
        <v>351</v>
      </c>
      <c r="I62" s="54" t="s">
        <v>351</v>
      </c>
      <c r="J62" s="52">
        <v>24</v>
      </c>
      <c r="K62" s="52">
        <v>121</v>
      </c>
      <c r="L62" s="52">
        <v>53</v>
      </c>
    </row>
    <row r="63" spans="2:12" x14ac:dyDescent="0.2">
      <c r="B63" s="43" t="s">
        <v>418</v>
      </c>
      <c r="D63" s="55">
        <f>SUM(E63:L63)</f>
        <v>5524</v>
      </c>
      <c r="E63" s="52">
        <v>5272</v>
      </c>
      <c r="F63" s="52">
        <v>5</v>
      </c>
      <c r="G63" s="52">
        <v>10</v>
      </c>
      <c r="H63" s="52">
        <v>5</v>
      </c>
      <c r="I63" s="52">
        <v>74</v>
      </c>
      <c r="J63" s="52">
        <v>6</v>
      </c>
      <c r="K63" s="52">
        <v>26</v>
      </c>
      <c r="L63" s="52">
        <v>126</v>
      </c>
    </row>
    <row r="64" spans="2:12" x14ac:dyDescent="0.2">
      <c r="B64" s="43" t="s">
        <v>186</v>
      </c>
      <c r="D64" s="55">
        <f>SUM(E64:L64)</f>
        <v>33</v>
      </c>
      <c r="E64" s="52">
        <v>33</v>
      </c>
      <c r="F64" s="54" t="s">
        <v>351</v>
      </c>
      <c r="G64" s="54" t="s">
        <v>351</v>
      </c>
      <c r="H64" s="54" t="s">
        <v>351</v>
      </c>
      <c r="I64" s="54" t="s">
        <v>351</v>
      </c>
      <c r="J64" s="54" t="s">
        <v>351</v>
      </c>
      <c r="K64" s="54" t="s">
        <v>351</v>
      </c>
      <c r="L64" s="54" t="s">
        <v>351</v>
      </c>
    </row>
    <row r="65" spans="1:12" x14ac:dyDescent="0.2">
      <c r="D65" s="40"/>
    </row>
    <row r="66" spans="1:12" x14ac:dyDescent="0.2">
      <c r="B66" s="43" t="s">
        <v>187</v>
      </c>
      <c r="D66" s="55">
        <f>SUM(E66:L66)</f>
        <v>15592</v>
      </c>
      <c r="E66" s="52">
        <v>5676</v>
      </c>
      <c r="F66" s="52">
        <v>534</v>
      </c>
      <c r="G66" s="52">
        <v>1090</v>
      </c>
      <c r="H66" s="52">
        <v>1684</v>
      </c>
      <c r="I66" s="52">
        <v>1261</v>
      </c>
      <c r="J66" s="52">
        <v>1707</v>
      </c>
      <c r="K66" s="52">
        <v>2619</v>
      </c>
      <c r="L66" s="52">
        <v>1021</v>
      </c>
    </row>
    <row r="67" spans="1:12" x14ac:dyDescent="0.2">
      <c r="B67" s="43" t="s">
        <v>419</v>
      </c>
      <c r="D67" s="55">
        <f>SUM(E67:L67)</f>
        <v>1163</v>
      </c>
      <c r="E67" s="52">
        <v>883</v>
      </c>
      <c r="F67" s="52">
        <v>22</v>
      </c>
      <c r="G67" s="52">
        <v>38</v>
      </c>
      <c r="H67" s="54" t="s">
        <v>351</v>
      </c>
      <c r="I67" s="52">
        <v>23</v>
      </c>
      <c r="J67" s="52">
        <v>46</v>
      </c>
      <c r="K67" s="52">
        <v>130</v>
      </c>
      <c r="L67" s="52">
        <v>21</v>
      </c>
    </row>
    <row r="68" spans="1:12" x14ac:dyDescent="0.2">
      <c r="B68" s="43" t="s">
        <v>420</v>
      </c>
      <c r="D68" s="55">
        <f>SUM(E68:L68)</f>
        <v>12126</v>
      </c>
      <c r="E68" s="52">
        <v>3772</v>
      </c>
      <c r="F68" s="52">
        <v>809</v>
      </c>
      <c r="G68" s="52">
        <v>880</v>
      </c>
      <c r="H68" s="52">
        <v>1339</v>
      </c>
      <c r="I68" s="52">
        <v>1254</v>
      </c>
      <c r="J68" s="52">
        <v>1220</v>
      </c>
      <c r="K68" s="52">
        <v>1664</v>
      </c>
      <c r="L68" s="52">
        <v>1188</v>
      </c>
    </row>
    <row r="69" spans="1:12" x14ac:dyDescent="0.2">
      <c r="B69" s="43" t="s">
        <v>421</v>
      </c>
      <c r="D69" s="55">
        <f>SUM(E69:L69)</f>
        <v>93</v>
      </c>
      <c r="E69" s="52">
        <v>48</v>
      </c>
      <c r="F69" s="54" t="s">
        <v>351</v>
      </c>
      <c r="G69" s="54" t="s">
        <v>351</v>
      </c>
      <c r="H69" s="54" t="s">
        <v>351</v>
      </c>
      <c r="I69" s="54" t="s">
        <v>351</v>
      </c>
      <c r="J69" s="54" t="s">
        <v>351</v>
      </c>
      <c r="K69" s="52">
        <v>15</v>
      </c>
      <c r="L69" s="52">
        <v>30</v>
      </c>
    </row>
    <row r="70" spans="1:12" ht="18" thickBot="1" x14ac:dyDescent="0.25">
      <c r="B70" s="44"/>
      <c r="C70" s="44"/>
      <c r="D70" s="57"/>
      <c r="E70" s="44"/>
      <c r="F70" s="44"/>
      <c r="G70" s="44"/>
      <c r="H70" s="44"/>
      <c r="I70" s="44"/>
      <c r="J70" s="44"/>
      <c r="K70" s="44"/>
      <c r="L70" s="44"/>
    </row>
    <row r="71" spans="1:12" x14ac:dyDescent="0.2">
      <c r="D71" s="43" t="s">
        <v>425</v>
      </c>
    </row>
    <row r="72" spans="1:12" x14ac:dyDescent="0.2">
      <c r="A72" s="43"/>
    </row>
  </sheetData>
  <phoneticPr fontId="2"/>
  <pageMargins left="0.4" right="0.63" top="0.55000000000000004" bottom="0.51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H21" sqref="H21"/>
    </sheetView>
  </sheetViews>
  <sheetFormatPr defaultColWidth="10.875" defaultRowHeight="17.25" x14ac:dyDescent="0.2"/>
  <cols>
    <col min="1" max="1" width="13.375" style="28" customWidth="1"/>
    <col min="2" max="2" width="4.625" style="28" customWidth="1"/>
    <col min="3" max="3" width="20.875" style="28" customWidth="1"/>
    <col min="4" max="5" width="13.375" style="28" customWidth="1"/>
    <col min="6" max="10" width="10.875" style="28"/>
    <col min="11" max="12" width="13.375" style="28" customWidth="1"/>
    <col min="13" max="256" width="10.875" style="28"/>
    <col min="257" max="257" width="13.375" style="28" customWidth="1"/>
    <col min="258" max="258" width="4.625" style="28" customWidth="1"/>
    <col min="259" max="259" width="20.875" style="28" customWidth="1"/>
    <col min="260" max="261" width="13.375" style="28" customWidth="1"/>
    <col min="262" max="266" width="10.875" style="28"/>
    <col min="267" max="268" width="13.375" style="28" customWidth="1"/>
    <col min="269" max="512" width="10.875" style="28"/>
    <col min="513" max="513" width="13.375" style="28" customWidth="1"/>
    <col min="514" max="514" width="4.625" style="28" customWidth="1"/>
    <col min="515" max="515" width="20.875" style="28" customWidth="1"/>
    <col min="516" max="517" width="13.375" style="28" customWidth="1"/>
    <col min="518" max="522" width="10.875" style="28"/>
    <col min="523" max="524" width="13.375" style="28" customWidth="1"/>
    <col min="525" max="768" width="10.875" style="28"/>
    <col min="769" max="769" width="13.375" style="28" customWidth="1"/>
    <col min="770" max="770" width="4.625" style="28" customWidth="1"/>
    <col min="771" max="771" width="20.875" style="28" customWidth="1"/>
    <col min="772" max="773" width="13.375" style="28" customWidth="1"/>
    <col min="774" max="778" width="10.875" style="28"/>
    <col min="779" max="780" width="13.375" style="28" customWidth="1"/>
    <col min="781" max="1024" width="10.875" style="28"/>
    <col min="1025" max="1025" width="13.375" style="28" customWidth="1"/>
    <col min="1026" max="1026" width="4.625" style="28" customWidth="1"/>
    <col min="1027" max="1027" width="20.875" style="28" customWidth="1"/>
    <col min="1028" max="1029" width="13.375" style="28" customWidth="1"/>
    <col min="1030" max="1034" width="10.875" style="28"/>
    <col min="1035" max="1036" width="13.375" style="28" customWidth="1"/>
    <col min="1037" max="1280" width="10.875" style="28"/>
    <col min="1281" max="1281" width="13.375" style="28" customWidth="1"/>
    <col min="1282" max="1282" width="4.625" style="28" customWidth="1"/>
    <col min="1283" max="1283" width="20.875" style="28" customWidth="1"/>
    <col min="1284" max="1285" width="13.375" style="28" customWidth="1"/>
    <col min="1286" max="1290" width="10.875" style="28"/>
    <col min="1291" max="1292" width="13.375" style="28" customWidth="1"/>
    <col min="1293" max="1536" width="10.875" style="28"/>
    <col min="1537" max="1537" width="13.375" style="28" customWidth="1"/>
    <col min="1538" max="1538" width="4.625" style="28" customWidth="1"/>
    <col min="1539" max="1539" width="20.875" style="28" customWidth="1"/>
    <col min="1540" max="1541" width="13.375" style="28" customWidth="1"/>
    <col min="1542" max="1546" width="10.875" style="28"/>
    <col min="1547" max="1548" width="13.375" style="28" customWidth="1"/>
    <col min="1549" max="1792" width="10.875" style="28"/>
    <col min="1793" max="1793" width="13.375" style="28" customWidth="1"/>
    <col min="1794" max="1794" width="4.625" style="28" customWidth="1"/>
    <col min="1795" max="1795" width="20.875" style="28" customWidth="1"/>
    <col min="1796" max="1797" width="13.375" style="28" customWidth="1"/>
    <col min="1798" max="1802" width="10.875" style="28"/>
    <col min="1803" max="1804" width="13.375" style="28" customWidth="1"/>
    <col min="1805" max="2048" width="10.875" style="28"/>
    <col min="2049" max="2049" width="13.375" style="28" customWidth="1"/>
    <col min="2050" max="2050" width="4.625" style="28" customWidth="1"/>
    <col min="2051" max="2051" width="20.875" style="28" customWidth="1"/>
    <col min="2052" max="2053" width="13.375" style="28" customWidth="1"/>
    <col min="2054" max="2058" width="10.875" style="28"/>
    <col min="2059" max="2060" width="13.375" style="28" customWidth="1"/>
    <col min="2061" max="2304" width="10.875" style="28"/>
    <col min="2305" max="2305" width="13.375" style="28" customWidth="1"/>
    <col min="2306" max="2306" width="4.625" style="28" customWidth="1"/>
    <col min="2307" max="2307" width="20.875" style="28" customWidth="1"/>
    <col min="2308" max="2309" width="13.375" style="28" customWidth="1"/>
    <col min="2310" max="2314" width="10.875" style="28"/>
    <col min="2315" max="2316" width="13.375" style="28" customWidth="1"/>
    <col min="2317" max="2560" width="10.875" style="28"/>
    <col min="2561" max="2561" width="13.375" style="28" customWidth="1"/>
    <col min="2562" max="2562" width="4.625" style="28" customWidth="1"/>
    <col min="2563" max="2563" width="20.875" style="28" customWidth="1"/>
    <col min="2564" max="2565" width="13.375" style="28" customWidth="1"/>
    <col min="2566" max="2570" width="10.875" style="28"/>
    <col min="2571" max="2572" width="13.375" style="28" customWidth="1"/>
    <col min="2573" max="2816" width="10.875" style="28"/>
    <col min="2817" max="2817" width="13.375" style="28" customWidth="1"/>
    <col min="2818" max="2818" width="4.625" style="28" customWidth="1"/>
    <col min="2819" max="2819" width="20.875" style="28" customWidth="1"/>
    <col min="2820" max="2821" width="13.375" style="28" customWidth="1"/>
    <col min="2822" max="2826" width="10.875" style="28"/>
    <col min="2827" max="2828" width="13.375" style="28" customWidth="1"/>
    <col min="2829" max="3072" width="10.875" style="28"/>
    <col min="3073" max="3073" width="13.375" style="28" customWidth="1"/>
    <col min="3074" max="3074" width="4.625" style="28" customWidth="1"/>
    <col min="3075" max="3075" width="20.875" style="28" customWidth="1"/>
    <col min="3076" max="3077" width="13.375" style="28" customWidth="1"/>
    <col min="3078" max="3082" width="10.875" style="28"/>
    <col min="3083" max="3084" width="13.375" style="28" customWidth="1"/>
    <col min="3085" max="3328" width="10.875" style="28"/>
    <col min="3329" max="3329" width="13.375" style="28" customWidth="1"/>
    <col min="3330" max="3330" width="4.625" style="28" customWidth="1"/>
    <col min="3331" max="3331" width="20.875" style="28" customWidth="1"/>
    <col min="3332" max="3333" width="13.375" style="28" customWidth="1"/>
    <col min="3334" max="3338" width="10.875" style="28"/>
    <col min="3339" max="3340" width="13.375" style="28" customWidth="1"/>
    <col min="3341" max="3584" width="10.875" style="28"/>
    <col min="3585" max="3585" width="13.375" style="28" customWidth="1"/>
    <col min="3586" max="3586" width="4.625" style="28" customWidth="1"/>
    <col min="3587" max="3587" width="20.875" style="28" customWidth="1"/>
    <col min="3588" max="3589" width="13.375" style="28" customWidth="1"/>
    <col min="3590" max="3594" width="10.875" style="28"/>
    <col min="3595" max="3596" width="13.375" style="28" customWidth="1"/>
    <col min="3597" max="3840" width="10.875" style="28"/>
    <col min="3841" max="3841" width="13.375" style="28" customWidth="1"/>
    <col min="3842" max="3842" width="4.625" style="28" customWidth="1"/>
    <col min="3843" max="3843" width="20.875" style="28" customWidth="1"/>
    <col min="3844" max="3845" width="13.375" style="28" customWidth="1"/>
    <col min="3846" max="3850" width="10.875" style="28"/>
    <col min="3851" max="3852" width="13.375" style="28" customWidth="1"/>
    <col min="3853" max="4096" width="10.875" style="28"/>
    <col min="4097" max="4097" width="13.375" style="28" customWidth="1"/>
    <col min="4098" max="4098" width="4.625" style="28" customWidth="1"/>
    <col min="4099" max="4099" width="20.875" style="28" customWidth="1"/>
    <col min="4100" max="4101" width="13.375" style="28" customWidth="1"/>
    <col min="4102" max="4106" width="10.875" style="28"/>
    <col min="4107" max="4108" width="13.375" style="28" customWidth="1"/>
    <col min="4109" max="4352" width="10.875" style="28"/>
    <col min="4353" max="4353" width="13.375" style="28" customWidth="1"/>
    <col min="4354" max="4354" width="4.625" style="28" customWidth="1"/>
    <col min="4355" max="4355" width="20.875" style="28" customWidth="1"/>
    <col min="4356" max="4357" width="13.375" style="28" customWidth="1"/>
    <col min="4358" max="4362" width="10.875" style="28"/>
    <col min="4363" max="4364" width="13.375" style="28" customWidth="1"/>
    <col min="4365" max="4608" width="10.875" style="28"/>
    <col min="4609" max="4609" width="13.375" style="28" customWidth="1"/>
    <col min="4610" max="4610" width="4.625" style="28" customWidth="1"/>
    <col min="4611" max="4611" width="20.875" style="28" customWidth="1"/>
    <col min="4612" max="4613" width="13.375" style="28" customWidth="1"/>
    <col min="4614" max="4618" width="10.875" style="28"/>
    <col min="4619" max="4620" width="13.375" style="28" customWidth="1"/>
    <col min="4621" max="4864" width="10.875" style="28"/>
    <col min="4865" max="4865" width="13.375" style="28" customWidth="1"/>
    <col min="4866" max="4866" width="4.625" style="28" customWidth="1"/>
    <col min="4867" max="4867" width="20.875" style="28" customWidth="1"/>
    <col min="4868" max="4869" width="13.375" style="28" customWidth="1"/>
    <col min="4870" max="4874" width="10.875" style="28"/>
    <col min="4875" max="4876" width="13.375" style="28" customWidth="1"/>
    <col min="4877" max="5120" width="10.875" style="28"/>
    <col min="5121" max="5121" width="13.375" style="28" customWidth="1"/>
    <col min="5122" max="5122" width="4.625" style="28" customWidth="1"/>
    <col min="5123" max="5123" width="20.875" style="28" customWidth="1"/>
    <col min="5124" max="5125" width="13.375" style="28" customWidth="1"/>
    <col min="5126" max="5130" width="10.875" style="28"/>
    <col min="5131" max="5132" width="13.375" style="28" customWidth="1"/>
    <col min="5133" max="5376" width="10.875" style="28"/>
    <col min="5377" max="5377" width="13.375" style="28" customWidth="1"/>
    <col min="5378" max="5378" width="4.625" style="28" customWidth="1"/>
    <col min="5379" max="5379" width="20.875" style="28" customWidth="1"/>
    <col min="5380" max="5381" width="13.375" style="28" customWidth="1"/>
    <col min="5382" max="5386" width="10.875" style="28"/>
    <col min="5387" max="5388" width="13.375" style="28" customWidth="1"/>
    <col min="5389" max="5632" width="10.875" style="28"/>
    <col min="5633" max="5633" width="13.375" style="28" customWidth="1"/>
    <col min="5634" max="5634" width="4.625" style="28" customWidth="1"/>
    <col min="5635" max="5635" width="20.875" style="28" customWidth="1"/>
    <col min="5636" max="5637" width="13.375" style="28" customWidth="1"/>
    <col min="5638" max="5642" width="10.875" style="28"/>
    <col min="5643" max="5644" width="13.375" style="28" customWidth="1"/>
    <col min="5645" max="5888" width="10.875" style="28"/>
    <col min="5889" max="5889" width="13.375" style="28" customWidth="1"/>
    <col min="5890" max="5890" width="4.625" style="28" customWidth="1"/>
    <col min="5891" max="5891" width="20.875" style="28" customWidth="1"/>
    <col min="5892" max="5893" width="13.375" style="28" customWidth="1"/>
    <col min="5894" max="5898" width="10.875" style="28"/>
    <col min="5899" max="5900" width="13.375" style="28" customWidth="1"/>
    <col min="5901" max="6144" width="10.875" style="28"/>
    <col min="6145" max="6145" width="13.375" style="28" customWidth="1"/>
    <col min="6146" max="6146" width="4.625" style="28" customWidth="1"/>
    <col min="6147" max="6147" width="20.875" style="28" customWidth="1"/>
    <col min="6148" max="6149" width="13.375" style="28" customWidth="1"/>
    <col min="6150" max="6154" width="10.875" style="28"/>
    <col min="6155" max="6156" width="13.375" style="28" customWidth="1"/>
    <col min="6157" max="6400" width="10.875" style="28"/>
    <col min="6401" max="6401" width="13.375" style="28" customWidth="1"/>
    <col min="6402" max="6402" width="4.625" style="28" customWidth="1"/>
    <col min="6403" max="6403" width="20.875" style="28" customWidth="1"/>
    <col min="6404" max="6405" width="13.375" style="28" customWidth="1"/>
    <col min="6406" max="6410" width="10.875" style="28"/>
    <col min="6411" max="6412" width="13.375" style="28" customWidth="1"/>
    <col min="6413" max="6656" width="10.875" style="28"/>
    <col min="6657" max="6657" width="13.375" style="28" customWidth="1"/>
    <col min="6658" max="6658" width="4.625" style="28" customWidth="1"/>
    <col min="6659" max="6659" width="20.875" style="28" customWidth="1"/>
    <col min="6660" max="6661" width="13.375" style="28" customWidth="1"/>
    <col min="6662" max="6666" width="10.875" style="28"/>
    <col min="6667" max="6668" width="13.375" style="28" customWidth="1"/>
    <col min="6669" max="6912" width="10.875" style="28"/>
    <col min="6913" max="6913" width="13.375" style="28" customWidth="1"/>
    <col min="6914" max="6914" width="4.625" style="28" customWidth="1"/>
    <col min="6915" max="6915" width="20.875" style="28" customWidth="1"/>
    <col min="6916" max="6917" width="13.375" style="28" customWidth="1"/>
    <col min="6918" max="6922" width="10.875" style="28"/>
    <col min="6923" max="6924" width="13.375" style="28" customWidth="1"/>
    <col min="6925" max="7168" width="10.875" style="28"/>
    <col min="7169" max="7169" width="13.375" style="28" customWidth="1"/>
    <col min="7170" max="7170" width="4.625" style="28" customWidth="1"/>
    <col min="7171" max="7171" width="20.875" style="28" customWidth="1"/>
    <col min="7172" max="7173" width="13.375" style="28" customWidth="1"/>
    <col min="7174" max="7178" width="10.875" style="28"/>
    <col min="7179" max="7180" width="13.375" style="28" customWidth="1"/>
    <col min="7181" max="7424" width="10.875" style="28"/>
    <col min="7425" max="7425" width="13.375" style="28" customWidth="1"/>
    <col min="7426" max="7426" width="4.625" style="28" customWidth="1"/>
    <col min="7427" max="7427" width="20.875" style="28" customWidth="1"/>
    <col min="7428" max="7429" width="13.375" style="28" customWidth="1"/>
    <col min="7430" max="7434" width="10.875" style="28"/>
    <col min="7435" max="7436" width="13.375" style="28" customWidth="1"/>
    <col min="7437" max="7680" width="10.875" style="28"/>
    <col min="7681" max="7681" width="13.375" style="28" customWidth="1"/>
    <col min="7682" max="7682" width="4.625" style="28" customWidth="1"/>
    <col min="7683" max="7683" width="20.875" style="28" customWidth="1"/>
    <col min="7684" max="7685" width="13.375" style="28" customWidth="1"/>
    <col min="7686" max="7690" width="10.875" style="28"/>
    <col min="7691" max="7692" width="13.375" style="28" customWidth="1"/>
    <col min="7693" max="7936" width="10.875" style="28"/>
    <col min="7937" max="7937" width="13.375" style="28" customWidth="1"/>
    <col min="7938" max="7938" width="4.625" style="28" customWidth="1"/>
    <col min="7939" max="7939" width="20.875" style="28" customWidth="1"/>
    <col min="7940" max="7941" width="13.375" style="28" customWidth="1"/>
    <col min="7942" max="7946" width="10.875" style="28"/>
    <col min="7947" max="7948" width="13.375" style="28" customWidth="1"/>
    <col min="7949" max="8192" width="10.875" style="28"/>
    <col min="8193" max="8193" width="13.375" style="28" customWidth="1"/>
    <col min="8194" max="8194" width="4.625" style="28" customWidth="1"/>
    <col min="8195" max="8195" width="20.875" style="28" customWidth="1"/>
    <col min="8196" max="8197" width="13.375" style="28" customWidth="1"/>
    <col min="8198" max="8202" width="10.875" style="28"/>
    <col min="8203" max="8204" width="13.375" style="28" customWidth="1"/>
    <col min="8205" max="8448" width="10.875" style="28"/>
    <col min="8449" max="8449" width="13.375" style="28" customWidth="1"/>
    <col min="8450" max="8450" width="4.625" style="28" customWidth="1"/>
    <col min="8451" max="8451" width="20.875" style="28" customWidth="1"/>
    <col min="8452" max="8453" width="13.375" style="28" customWidth="1"/>
    <col min="8454" max="8458" width="10.875" style="28"/>
    <col min="8459" max="8460" width="13.375" style="28" customWidth="1"/>
    <col min="8461" max="8704" width="10.875" style="28"/>
    <col min="8705" max="8705" width="13.375" style="28" customWidth="1"/>
    <col min="8706" max="8706" width="4.625" style="28" customWidth="1"/>
    <col min="8707" max="8707" width="20.875" style="28" customWidth="1"/>
    <col min="8708" max="8709" width="13.375" style="28" customWidth="1"/>
    <col min="8710" max="8714" width="10.875" style="28"/>
    <col min="8715" max="8716" width="13.375" style="28" customWidth="1"/>
    <col min="8717" max="8960" width="10.875" style="28"/>
    <col min="8961" max="8961" width="13.375" style="28" customWidth="1"/>
    <col min="8962" max="8962" width="4.625" style="28" customWidth="1"/>
    <col min="8963" max="8963" width="20.875" style="28" customWidth="1"/>
    <col min="8964" max="8965" width="13.375" style="28" customWidth="1"/>
    <col min="8966" max="8970" width="10.875" style="28"/>
    <col min="8971" max="8972" width="13.375" style="28" customWidth="1"/>
    <col min="8973" max="9216" width="10.875" style="28"/>
    <col min="9217" max="9217" width="13.375" style="28" customWidth="1"/>
    <col min="9218" max="9218" width="4.625" style="28" customWidth="1"/>
    <col min="9219" max="9219" width="20.875" style="28" customWidth="1"/>
    <col min="9220" max="9221" width="13.375" style="28" customWidth="1"/>
    <col min="9222" max="9226" width="10.875" style="28"/>
    <col min="9227" max="9228" width="13.375" style="28" customWidth="1"/>
    <col min="9229" max="9472" width="10.875" style="28"/>
    <col min="9473" max="9473" width="13.375" style="28" customWidth="1"/>
    <col min="9474" max="9474" width="4.625" style="28" customWidth="1"/>
    <col min="9475" max="9475" width="20.875" style="28" customWidth="1"/>
    <col min="9476" max="9477" width="13.375" style="28" customWidth="1"/>
    <col min="9478" max="9482" width="10.875" style="28"/>
    <col min="9483" max="9484" width="13.375" style="28" customWidth="1"/>
    <col min="9485" max="9728" width="10.875" style="28"/>
    <col min="9729" max="9729" width="13.375" style="28" customWidth="1"/>
    <col min="9730" max="9730" width="4.625" style="28" customWidth="1"/>
    <col min="9731" max="9731" width="20.875" style="28" customWidth="1"/>
    <col min="9732" max="9733" width="13.375" style="28" customWidth="1"/>
    <col min="9734" max="9738" width="10.875" style="28"/>
    <col min="9739" max="9740" width="13.375" style="28" customWidth="1"/>
    <col min="9741" max="9984" width="10.875" style="28"/>
    <col min="9985" max="9985" width="13.375" style="28" customWidth="1"/>
    <col min="9986" max="9986" width="4.625" style="28" customWidth="1"/>
    <col min="9987" max="9987" width="20.875" style="28" customWidth="1"/>
    <col min="9988" max="9989" width="13.375" style="28" customWidth="1"/>
    <col min="9990" max="9994" width="10.875" style="28"/>
    <col min="9995" max="9996" width="13.375" style="28" customWidth="1"/>
    <col min="9997" max="10240" width="10.875" style="28"/>
    <col min="10241" max="10241" width="13.375" style="28" customWidth="1"/>
    <col min="10242" max="10242" width="4.625" style="28" customWidth="1"/>
    <col min="10243" max="10243" width="20.875" style="28" customWidth="1"/>
    <col min="10244" max="10245" width="13.375" style="28" customWidth="1"/>
    <col min="10246" max="10250" width="10.875" style="28"/>
    <col min="10251" max="10252" width="13.375" style="28" customWidth="1"/>
    <col min="10253" max="10496" width="10.875" style="28"/>
    <col min="10497" max="10497" width="13.375" style="28" customWidth="1"/>
    <col min="10498" max="10498" width="4.625" style="28" customWidth="1"/>
    <col min="10499" max="10499" width="20.875" style="28" customWidth="1"/>
    <col min="10500" max="10501" width="13.375" style="28" customWidth="1"/>
    <col min="10502" max="10506" width="10.875" style="28"/>
    <col min="10507" max="10508" width="13.375" style="28" customWidth="1"/>
    <col min="10509" max="10752" width="10.875" style="28"/>
    <col min="10753" max="10753" width="13.375" style="28" customWidth="1"/>
    <col min="10754" max="10754" width="4.625" style="28" customWidth="1"/>
    <col min="10755" max="10755" width="20.875" style="28" customWidth="1"/>
    <col min="10756" max="10757" width="13.375" style="28" customWidth="1"/>
    <col min="10758" max="10762" width="10.875" style="28"/>
    <col min="10763" max="10764" width="13.375" style="28" customWidth="1"/>
    <col min="10765" max="11008" width="10.875" style="28"/>
    <col min="11009" max="11009" width="13.375" style="28" customWidth="1"/>
    <col min="11010" max="11010" width="4.625" style="28" customWidth="1"/>
    <col min="11011" max="11011" width="20.875" style="28" customWidth="1"/>
    <col min="11012" max="11013" width="13.375" style="28" customWidth="1"/>
    <col min="11014" max="11018" width="10.875" style="28"/>
    <col min="11019" max="11020" width="13.375" style="28" customWidth="1"/>
    <col min="11021" max="11264" width="10.875" style="28"/>
    <col min="11265" max="11265" width="13.375" style="28" customWidth="1"/>
    <col min="11266" max="11266" width="4.625" style="28" customWidth="1"/>
    <col min="11267" max="11267" width="20.875" style="28" customWidth="1"/>
    <col min="11268" max="11269" width="13.375" style="28" customWidth="1"/>
    <col min="11270" max="11274" width="10.875" style="28"/>
    <col min="11275" max="11276" width="13.375" style="28" customWidth="1"/>
    <col min="11277" max="11520" width="10.875" style="28"/>
    <col min="11521" max="11521" width="13.375" style="28" customWidth="1"/>
    <col min="11522" max="11522" width="4.625" style="28" customWidth="1"/>
    <col min="11523" max="11523" width="20.875" style="28" customWidth="1"/>
    <col min="11524" max="11525" width="13.375" style="28" customWidth="1"/>
    <col min="11526" max="11530" width="10.875" style="28"/>
    <col min="11531" max="11532" width="13.375" style="28" customWidth="1"/>
    <col min="11533" max="11776" width="10.875" style="28"/>
    <col min="11777" max="11777" width="13.375" style="28" customWidth="1"/>
    <col min="11778" max="11778" width="4.625" style="28" customWidth="1"/>
    <col min="11779" max="11779" width="20.875" style="28" customWidth="1"/>
    <col min="11780" max="11781" width="13.375" style="28" customWidth="1"/>
    <col min="11782" max="11786" width="10.875" style="28"/>
    <col min="11787" max="11788" width="13.375" style="28" customWidth="1"/>
    <col min="11789" max="12032" width="10.875" style="28"/>
    <col min="12033" max="12033" width="13.375" style="28" customWidth="1"/>
    <col min="12034" max="12034" width="4.625" style="28" customWidth="1"/>
    <col min="12035" max="12035" width="20.875" style="28" customWidth="1"/>
    <col min="12036" max="12037" width="13.375" style="28" customWidth="1"/>
    <col min="12038" max="12042" width="10.875" style="28"/>
    <col min="12043" max="12044" width="13.375" style="28" customWidth="1"/>
    <col min="12045" max="12288" width="10.875" style="28"/>
    <col min="12289" max="12289" width="13.375" style="28" customWidth="1"/>
    <col min="12290" max="12290" width="4.625" style="28" customWidth="1"/>
    <col min="12291" max="12291" width="20.875" style="28" customWidth="1"/>
    <col min="12292" max="12293" width="13.375" style="28" customWidth="1"/>
    <col min="12294" max="12298" width="10.875" style="28"/>
    <col min="12299" max="12300" width="13.375" style="28" customWidth="1"/>
    <col min="12301" max="12544" width="10.875" style="28"/>
    <col min="12545" max="12545" width="13.375" style="28" customWidth="1"/>
    <col min="12546" max="12546" width="4.625" style="28" customWidth="1"/>
    <col min="12547" max="12547" width="20.875" style="28" customWidth="1"/>
    <col min="12548" max="12549" width="13.375" style="28" customWidth="1"/>
    <col min="12550" max="12554" width="10.875" style="28"/>
    <col min="12555" max="12556" width="13.375" style="28" customWidth="1"/>
    <col min="12557" max="12800" width="10.875" style="28"/>
    <col min="12801" max="12801" width="13.375" style="28" customWidth="1"/>
    <col min="12802" max="12802" width="4.625" style="28" customWidth="1"/>
    <col min="12803" max="12803" width="20.875" style="28" customWidth="1"/>
    <col min="12804" max="12805" width="13.375" style="28" customWidth="1"/>
    <col min="12806" max="12810" width="10.875" style="28"/>
    <col min="12811" max="12812" width="13.375" style="28" customWidth="1"/>
    <col min="12813" max="13056" width="10.875" style="28"/>
    <col min="13057" max="13057" width="13.375" style="28" customWidth="1"/>
    <col min="13058" max="13058" width="4.625" style="28" customWidth="1"/>
    <col min="13059" max="13059" width="20.875" style="28" customWidth="1"/>
    <col min="13060" max="13061" width="13.375" style="28" customWidth="1"/>
    <col min="13062" max="13066" width="10.875" style="28"/>
    <col min="13067" max="13068" width="13.375" style="28" customWidth="1"/>
    <col min="13069" max="13312" width="10.875" style="28"/>
    <col min="13313" max="13313" width="13.375" style="28" customWidth="1"/>
    <col min="13314" max="13314" width="4.625" style="28" customWidth="1"/>
    <col min="13315" max="13315" width="20.875" style="28" customWidth="1"/>
    <col min="13316" max="13317" width="13.375" style="28" customWidth="1"/>
    <col min="13318" max="13322" width="10.875" style="28"/>
    <col min="13323" max="13324" width="13.375" style="28" customWidth="1"/>
    <col min="13325" max="13568" width="10.875" style="28"/>
    <col min="13569" max="13569" width="13.375" style="28" customWidth="1"/>
    <col min="13570" max="13570" width="4.625" style="28" customWidth="1"/>
    <col min="13571" max="13571" width="20.875" style="28" customWidth="1"/>
    <col min="13572" max="13573" width="13.375" style="28" customWidth="1"/>
    <col min="13574" max="13578" width="10.875" style="28"/>
    <col min="13579" max="13580" width="13.375" style="28" customWidth="1"/>
    <col min="13581" max="13824" width="10.875" style="28"/>
    <col min="13825" max="13825" width="13.375" style="28" customWidth="1"/>
    <col min="13826" max="13826" width="4.625" style="28" customWidth="1"/>
    <col min="13827" max="13827" width="20.875" style="28" customWidth="1"/>
    <col min="13828" max="13829" width="13.375" style="28" customWidth="1"/>
    <col min="13830" max="13834" width="10.875" style="28"/>
    <col min="13835" max="13836" width="13.375" style="28" customWidth="1"/>
    <col min="13837" max="14080" width="10.875" style="28"/>
    <col min="14081" max="14081" width="13.375" style="28" customWidth="1"/>
    <col min="14082" max="14082" width="4.625" style="28" customWidth="1"/>
    <col min="14083" max="14083" width="20.875" style="28" customWidth="1"/>
    <col min="14084" max="14085" width="13.375" style="28" customWidth="1"/>
    <col min="14086" max="14090" width="10.875" style="28"/>
    <col min="14091" max="14092" width="13.375" style="28" customWidth="1"/>
    <col min="14093" max="14336" width="10.875" style="28"/>
    <col min="14337" max="14337" width="13.375" style="28" customWidth="1"/>
    <col min="14338" max="14338" width="4.625" style="28" customWidth="1"/>
    <col min="14339" max="14339" width="20.875" style="28" customWidth="1"/>
    <col min="14340" max="14341" width="13.375" style="28" customWidth="1"/>
    <col min="14342" max="14346" width="10.875" style="28"/>
    <col min="14347" max="14348" width="13.375" style="28" customWidth="1"/>
    <col min="14349" max="14592" width="10.875" style="28"/>
    <col min="14593" max="14593" width="13.375" style="28" customWidth="1"/>
    <col min="14594" max="14594" width="4.625" style="28" customWidth="1"/>
    <col min="14595" max="14595" width="20.875" style="28" customWidth="1"/>
    <col min="14596" max="14597" width="13.375" style="28" customWidth="1"/>
    <col min="14598" max="14602" width="10.875" style="28"/>
    <col min="14603" max="14604" width="13.375" style="28" customWidth="1"/>
    <col min="14605" max="14848" width="10.875" style="28"/>
    <col min="14849" max="14849" width="13.375" style="28" customWidth="1"/>
    <col min="14850" max="14850" width="4.625" style="28" customWidth="1"/>
    <col min="14851" max="14851" width="20.875" style="28" customWidth="1"/>
    <col min="14852" max="14853" width="13.375" style="28" customWidth="1"/>
    <col min="14854" max="14858" width="10.875" style="28"/>
    <col min="14859" max="14860" width="13.375" style="28" customWidth="1"/>
    <col min="14861" max="15104" width="10.875" style="28"/>
    <col min="15105" max="15105" width="13.375" style="28" customWidth="1"/>
    <col min="15106" max="15106" width="4.625" style="28" customWidth="1"/>
    <col min="15107" max="15107" width="20.875" style="28" customWidth="1"/>
    <col min="15108" max="15109" width="13.375" style="28" customWidth="1"/>
    <col min="15110" max="15114" width="10.875" style="28"/>
    <col min="15115" max="15116" width="13.375" style="28" customWidth="1"/>
    <col min="15117" max="15360" width="10.875" style="28"/>
    <col min="15361" max="15361" width="13.375" style="28" customWidth="1"/>
    <col min="15362" max="15362" width="4.625" style="28" customWidth="1"/>
    <col min="15363" max="15363" width="20.875" style="28" customWidth="1"/>
    <col min="15364" max="15365" width="13.375" style="28" customWidth="1"/>
    <col min="15366" max="15370" width="10.875" style="28"/>
    <col min="15371" max="15372" width="13.375" style="28" customWidth="1"/>
    <col min="15373" max="15616" width="10.875" style="28"/>
    <col min="15617" max="15617" width="13.375" style="28" customWidth="1"/>
    <col min="15618" max="15618" width="4.625" style="28" customWidth="1"/>
    <col min="15619" max="15619" width="20.875" style="28" customWidth="1"/>
    <col min="15620" max="15621" width="13.375" style="28" customWidth="1"/>
    <col min="15622" max="15626" width="10.875" style="28"/>
    <col min="15627" max="15628" width="13.375" style="28" customWidth="1"/>
    <col min="15629" max="15872" width="10.875" style="28"/>
    <col min="15873" max="15873" width="13.375" style="28" customWidth="1"/>
    <col min="15874" max="15874" width="4.625" style="28" customWidth="1"/>
    <col min="15875" max="15875" width="20.875" style="28" customWidth="1"/>
    <col min="15876" max="15877" width="13.375" style="28" customWidth="1"/>
    <col min="15878" max="15882" width="10.875" style="28"/>
    <col min="15883" max="15884" width="13.375" style="28" customWidth="1"/>
    <col min="15885" max="16128" width="10.875" style="28"/>
    <col min="16129" max="16129" width="13.375" style="28" customWidth="1"/>
    <col min="16130" max="16130" width="4.625" style="28" customWidth="1"/>
    <col min="16131" max="16131" width="20.875" style="28" customWidth="1"/>
    <col min="16132" max="16133" width="13.375" style="28" customWidth="1"/>
    <col min="16134" max="16138" width="10.875" style="28"/>
    <col min="16139" max="16140" width="13.375" style="28" customWidth="1"/>
    <col min="16141" max="16384" width="10.875" style="28"/>
  </cols>
  <sheetData>
    <row r="1" spans="1:12" x14ac:dyDescent="0.2">
      <c r="A1" s="43"/>
    </row>
    <row r="6" spans="1:12" x14ac:dyDescent="0.2">
      <c r="E6" s="3" t="s">
        <v>392</v>
      </c>
    </row>
    <row r="7" spans="1:12" ht="18" thickBot="1" x14ac:dyDescent="0.25">
      <c r="B7" s="45"/>
      <c r="C7" s="45"/>
      <c r="D7" s="120" t="s">
        <v>426</v>
      </c>
      <c r="E7" s="45"/>
      <c r="F7" s="44"/>
      <c r="G7" s="44"/>
      <c r="H7" s="44"/>
      <c r="I7" s="44"/>
      <c r="J7" s="44"/>
      <c r="K7" s="44"/>
      <c r="L7" s="165" t="s">
        <v>3</v>
      </c>
    </row>
    <row r="8" spans="1:12" x14ac:dyDescent="0.2">
      <c r="D8" s="40"/>
      <c r="E8" s="46"/>
      <c r="F8" s="46"/>
      <c r="G8" s="46"/>
      <c r="H8" s="46"/>
      <c r="I8" s="46"/>
      <c r="J8" s="46"/>
      <c r="K8" s="46"/>
      <c r="L8" s="46"/>
    </row>
    <row r="9" spans="1:12" x14ac:dyDescent="0.2">
      <c r="B9" s="24"/>
      <c r="C9" s="24"/>
      <c r="D9" s="67" t="s">
        <v>94</v>
      </c>
      <c r="E9" s="23"/>
      <c r="F9" s="67" t="s">
        <v>20</v>
      </c>
      <c r="G9" s="40"/>
      <c r="H9" s="67" t="s">
        <v>21</v>
      </c>
      <c r="I9" s="67" t="s">
        <v>23</v>
      </c>
      <c r="J9" s="67" t="s">
        <v>24</v>
      </c>
      <c r="K9" s="163" t="s">
        <v>395</v>
      </c>
      <c r="L9" s="163" t="s">
        <v>396</v>
      </c>
    </row>
    <row r="10" spans="1:12" x14ac:dyDescent="0.2">
      <c r="B10" s="60" t="s">
        <v>427</v>
      </c>
      <c r="C10" s="46"/>
      <c r="D10" s="59"/>
      <c r="E10" s="47" t="s">
        <v>428</v>
      </c>
      <c r="F10" s="47" t="s">
        <v>398</v>
      </c>
      <c r="G10" s="47" t="s">
        <v>399</v>
      </c>
      <c r="H10" s="47" t="s">
        <v>400</v>
      </c>
      <c r="I10" s="47" t="s">
        <v>401</v>
      </c>
      <c r="J10" s="47" t="s">
        <v>402</v>
      </c>
      <c r="K10" s="47" t="s">
        <v>403</v>
      </c>
      <c r="L10" s="47" t="s">
        <v>404</v>
      </c>
    </row>
    <row r="11" spans="1:12" x14ac:dyDescent="0.2">
      <c r="B11" s="24"/>
      <c r="D11" s="40"/>
    </row>
    <row r="12" spans="1:12" x14ac:dyDescent="0.2">
      <c r="B12" s="43" t="s">
        <v>429</v>
      </c>
      <c r="C12" s="24"/>
      <c r="D12" s="55">
        <f>SUM(E12:L12)</f>
        <v>71180</v>
      </c>
      <c r="E12" s="53">
        <f t="shared" ref="E12:L12" si="0">E13+E14+E15+E16</f>
        <v>42410</v>
      </c>
      <c r="F12" s="53">
        <f t="shared" si="0"/>
        <v>3116</v>
      </c>
      <c r="G12" s="53">
        <f t="shared" si="0"/>
        <v>2792</v>
      </c>
      <c r="H12" s="53">
        <f t="shared" si="0"/>
        <v>4259</v>
      </c>
      <c r="I12" s="53">
        <f t="shared" si="0"/>
        <v>3912</v>
      </c>
      <c r="J12" s="53">
        <f t="shared" si="0"/>
        <v>4544</v>
      </c>
      <c r="K12" s="53">
        <f t="shared" si="0"/>
        <v>6689</v>
      </c>
      <c r="L12" s="53">
        <f t="shared" si="0"/>
        <v>3458</v>
      </c>
    </row>
    <row r="13" spans="1:12" x14ac:dyDescent="0.2">
      <c r="C13" s="43" t="s">
        <v>430</v>
      </c>
      <c r="D13" s="55">
        <f>SUM(E13:L13)</f>
        <v>44220</v>
      </c>
      <c r="E13" s="52">
        <v>28866</v>
      </c>
      <c r="F13" s="52">
        <v>1933</v>
      </c>
      <c r="G13" s="52">
        <v>1510</v>
      </c>
      <c r="H13" s="52">
        <v>2000</v>
      </c>
      <c r="I13" s="52">
        <v>2262</v>
      </c>
      <c r="J13" s="52">
        <v>1466</v>
      </c>
      <c r="K13" s="52">
        <v>4387</v>
      </c>
      <c r="L13" s="52">
        <v>1796</v>
      </c>
    </row>
    <row r="14" spans="1:12" x14ac:dyDescent="0.2">
      <c r="C14" s="43" t="s">
        <v>431</v>
      </c>
      <c r="D14" s="55">
        <f>SUM(E14:L14)</f>
        <v>13419</v>
      </c>
      <c r="E14" s="52">
        <v>4713</v>
      </c>
      <c r="F14" s="52">
        <v>696</v>
      </c>
      <c r="G14" s="52">
        <v>1071</v>
      </c>
      <c r="H14" s="52">
        <v>1385</v>
      </c>
      <c r="I14" s="52">
        <v>858</v>
      </c>
      <c r="J14" s="52">
        <v>1918</v>
      </c>
      <c r="K14" s="52">
        <v>1525</v>
      </c>
      <c r="L14" s="52">
        <v>1253</v>
      </c>
    </row>
    <row r="15" spans="1:12" x14ac:dyDescent="0.2">
      <c r="C15" s="43" t="s">
        <v>432</v>
      </c>
      <c r="D15" s="55">
        <f>SUM(E15:L15)</f>
        <v>7512</v>
      </c>
      <c r="E15" s="52">
        <v>6080</v>
      </c>
      <c r="F15" s="52">
        <v>5</v>
      </c>
      <c r="G15" s="52">
        <v>123</v>
      </c>
      <c r="H15" s="52">
        <v>208</v>
      </c>
      <c r="I15" s="52">
        <v>435</v>
      </c>
      <c r="J15" s="52">
        <v>162</v>
      </c>
      <c r="K15" s="52">
        <v>264</v>
      </c>
      <c r="L15" s="52">
        <v>235</v>
      </c>
    </row>
    <row r="16" spans="1:12" x14ac:dyDescent="0.2">
      <c r="C16" s="43" t="s">
        <v>433</v>
      </c>
      <c r="D16" s="55">
        <f>SUM(E16:L16)</f>
        <v>6029</v>
      </c>
      <c r="E16" s="52">
        <v>2751</v>
      </c>
      <c r="F16" s="52">
        <v>482</v>
      </c>
      <c r="G16" s="52">
        <v>88</v>
      </c>
      <c r="H16" s="52">
        <v>666</v>
      </c>
      <c r="I16" s="52">
        <v>357</v>
      </c>
      <c r="J16" s="52">
        <v>998</v>
      </c>
      <c r="K16" s="52">
        <v>513</v>
      </c>
      <c r="L16" s="52">
        <v>174</v>
      </c>
    </row>
    <row r="17" spans="2:12" x14ac:dyDescent="0.2">
      <c r="D17" s="40"/>
    </row>
    <row r="18" spans="2:12" x14ac:dyDescent="0.2">
      <c r="B18" s="43" t="s">
        <v>434</v>
      </c>
      <c r="C18" s="53"/>
      <c r="D18" s="55">
        <f>SUM(E18:L18)</f>
        <v>68221</v>
      </c>
      <c r="E18" s="53">
        <f>SUM(E19:E22)</f>
        <v>40043</v>
      </c>
      <c r="F18" s="53">
        <f t="shared" ref="F18:L18" si="1">SUM(F19:F22)</f>
        <v>2844</v>
      </c>
      <c r="G18" s="53">
        <f t="shared" si="1"/>
        <v>2797</v>
      </c>
      <c r="H18" s="53">
        <f t="shared" si="1"/>
        <v>4146</v>
      </c>
      <c r="I18" s="53">
        <f t="shared" si="1"/>
        <v>3841</v>
      </c>
      <c r="J18" s="53">
        <f t="shared" si="1"/>
        <v>4455</v>
      </c>
      <c r="K18" s="53">
        <f t="shared" si="1"/>
        <v>6614</v>
      </c>
      <c r="L18" s="53">
        <f t="shared" si="1"/>
        <v>3481</v>
      </c>
    </row>
    <row r="19" spans="2:12" x14ac:dyDescent="0.2">
      <c r="C19" s="43" t="s">
        <v>430</v>
      </c>
      <c r="D19" s="55">
        <f>SUM(E19:L19)</f>
        <v>41999</v>
      </c>
      <c r="E19" s="53">
        <v>26700</v>
      </c>
      <c r="F19" s="53">
        <v>1748</v>
      </c>
      <c r="G19" s="53">
        <v>1542</v>
      </c>
      <c r="H19" s="53">
        <v>1854</v>
      </c>
      <c r="I19" s="53">
        <v>2291</v>
      </c>
      <c r="J19" s="53">
        <v>1478</v>
      </c>
      <c r="K19" s="53">
        <v>4532</v>
      </c>
      <c r="L19" s="53">
        <v>1854</v>
      </c>
    </row>
    <row r="20" spans="2:12" x14ac:dyDescent="0.2">
      <c r="C20" s="43" t="s">
        <v>431</v>
      </c>
      <c r="D20" s="55">
        <f>SUM(E20:L20)</f>
        <v>13185</v>
      </c>
      <c r="E20" s="53">
        <v>4559</v>
      </c>
      <c r="F20" s="53">
        <v>680</v>
      </c>
      <c r="G20" s="53">
        <v>1064</v>
      </c>
      <c r="H20" s="53">
        <v>1334</v>
      </c>
      <c r="I20" s="53">
        <v>1030</v>
      </c>
      <c r="J20" s="53">
        <v>1797</v>
      </c>
      <c r="K20" s="53">
        <v>1513</v>
      </c>
      <c r="L20" s="53">
        <v>1208</v>
      </c>
    </row>
    <row r="21" spans="2:12" x14ac:dyDescent="0.2">
      <c r="C21" s="43" t="s">
        <v>432</v>
      </c>
      <c r="D21" s="55">
        <f>SUM(E21:L21)</f>
        <v>6997</v>
      </c>
      <c r="E21" s="53">
        <v>6005</v>
      </c>
      <c r="F21" s="53">
        <v>5</v>
      </c>
      <c r="G21" s="53">
        <v>100</v>
      </c>
      <c r="H21" s="53">
        <v>165</v>
      </c>
      <c r="I21" s="53">
        <v>267</v>
      </c>
      <c r="J21" s="53">
        <v>160</v>
      </c>
      <c r="K21" s="53">
        <v>59</v>
      </c>
      <c r="L21" s="53">
        <v>236</v>
      </c>
    </row>
    <row r="22" spans="2:12" x14ac:dyDescent="0.2">
      <c r="C22" s="43" t="s">
        <v>433</v>
      </c>
      <c r="D22" s="55">
        <f>SUM(E22:L22)</f>
        <v>6040</v>
      </c>
      <c r="E22" s="53">
        <v>2779</v>
      </c>
      <c r="F22" s="53">
        <v>411</v>
      </c>
      <c r="G22" s="53">
        <v>91</v>
      </c>
      <c r="H22" s="53">
        <v>793</v>
      </c>
      <c r="I22" s="53">
        <v>253</v>
      </c>
      <c r="J22" s="53">
        <v>1020</v>
      </c>
      <c r="K22" s="53">
        <v>510</v>
      </c>
      <c r="L22" s="53">
        <v>183</v>
      </c>
    </row>
    <row r="23" spans="2:12" x14ac:dyDescent="0.2">
      <c r="D23" s="40"/>
    </row>
    <row r="24" spans="2:12" x14ac:dyDescent="0.2">
      <c r="B24" s="43" t="s">
        <v>435</v>
      </c>
      <c r="C24" s="24"/>
      <c r="D24" s="55">
        <f>SUM(E24:L24)</f>
        <v>64923</v>
      </c>
      <c r="E24" s="53">
        <f t="shared" ref="E24:L24" si="2">E25+E26+E27+E28</f>
        <v>37837</v>
      </c>
      <c r="F24" s="53">
        <f t="shared" si="2"/>
        <v>2777</v>
      </c>
      <c r="G24" s="53">
        <f t="shared" si="2"/>
        <v>3112</v>
      </c>
      <c r="H24" s="53">
        <f t="shared" si="2"/>
        <v>3654</v>
      </c>
      <c r="I24" s="53">
        <f t="shared" si="2"/>
        <v>3713</v>
      </c>
      <c r="J24" s="53">
        <f t="shared" si="2"/>
        <v>4343</v>
      </c>
      <c r="K24" s="53">
        <f t="shared" si="2"/>
        <v>6450</v>
      </c>
      <c r="L24" s="53">
        <f t="shared" si="2"/>
        <v>3037</v>
      </c>
    </row>
    <row r="25" spans="2:12" x14ac:dyDescent="0.2">
      <c r="C25" s="43" t="s">
        <v>430</v>
      </c>
      <c r="D25" s="55">
        <f>SUM(E25:L25)</f>
        <v>39809</v>
      </c>
      <c r="E25" s="52">
        <v>25242</v>
      </c>
      <c r="F25" s="52">
        <v>1781</v>
      </c>
      <c r="G25" s="52">
        <v>1507</v>
      </c>
      <c r="H25" s="52">
        <v>1803</v>
      </c>
      <c r="I25" s="52">
        <v>2177</v>
      </c>
      <c r="J25" s="52">
        <v>1443</v>
      </c>
      <c r="K25" s="52">
        <v>4226</v>
      </c>
      <c r="L25" s="52">
        <v>1630</v>
      </c>
    </row>
    <row r="26" spans="2:12" x14ac:dyDescent="0.2">
      <c r="C26" s="43" t="s">
        <v>431</v>
      </c>
      <c r="D26" s="55">
        <f>SUM(E26:L26)</f>
        <v>12751</v>
      </c>
      <c r="E26" s="52">
        <v>4302</v>
      </c>
      <c r="F26" s="52">
        <v>674</v>
      </c>
      <c r="G26" s="52">
        <v>1413</v>
      </c>
      <c r="H26" s="52">
        <v>963</v>
      </c>
      <c r="I26" s="52">
        <v>1009</v>
      </c>
      <c r="J26" s="52">
        <v>1740</v>
      </c>
      <c r="K26" s="52">
        <v>1631</v>
      </c>
      <c r="L26" s="52">
        <v>1019</v>
      </c>
    </row>
    <row r="27" spans="2:12" x14ac:dyDescent="0.2">
      <c r="C27" s="43" t="s">
        <v>432</v>
      </c>
      <c r="D27" s="55">
        <f>SUM(E27:L27)</f>
        <v>6593</v>
      </c>
      <c r="E27" s="52">
        <v>5617</v>
      </c>
      <c r="F27" s="52">
        <v>5</v>
      </c>
      <c r="G27" s="52">
        <v>115</v>
      </c>
      <c r="H27" s="52">
        <v>126</v>
      </c>
      <c r="I27" s="52">
        <v>271</v>
      </c>
      <c r="J27" s="52">
        <v>149</v>
      </c>
      <c r="K27" s="52">
        <v>93</v>
      </c>
      <c r="L27" s="52">
        <v>217</v>
      </c>
    </row>
    <row r="28" spans="2:12" x14ac:dyDescent="0.2">
      <c r="C28" s="43" t="s">
        <v>433</v>
      </c>
      <c r="D28" s="55">
        <f>SUM(E28:L28)</f>
        <v>5770</v>
      </c>
      <c r="E28" s="52">
        <v>2676</v>
      </c>
      <c r="F28" s="52">
        <v>317</v>
      </c>
      <c r="G28" s="52">
        <v>77</v>
      </c>
      <c r="H28" s="52">
        <v>762</v>
      </c>
      <c r="I28" s="52">
        <v>256</v>
      </c>
      <c r="J28" s="52">
        <v>1011</v>
      </c>
      <c r="K28" s="52">
        <v>500</v>
      </c>
      <c r="L28" s="52">
        <v>171</v>
      </c>
    </row>
    <row r="29" spans="2:12" x14ac:dyDescent="0.2">
      <c r="D29" s="40"/>
    </row>
    <row r="30" spans="2:12" x14ac:dyDescent="0.2">
      <c r="B30" s="43" t="s">
        <v>436</v>
      </c>
      <c r="C30" s="24"/>
      <c r="D30" s="55">
        <f>SUM(E30:L30)</f>
        <v>61338</v>
      </c>
      <c r="E30" s="53">
        <f t="shared" ref="E30:L30" si="3">E31+E32+E33+E34</f>
        <v>35245</v>
      </c>
      <c r="F30" s="53">
        <f t="shared" si="3"/>
        <v>2531</v>
      </c>
      <c r="G30" s="53">
        <f t="shared" si="3"/>
        <v>3039</v>
      </c>
      <c r="H30" s="53">
        <f t="shared" si="3"/>
        <v>3486</v>
      </c>
      <c r="I30" s="53">
        <f t="shared" si="3"/>
        <v>3652</v>
      </c>
      <c r="J30" s="53">
        <f t="shared" si="3"/>
        <v>4103</v>
      </c>
      <c r="K30" s="53">
        <f t="shared" si="3"/>
        <v>6319</v>
      </c>
      <c r="L30" s="53">
        <f t="shared" si="3"/>
        <v>2963</v>
      </c>
    </row>
    <row r="31" spans="2:12" x14ac:dyDescent="0.2">
      <c r="C31" s="43" t="s">
        <v>430</v>
      </c>
      <c r="D31" s="55">
        <f>SUM(E31:L31)</f>
        <v>37200</v>
      </c>
      <c r="E31" s="52">
        <v>23162</v>
      </c>
      <c r="F31" s="52">
        <v>1715</v>
      </c>
      <c r="G31" s="52">
        <v>1434</v>
      </c>
      <c r="H31" s="52">
        <v>1721</v>
      </c>
      <c r="I31" s="52">
        <v>2146</v>
      </c>
      <c r="J31" s="52">
        <v>1289</v>
      </c>
      <c r="K31" s="52">
        <v>4147</v>
      </c>
      <c r="L31" s="52">
        <v>1586</v>
      </c>
    </row>
    <row r="32" spans="2:12" x14ac:dyDescent="0.2">
      <c r="C32" s="43" t="s">
        <v>431</v>
      </c>
      <c r="D32" s="55">
        <f>SUM(E32:L32)</f>
        <v>11985</v>
      </c>
      <c r="E32" s="52">
        <v>4004</v>
      </c>
      <c r="F32" s="52">
        <v>574</v>
      </c>
      <c r="G32" s="52">
        <v>1412</v>
      </c>
      <c r="H32" s="52">
        <v>935</v>
      </c>
      <c r="I32" s="52">
        <v>974</v>
      </c>
      <c r="J32" s="52">
        <v>1558</v>
      </c>
      <c r="K32" s="52">
        <v>1540</v>
      </c>
      <c r="L32" s="52">
        <v>988</v>
      </c>
    </row>
    <row r="33" spans="2:12" x14ac:dyDescent="0.2">
      <c r="C33" s="43" t="s">
        <v>432</v>
      </c>
      <c r="D33" s="55">
        <f>SUM(E33:L33)</f>
        <v>6449</v>
      </c>
      <c r="E33" s="52">
        <v>5502</v>
      </c>
      <c r="F33" s="52">
        <v>5</v>
      </c>
      <c r="G33" s="52">
        <v>120</v>
      </c>
      <c r="H33" s="52">
        <v>154</v>
      </c>
      <c r="I33" s="52">
        <v>262</v>
      </c>
      <c r="J33" s="52">
        <v>144</v>
      </c>
      <c r="K33" s="52">
        <v>86</v>
      </c>
      <c r="L33" s="52">
        <v>176</v>
      </c>
    </row>
    <row r="34" spans="2:12" x14ac:dyDescent="0.2">
      <c r="C34" s="43" t="s">
        <v>433</v>
      </c>
      <c r="D34" s="55">
        <f>SUM(E34:L34)</f>
        <v>5704</v>
      </c>
      <c r="E34" s="52">
        <v>2577</v>
      </c>
      <c r="F34" s="52">
        <v>237</v>
      </c>
      <c r="G34" s="52">
        <v>73</v>
      </c>
      <c r="H34" s="52">
        <v>676</v>
      </c>
      <c r="I34" s="52">
        <v>270</v>
      </c>
      <c r="J34" s="52">
        <v>1112</v>
      </c>
      <c r="K34" s="52">
        <v>546</v>
      </c>
      <c r="L34" s="52">
        <v>213</v>
      </c>
    </row>
    <row r="35" spans="2:12" x14ac:dyDescent="0.2">
      <c r="D35" s="40"/>
    </row>
    <row r="36" spans="2:12" x14ac:dyDescent="0.2">
      <c r="B36" s="3" t="s">
        <v>437</v>
      </c>
      <c r="C36" s="53"/>
      <c r="D36" s="23">
        <f>SUM(E36:L36)</f>
        <v>59207</v>
      </c>
      <c r="E36" s="24">
        <f>E42+E48+E54+E60+E66</f>
        <v>34533</v>
      </c>
      <c r="F36" s="24">
        <f t="shared" ref="F36:L37" si="4">F42+F48+F54+F60+F66</f>
        <v>2380</v>
      </c>
      <c r="G36" s="24">
        <f t="shared" si="4"/>
        <v>2608</v>
      </c>
      <c r="H36" s="24">
        <f t="shared" si="4"/>
        <v>3621</v>
      </c>
      <c r="I36" s="24">
        <f t="shared" si="4"/>
        <v>3714</v>
      </c>
      <c r="J36" s="24">
        <f t="shared" si="4"/>
        <v>3706</v>
      </c>
      <c r="K36" s="24">
        <f t="shared" si="4"/>
        <v>5774</v>
      </c>
      <c r="L36" s="24">
        <f t="shared" si="4"/>
        <v>2871</v>
      </c>
    </row>
    <row r="37" spans="2:12" x14ac:dyDescent="0.2">
      <c r="C37" s="43" t="s">
        <v>430</v>
      </c>
      <c r="D37" s="23">
        <f>SUM(E37:L37)</f>
        <v>35804</v>
      </c>
      <c r="E37" s="53">
        <f>E43+E49+E55+E61+E67</f>
        <v>22645</v>
      </c>
      <c r="F37" s="53">
        <f>F43+F49+F55+F61+F67</f>
        <v>1577</v>
      </c>
      <c r="G37" s="53">
        <f t="shared" si="4"/>
        <v>1385</v>
      </c>
      <c r="H37" s="53">
        <f t="shared" si="4"/>
        <v>1556</v>
      </c>
      <c r="I37" s="53">
        <f t="shared" si="4"/>
        <v>2050</v>
      </c>
      <c r="J37" s="53">
        <f t="shared" si="4"/>
        <v>1300</v>
      </c>
      <c r="K37" s="53">
        <f t="shared" si="4"/>
        <v>3846</v>
      </c>
      <c r="L37" s="53">
        <f t="shared" si="4"/>
        <v>1445</v>
      </c>
    </row>
    <row r="38" spans="2:12" x14ac:dyDescent="0.2">
      <c r="C38" s="43" t="s">
        <v>431</v>
      </c>
      <c r="D38" s="23">
        <f>SUM(E38:L38)</f>
        <v>11742</v>
      </c>
      <c r="E38" s="53">
        <f>E44+E50+E56+E62+E68</f>
        <v>3987</v>
      </c>
      <c r="F38" s="53">
        <f t="shared" ref="F38:L40" si="5">F44+F50+F56+F62+F68</f>
        <v>560</v>
      </c>
      <c r="G38" s="53">
        <f t="shared" si="5"/>
        <v>1036</v>
      </c>
      <c r="H38" s="53">
        <f t="shared" si="5"/>
        <v>1257</v>
      </c>
      <c r="I38" s="53">
        <f t="shared" si="5"/>
        <v>1140</v>
      </c>
      <c r="J38" s="53">
        <f t="shared" si="5"/>
        <v>1293</v>
      </c>
      <c r="K38" s="53">
        <f t="shared" si="5"/>
        <v>1401</v>
      </c>
      <c r="L38" s="53">
        <f t="shared" si="5"/>
        <v>1068</v>
      </c>
    </row>
    <row r="39" spans="2:12" x14ac:dyDescent="0.2">
      <c r="C39" s="43" t="s">
        <v>432</v>
      </c>
      <c r="D39" s="23">
        <f>SUM(E39:L39)</f>
        <v>6158</v>
      </c>
      <c r="E39" s="53">
        <f>E45+E51+E57+E63+E69</f>
        <v>5313</v>
      </c>
      <c r="F39" s="53">
        <f t="shared" si="5"/>
        <v>5</v>
      </c>
      <c r="G39" s="53">
        <f t="shared" si="5"/>
        <v>102</v>
      </c>
      <c r="H39" s="53">
        <f t="shared" si="5"/>
        <v>150</v>
      </c>
      <c r="I39" s="53">
        <f t="shared" si="5"/>
        <v>263</v>
      </c>
      <c r="J39" s="53">
        <f t="shared" si="5"/>
        <v>81</v>
      </c>
      <c r="K39" s="53">
        <f t="shared" si="5"/>
        <v>84</v>
      </c>
      <c r="L39" s="53">
        <f t="shared" si="5"/>
        <v>160</v>
      </c>
    </row>
    <row r="40" spans="2:12" x14ac:dyDescent="0.2">
      <c r="C40" s="43" t="s">
        <v>433</v>
      </c>
      <c r="D40" s="23">
        <f>SUM(E40:L40)</f>
        <v>5503</v>
      </c>
      <c r="E40" s="53">
        <f>E46+E52+E58+E64+E70</f>
        <v>2588</v>
      </c>
      <c r="F40" s="53">
        <f t="shared" si="5"/>
        <v>238</v>
      </c>
      <c r="G40" s="53">
        <f t="shared" si="5"/>
        <v>85</v>
      </c>
      <c r="H40" s="53">
        <f t="shared" si="5"/>
        <v>658</v>
      </c>
      <c r="I40" s="53">
        <f t="shared" si="5"/>
        <v>261</v>
      </c>
      <c r="J40" s="53">
        <f t="shared" si="5"/>
        <v>1032</v>
      </c>
      <c r="K40" s="53">
        <f t="shared" si="5"/>
        <v>443</v>
      </c>
      <c r="L40" s="53">
        <f t="shared" si="5"/>
        <v>198</v>
      </c>
    </row>
    <row r="41" spans="2:12" x14ac:dyDescent="0.2">
      <c r="C41" s="43"/>
      <c r="D41" s="23"/>
      <c r="E41" s="53"/>
      <c r="F41" s="53"/>
      <c r="G41" s="53"/>
      <c r="H41" s="53"/>
      <c r="I41" s="53"/>
      <c r="J41" s="53"/>
      <c r="K41" s="53"/>
      <c r="L41" s="53"/>
    </row>
    <row r="42" spans="2:12" x14ac:dyDescent="0.2">
      <c r="C42" s="43" t="s">
        <v>438</v>
      </c>
      <c r="D42" s="55">
        <f>SUM(E42:L42)</f>
        <v>34187</v>
      </c>
      <c r="E42" s="53">
        <f t="shared" ref="E42:L42" si="6">SUM(E43:E46)</f>
        <v>25661</v>
      </c>
      <c r="F42" s="53">
        <f t="shared" si="6"/>
        <v>1072</v>
      </c>
      <c r="G42" s="53">
        <f t="shared" si="6"/>
        <v>878</v>
      </c>
      <c r="H42" s="53">
        <f t="shared" si="6"/>
        <v>1111</v>
      </c>
      <c r="I42" s="53">
        <f t="shared" si="6"/>
        <v>1565</v>
      </c>
      <c r="J42" s="53">
        <f t="shared" si="6"/>
        <v>1156</v>
      </c>
      <c r="K42" s="53">
        <f t="shared" si="6"/>
        <v>1942</v>
      </c>
      <c r="L42" s="53">
        <f t="shared" si="6"/>
        <v>802</v>
      </c>
    </row>
    <row r="43" spans="2:12" x14ac:dyDescent="0.2">
      <c r="C43" s="43" t="s">
        <v>439</v>
      </c>
      <c r="D43" s="55">
        <f>SUM(E43:L43)</f>
        <v>21389</v>
      </c>
      <c r="E43" s="52">
        <v>16685</v>
      </c>
      <c r="F43" s="52">
        <v>746</v>
      </c>
      <c r="G43" s="52">
        <v>467</v>
      </c>
      <c r="H43" s="52">
        <v>439</v>
      </c>
      <c r="I43" s="52">
        <v>824</v>
      </c>
      <c r="J43" s="52">
        <v>666</v>
      </c>
      <c r="K43" s="52">
        <v>1135</v>
      </c>
      <c r="L43" s="52">
        <v>427</v>
      </c>
    </row>
    <row r="44" spans="2:12" x14ac:dyDescent="0.2">
      <c r="C44" s="43" t="s">
        <v>440</v>
      </c>
      <c r="D44" s="55">
        <f>SUM(E44:L44)</f>
        <v>2401</v>
      </c>
      <c r="E44" s="52">
        <v>1304</v>
      </c>
      <c r="F44" s="52">
        <v>173</v>
      </c>
      <c r="G44" s="52">
        <v>224</v>
      </c>
      <c r="H44" s="52">
        <v>15</v>
      </c>
      <c r="I44" s="52">
        <v>354</v>
      </c>
      <c r="J44" s="52">
        <v>11</v>
      </c>
      <c r="K44" s="52">
        <v>284</v>
      </c>
      <c r="L44" s="52">
        <v>36</v>
      </c>
    </row>
    <row r="45" spans="2:12" x14ac:dyDescent="0.2">
      <c r="C45" s="43" t="s">
        <v>441</v>
      </c>
      <c r="D45" s="55">
        <f>SUM(E45:L45)</f>
        <v>6064</v>
      </c>
      <c r="E45" s="52">
        <v>5237</v>
      </c>
      <c r="F45" s="52">
        <v>5</v>
      </c>
      <c r="G45" s="52">
        <v>102</v>
      </c>
      <c r="H45" s="52">
        <v>150</v>
      </c>
      <c r="I45" s="52">
        <v>263</v>
      </c>
      <c r="J45" s="52">
        <v>67</v>
      </c>
      <c r="K45" s="52">
        <v>80</v>
      </c>
      <c r="L45" s="52">
        <v>160</v>
      </c>
    </row>
    <row r="46" spans="2:12" x14ac:dyDescent="0.2">
      <c r="C46" s="43" t="s">
        <v>442</v>
      </c>
      <c r="D46" s="55">
        <f>SUM(E46:L46)</f>
        <v>4333</v>
      </c>
      <c r="E46" s="52">
        <v>2435</v>
      </c>
      <c r="F46" s="52">
        <v>148</v>
      </c>
      <c r="G46" s="52">
        <v>85</v>
      </c>
      <c r="H46" s="52">
        <v>507</v>
      </c>
      <c r="I46" s="52">
        <v>124</v>
      </c>
      <c r="J46" s="52">
        <v>412</v>
      </c>
      <c r="K46" s="52">
        <v>443</v>
      </c>
      <c r="L46" s="52">
        <v>179</v>
      </c>
    </row>
    <row r="47" spans="2:12" x14ac:dyDescent="0.2">
      <c r="D47" s="40"/>
      <c r="E47" s="52"/>
      <c r="F47" s="52"/>
      <c r="G47" s="52"/>
      <c r="H47" s="52"/>
      <c r="I47" s="52"/>
      <c r="J47" s="52"/>
      <c r="K47" s="52"/>
      <c r="L47" s="52"/>
    </row>
    <row r="48" spans="2:12" x14ac:dyDescent="0.2">
      <c r="C48" s="43" t="s">
        <v>443</v>
      </c>
      <c r="D48" s="55">
        <f>SUM(E48:L48)</f>
        <v>2138</v>
      </c>
      <c r="E48" s="53">
        <f t="shared" ref="E48:L48" si="7">SUM(E49:E52)</f>
        <v>760</v>
      </c>
      <c r="F48" s="53">
        <f t="shared" si="7"/>
        <v>90</v>
      </c>
      <c r="G48" s="166" t="s">
        <v>444</v>
      </c>
      <c r="H48" s="53">
        <f t="shared" si="7"/>
        <v>327</v>
      </c>
      <c r="I48" s="53">
        <f t="shared" si="7"/>
        <v>194</v>
      </c>
      <c r="J48" s="53">
        <f t="shared" si="7"/>
        <v>140</v>
      </c>
      <c r="K48" s="53">
        <f t="shared" si="7"/>
        <v>400</v>
      </c>
      <c r="L48" s="53">
        <f t="shared" si="7"/>
        <v>227</v>
      </c>
    </row>
    <row r="49" spans="3:13" x14ac:dyDescent="0.2">
      <c r="C49" s="43" t="s">
        <v>439</v>
      </c>
      <c r="D49" s="55">
        <f>SUM(E49:L49)</f>
        <v>2138</v>
      </c>
      <c r="E49" s="52">
        <v>760</v>
      </c>
      <c r="F49" s="52">
        <v>90</v>
      </c>
      <c r="G49" s="166" t="s">
        <v>444</v>
      </c>
      <c r="H49" s="52">
        <v>327</v>
      </c>
      <c r="I49" s="52">
        <v>194</v>
      </c>
      <c r="J49" s="52">
        <v>140</v>
      </c>
      <c r="K49" s="52">
        <v>400</v>
      </c>
      <c r="L49" s="52">
        <v>227</v>
      </c>
    </row>
    <row r="50" spans="3:13" x14ac:dyDescent="0.2">
      <c r="C50" s="43" t="s">
        <v>440</v>
      </c>
      <c r="D50" s="49" t="s">
        <v>444</v>
      </c>
      <c r="E50" s="166" t="s">
        <v>444</v>
      </c>
      <c r="F50" s="166" t="s">
        <v>444</v>
      </c>
      <c r="G50" s="166" t="s">
        <v>444</v>
      </c>
      <c r="H50" s="166" t="s">
        <v>444</v>
      </c>
      <c r="I50" s="166" t="s">
        <v>444</v>
      </c>
      <c r="J50" s="166" t="s">
        <v>444</v>
      </c>
      <c r="K50" s="166" t="s">
        <v>444</v>
      </c>
      <c r="L50" s="166" t="s">
        <v>444</v>
      </c>
    </row>
    <row r="51" spans="3:13" x14ac:dyDescent="0.2">
      <c r="C51" s="43" t="s">
        <v>441</v>
      </c>
      <c r="D51" s="49" t="s">
        <v>444</v>
      </c>
      <c r="E51" s="166" t="s">
        <v>444</v>
      </c>
      <c r="F51" s="166" t="s">
        <v>444</v>
      </c>
      <c r="G51" s="166" t="s">
        <v>444</v>
      </c>
      <c r="H51" s="166" t="s">
        <v>444</v>
      </c>
      <c r="I51" s="166" t="s">
        <v>444</v>
      </c>
      <c r="J51" s="166" t="s">
        <v>444</v>
      </c>
      <c r="K51" s="166" t="s">
        <v>444</v>
      </c>
      <c r="L51" s="166" t="s">
        <v>444</v>
      </c>
    </row>
    <row r="52" spans="3:13" x14ac:dyDescent="0.2">
      <c r="C52" s="43" t="s">
        <v>442</v>
      </c>
      <c r="D52" s="49" t="s">
        <v>444</v>
      </c>
      <c r="E52" s="166" t="s">
        <v>444</v>
      </c>
      <c r="F52" s="166" t="s">
        <v>444</v>
      </c>
      <c r="G52" s="166" t="s">
        <v>444</v>
      </c>
      <c r="H52" s="166" t="s">
        <v>444</v>
      </c>
      <c r="I52" s="166" t="s">
        <v>444</v>
      </c>
      <c r="J52" s="166" t="s">
        <v>444</v>
      </c>
      <c r="K52" s="166" t="s">
        <v>444</v>
      </c>
      <c r="L52" s="166" t="s">
        <v>444</v>
      </c>
    </row>
    <row r="53" spans="3:13" x14ac:dyDescent="0.2">
      <c r="D53" s="40"/>
      <c r="E53" s="52"/>
      <c r="F53" s="71"/>
      <c r="G53" s="52"/>
      <c r="H53" s="52"/>
      <c r="I53" s="52"/>
      <c r="J53" s="52"/>
      <c r="K53" s="52"/>
      <c r="L53" s="52"/>
    </row>
    <row r="54" spans="3:13" x14ac:dyDescent="0.2">
      <c r="C54" s="43" t="s">
        <v>445</v>
      </c>
      <c r="D54" s="55">
        <f>SUM(E54:L54)</f>
        <v>518</v>
      </c>
      <c r="E54" s="53">
        <f>SUM(E55:E58)</f>
        <v>518</v>
      </c>
      <c r="F54" s="166" t="s">
        <v>444</v>
      </c>
      <c r="G54" s="166" t="s">
        <v>444</v>
      </c>
      <c r="H54" s="166" t="s">
        <v>444</v>
      </c>
      <c r="I54" s="166" t="s">
        <v>444</v>
      </c>
      <c r="J54" s="166" t="s">
        <v>444</v>
      </c>
      <c r="K54" s="166" t="s">
        <v>444</v>
      </c>
      <c r="L54" s="166" t="s">
        <v>444</v>
      </c>
      <c r="M54" s="70"/>
    </row>
    <row r="55" spans="3:13" x14ac:dyDescent="0.2">
      <c r="C55" s="43" t="s">
        <v>439</v>
      </c>
      <c r="D55" s="55">
        <f>SUM(E55:L55)</f>
        <v>181</v>
      </c>
      <c r="E55" s="52">
        <v>181</v>
      </c>
      <c r="F55" s="166" t="s">
        <v>444</v>
      </c>
      <c r="G55" s="166" t="s">
        <v>444</v>
      </c>
      <c r="H55" s="166" t="s">
        <v>444</v>
      </c>
      <c r="I55" s="166" t="s">
        <v>444</v>
      </c>
      <c r="J55" s="166" t="s">
        <v>444</v>
      </c>
      <c r="K55" s="166" t="s">
        <v>444</v>
      </c>
      <c r="L55" s="166" t="s">
        <v>444</v>
      </c>
    </row>
    <row r="56" spans="3:13" x14ac:dyDescent="0.2">
      <c r="C56" s="43" t="s">
        <v>440</v>
      </c>
      <c r="D56" s="55">
        <f>SUM(E56:L56)</f>
        <v>337</v>
      </c>
      <c r="E56" s="52">
        <v>337</v>
      </c>
      <c r="F56" s="166" t="s">
        <v>444</v>
      </c>
      <c r="G56" s="166" t="s">
        <v>444</v>
      </c>
      <c r="H56" s="166" t="s">
        <v>444</v>
      </c>
      <c r="I56" s="166" t="s">
        <v>444</v>
      </c>
      <c r="J56" s="166" t="s">
        <v>444</v>
      </c>
      <c r="K56" s="166" t="s">
        <v>444</v>
      </c>
      <c r="L56" s="166" t="s">
        <v>444</v>
      </c>
    </row>
    <row r="57" spans="3:13" x14ac:dyDescent="0.2">
      <c r="C57" s="43" t="s">
        <v>441</v>
      </c>
      <c r="D57" s="49" t="s">
        <v>444</v>
      </c>
      <c r="E57" s="166" t="s">
        <v>444</v>
      </c>
      <c r="F57" s="166" t="s">
        <v>444</v>
      </c>
      <c r="G57" s="166" t="s">
        <v>444</v>
      </c>
      <c r="H57" s="166" t="s">
        <v>444</v>
      </c>
      <c r="I57" s="166" t="s">
        <v>444</v>
      </c>
      <c r="J57" s="166" t="s">
        <v>444</v>
      </c>
      <c r="K57" s="166" t="s">
        <v>444</v>
      </c>
      <c r="L57" s="166" t="s">
        <v>444</v>
      </c>
    </row>
    <row r="58" spans="3:13" x14ac:dyDescent="0.2">
      <c r="C58" s="43" t="s">
        <v>442</v>
      </c>
      <c r="D58" s="49" t="s">
        <v>444</v>
      </c>
      <c r="E58" s="166" t="s">
        <v>444</v>
      </c>
      <c r="F58" s="166" t="s">
        <v>444</v>
      </c>
      <c r="G58" s="166" t="s">
        <v>444</v>
      </c>
      <c r="H58" s="166" t="s">
        <v>444</v>
      </c>
      <c r="I58" s="166" t="s">
        <v>444</v>
      </c>
      <c r="J58" s="166" t="s">
        <v>444</v>
      </c>
      <c r="K58" s="166" t="s">
        <v>444</v>
      </c>
      <c r="L58" s="166" t="s">
        <v>444</v>
      </c>
    </row>
    <row r="59" spans="3:13" x14ac:dyDescent="0.2">
      <c r="D59" s="40"/>
      <c r="E59" s="52"/>
      <c r="F59" s="52"/>
      <c r="G59" s="52"/>
      <c r="H59" s="52"/>
      <c r="I59" s="52"/>
      <c r="J59" s="52"/>
      <c r="K59" s="52"/>
      <c r="L59" s="52"/>
    </row>
    <row r="60" spans="3:13" x14ac:dyDescent="0.2">
      <c r="C60" s="43" t="s">
        <v>446</v>
      </c>
      <c r="D60" s="55">
        <f>SUM(E60:L60)</f>
        <v>1594</v>
      </c>
      <c r="E60" s="53">
        <f t="shared" ref="E60:L60" si="8">SUM(E61:E64)</f>
        <v>1011</v>
      </c>
      <c r="F60" s="53">
        <f t="shared" si="8"/>
        <v>22</v>
      </c>
      <c r="G60" s="53">
        <f t="shared" si="8"/>
        <v>38</v>
      </c>
      <c r="H60" s="166" t="s">
        <v>444</v>
      </c>
      <c r="I60" s="53">
        <f t="shared" si="8"/>
        <v>23</v>
      </c>
      <c r="J60" s="53">
        <f t="shared" si="8"/>
        <v>200</v>
      </c>
      <c r="K60" s="53">
        <f t="shared" si="8"/>
        <v>279</v>
      </c>
      <c r="L60" s="53">
        <f t="shared" si="8"/>
        <v>21</v>
      </c>
    </row>
    <row r="61" spans="3:13" x14ac:dyDescent="0.2">
      <c r="C61" s="43" t="s">
        <v>439</v>
      </c>
      <c r="D61" s="55">
        <f>SUM(E61:L61)</f>
        <v>445</v>
      </c>
      <c r="E61" s="52">
        <v>236</v>
      </c>
      <c r="F61" s="52">
        <v>22</v>
      </c>
      <c r="G61" s="52">
        <v>38</v>
      </c>
      <c r="H61" s="166" t="s">
        <v>444</v>
      </c>
      <c r="I61" s="52">
        <v>23</v>
      </c>
      <c r="J61" s="52">
        <v>46</v>
      </c>
      <c r="K61" s="52">
        <v>60</v>
      </c>
      <c r="L61" s="52">
        <v>20</v>
      </c>
    </row>
    <row r="62" spans="3:13" x14ac:dyDescent="0.2">
      <c r="C62" s="43" t="s">
        <v>440</v>
      </c>
      <c r="D62" s="55">
        <f>SUM(E62:L62)</f>
        <v>1098</v>
      </c>
      <c r="E62" s="52">
        <v>742</v>
      </c>
      <c r="F62" s="166" t="s">
        <v>444</v>
      </c>
      <c r="G62" s="166" t="s">
        <v>444</v>
      </c>
      <c r="H62" s="166" t="s">
        <v>444</v>
      </c>
      <c r="I62" s="166" t="s">
        <v>444</v>
      </c>
      <c r="J62" s="52">
        <v>140</v>
      </c>
      <c r="K62" s="52">
        <v>215</v>
      </c>
      <c r="L62" s="52">
        <v>1</v>
      </c>
    </row>
    <row r="63" spans="3:13" x14ac:dyDescent="0.2">
      <c r="C63" s="43" t="s">
        <v>441</v>
      </c>
      <c r="D63" s="55">
        <f>SUM(E63:L63)</f>
        <v>51</v>
      </c>
      <c r="E63" s="52">
        <v>33</v>
      </c>
      <c r="F63" s="166" t="s">
        <v>444</v>
      </c>
      <c r="G63" s="166" t="s">
        <v>444</v>
      </c>
      <c r="H63" s="166" t="s">
        <v>444</v>
      </c>
      <c r="I63" s="166" t="s">
        <v>444</v>
      </c>
      <c r="J63" s="52">
        <v>14</v>
      </c>
      <c r="K63" s="52">
        <v>4</v>
      </c>
      <c r="L63" s="166" t="s">
        <v>444</v>
      </c>
    </row>
    <row r="64" spans="3:13" x14ac:dyDescent="0.2">
      <c r="C64" s="43" t="s">
        <v>442</v>
      </c>
      <c r="D64" s="49" t="s">
        <v>444</v>
      </c>
      <c r="E64" s="166" t="s">
        <v>444</v>
      </c>
      <c r="F64" s="166" t="s">
        <v>444</v>
      </c>
      <c r="G64" s="166" t="s">
        <v>444</v>
      </c>
      <c r="H64" s="166" t="s">
        <v>444</v>
      </c>
      <c r="I64" s="166" t="s">
        <v>444</v>
      </c>
      <c r="J64" s="166" t="s">
        <v>444</v>
      </c>
      <c r="K64" s="166" t="s">
        <v>444</v>
      </c>
      <c r="L64" s="166" t="s">
        <v>444</v>
      </c>
    </row>
    <row r="65" spans="1:12" x14ac:dyDescent="0.2">
      <c r="D65" s="40"/>
      <c r="E65" s="52"/>
      <c r="F65" s="52"/>
      <c r="G65" s="52"/>
      <c r="H65" s="52"/>
      <c r="I65" s="52"/>
      <c r="J65" s="52"/>
      <c r="K65" s="52"/>
      <c r="L65" s="52"/>
    </row>
    <row r="66" spans="1:12" x14ac:dyDescent="0.2">
      <c r="C66" s="43" t="s">
        <v>447</v>
      </c>
      <c r="D66" s="55">
        <f>SUM(E66:L66)</f>
        <v>20770</v>
      </c>
      <c r="E66" s="53">
        <f t="shared" ref="E66:L66" si="9">SUM(E67:E70)</f>
        <v>6583</v>
      </c>
      <c r="F66" s="53">
        <f t="shared" si="9"/>
        <v>1196</v>
      </c>
      <c r="G66" s="53">
        <f t="shared" si="9"/>
        <v>1692</v>
      </c>
      <c r="H66" s="53">
        <f t="shared" si="9"/>
        <v>2183</v>
      </c>
      <c r="I66" s="53">
        <f t="shared" si="9"/>
        <v>1932</v>
      </c>
      <c r="J66" s="53">
        <f t="shared" si="9"/>
        <v>2210</v>
      </c>
      <c r="K66" s="53">
        <f t="shared" si="9"/>
        <v>3153</v>
      </c>
      <c r="L66" s="53">
        <f t="shared" si="9"/>
        <v>1821</v>
      </c>
    </row>
    <row r="67" spans="1:12" x14ac:dyDescent="0.2">
      <c r="A67" s="24"/>
      <c r="B67" s="24"/>
      <c r="C67" s="43" t="s">
        <v>439</v>
      </c>
      <c r="D67" s="55">
        <f>SUM(E67:L67)</f>
        <v>11651</v>
      </c>
      <c r="E67" s="52">
        <v>4783</v>
      </c>
      <c r="F67" s="52">
        <v>719</v>
      </c>
      <c r="G67" s="52">
        <v>880</v>
      </c>
      <c r="H67" s="52">
        <v>790</v>
      </c>
      <c r="I67" s="52">
        <v>1009</v>
      </c>
      <c r="J67" s="52">
        <v>448</v>
      </c>
      <c r="K67" s="52">
        <v>2251</v>
      </c>
      <c r="L67" s="52">
        <v>771</v>
      </c>
    </row>
    <row r="68" spans="1:12" x14ac:dyDescent="0.2">
      <c r="A68" s="24"/>
      <c r="B68" s="24"/>
      <c r="C68" s="43" t="s">
        <v>440</v>
      </c>
      <c r="D68" s="55">
        <f>SUM(E68:L68)</f>
        <v>7906</v>
      </c>
      <c r="E68" s="52">
        <v>1604</v>
      </c>
      <c r="F68" s="52">
        <v>387</v>
      </c>
      <c r="G68" s="52">
        <v>812</v>
      </c>
      <c r="H68" s="52">
        <v>1242</v>
      </c>
      <c r="I68" s="52">
        <v>786</v>
      </c>
      <c r="J68" s="52">
        <v>1142</v>
      </c>
      <c r="K68" s="52">
        <v>902</v>
      </c>
      <c r="L68" s="52">
        <v>1031</v>
      </c>
    </row>
    <row r="69" spans="1:12" x14ac:dyDescent="0.2">
      <c r="A69" s="24"/>
      <c r="B69" s="24"/>
      <c r="C69" s="43" t="s">
        <v>441</v>
      </c>
      <c r="D69" s="55">
        <f>SUM(E69:L69)</f>
        <v>43</v>
      </c>
      <c r="E69" s="52">
        <v>43</v>
      </c>
      <c r="F69" s="166" t="s">
        <v>444</v>
      </c>
      <c r="G69" s="166" t="s">
        <v>444</v>
      </c>
      <c r="H69" s="166" t="s">
        <v>444</v>
      </c>
      <c r="I69" s="166" t="s">
        <v>444</v>
      </c>
      <c r="J69" s="166" t="s">
        <v>444</v>
      </c>
      <c r="K69" s="166" t="s">
        <v>444</v>
      </c>
      <c r="L69" s="166" t="s">
        <v>444</v>
      </c>
    </row>
    <row r="70" spans="1:12" x14ac:dyDescent="0.2">
      <c r="A70" s="24"/>
      <c r="B70" s="24"/>
      <c r="C70" s="43" t="s">
        <v>442</v>
      </c>
      <c r="D70" s="55">
        <f>SUM(E70:L70)</f>
        <v>1170</v>
      </c>
      <c r="E70" s="52">
        <v>153</v>
      </c>
      <c r="F70" s="52">
        <v>90</v>
      </c>
      <c r="G70" s="166" t="s">
        <v>444</v>
      </c>
      <c r="H70" s="52">
        <v>151</v>
      </c>
      <c r="I70" s="52">
        <v>137</v>
      </c>
      <c r="J70" s="52">
        <v>620</v>
      </c>
      <c r="K70" s="166" t="s">
        <v>444</v>
      </c>
      <c r="L70" s="52">
        <v>19</v>
      </c>
    </row>
    <row r="71" spans="1:12" ht="18" thickBot="1" x14ac:dyDescent="0.25">
      <c r="A71" s="24"/>
      <c r="B71" s="45"/>
      <c r="C71" s="45"/>
      <c r="D71" s="57"/>
      <c r="E71" s="167"/>
      <c r="F71" s="58"/>
      <c r="G71" s="58"/>
      <c r="H71" s="58"/>
      <c r="I71" s="58"/>
      <c r="J71" s="58"/>
      <c r="K71" s="58"/>
      <c r="L71" s="58"/>
    </row>
    <row r="72" spans="1:12" x14ac:dyDescent="0.2">
      <c r="A72" s="24"/>
      <c r="B72" s="24"/>
      <c r="C72" s="43" t="s">
        <v>448</v>
      </c>
      <c r="E72" s="24"/>
      <c r="I72" s="43" t="s">
        <v>449</v>
      </c>
    </row>
    <row r="73" spans="1:12" x14ac:dyDescent="0.2">
      <c r="A73" s="43"/>
      <c r="B73" s="24"/>
      <c r="C73" s="24"/>
      <c r="D73" s="24"/>
      <c r="E73" s="24"/>
    </row>
  </sheetData>
  <phoneticPr fontId="2"/>
  <pageMargins left="0.37" right="0.6" top="0.55000000000000004" bottom="0.51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zoomScaleNormal="100" workbookViewId="0">
      <selection activeCell="H21" sqref="H21"/>
    </sheetView>
  </sheetViews>
  <sheetFormatPr defaultColWidth="10.875" defaultRowHeight="17.25" x14ac:dyDescent="0.2"/>
  <cols>
    <col min="1" max="1" width="13.375" style="28" customWidth="1"/>
    <col min="2" max="2" width="19.625" style="28" customWidth="1"/>
    <col min="3" max="3" width="10.875" style="28"/>
    <col min="4" max="4" width="12.125" style="28" customWidth="1"/>
    <col min="5" max="5" width="10.875" style="28"/>
    <col min="6" max="6" width="12.125" style="28" customWidth="1"/>
    <col min="7" max="7" width="10.875" style="28"/>
    <col min="8" max="8" width="12.125" style="28" customWidth="1"/>
    <col min="9" max="9" width="9.625" style="28" customWidth="1"/>
    <col min="10" max="10" width="12.125" style="28" customWidth="1"/>
    <col min="11" max="11" width="10.875" style="28"/>
    <col min="12" max="12" width="12.125" style="28" customWidth="1"/>
    <col min="13" max="256" width="10.875" style="28"/>
    <col min="257" max="257" width="13.375" style="28" customWidth="1"/>
    <col min="258" max="258" width="19.625" style="28" customWidth="1"/>
    <col min="259" max="259" width="10.875" style="28"/>
    <col min="260" max="260" width="12.125" style="28" customWidth="1"/>
    <col min="261" max="261" width="10.875" style="28"/>
    <col min="262" max="262" width="12.125" style="28" customWidth="1"/>
    <col min="263" max="263" width="10.875" style="28"/>
    <col min="264" max="264" width="12.125" style="28" customWidth="1"/>
    <col min="265" max="265" width="9.625" style="28" customWidth="1"/>
    <col min="266" max="266" width="12.125" style="28" customWidth="1"/>
    <col min="267" max="267" width="10.875" style="28"/>
    <col min="268" max="268" width="12.125" style="28" customWidth="1"/>
    <col min="269" max="512" width="10.875" style="28"/>
    <col min="513" max="513" width="13.375" style="28" customWidth="1"/>
    <col min="514" max="514" width="19.625" style="28" customWidth="1"/>
    <col min="515" max="515" width="10.875" style="28"/>
    <col min="516" max="516" width="12.125" style="28" customWidth="1"/>
    <col min="517" max="517" width="10.875" style="28"/>
    <col min="518" max="518" width="12.125" style="28" customWidth="1"/>
    <col min="519" max="519" width="10.875" style="28"/>
    <col min="520" max="520" width="12.125" style="28" customWidth="1"/>
    <col min="521" max="521" width="9.625" style="28" customWidth="1"/>
    <col min="522" max="522" width="12.125" style="28" customWidth="1"/>
    <col min="523" max="523" width="10.875" style="28"/>
    <col min="524" max="524" width="12.125" style="28" customWidth="1"/>
    <col min="525" max="768" width="10.875" style="28"/>
    <col min="769" max="769" width="13.375" style="28" customWidth="1"/>
    <col min="770" max="770" width="19.625" style="28" customWidth="1"/>
    <col min="771" max="771" width="10.875" style="28"/>
    <col min="772" max="772" width="12.125" style="28" customWidth="1"/>
    <col min="773" max="773" width="10.875" style="28"/>
    <col min="774" max="774" width="12.125" style="28" customWidth="1"/>
    <col min="775" max="775" width="10.875" style="28"/>
    <col min="776" max="776" width="12.125" style="28" customWidth="1"/>
    <col min="777" max="777" width="9.625" style="28" customWidth="1"/>
    <col min="778" max="778" width="12.125" style="28" customWidth="1"/>
    <col min="779" max="779" width="10.875" style="28"/>
    <col min="780" max="780" width="12.125" style="28" customWidth="1"/>
    <col min="781" max="1024" width="10.875" style="28"/>
    <col min="1025" max="1025" width="13.375" style="28" customWidth="1"/>
    <col min="1026" max="1026" width="19.625" style="28" customWidth="1"/>
    <col min="1027" max="1027" width="10.875" style="28"/>
    <col min="1028" max="1028" width="12.125" style="28" customWidth="1"/>
    <col min="1029" max="1029" width="10.875" style="28"/>
    <col min="1030" max="1030" width="12.125" style="28" customWidth="1"/>
    <col min="1031" max="1031" width="10.875" style="28"/>
    <col min="1032" max="1032" width="12.125" style="28" customWidth="1"/>
    <col min="1033" max="1033" width="9.625" style="28" customWidth="1"/>
    <col min="1034" max="1034" width="12.125" style="28" customWidth="1"/>
    <col min="1035" max="1035" width="10.875" style="28"/>
    <col min="1036" max="1036" width="12.125" style="28" customWidth="1"/>
    <col min="1037" max="1280" width="10.875" style="28"/>
    <col min="1281" max="1281" width="13.375" style="28" customWidth="1"/>
    <col min="1282" max="1282" width="19.625" style="28" customWidth="1"/>
    <col min="1283" max="1283" width="10.875" style="28"/>
    <col min="1284" max="1284" width="12.125" style="28" customWidth="1"/>
    <col min="1285" max="1285" width="10.875" style="28"/>
    <col min="1286" max="1286" width="12.125" style="28" customWidth="1"/>
    <col min="1287" max="1287" width="10.875" style="28"/>
    <col min="1288" max="1288" width="12.125" style="28" customWidth="1"/>
    <col min="1289" max="1289" width="9.625" style="28" customWidth="1"/>
    <col min="1290" max="1290" width="12.125" style="28" customWidth="1"/>
    <col min="1291" max="1291" width="10.875" style="28"/>
    <col min="1292" max="1292" width="12.125" style="28" customWidth="1"/>
    <col min="1293" max="1536" width="10.875" style="28"/>
    <col min="1537" max="1537" width="13.375" style="28" customWidth="1"/>
    <col min="1538" max="1538" width="19.625" style="28" customWidth="1"/>
    <col min="1539" max="1539" width="10.875" style="28"/>
    <col min="1540" max="1540" width="12.125" style="28" customWidth="1"/>
    <col min="1541" max="1541" width="10.875" style="28"/>
    <col min="1542" max="1542" width="12.125" style="28" customWidth="1"/>
    <col min="1543" max="1543" width="10.875" style="28"/>
    <col min="1544" max="1544" width="12.125" style="28" customWidth="1"/>
    <col min="1545" max="1545" width="9.625" style="28" customWidth="1"/>
    <col min="1546" max="1546" width="12.125" style="28" customWidth="1"/>
    <col min="1547" max="1547" width="10.875" style="28"/>
    <col min="1548" max="1548" width="12.125" style="28" customWidth="1"/>
    <col min="1549" max="1792" width="10.875" style="28"/>
    <col min="1793" max="1793" width="13.375" style="28" customWidth="1"/>
    <col min="1794" max="1794" width="19.625" style="28" customWidth="1"/>
    <col min="1795" max="1795" width="10.875" style="28"/>
    <col min="1796" max="1796" width="12.125" style="28" customWidth="1"/>
    <col min="1797" max="1797" width="10.875" style="28"/>
    <col min="1798" max="1798" width="12.125" style="28" customWidth="1"/>
    <col min="1799" max="1799" width="10.875" style="28"/>
    <col min="1800" max="1800" width="12.125" style="28" customWidth="1"/>
    <col min="1801" max="1801" width="9.625" style="28" customWidth="1"/>
    <col min="1802" max="1802" width="12.125" style="28" customWidth="1"/>
    <col min="1803" max="1803" width="10.875" style="28"/>
    <col min="1804" max="1804" width="12.125" style="28" customWidth="1"/>
    <col min="1805" max="2048" width="10.875" style="28"/>
    <col min="2049" max="2049" width="13.375" style="28" customWidth="1"/>
    <col min="2050" max="2050" width="19.625" style="28" customWidth="1"/>
    <col min="2051" max="2051" width="10.875" style="28"/>
    <col min="2052" max="2052" width="12.125" style="28" customWidth="1"/>
    <col min="2053" max="2053" width="10.875" style="28"/>
    <col min="2054" max="2054" width="12.125" style="28" customWidth="1"/>
    <col min="2055" max="2055" width="10.875" style="28"/>
    <col min="2056" max="2056" width="12.125" style="28" customWidth="1"/>
    <col min="2057" max="2057" width="9.625" style="28" customWidth="1"/>
    <col min="2058" max="2058" width="12.125" style="28" customWidth="1"/>
    <col min="2059" max="2059" width="10.875" style="28"/>
    <col min="2060" max="2060" width="12.125" style="28" customWidth="1"/>
    <col min="2061" max="2304" width="10.875" style="28"/>
    <col min="2305" max="2305" width="13.375" style="28" customWidth="1"/>
    <col min="2306" max="2306" width="19.625" style="28" customWidth="1"/>
    <col min="2307" max="2307" width="10.875" style="28"/>
    <col min="2308" max="2308" width="12.125" style="28" customWidth="1"/>
    <col min="2309" max="2309" width="10.875" style="28"/>
    <col min="2310" max="2310" width="12.125" style="28" customWidth="1"/>
    <col min="2311" max="2311" width="10.875" style="28"/>
    <col min="2312" max="2312" width="12.125" style="28" customWidth="1"/>
    <col min="2313" max="2313" width="9.625" style="28" customWidth="1"/>
    <col min="2314" max="2314" width="12.125" style="28" customWidth="1"/>
    <col min="2315" max="2315" width="10.875" style="28"/>
    <col min="2316" max="2316" width="12.125" style="28" customWidth="1"/>
    <col min="2317" max="2560" width="10.875" style="28"/>
    <col min="2561" max="2561" width="13.375" style="28" customWidth="1"/>
    <col min="2562" max="2562" width="19.625" style="28" customWidth="1"/>
    <col min="2563" max="2563" width="10.875" style="28"/>
    <col min="2564" max="2564" width="12.125" style="28" customWidth="1"/>
    <col min="2565" max="2565" width="10.875" style="28"/>
    <col min="2566" max="2566" width="12.125" style="28" customWidth="1"/>
    <col min="2567" max="2567" width="10.875" style="28"/>
    <col min="2568" max="2568" width="12.125" style="28" customWidth="1"/>
    <col min="2569" max="2569" width="9.625" style="28" customWidth="1"/>
    <col min="2570" max="2570" width="12.125" style="28" customWidth="1"/>
    <col min="2571" max="2571" width="10.875" style="28"/>
    <col min="2572" max="2572" width="12.125" style="28" customWidth="1"/>
    <col min="2573" max="2816" width="10.875" style="28"/>
    <col min="2817" max="2817" width="13.375" style="28" customWidth="1"/>
    <col min="2818" max="2818" width="19.625" style="28" customWidth="1"/>
    <col min="2819" max="2819" width="10.875" style="28"/>
    <col min="2820" max="2820" width="12.125" style="28" customWidth="1"/>
    <col min="2821" max="2821" width="10.875" style="28"/>
    <col min="2822" max="2822" width="12.125" style="28" customWidth="1"/>
    <col min="2823" max="2823" width="10.875" style="28"/>
    <col min="2824" max="2824" width="12.125" style="28" customWidth="1"/>
    <col min="2825" max="2825" width="9.625" style="28" customWidth="1"/>
    <col min="2826" max="2826" width="12.125" style="28" customWidth="1"/>
    <col min="2827" max="2827" width="10.875" style="28"/>
    <col min="2828" max="2828" width="12.125" style="28" customWidth="1"/>
    <col min="2829" max="3072" width="10.875" style="28"/>
    <col min="3073" max="3073" width="13.375" style="28" customWidth="1"/>
    <col min="3074" max="3074" width="19.625" style="28" customWidth="1"/>
    <col min="3075" max="3075" width="10.875" style="28"/>
    <col min="3076" max="3076" width="12.125" style="28" customWidth="1"/>
    <col min="3077" max="3077" width="10.875" style="28"/>
    <col min="3078" max="3078" width="12.125" style="28" customWidth="1"/>
    <col min="3079" max="3079" width="10.875" style="28"/>
    <col min="3080" max="3080" width="12.125" style="28" customWidth="1"/>
    <col min="3081" max="3081" width="9.625" style="28" customWidth="1"/>
    <col min="3082" max="3082" width="12.125" style="28" customWidth="1"/>
    <col min="3083" max="3083" width="10.875" style="28"/>
    <col min="3084" max="3084" width="12.125" style="28" customWidth="1"/>
    <col min="3085" max="3328" width="10.875" style="28"/>
    <col min="3329" max="3329" width="13.375" style="28" customWidth="1"/>
    <col min="3330" max="3330" width="19.625" style="28" customWidth="1"/>
    <col min="3331" max="3331" width="10.875" style="28"/>
    <col min="3332" max="3332" width="12.125" style="28" customWidth="1"/>
    <col min="3333" max="3333" width="10.875" style="28"/>
    <col min="3334" max="3334" width="12.125" style="28" customWidth="1"/>
    <col min="3335" max="3335" width="10.875" style="28"/>
    <col min="3336" max="3336" width="12.125" style="28" customWidth="1"/>
    <col min="3337" max="3337" width="9.625" style="28" customWidth="1"/>
    <col min="3338" max="3338" width="12.125" style="28" customWidth="1"/>
    <col min="3339" max="3339" width="10.875" style="28"/>
    <col min="3340" max="3340" width="12.125" style="28" customWidth="1"/>
    <col min="3341" max="3584" width="10.875" style="28"/>
    <col min="3585" max="3585" width="13.375" style="28" customWidth="1"/>
    <col min="3586" max="3586" width="19.625" style="28" customWidth="1"/>
    <col min="3587" max="3587" width="10.875" style="28"/>
    <col min="3588" max="3588" width="12.125" style="28" customWidth="1"/>
    <col min="3589" max="3589" width="10.875" style="28"/>
    <col min="3590" max="3590" width="12.125" style="28" customWidth="1"/>
    <col min="3591" max="3591" width="10.875" style="28"/>
    <col min="3592" max="3592" width="12.125" style="28" customWidth="1"/>
    <col min="3593" max="3593" width="9.625" style="28" customWidth="1"/>
    <col min="3594" max="3594" width="12.125" style="28" customWidth="1"/>
    <col min="3595" max="3595" width="10.875" style="28"/>
    <col min="3596" max="3596" width="12.125" style="28" customWidth="1"/>
    <col min="3597" max="3840" width="10.875" style="28"/>
    <col min="3841" max="3841" width="13.375" style="28" customWidth="1"/>
    <col min="3842" max="3842" width="19.625" style="28" customWidth="1"/>
    <col min="3843" max="3843" width="10.875" style="28"/>
    <col min="3844" max="3844" width="12.125" style="28" customWidth="1"/>
    <col min="3845" max="3845" width="10.875" style="28"/>
    <col min="3846" max="3846" width="12.125" style="28" customWidth="1"/>
    <col min="3847" max="3847" width="10.875" style="28"/>
    <col min="3848" max="3848" width="12.125" style="28" customWidth="1"/>
    <col min="3849" max="3849" width="9.625" style="28" customWidth="1"/>
    <col min="3850" max="3850" width="12.125" style="28" customWidth="1"/>
    <col min="3851" max="3851" width="10.875" style="28"/>
    <col min="3852" max="3852" width="12.125" style="28" customWidth="1"/>
    <col min="3853" max="4096" width="10.875" style="28"/>
    <col min="4097" max="4097" width="13.375" style="28" customWidth="1"/>
    <col min="4098" max="4098" width="19.625" style="28" customWidth="1"/>
    <col min="4099" max="4099" width="10.875" style="28"/>
    <col min="4100" max="4100" width="12.125" style="28" customWidth="1"/>
    <col min="4101" max="4101" width="10.875" style="28"/>
    <col min="4102" max="4102" width="12.125" style="28" customWidth="1"/>
    <col min="4103" max="4103" width="10.875" style="28"/>
    <col min="4104" max="4104" width="12.125" style="28" customWidth="1"/>
    <col min="4105" max="4105" width="9.625" style="28" customWidth="1"/>
    <col min="4106" max="4106" width="12.125" style="28" customWidth="1"/>
    <col min="4107" max="4107" width="10.875" style="28"/>
    <col min="4108" max="4108" width="12.125" style="28" customWidth="1"/>
    <col min="4109" max="4352" width="10.875" style="28"/>
    <col min="4353" max="4353" width="13.375" style="28" customWidth="1"/>
    <col min="4354" max="4354" width="19.625" style="28" customWidth="1"/>
    <col min="4355" max="4355" width="10.875" style="28"/>
    <col min="4356" max="4356" width="12.125" style="28" customWidth="1"/>
    <col min="4357" max="4357" width="10.875" style="28"/>
    <col min="4358" max="4358" width="12.125" style="28" customWidth="1"/>
    <col min="4359" max="4359" width="10.875" style="28"/>
    <col min="4360" max="4360" width="12.125" style="28" customWidth="1"/>
    <col min="4361" max="4361" width="9.625" style="28" customWidth="1"/>
    <col min="4362" max="4362" width="12.125" style="28" customWidth="1"/>
    <col min="4363" max="4363" width="10.875" style="28"/>
    <col min="4364" max="4364" width="12.125" style="28" customWidth="1"/>
    <col min="4365" max="4608" width="10.875" style="28"/>
    <col min="4609" max="4609" width="13.375" style="28" customWidth="1"/>
    <col min="4610" max="4610" width="19.625" style="28" customWidth="1"/>
    <col min="4611" max="4611" width="10.875" style="28"/>
    <col min="4612" max="4612" width="12.125" style="28" customWidth="1"/>
    <col min="4613" max="4613" width="10.875" style="28"/>
    <col min="4614" max="4614" width="12.125" style="28" customWidth="1"/>
    <col min="4615" max="4615" width="10.875" style="28"/>
    <col min="4616" max="4616" width="12.125" style="28" customWidth="1"/>
    <col min="4617" max="4617" width="9.625" style="28" customWidth="1"/>
    <col min="4618" max="4618" width="12.125" style="28" customWidth="1"/>
    <col min="4619" max="4619" width="10.875" style="28"/>
    <col min="4620" max="4620" width="12.125" style="28" customWidth="1"/>
    <col min="4621" max="4864" width="10.875" style="28"/>
    <col min="4865" max="4865" width="13.375" style="28" customWidth="1"/>
    <col min="4866" max="4866" width="19.625" style="28" customWidth="1"/>
    <col min="4867" max="4867" width="10.875" style="28"/>
    <col min="4868" max="4868" width="12.125" style="28" customWidth="1"/>
    <col min="4869" max="4869" width="10.875" style="28"/>
    <col min="4870" max="4870" width="12.125" style="28" customWidth="1"/>
    <col min="4871" max="4871" width="10.875" style="28"/>
    <col min="4872" max="4872" width="12.125" style="28" customWidth="1"/>
    <col min="4873" max="4873" width="9.625" style="28" customWidth="1"/>
    <col min="4874" max="4874" width="12.125" style="28" customWidth="1"/>
    <col min="4875" max="4875" width="10.875" style="28"/>
    <col min="4876" max="4876" width="12.125" style="28" customWidth="1"/>
    <col min="4877" max="5120" width="10.875" style="28"/>
    <col min="5121" max="5121" width="13.375" style="28" customWidth="1"/>
    <col min="5122" max="5122" width="19.625" style="28" customWidth="1"/>
    <col min="5123" max="5123" width="10.875" style="28"/>
    <col min="5124" max="5124" width="12.125" style="28" customWidth="1"/>
    <col min="5125" max="5125" width="10.875" style="28"/>
    <col min="5126" max="5126" width="12.125" style="28" customWidth="1"/>
    <col min="5127" max="5127" width="10.875" style="28"/>
    <col min="5128" max="5128" width="12.125" style="28" customWidth="1"/>
    <col min="5129" max="5129" width="9.625" style="28" customWidth="1"/>
    <col min="5130" max="5130" width="12.125" style="28" customWidth="1"/>
    <col min="5131" max="5131" width="10.875" style="28"/>
    <col min="5132" max="5132" width="12.125" style="28" customWidth="1"/>
    <col min="5133" max="5376" width="10.875" style="28"/>
    <col min="5377" max="5377" width="13.375" style="28" customWidth="1"/>
    <col min="5378" max="5378" width="19.625" style="28" customWidth="1"/>
    <col min="5379" max="5379" width="10.875" style="28"/>
    <col min="5380" max="5380" width="12.125" style="28" customWidth="1"/>
    <col min="5381" max="5381" width="10.875" style="28"/>
    <col min="5382" max="5382" width="12.125" style="28" customWidth="1"/>
    <col min="5383" max="5383" width="10.875" style="28"/>
    <col min="5384" max="5384" width="12.125" style="28" customWidth="1"/>
    <col min="5385" max="5385" width="9.625" style="28" customWidth="1"/>
    <col min="5386" max="5386" width="12.125" style="28" customWidth="1"/>
    <col min="5387" max="5387" width="10.875" style="28"/>
    <col min="5388" max="5388" width="12.125" style="28" customWidth="1"/>
    <col min="5389" max="5632" width="10.875" style="28"/>
    <col min="5633" max="5633" width="13.375" style="28" customWidth="1"/>
    <col min="5634" max="5634" width="19.625" style="28" customWidth="1"/>
    <col min="5635" max="5635" width="10.875" style="28"/>
    <col min="5636" max="5636" width="12.125" style="28" customWidth="1"/>
    <col min="5637" max="5637" width="10.875" style="28"/>
    <col min="5638" max="5638" width="12.125" style="28" customWidth="1"/>
    <col min="5639" max="5639" width="10.875" style="28"/>
    <col min="5640" max="5640" width="12.125" style="28" customWidth="1"/>
    <col min="5641" max="5641" width="9.625" style="28" customWidth="1"/>
    <col min="5642" max="5642" width="12.125" style="28" customWidth="1"/>
    <col min="5643" max="5643" width="10.875" style="28"/>
    <col min="5644" max="5644" width="12.125" style="28" customWidth="1"/>
    <col min="5645" max="5888" width="10.875" style="28"/>
    <col min="5889" max="5889" width="13.375" style="28" customWidth="1"/>
    <col min="5890" max="5890" width="19.625" style="28" customWidth="1"/>
    <col min="5891" max="5891" width="10.875" style="28"/>
    <col min="5892" max="5892" width="12.125" style="28" customWidth="1"/>
    <col min="5893" max="5893" width="10.875" style="28"/>
    <col min="5894" max="5894" width="12.125" style="28" customWidth="1"/>
    <col min="5895" max="5895" width="10.875" style="28"/>
    <col min="5896" max="5896" width="12.125" style="28" customWidth="1"/>
    <col min="5897" max="5897" width="9.625" style="28" customWidth="1"/>
    <col min="5898" max="5898" width="12.125" style="28" customWidth="1"/>
    <col min="5899" max="5899" width="10.875" style="28"/>
    <col min="5900" max="5900" width="12.125" style="28" customWidth="1"/>
    <col min="5901" max="6144" width="10.875" style="28"/>
    <col min="6145" max="6145" width="13.375" style="28" customWidth="1"/>
    <col min="6146" max="6146" width="19.625" style="28" customWidth="1"/>
    <col min="6147" max="6147" width="10.875" style="28"/>
    <col min="6148" max="6148" width="12.125" style="28" customWidth="1"/>
    <col min="6149" max="6149" width="10.875" style="28"/>
    <col min="6150" max="6150" width="12.125" style="28" customWidth="1"/>
    <col min="6151" max="6151" width="10.875" style="28"/>
    <col min="6152" max="6152" width="12.125" style="28" customWidth="1"/>
    <col min="6153" max="6153" width="9.625" style="28" customWidth="1"/>
    <col min="6154" max="6154" width="12.125" style="28" customWidth="1"/>
    <col min="6155" max="6155" width="10.875" style="28"/>
    <col min="6156" max="6156" width="12.125" style="28" customWidth="1"/>
    <col min="6157" max="6400" width="10.875" style="28"/>
    <col min="6401" max="6401" width="13.375" style="28" customWidth="1"/>
    <col min="6402" max="6402" width="19.625" style="28" customWidth="1"/>
    <col min="6403" max="6403" width="10.875" style="28"/>
    <col min="6404" max="6404" width="12.125" style="28" customWidth="1"/>
    <col min="6405" max="6405" width="10.875" style="28"/>
    <col min="6406" max="6406" width="12.125" style="28" customWidth="1"/>
    <col min="6407" max="6407" width="10.875" style="28"/>
    <col min="6408" max="6408" width="12.125" style="28" customWidth="1"/>
    <col min="6409" max="6409" width="9.625" style="28" customWidth="1"/>
    <col min="6410" max="6410" width="12.125" style="28" customWidth="1"/>
    <col min="6411" max="6411" width="10.875" style="28"/>
    <col min="6412" max="6412" width="12.125" style="28" customWidth="1"/>
    <col min="6413" max="6656" width="10.875" style="28"/>
    <col min="6657" max="6657" width="13.375" style="28" customWidth="1"/>
    <col min="6658" max="6658" width="19.625" style="28" customWidth="1"/>
    <col min="6659" max="6659" width="10.875" style="28"/>
    <col min="6660" max="6660" width="12.125" style="28" customWidth="1"/>
    <col min="6661" max="6661" width="10.875" style="28"/>
    <col min="6662" max="6662" width="12.125" style="28" customWidth="1"/>
    <col min="6663" max="6663" width="10.875" style="28"/>
    <col min="6664" max="6664" width="12.125" style="28" customWidth="1"/>
    <col min="6665" max="6665" width="9.625" style="28" customWidth="1"/>
    <col min="6666" max="6666" width="12.125" style="28" customWidth="1"/>
    <col min="6667" max="6667" width="10.875" style="28"/>
    <col min="6668" max="6668" width="12.125" style="28" customWidth="1"/>
    <col min="6669" max="6912" width="10.875" style="28"/>
    <col min="6913" max="6913" width="13.375" style="28" customWidth="1"/>
    <col min="6914" max="6914" width="19.625" style="28" customWidth="1"/>
    <col min="6915" max="6915" width="10.875" style="28"/>
    <col min="6916" max="6916" width="12.125" style="28" customWidth="1"/>
    <col min="6917" max="6917" width="10.875" style="28"/>
    <col min="6918" max="6918" width="12.125" style="28" customWidth="1"/>
    <col min="6919" max="6919" width="10.875" style="28"/>
    <col min="6920" max="6920" width="12.125" style="28" customWidth="1"/>
    <col min="6921" max="6921" width="9.625" style="28" customWidth="1"/>
    <col min="6922" max="6922" width="12.125" style="28" customWidth="1"/>
    <col min="6923" max="6923" width="10.875" style="28"/>
    <col min="6924" max="6924" width="12.125" style="28" customWidth="1"/>
    <col min="6925" max="7168" width="10.875" style="28"/>
    <col min="7169" max="7169" width="13.375" style="28" customWidth="1"/>
    <col min="7170" max="7170" width="19.625" style="28" customWidth="1"/>
    <col min="7171" max="7171" width="10.875" style="28"/>
    <col min="7172" max="7172" width="12.125" style="28" customWidth="1"/>
    <col min="7173" max="7173" width="10.875" style="28"/>
    <col min="7174" max="7174" width="12.125" style="28" customWidth="1"/>
    <col min="7175" max="7175" width="10.875" style="28"/>
    <col min="7176" max="7176" width="12.125" style="28" customWidth="1"/>
    <col min="7177" max="7177" width="9.625" style="28" customWidth="1"/>
    <col min="7178" max="7178" width="12.125" style="28" customWidth="1"/>
    <col min="7179" max="7179" width="10.875" style="28"/>
    <col min="7180" max="7180" width="12.125" style="28" customWidth="1"/>
    <col min="7181" max="7424" width="10.875" style="28"/>
    <col min="7425" max="7425" width="13.375" style="28" customWidth="1"/>
    <col min="7426" max="7426" width="19.625" style="28" customWidth="1"/>
    <col min="7427" max="7427" width="10.875" style="28"/>
    <col min="7428" max="7428" width="12.125" style="28" customWidth="1"/>
    <col min="7429" max="7429" width="10.875" style="28"/>
    <col min="7430" max="7430" width="12.125" style="28" customWidth="1"/>
    <col min="7431" max="7431" width="10.875" style="28"/>
    <col min="7432" max="7432" width="12.125" style="28" customWidth="1"/>
    <col min="7433" max="7433" width="9.625" style="28" customWidth="1"/>
    <col min="7434" max="7434" width="12.125" style="28" customWidth="1"/>
    <col min="7435" max="7435" width="10.875" style="28"/>
    <col min="7436" max="7436" width="12.125" style="28" customWidth="1"/>
    <col min="7437" max="7680" width="10.875" style="28"/>
    <col min="7681" max="7681" width="13.375" style="28" customWidth="1"/>
    <col min="7682" max="7682" width="19.625" style="28" customWidth="1"/>
    <col min="7683" max="7683" width="10.875" style="28"/>
    <col min="7684" max="7684" width="12.125" style="28" customWidth="1"/>
    <col min="7685" max="7685" width="10.875" style="28"/>
    <col min="7686" max="7686" width="12.125" style="28" customWidth="1"/>
    <col min="7687" max="7687" width="10.875" style="28"/>
    <col min="7688" max="7688" width="12.125" style="28" customWidth="1"/>
    <col min="7689" max="7689" width="9.625" style="28" customWidth="1"/>
    <col min="7690" max="7690" width="12.125" style="28" customWidth="1"/>
    <col min="7691" max="7691" width="10.875" style="28"/>
    <col min="7692" max="7692" width="12.125" style="28" customWidth="1"/>
    <col min="7693" max="7936" width="10.875" style="28"/>
    <col min="7937" max="7937" width="13.375" style="28" customWidth="1"/>
    <col min="7938" max="7938" width="19.625" style="28" customWidth="1"/>
    <col min="7939" max="7939" width="10.875" style="28"/>
    <col min="7940" max="7940" width="12.125" style="28" customWidth="1"/>
    <col min="7941" max="7941" width="10.875" style="28"/>
    <col min="7942" max="7942" width="12.125" style="28" customWidth="1"/>
    <col min="7943" max="7943" width="10.875" style="28"/>
    <col min="7944" max="7944" width="12.125" style="28" customWidth="1"/>
    <col min="7945" max="7945" width="9.625" style="28" customWidth="1"/>
    <col min="7946" max="7946" width="12.125" style="28" customWidth="1"/>
    <col min="7947" max="7947" width="10.875" style="28"/>
    <col min="7948" max="7948" width="12.125" style="28" customWidth="1"/>
    <col min="7949" max="8192" width="10.875" style="28"/>
    <col min="8193" max="8193" width="13.375" style="28" customWidth="1"/>
    <col min="8194" max="8194" width="19.625" style="28" customWidth="1"/>
    <col min="8195" max="8195" width="10.875" style="28"/>
    <col min="8196" max="8196" width="12.125" style="28" customWidth="1"/>
    <col min="8197" max="8197" width="10.875" style="28"/>
    <col min="8198" max="8198" width="12.125" style="28" customWidth="1"/>
    <col min="8199" max="8199" width="10.875" style="28"/>
    <col min="8200" max="8200" width="12.125" style="28" customWidth="1"/>
    <col min="8201" max="8201" width="9.625" style="28" customWidth="1"/>
    <col min="8202" max="8202" width="12.125" style="28" customWidth="1"/>
    <col min="8203" max="8203" width="10.875" style="28"/>
    <col min="8204" max="8204" width="12.125" style="28" customWidth="1"/>
    <col min="8205" max="8448" width="10.875" style="28"/>
    <col min="8449" max="8449" width="13.375" style="28" customWidth="1"/>
    <col min="8450" max="8450" width="19.625" style="28" customWidth="1"/>
    <col min="8451" max="8451" width="10.875" style="28"/>
    <col min="8452" max="8452" width="12.125" style="28" customWidth="1"/>
    <col min="8453" max="8453" width="10.875" style="28"/>
    <col min="8454" max="8454" width="12.125" style="28" customWidth="1"/>
    <col min="8455" max="8455" width="10.875" style="28"/>
    <col min="8456" max="8456" width="12.125" style="28" customWidth="1"/>
    <col min="8457" max="8457" width="9.625" style="28" customWidth="1"/>
    <col min="8458" max="8458" width="12.125" style="28" customWidth="1"/>
    <col min="8459" max="8459" width="10.875" style="28"/>
    <col min="8460" max="8460" width="12.125" style="28" customWidth="1"/>
    <col min="8461" max="8704" width="10.875" style="28"/>
    <col min="8705" max="8705" width="13.375" style="28" customWidth="1"/>
    <col min="8706" max="8706" width="19.625" style="28" customWidth="1"/>
    <col min="8707" max="8707" width="10.875" style="28"/>
    <col min="8708" max="8708" width="12.125" style="28" customWidth="1"/>
    <col min="8709" max="8709" width="10.875" style="28"/>
    <col min="8710" max="8710" width="12.125" style="28" customWidth="1"/>
    <col min="8711" max="8711" width="10.875" style="28"/>
    <col min="8712" max="8712" width="12.125" style="28" customWidth="1"/>
    <col min="8713" max="8713" width="9.625" style="28" customWidth="1"/>
    <col min="8714" max="8714" width="12.125" style="28" customWidth="1"/>
    <col min="8715" max="8715" width="10.875" style="28"/>
    <col min="8716" max="8716" width="12.125" style="28" customWidth="1"/>
    <col min="8717" max="8960" width="10.875" style="28"/>
    <col min="8961" max="8961" width="13.375" style="28" customWidth="1"/>
    <col min="8962" max="8962" width="19.625" style="28" customWidth="1"/>
    <col min="8963" max="8963" width="10.875" style="28"/>
    <col min="8964" max="8964" width="12.125" style="28" customWidth="1"/>
    <col min="8965" max="8965" width="10.875" style="28"/>
    <col min="8966" max="8966" width="12.125" style="28" customWidth="1"/>
    <col min="8967" max="8967" width="10.875" style="28"/>
    <col min="8968" max="8968" width="12.125" style="28" customWidth="1"/>
    <col min="8969" max="8969" width="9.625" style="28" customWidth="1"/>
    <col min="8970" max="8970" width="12.125" style="28" customWidth="1"/>
    <col min="8971" max="8971" width="10.875" style="28"/>
    <col min="8972" max="8972" width="12.125" style="28" customWidth="1"/>
    <col min="8973" max="9216" width="10.875" style="28"/>
    <col min="9217" max="9217" width="13.375" style="28" customWidth="1"/>
    <col min="9218" max="9218" width="19.625" style="28" customWidth="1"/>
    <col min="9219" max="9219" width="10.875" style="28"/>
    <col min="9220" max="9220" width="12.125" style="28" customWidth="1"/>
    <col min="9221" max="9221" width="10.875" style="28"/>
    <col min="9222" max="9222" width="12.125" style="28" customWidth="1"/>
    <col min="9223" max="9223" width="10.875" style="28"/>
    <col min="9224" max="9224" width="12.125" style="28" customWidth="1"/>
    <col min="9225" max="9225" width="9.625" style="28" customWidth="1"/>
    <col min="9226" max="9226" width="12.125" style="28" customWidth="1"/>
    <col min="9227" max="9227" width="10.875" style="28"/>
    <col min="9228" max="9228" width="12.125" style="28" customWidth="1"/>
    <col min="9229" max="9472" width="10.875" style="28"/>
    <col min="9473" max="9473" width="13.375" style="28" customWidth="1"/>
    <col min="9474" max="9474" width="19.625" style="28" customWidth="1"/>
    <col min="9475" max="9475" width="10.875" style="28"/>
    <col min="9476" max="9476" width="12.125" style="28" customWidth="1"/>
    <col min="9477" max="9477" width="10.875" style="28"/>
    <col min="9478" max="9478" width="12.125" style="28" customWidth="1"/>
    <col min="9479" max="9479" width="10.875" style="28"/>
    <col min="9480" max="9480" width="12.125" style="28" customWidth="1"/>
    <col min="9481" max="9481" width="9.625" style="28" customWidth="1"/>
    <col min="9482" max="9482" width="12.125" style="28" customWidth="1"/>
    <col min="9483" max="9483" width="10.875" style="28"/>
    <col min="9484" max="9484" width="12.125" style="28" customWidth="1"/>
    <col min="9485" max="9728" width="10.875" style="28"/>
    <col min="9729" max="9729" width="13.375" style="28" customWidth="1"/>
    <col min="9730" max="9730" width="19.625" style="28" customWidth="1"/>
    <col min="9731" max="9731" width="10.875" style="28"/>
    <col min="9732" max="9732" width="12.125" style="28" customWidth="1"/>
    <col min="9733" max="9733" width="10.875" style="28"/>
    <col min="9734" max="9734" width="12.125" style="28" customWidth="1"/>
    <col min="9735" max="9735" width="10.875" style="28"/>
    <col min="9736" max="9736" width="12.125" style="28" customWidth="1"/>
    <col min="9737" max="9737" width="9.625" style="28" customWidth="1"/>
    <col min="9738" max="9738" width="12.125" style="28" customWidth="1"/>
    <col min="9739" max="9739" width="10.875" style="28"/>
    <col min="9740" max="9740" width="12.125" style="28" customWidth="1"/>
    <col min="9741" max="9984" width="10.875" style="28"/>
    <col min="9985" max="9985" width="13.375" style="28" customWidth="1"/>
    <col min="9986" max="9986" width="19.625" style="28" customWidth="1"/>
    <col min="9987" max="9987" width="10.875" style="28"/>
    <col min="9988" max="9988" width="12.125" style="28" customWidth="1"/>
    <col min="9989" max="9989" width="10.875" style="28"/>
    <col min="9990" max="9990" width="12.125" style="28" customWidth="1"/>
    <col min="9991" max="9991" width="10.875" style="28"/>
    <col min="9992" max="9992" width="12.125" style="28" customWidth="1"/>
    <col min="9993" max="9993" width="9.625" style="28" customWidth="1"/>
    <col min="9994" max="9994" width="12.125" style="28" customWidth="1"/>
    <col min="9995" max="9995" width="10.875" style="28"/>
    <col min="9996" max="9996" width="12.125" style="28" customWidth="1"/>
    <col min="9997" max="10240" width="10.875" style="28"/>
    <col min="10241" max="10241" width="13.375" style="28" customWidth="1"/>
    <col min="10242" max="10242" width="19.625" style="28" customWidth="1"/>
    <col min="10243" max="10243" width="10.875" style="28"/>
    <col min="10244" max="10244" width="12.125" style="28" customWidth="1"/>
    <col min="10245" max="10245" width="10.875" style="28"/>
    <col min="10246" max="10246" width="12.125" style="28" customWidth="1"/>
    <col min="10247" max="10247" width="10.875" style="28"/>
    <col min="10248" max="10248" width="12.125" style="28" customWidth="1"/>
    <col min="10249" max="10249" width="9.625" style="28" customWidth="1"/>
    <col min="10250" max="10250" width="12.125" style="28" customWidth="1"/>
    <col min="10251" max="10251" width="10.875" style="28"/>
    <col min="10252" max="10252" width="12.125" style="28" customWidth="1"/>
    <col min="10253" max="10496" width="10.875" style="28"/>
    <col min="10497" max="10497" width="13.375" style="28" customWidth="1"/>
    <col min="10498" max="10498" width="19.625" style="28" customWidth="1"/>
    <col min="10499" max="10499" width="10.875" style="28"/>
    <col min="10500" max="10500" width="12.125" style="28" customWidth="1"/>
    <col min="10501" max="10501" width="10.875" style="28"/>
    <col min="10502" max="10502" width="12.125" style="28" customWidth="1"/>
    <col min="10503" max="10503" width="10.875" style="28"/>
    <col min="10504" max="10504" width="12.125" style="28" customWidth="1"/>
    <col min="10505" max="10505" width="9.625" style="28" customWidth="1"/>
    <col min="10506" max="10506" width="12.125" style="28" customWidth="1"/>
    <col min="10507" max="10507" width="10.875" style="28"/>
    <col min="10508" max="10508" width="12.125" style="28" customWidth="1"/>
    <col min="10509" max="10752" width="10.875" style="28"/>
    <col min="10753" max="10753" width="13.375" style="28" customWidth="1"/>
    <col min="10754" max="10754" width="19.625" style="28" customWidth="1"/>
    <col min="10755" max="10755" width="10.875" style="28"/>
    <col min="10756" max="10756" width="12.125" style="28" customWidth="1"/>
    <col min="10757" max="10757" width="10.875" style="28"/>
    <col min="10758" max="10758" width="12.125" style="28" customWidth="1"/>
    <col min="10759" max="10759" width="10.875" style="28"/>
    <col min="10760" max="10760" width="12.125" style="28" customWidth="1"/>
    <col min="10761" max="10761" width="9.625" style="28" customWidth="1"/>
    <col min="10762" max="10762" width="12.125" style="28" customWidth="1"/>
    <col min="10763" max="10763" width="10.875" style="28"/>
    <col min="10764" max="10764" width="12.125" style="28" customWidth="1"/>
    <col min="10765" max="11008" width="10.875" style="28"/>
    <col min="11009" max="11009" width="13.375" style="28" customWidth="1"/>
    <col min="11010" max="11010" width="19.625" style="28" customWidth="1"/>
    <col min="11011" max="11011" width="10.875" style="28"/>
    <col min="11012" max="11012" width="12.125" style="28" customWidth="1"/>
    <col min="11013" max="11013" width="10.875" style="28"/>
    <col min="11014" max="11014" width="12.125" style="28" customWidth="1"/>
    <col min="11015" max="11015" width="10.875" style="28"/>
    <col min="11016" max="11016" width="12.125" style="28" customWidth="1"/>
    <col min="11017" max="11017" width="9.625" style="28" customWidth="1"/>
    <col min="11018" max="11018" width="12.125" style="28" customWidth="1"/>
    <col min="11019" max="11019" width="10.875" style="28"/>
    <col min="11020" max="11020" width="12.125" style="28" customWidth="1"/>
    <col min="11021" max="11264" width="10.875" style="28"/>
    <col min="11265" max="11265" width="13.375" style="28" customWidth="1"/>
    <col min="11266" max="11266" width="19.625" style="28" customWidth="1"/>
    <col min="11267" max="11267" width="10.875" style="28"/>
    <col min="11268" max="11268" width="12.125" style="28" customWidth="1"/>
    <col min="11269" max="11269" width="10.875" style="28"/>
    <col min="11270" max="11270" width="12.125" style="28" customWidth="1"/>
    <col min="11271" max="11271" width="10.875" style="28"/>
    <col min="11272" max="11272" width="12.125" style="28" customWidth="1"/>
    <col min="11273" max="11273" width="9.625" style="28" customWidth="1"/>
    <col min="11274" max="11274" width="12.125" style="28" customWidth="1"/>
    <col min="11275" max="11275" width="10.875" style="28"/>
    <col min="11276" max="11276" width="12.125" style="28" customWidth="1"/>
    <col min="11277" max="11520" width="10.875" style="28"/>
    <col min="11521" max="11521" width="13.375" style="28" customWidth="1"/>
    <col min="11522" max="11522" width="19.625" style="28" customWidth="1"/>
    <col min="11523" max="11523" width="10.875" style="28"/>
    <col min="11524" max="11524" width="12.125" style="28" customWidth="1"/>
    <col min="11525" max="11525" width="10.875" style="28"/>
    <col min="11526" max="11526" width="12.125" style="28" customWidth="1"/>
    <col min="11527" max="11527" width="10.875" style="28"/>
    <col min="11528" max="11528" width="12.125" style="28" customWidth="1"/>
    <col min="11529" max="11529" width="9.625" style="28" customWidth="1"/>
    <col min="11530" max="11530" width="12.125" style="28" customWidth="1"/>
    <col min="11531" max="11531" width="10.875" style="28"/>
    <col min="11532" max="11532" width="12.125" style="28" customWidth="1"/>
    <col min="11533" max="11776" width="10.875" style="28"/>
    <col min="11777" max="11777" width="13.375" style="28" customWidth="1"/>
    <col min="11778" max="11778" width="19.625" style="28" customWidth="1"/>
    <col min="11779" max="11779" width="10.875" style="28"/>
    <col min="11780" max="11780" width="12.125" style="28" customWidth="1"/>
    <col min="11781" max="11781" width="10.875" style="28"/>
    <col min="11782" max="11782" width="12.125" style="28" customWidth="1"/>
    <col min="11783" max="11783" width="10.875" style="28"/>
    <col min="11784" max="11784" width="12.125" style="28" customWidth="1"/>
    <col min="11785" max="11785" width="9.625" style="28" customWidth="1"/>
    <col min="11786" max="11786" width="12.125" style="28" customWidth="1"/>
    <col min="11787" max="11787" width="10.875" style="28"/>
    <col min="11788" max="11788" width="12.125" style="28" customWidth="1"/>
    <col min="11789" max="12032" width="10.875" style="28"/>
    <col min="12033" max="12033" width="13.375" style="28" customWidth="1"/>
    <col min="12034" max="12034" width="19.625" style="28" customWidth="1"/>
    <col min="12035" max="12035" width="10.875" style="28"/>
    <col min="12036" max="12036" width="12.125" style="28" customWidth="1"/>
    <col min="12037" max="12037" width="10.875" style="28"/>
    <col min="12038" max="12038" width="12.125" style="28" customWidth="1"/>
    <col min="12039" max="12039" width="10.875" style="28"/>
    <col min="12040" max="12040" width="12.125" style="28" customWidth="1"/>
    <col min="12041" max="12041" width="9.625" style="28" customWidth="1"/>
    <col min="12042" max="12042" width="12.125" style="28" customWidth="1"/>
    <col min="12043" max="12043" width="10.875" style="28"/>
    <col min="12044" max="12044" width="12.125" style="28" customWidth="1"/>
    <col min="12045" max="12288" width="10.875" style="28"/>
    <col min="12289" max="12289" width="13.375" style="28" customWidth="1"/>
    <col min="12290" max="12290" width="19.625" style="28" customWidth="1"/>
    <col min="12291" max="12291" width="10.875" style="28"/>
    <col min="12292" max="12292" width="12.125" style="28" customWidth="1"/>
    <col min="12293" max="12293" width="10.875" style="28"/>
    <col min="12294" max="12294" width="12.125" style="28" customWidth="1"/>
    <col min="12295" max="12295" width="10.875" style="28"/>
    <col min="12296" max="12296" width="12.125" style="28" customWidth="1"/>
    <col min="12297" max="12297" width="9.625" style="28" customWidth="1"/>
    <col min="12298" max="12298" width="12.125" style="28" customWidth="1"/>
    <col min="12299" max="12299" width="10.875" style="28"/>
    <col min="12300" max="12300" width="12.125" style="28" customWidth="1"/>
    <col min="12301" max="12544" width="10.875" style="28"/>
    <col min="12545" max="12545" width="13.375" style="28" customWidth="1"/>
    <col min="12546" max="12546" width="19.625" style="28" customWidth="1"/>
    <col min="12547" max="12547" width="10.875" style="28"/>
    <col min="12548" max="12548" width="12.125" style="28" customWidth="1"/>
    <col min="12549" max="12549" width="10.875" style="28"/>
    <col min="12550" max="12550" width="12.125" style="28" customWidth="1"/>
    <col min="12551" max="12551" width="10.875" style="28"/>
    <col min="12552" max="12552" width="12.125" style="28" customWidth="1"/>
    <col min="12553" max="12553" width="9.625" style="28" customWidth="1"/>
    <col min="12554" max="12554" width="12.125" style="28" customWidth="1"/>
    <col min="12555" max="12555" width="10.875" style="28"/>
    <col min="12556" max="12556" width="12.125" style="28" customWidth="1"/>
    <col min="12557" max="12800" width="10.875" style="28"/>
    <col min="12801" max="12801" width="13.375" style="28" customWidth="1"/>
    <col min="12802" max="12802" width="19.625" style="28" customWidth="1"/>
    <col min="12803" max="12803" width="10.875" style="28"/>
    <col min="12804" max="12804" width="12.125" style="28" customWidth="1"/>
    <col min="12805" max="12805" width="10.875" style="28"/>
    <col min="12806" max="12806" width="12.125" style="28" customWidth="1"/>
    <col min="12807" max="12807" width="10.875" style="28"/>
    <col min="12808" max="12808" width="12.125" style="28" customWidth="1"/>
    <col min="12809" max="12809" width="9.625" style="28" customWidth="1"/>
    <col min="12810" max="12810" width="12.125" style="28" customWidth="1"/>
    <col min="12811" max="12811" width="10.875" style="28"/>
    <col min="12812" max="12812" width="12.125" style="28" customWidth="1"/>
    <col min="12813" max="13056" width="10.875" style="28"/>
    <col min="13057" max="13057" width="13.375" style="28" customWidth="1"/>
    <col min="13058" max="13058" width="19.625" style="28" customWidth="1"/>
    <col min="13059" max="13059" width="10.875" style="28"/>
    <col min="13060" max="13060" width="12.125" style="28" customWidth="1"/>
    <col min="13061" max="13061" width="10.875" style="28"/>
    <col min="13062" max="13062" width="12.125" style="28" customWidth="1"/>
    <col min="13063" max="13063" width="10.875" style="28"/>
    <col min="13064" max="13064" width="12.125" style="28" customWidth="1"/>
    <col min="13065" max="13065" width="9.625" style="28" customWidth="1"/>
    <col min="13066" max="13066" width="12.125" style="28" customWidth="1"/>
    <col min="13067" max="13067" width="10.875" style="28"/>
    <col min="13068" max="13068" width="12.125" style="28" customWidth="1"/>
    <col min="13069" max="13312" width="10.875" style="28"/>
    <col min="13313" max="13313" width="13.375" style="28" customWidth="1"/>
    <col min="13314" max="13314" width="19.625" style="28" customWidth="1"/>
    <col min="13315" max="13315" width="10.875" style="28"/>
    <col min="13316" max="13316" width="12.125" style="28" customWidth="1"/>
    <col min="13317" max="13317" width="10.875" style="28"/>
    <col min="13318" max="13318" width="12.125" style="28" customWidth="1"/>
    <col min="13319" max="13319" width="10.875" style="28"/>
    <col min="13320" max="13320" width="12.125" style="28" customWidth="1"/>
    <col min="13321" max="13321" width="9.625" style="28" customWidth="1"/>
    <col min="13322" max="13322" width="12.125" style="28" customWidth="1"/>
    <col min="13323" max="13323" width="10.875" style="28"/>
    <col min="13324" max="13324" width="12.125" style="28" customWidth="1"/>
    <col min="13325" max="13568" width="10.875" style="28"/>
    <col min="13569" max="13569" width="13.375" style="28" customWidth="1"/>
    <col min="13570" max="13570" width="19.625" style="28" customWidth="1"/>
    <col min="13571" max="13571" width="10.875" style="28"/>
    <col min="13572" max="13572" width="12.125" style="28" customWidth="1"/>
    <col min="13573" max="13573" width="10.875" style="28"/>
    <col min="13574" max="13574" width="12.125" style="28" customWidth="1"/>
    <col min="13575" max="13575" width="10.875" style="28"/>
    <col min="13576" max="13576" width="12.125" style="28" customWidth="1"/>
    <col min="13577" max="13577" width="9.625" style="28" customWidth="1"/>
    <col min="13578" max="13578" width="12.125" style="28" customWidth="1"/>
    <col min="13579" max="13579" width="10.875" style="28"/>
    <col min="13580" max="13580" width="12.125" style="28" customWidth="1"/>
    <col min="13581" max="13824" width="10.875" style="28"/>
    <col min="13825" max="13825" width="13.375" style="28" customWidth="1"/>
    <col min="13826" max="13826" width="19.625" style="28" customWidth="1"/>
    <col min="13827" max="13827" width="10.875" style="28"/>
    <col min="13828" max="13828" width="12.125" style="28" customWidth="1"/>
    <col min="13829" max="13829" width="10.875" style="28"/>
    <col min="13830" max="13830" width="12.125" style="28" customWidth="1"/>
    <col min="13831" max="13831" width="10.875" style="28"/>
    <col min="13832" max="13832" width="12.125" style="28" customWidth="1"/>
    <col min="13833" max="13833" width="9.625" style="28" customWidth="1"/>
    <col min="13834" max="13834" width="12.125" style="28" customWidth="1"/>
    <col min="13835" max="13835" width="10.875" style="28"/>
    <col min="13836" max="13836" width="12.125" style="28" customWidth="1"/>
    <col min="13837" max="14080" width="10.875" style="28"/>
    <col min="14081" max="14081" width="13.375" style="28" customWidth="1"/>
    <col min="14082" max="14082" width="19.625" style="28" customWidth="1"/>
    <col min="14083" max="14083" width="10.875" style="28"/>
    <col min="14084" max="14084" width="12.125" style="28" customWidth="1"/>
    <col min="14085" max="14085" width="10.875" style="28"/>
    <col min="14086" max="14086" width="12.125" style="28" customWidth="1"/>
    <col min="14087" max="14087" width="10.875" style="28"/>
    <col min="14088" max="14088" width="12.125" style="28" customWidth="1"/>
    <col min="14089" max="14089" width="9.625" style="28" customWidth="1"/>
    <col min="14090" max="14090" width="12.125" style="28" customWidth="1"/>
    <col min="14091" max="14091" width="10.875" style="28"/>
    <col min="14092" max="14092" width="12.125" style="28" customWidth="1"/>
    <col min="14093" max="14336" width="10.875" style="28"/>
    <col min="14337" max="14337" width="13.375" style="28" customWidth="1"/>
    <col min="14338" max="14338" width="19.625" style="28" customWidth="1"/>
    <col min="14339" max="14339" width="10.875" style="28"/>
    <col min="14340" max="14340" width="12.125" style="28" customWidth="1"/>
    <col min="14341" max="14341" width="10.875" style="28"/>
    <col min="14342" max="14342" width="12.125" style="28" customWidth="1"/>
    <col min="14343" max="14343" width="10.875" style="28"/>
    <col min="14344" max="14344" width="12.125" style="28" customWidth="1"/>
    <col min="14345" max="14345" width="9.625" style="28" customWidth="1"/>
    <col min="14346" max="14346" width="12.125" style="28" customWidth="1"/>
    <col min="14347" max="14347" width="10.875" style="28"/>
    <col min="14348" max="14348" width="12.125" style="28" customWidth="1"/>
    <col min="14349" max="14592" width="10.875" style="28"/>
    <col min="14593" max="14593" width="13.375" style="28" customWidth="1"/>
    <col min="14594" max="14594" width="19.625" style="28" customWidth="1"/>
    <col min="14595" max="14595" width="10.875" style="28"/>
    <col min="14596" max="14596" width="12.125" style="28" customWidth="1"/>
    <col min="14597" max="14597" width="10.875" style="28"/>
    <col min="14598" max="14598" width="12.125" style="28" customWidth="1"/>
    <col min="14599" max="14599" width="10.875" style="28"/>
    <col min="14600" max="14600" width="12.125" style="28" customWidth="1"/>
    <col min="14601" max="14601" width="9.625" style="28" customWidth="1"/>
    <col min="14602" max="14602" width="12.125" style="28" customWidth="1"/>
    <col min="14603" max="14603" width="10.875" style="28"/>
    <col min="14604" max="14604" width="12.125" style="28" customWidth="1"/>
    <col min="14605" max="14848" width="10.875" style="28"/>
    <col min="14849" max="14849" width="13.375" style="28" customWidth="1"/>
    <col min="14850" max="14850" width="19.625" style="28" customWidth="1"/>
    <col min="14851" max="14851" width="10.875" style="28"/>
    <col min="14852" max="14852" width="12.125" style="28" customWidth="1"/>
    <col min="14853" max="14853" width="10.875" style="28"/>
    <col min="14854" max="14854" width="12.125" style="28" customWidth="1"/>
    <col min="14855" max="14855" width="10.875" style="28"/>
    <col min="14856" max="14856" width="12.125" style="28" customWidth="1"/>
    <col min="14857" max="14857" width="9.625" style="28" customWidth="1"/>
    <col min="14858" max="14858" width="12.125" style="28" customWidth="1"/>
    <col min="14859" max="14859" width="10.875" style="28"/>
    <col min="14860" max="14860" width="12.125" style="28" customWidth="1"/>
    <col min="14861" max="15104" width="10.875" style="28"/>
    <col min="15105" max="15105" width="13.375" style="28" customWidth="1"/>
    <col min="15106" max="15106" width="19.625" style="28" customWidth="1"/>
    <col min="15107" max="15107" width="10.875" style="28"/>
    <col min="15108" max="15108" width="12.125" style="28" customWidth="1"/>
    <col min="15109" max="15109" width="10.875" style="28"/>
    <col min="15110" max="15110" width="12.125" style="28" customWidth="1"/>
    <col min="15111" max="15111" width="10.875" style="28"/>
    <col min="15112" max="15112" width="12.125" style="28" customWidth="1"/>
    <col min="15113" max="15113" width="9.625" style="28" customWidth="1"/>
    <col min="15114" max="15114" width="12.125" style="28" customWidth="1"/>
    <col min="15115" max="15115" width="10.875" style="28"/>
    <col min="15116" max="15116" width="12.125" style="28" customWidth="1"/>
    <col min="15117" max="15360" width="10.875" style="28"/>
    <col min="15361" max="15361" width="13.375" style="28" customWidth="1"/>
    <col min="15362" max="15362" width="19.625" style="28" customWidth="1"/>
    <col min="15363" max="15363" width="10.875" style="28"/>
    <col min="15364" max="15364" width="12.125" style="28" customWidth="1"/>
    <col min="15365" max="15365" width="10.875" style="28"/>
    <col min="15366" max="15366" width="12.125" style="28" customWidth="1"/>
    <col min="15367" max="15367" width="10.875" style="28"/>
    <col min="15368" max="15368" width="12.125" style="28" customWidth="1"/>
    <col min="15369" max="15369" width="9.625" style="28" customWidth="1"/>
    <col min="15370" max="15370" width="12.125" style="28" customWidth="1"/>
    <col min="15371" max="15371" width="10.875" style="28"/>
    <col min="15372" max="15372" width="12.125" style="28" customWidth="1"/>
    <col min="15373" max="15616" width="10.875" style="28"/>
    <col min="15617" max="15617" width="13.375" style="28" customWidth="1"/>
    <col min="15618" max="15618" width="19.625" style="28" customWidth="1"/>
    <col min="15619" max="15619" width="10.875" style="28"/>
    <col min="15620" max="15620" width="12.125" style="28" customWidth="1"/>
    <col min="15621" max="15621" width="10.875" style="28"/>
    <col min="15622" max="15622" width="12.125" style="28" customWidth="1"/>
    <col min="15623" max="15623" width="10.875" style="28"/>
    <col min="15624" max="15624" width="12.125" style="28" customWidth="1"/>
    <col min="15625" max="15625" width="9.625" style="28" customWidth="1"/>
    <col min="15626" max="15626" width="12.125" style="28" customWidth="1"/>
    <col min="15627" max="15627" width="10.875" style="28"/>
    <col min="15628" max="15628" width="12.125" style="28" customWidth="1"/>
    <col min="15629" max="15872" width="10.875" style="28"/>
    <col min="15873" max="15873" width="13.375" style="28" customWidth="1"/>
    <col min="15874" max="15874" width="19.625" style="28" customWidth="1"/>
    <col min="15875" max="15875" width="10.875" style="28"/>
    <col min="15876" max="15876" width="12.125" style="28" customWidth="1"/>
    <col min="15877" max="15877" width="10.875" style="28"/>
    <col min="15878" max="15878" width="12.125" style="28" customWidth="1"/>
    <col min="15879" max="15879" width="10.875" style="28"/>
    <col min="15880" max="15880" width="12.125" style="28" customWidth="1"/>
    <col min="15881" max="15881" width="9.625" style="28" customWidth="1"/>
    <col min="15882" max="15882" width="12.125" style="28" customWidth="1"/>
    <col min="15883" max="15883" width="10.875" style="28"/>
    <col min="15884" max="15884" width="12.125" style="28" customWidth="1"/>
    <col min="15885" max="16128" width="10.875" style="28"/>
    <col min="16129" max="16129" width="13.375" style="28" customWidth="1"/>
    <col min="16130" max="16130" width="19.625" style="28" customWidth="1"/>
    <col min="16131" max="16131" width="10.875" style="28"/>
    <col min="16132" max="16132" width="12.125" style="28" customWidth="1"/>
    <col min="16133" max="16133" width="10.875" style="28"/>
    <col min="16134" max="16134" width="12.125" style="28" customWidth="1"/>
    <col min="16135" max="16135" width="10.875" style="28"/>
    <col min="16136" max="16136" width="12.125" style="28" customWidth="1"/>
    <col min="16137" max="16137" width="9.625" style="28" customWidth="1"/>
    <col min="16138" max="16138" width="12.125" style="28" customWidth="1"/>
    <col min="16139" max="16139" width="10.875" style="28"/>
    <col min="16140" max="16140" width="12.125" style="28" customWidth="1"/>
    <col min="16141" max="16384" width="10.875" style="28"/>
  </cols>
  <sheetData>
    <row r="1" spans="1:12" x14ac:dyDescent="0.2">
      <c r="A1" s="43"/>
    </row>
    <row r="6" spans="1:12" x14ac:dyDescent="0.2">
      <c r="E6" s="3" t="s">
        <v>450</v>
      </c>
    </row>
    <row r="7" spans="1:12" ht="18" thickBo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">
      <c r="C8" s="40"/>
      <c r="E8" s="46"/>
      <c r="F8" s="46"/>
      <c r="G8" s="46"/>
      <c r="H8" s="46"/>
      <c r="I8" s="46"/>
      <c r="J8" s="46"/>
      <c r="K8" s="46"/>
      <c r="L8" s="46"/>
    </row>
    <row r="9" spans="1:12" x14ac:dyDescent="0.2">
      <c r="C9" s="163" t="s">
        <v>451</v>
      </c>
      <c r="E9" s="163" t="s">
        <v>452</v>
      </c>
      <c r="G9" s="46"/>
      <c r="H9" s="46"/>
      <c r="I9" s="60" t="s">
        <v>453</v>
      </c>
      <c r="J9" s="46"/>
      <c r="K9" s="46"/>
      <c r="L9" s="46"/>
    </row>
    <row r="10" spans="1:12" x14ac:dyDescent="0.2">
      <c r="C10" s="59"/>
      <c r="D10" s="46"/>
      <c r="E10" s="48" t="s">
        <v>454</v>
      </c>
      <c r="F10" s="46"/>
      <c r="G10" s="48" t="s">
        <v>455</v>
      </c>
      <c r="H10" s="46"/>
      <c r="I10" s="48" t="s">
        <v>456</v>
      </c>
      <c r="J10" s="46"/>
      <c r="K10" s="48" t="s">
        <v>457</v>
      </c>
      <c r="L10" s="46"/>
    </row>
    <row r="11" spans="1:12" x14ac:dyDescent="0.2">
      <c r="C11" s="40"/>
      <c r="D11" s="163" t="s">
        <v>458</v>
      </c>
      <c r="E11" s="40"/>
      <c r="F11" s="163" t="s">
        <v>459</v>
      </c>
      <c r="G11" s="40"/>
      <c r="H11" s="163" t="s">
        <v>459</v>
      </c>
      <c r="I11" s="40"/>
      <c r="J11" s="163" t="s">
        <v>459</v>
      </c>
      <c r="K11" s="40"/>
      <c r="L11" s="163" t="s">
        <v>459</v>
      </c>
    </row>
    <row r="12" spans="1:12" x14ac:dyDescent="0.2">
      <c r="B12" s="46"/>
      <c r="C12" s="48" t="s">
        <v>460</v>
      </c>
      <c r="D12" s="48" t="s">
        <v>461</v>
      </c>
      <c r="E12" s="48" t="s">
        <v>460</v>
      </c>
      <c r="F12" s="48" t="s">
        <v>462</v>
      </c>
      <c r="G12" s="48" t="s">
        <v>460</v>
      </c>
      <c r="H12" s="48" t="s">
        <v>462</v>
      </c>
      <c r="I12" s="48" t="s">
        <v>460</v>
      </c>
      <c r="J12" s="48" t="s">
        <v>462</v>
      </c>
      <c r="K12" s="48" t="s">
        <v>460</v>
      </c>
      <c r="L12" s="48" t="s">
        <v>462</v>
      </c>
    </row>
    <row r="13" spans="1:12" x14ac:dyDescent="0.2">
      <c r="C13" s="40"/>
      <c r="D13" s="50" t="s">
        <v>99</v>
      </c>
      <c r="F13" s="50" t="s">
        <v>99</v>
      </c>
      <c r="H13" s="50" t="s">
        <v>99</v>
      </c>
      <c r="J13" s="50" t="s">
        <v>99</v>
      </c>
      <c r="L13" s="50" t="s">
        <v>99</v>
      </c>
    </row>
    <row r="14" spans="1:12" x14ac:dyDescent="0.2">
      <c r="B14" s="43" t="s">
        <v>463</v>
      </c>
      <c r="C14" s="55">
        <f t="shared" ref="C14:D17" si="0">E14+G45</f>
        <v>57</v>
      </c>
      <c r="D14" s="53">
        <f t="shared" si="0"/>
        <v>16905</v>
      </c>
      <c r="E14" s="52">
        <v>55</v>
      </c>
      <c r="F14" s="52">
        <v>16764</v>
      </c>
      <c r="G14" s="52">
        <v>17</v>
      </c>
      <c r="H14" s="52">
        <v>5256</v>
      </c>
      <c r="I14" s="52">
        <v>44</v>
      </c>
      <c r="J14" s="52">
        <v>12864</v>
      </c>
      <c r="K14" s="54" t="s">
        <v>351</v>
      </c>
      <c r="L14" s="54" t="s">
        <v>351</v>
      </c>
    </row>
    <row r="15" spans="1:12" x14ac:dyDescent="0.2">
      <c r="B15" s="43" t="s">
        <v>464</v>
      </c>
      <c r="C15" s="55">
        <f t="shared" si="0"/>
        <v>50</v>
      </c>
      <c r="D15" s="53">
        <f t="shared" si="0"/>
        <v>11800</v>
      </c>
      <c r="E15" s="52">
        <v>49</v>
      </c>
      <c r="F15" s="52">
        <v>11800</v>
      </c>
      <c r="G15" s="52">
        <v>49</v>
      </c>
      <c r="H15" s="52">
        <v>11800</v>
      </c>
      <c r="I15" s="52">
        <v>47</v>
      </c>
      <c r="J15" s="52">
        <v>11306</v>
      </c>
      <c r="K15" s="54" t="s">
        <v>351</v>
      </c>
      <c r="L15" s="54" t="s">
        <v>351</v>
      </c>
    </row>
    <row r="16" spans="1:12" x14ac:dyDescent="0.2">
      <c r="B16" s="43" t="s">
        <v>410</v>
      </c>
      <c r="C16" s="55">
        <f t="shared" si="0"/>
        <v>14</v>
      </c>
      <c r="D16" s="53">
        <f t="shared" si="0"/>
        <v>1445</v>
      </c>
      <c r="E16" s="53">
        <f>G16+K16+I16+C47+E47</f>
        <v>8</v>
      </c>
      <c r="F16" s="53">
        <f>H16+L16+J16+D47+F47</f>
        <v>1065</v>
      </c>
      <c r="G16" s="52">
        <v>3</v>
      </c>
      <c r="H16" s="52">
        <v>418</v>
      </c>
      <c r="I16" s="52">
        <v>5</v>
      </c>
      <c r="J16" s="52">
        <v>647</v>
      </c>
      <c r="K16" s="54" t="s">
        <v>351</v>
      </c>
      <c r="L16" s="54" t="s">
        <v>351</v>
      </c>
    </row>
    <row r="17" spans="2:14" x14ac:dyDescent="0.2">
      <c r="B17" s="43" t="s">
        <v>465</v>
      </c>
      <c r="C17" s="55">
        <f t="shared" si="0"/>
        <v>5</v>
      </c>
      <c r="D17" s="53">
        <f t="shared" si="0"/>
        <v>54</v>
      </c>
      <c r="E17" s="54" t="s">
        <v>351</v>
      </c>
      <c r="F17" s="54" t="s">
        <v>351</v>
      </c>
      <c r="G17" s="54" t="s">
        <v>351</v>
      </c>
      <c r="H17" s="54" t="s">
        <v>351</v>
      </c>
      <c r="I17" s="54" t="s">
        <v>351</v>
      </c>
      <c r="J17" s="54" t="s">
        <v>351</v>
      </c>
      <c r="K17" s="54" t="s">
        <v>351</v>
      </c>
      <c r="L17" s="54" t="s">
        <v>351</v>
      </c>
    </row>
    <row r="18" spans="2:14" x14ac:dyDescent="0.2">
      <c r="C18" s="40"/>
    </row>
    <row r="19" spans="2:14" x14ac:dyDescent="0.2">
      <c r="B19" s="43" t="s">
        <v>466</v>
      </c>
      <c r="C19" s="55">
        <f>E19+G50</f>
        <v>8</v>
      </c>
      <c r="D19" s="53">
        <v>803</v>
      </c>
      <c r="E19" s="53">
        <f>G19+K19+I19+C50+E50</f>
        <v>1</v>
      </c>
      <c r="F19" s="53">
        <f>H19+L19+J19+D50+F50</f>
        <v>100</v>
      </c>
      <c r="G19" s="54" t="s">
        <v>351</v>
      </c>
      <c r="H19" s="54" t="s">
        <v>351</v>
      </c>
      <c r="I19" s="52">
        <v>1</v>
      </c>
      <c r="J19" s="52">
        <v>100</v>
      </c>
      <c r="K19" s="54" t="s">
        <v>351</v>
      </c>
      <c r="L19" s="54" t="s">
        <v>351</v>
      </c>
    </row>
    <row r="20" spans="2:14" x14ac:dyDescent="0.2">
      <c r="B20" s="43" t="s">
        <v>467</v>
      </c>
      <c r="C20" s="55">
        <f>E20+G51</f>
        <v>5</v>
      </c>
      <c r="D20" s="53">
        <f>F20+H51</f>
        <v>234</v>
      </c>
      <c r="E20" s="53">
        <f>G20+K20+I20+C51+E51</f>
        <v>1</v>
      </c>
      <c r="F20" s="53">
        <f>H20+L20+J20+D51+F51</f>
        <v>178</v>
      </c>
      <c r="G20" s="54" t="s">
        <v>351</v>
      </c>
      <c r="H20" s="54" t="s">
        <v>351</v>
      </c>
      <c r="I20" s="52">
        <v>1</v>
      </c>
      <c r="J20" s="52">
        <v>178</v>
      </c>
      <c r="K20" s="54" t="s">
        <v>351</v>
      </c>
      <c r="L20" s="54" t="s">
        <v>351</v>
      </c>
    </row>
    <row r="21" spans="2:14" x14ac:dyDescent="0.2">
      <c r="B21" s="43" t="s">
        <v>468</v>
      </c>
      <c r="C21" s="55">
        <v>4</v>
      </c>
      <c r="D21" s="53">
        <v>199</v>
      </c>
      <c r="E21" s="50">
        <v>1</v>
      </c>
      <c r="F21" s="50">
        <v>97</v>
      </c>
      <c r="G21" s="50">
        <v>1</v>
      </c>
      <c r="H21" s="50">
        <v>97</v>
      </c>
      <c r="I21" s="50" t="s">
        <v>469</v>
      </c>
      <c r="J21" s="50" t="s">
        <v>469</v>
      </c>
      <c r="K21" s="50" t="s">
        <v>351</v>
      </c>
      <c r="L21" s="50" t="s">
        <v>351</v>
      </c>
    </row>
    <row r="22" spans="2:14" x14ac:dyDescent="0.2">
      <c r="B22" s="43" t="s">
        <v>470</v>
      </c>
      <c r="C22" s="55">
        <v>5</v>
      </c>
      <c r="D22" s="53">
        <v>319</v>
      </c>
      <c r="E22" s="50">
        <f>SUM(E26:E38)</f>
        <v>3</v>
      </c>
      <c r="F22" s="50">
        <v>213</v>
      </c>
      <c r="G22" s="50" t="s">
        <v>469</v>
      </c>
      <c r="H22" s="50" t="s">
        <v>469</v>
      </c>
      <c r="I22" s="50" t="s">
        <v>351</v>
      </c>
      <c r="J22" s="50" t="s">
        <v>351</v>
      </c>
      <c r="K22" s="50" t="s">
        <v>469</v>
      </c>
      <c r="L22" s="50" t="s">
        <v>469</v>
      </c>
      <c r="M22" s="50"/>
      <c r="N22" s="50"/>
    </row>
    <row r="23" spans="2:14" x14ac:dyDescent="0.2">
      <c r="B23" s="3" t="s">
        <v>471</v>
      </c>
      <c r="C23" s="118">
        <f>SUM(C25:C37)</f>
        <v>3</v>
      </c>
      <c r="D23" s="119">
        <f t="shared" ref="D23:J23" si="1">SUM(D25:D37)</f>
        <v>354</v>
      </c>
      <c r="E23" s="164">
        <f t="shared" si="1"/>
        <v>3</v>
      </c>
      <c r="F23" s="164">
        <f t="shared" si="1"/>
        <v>179</v>
      </c>
      <c r="G23" s="119">
        <f t="shared" si="1"/>
        <v>2</v>
      </c>
      <c r="H23" s="119">
        <f t="shared" si="1"/>
        <v>99</v>
      </c>
      <c r="I23" s="119">
        <f t="shared" si="1"/>
        <v>1</v>
      </c>
      <c r="J23" s="119">
        <f t="shared" si="1"/>
        <v>80</v>
      </c>
      <c r="K23" s="168" t="s">
        <v>469</v>
      </c>
      <c r="L23" s="168" t="s">
        <v>469</v>
      </c>
    </row>
    <row r="24" spans="2:14" x14ac:dyDescent="0.2">
      <c r="B24" s="3"/>
      <c r="C24" s="51"/>
      <c r="D24" s="52"/>
      <c r="G24" s="52"/>
      <c r="H24" s="52"/>
      <c r="I24" s="52"/>
      <c r="J24" s="52"/>
      <c r="K24" s="52"/>
      <c r="L24" s="52"/>
    </row>
    <row r="25" spans="2:14" x14ac:dyDescent="0.2">
      <c r="B25" s="43" t="s">
        <v>472</v>
      </c>
      <c r="C25" s="49" t="s">
        <v>469</v>
      </c>
      <c r="D25" s="50" t="s">
        <v>469</v>
      </c>
      <c r="E25" s="50" t="s">
        <v>469</v>
      </c>
      <c r="F25" s="50" t="s">
        <v>469</v>
      </c>
      <c r="G25" s="54" t="s">
        <v>87</v>
      </c>
      <c r="H25" s="54" t="s">
        <v>87</v>
      </c>
      <c r="I25" s="54" t="s">
        <v>87</v>
      </c>
      <c r="J25" s="54" t="s">
        <v>87</v>
      </c>
      <c r="K25" s="54" t="s">
        <v>87</v>
      </c>
      <c r="L25" s="54" t="s">
        <v>87</v>
      </c>
    </row>
    <row r="26" spans="2:14" x14ac:dyDescent="0.2">
      <c r="B26" s="43" t="s">
        <v>473</v>
      </c>
      <c r="C26" s="49" t="s">
        <v>469</v>
      </c>
      <c r="D26" s="50" t="s">
        <v>469</v>
      </c>
      <c r="E26" s="50" t="s">
        <v>469</v>
      </c>
      <c r="F26" s="50" t="s">
        <v>469</v>
      </c>
      <c r="G26" s="54" t="s">
        <v>87</v>
      </c>
      <c r="H26" s="54" t="s">
        <v>87</v>
      </c>
      <c r="I26" s="54" t="s">
        <v>87</v>
      </c>
      <c r="J26" s="54" t="s">
        <v>87</v>
      </c>
      <c r="K26" s="54" t="s">
        <v>87</v>
      </c>
      <c r="L26" s="54" t="s">
        <v>87</v>
      </c>
    </row>
    <row r="27" spans="2:14" x14ac:dyDescent="0.2">
      <c r="B27" s="43" t="s">
        <v>474</v>
      </c>
      <c r="C27" s="55">
        <v>3</v>
      </c>
      <c r="D27" s="53">
        <v>354</v>
      </c>
      <c r="E27" s="53">
        <v>3</v>
      </c>
      <c r="F27" s="53">
        <v>179</v>
      </c>
      <c r="G27" s="54">
        <v>2</v>
      </c>
      <c r="H27" s="54">
        <v>99</v>
      </c>
      <c r="I27" s="54">
        <v>1</v>
      </c>
      <c r="J27" s="54">
        <v>80</v>
      </c>
      <c r="K27" s="54" t="s">
        <v>87</v>
      </c>
      <c r="L27" s="54" t="s">
        <v>87</v>
      </c>
    </row>
    <row r="28" spans="2:14" x14ac:dyDescent="0.2">
      <c r="B28" s="43" t="s">
        <v>475</v>
      </c>
      <c r="C28" s="49" t="s">
        <v>469</v>
      </c>
      <c r="D28" s="166" t="s">
        <v>469</v>
      </c>
      <c r="E28" s="50" t="s">
        <v>469</v>
      </c>
      <c r="F28" s="50" t="s">
        <v>469</v>
      </c>
      <c r="G28" s="54" t="s">
        <v>87</v>
      </c>
      <c r="H28" s="54" t="s">
        <v>87</v>
      </c>
      <c r="I28" s="54" t="s">
        <v>87</v>
      </c>
      <c r="J28" s="54" t="s">
        <v>87</v>
      </c>
      <c r="K28" s="54" t="s">
        <v>87</v>
      </c>
      <c r="L28" s="54" t="s">
        <v>87</v>
      </c>
    </row>
    <row r="29" spans="2:14" x14ac:dyDescent="0.2">
      <c r="B29" s="43" t="s">
        <v>476</v>
      </c>
      <c r="C29" s="49" t="s">
        <v>469</v>
      </c>
      <c r="D29" s="54" t="s">
        <v>87</v>
      </c>
      <c r="E29" s="50" t="s">
        <v>469</v>
      </c>
      <c r="F29" s="50" t="s">
        <v>469</v>
      </c>
      <c r="G29" s="54" t="s">
        <v>87</v>
      </c>
      <c r="H29" s="54" t="s">
        <v>87</v>
      </c>
      <c r="I29" s="54" t="s">
        <v>87</v>
      </c>
      <c r="J29" s="54" t="s">
        <v>87</v>
      </c>
      <c r="K29" s="54" t="s">
        <v>87</v>
      </c>
      <c r="L29" s="54" t="s">
        <v>87</v>
      </c>
    </row>
    <row r="30" spans="2:14" x14ac:dyDescent="0.2">
      <c r="B30" s="43" t="s">
        <v>477</v>
      </c>
      <c r="C30" s="49" t="s">
        <v>469</v>
      </c>
      <c r="D30" s="50" t="s">
        <v>469</v>
      </c>
      <c r="E30" s="50" t="s">
        <v>469</v>
      </c>
      <c r="F30" s="50" t="s">
        <v>469</v>
      </c>
      <c r="G30" s="54" t="s">
        <v>87</v>
      </c>
      <c r="H30" s="54" t="s">
        <v>87</v>
      </c>
      <c r="I30" s="54" t="s">
        <v>87</v>
      </c>
      <c r="J30" s="54" t="s">
        <v>87</v>
      </c>
      <c r="K30" s="54" t="s">
        <v>87</v>
      </c>
      <c r="L30" s="54" t="s">
        <v>87</v>
      </c>
    </row>
    <row r="31" spans="2:14" x14ac:dyDescent="0.2">
      <c r="C31" s="40"/>
      <c r="G31" s="54"/>
      <c r="H31" s="54"/>
      <c r="I31" s="54"/>
      <c r="J31" s="54"/>
      <c r="K31" s="54"/>
      <c r="L31" s="54"/>
    </row>
    <row r="32" spans="2:14" x14ac:dyDescent="0.2">
      <c r="B32" s="43" t="s">
        <v>478</v>
      </c>
      <c r="C32" s="49" t="s">
        <v>469</v>
      </c>
      <c r="D32" s="50" t="s">
        <v>469</v>
      </c>
      <c r="E32" s="50" t="s">
        <v>469</v>
      </c>
      <c r="F32" s="50" t="s">
        <v>469</v>
      </c>
      <c r="G32" s="54" t="s">
        <v>87</v>
      </c>
      <c r="H32" s="54" t="s">
        <v>87</v>
      </c>
      <c r="I32" s="54" t="s">
        <v>87</v>
      </c>
      <c r="J32" s="54" t="s">
        <v>87</v>
      </c>
      <c r="K32" s="54" t="s">
        <v>87</v>
      </c>
      <c r="L32" s="54" t="s">
        <v>87</v>
      </c>
    </row>
    <row r="33" spans="2:14" x14ac:dyDescent="0.2">
      <c r="B33" s="43" t="s">
        <v>479</v>
      </c>
      <c r="C33" s="49" t="s">
        <v>469</v>
      </c>
      <c r="D33" s="50" t="s">
        <v>469</v>
      </c>
      <c r="E33" s="50" t="s">
        <v>469</v>
      </c>
      <c r="F33" s="50" t="s">
        <v>469</v>
      </c>
      <c r="G33" s="54" t="s">
        <v>87</v>
      </c>
      <c r="H33" s="54" t="s">
        <v>87</v>
      </c>
      <c r="I33" s="54" t="s">
        <v>87</v>
      </c>
      <c r="J33" s="54" t="s">
        <v>87</v>
      </c>
      <c r="K33" s="54" t="s">
        <v>87</v>
      </c>
      <c r="L33" s="54" t="s">
        <v>87</v>
      </c>
    </row>
    <row r="34" spans="2:14" x14ac:dyDescent="0.2">
      <c r="B34" s="43" t="s">
        <v>480</v>
      </c>
      <c r="C34" s="49" t="s">
        <v>469</v>
      </c>
      <c r="D34" s="54" t="s">
        <v>87</v>
      </c>
      <c r="E34" s="50" t="s">
        <v>469</v>
      </c>
      <c r="F34" s="50" t="s">
        <v>469</v>
      </c>
      <c r="G34" s="54" t="s">
        <v>87</v>
      </c>
      <c r="H34" s="54" t="s">
        <v>87</v>
      </c>
      <c r="I34" s="54" t="s">
        <v>87</v>
      </c>
      <c r="J34" s="54" t="s">
        <v>87</v>
      </c>
      <c r="K34" s="54" t="s">
        <v>87</v>
      </c>
      <c r="L34" s="54" t="s">
        <v>87</v>
      </c>
    </row>
    <row r="35" spans="2:14" x14ac:dyDescent="0.2">
      <c r="B35" s="43" t="s">
        <v>481</v>
      </c>
      <c r="C35" s="49" t="s">
        <v>469</v>
      </c>
      <c r="D35" s="50" t="s">
        <v>469</v>
      </c>
      <c r="E35" s="50" t="s">
        <v>469</v>
      </c>
      <c r="F35" s="50" t="s">
        <v>469</v>
      </c>
      <c r="G35" s="54" t="s">
        <v>87</v>
      </c>
      <c r="H35" s="54" t="s">
        <v>87</v>
      </c>
      <c r="I35" s="54" t="s">
        <v>87</v>
      </c>
      <c r="J35" s="54" t="s">
        <v>87</v>
      </c>
      <c r="K35" s="54" t="s">
        <v>87</v>
      </c>
      <c r="L35" s="54" t="s">
        <v>87</v>
      </c>
    </row>
    <row r="36" spans="2:14" x14ac:dyDescent="0.2">
      <c r="B36" s="43" t="s">
        <v>482</v>
      </c>
      <c r="C36" s="49" t="s">
        <v>469</v>
      </c>
      <c r="D36" s="166" t="s">
        <v>469</v>
      </c>
      <c r="E36" s="50" t="s">
        <v>469</v>
      </c>
      <c r="F36" s="50" t="s">
        <v>469</v>
      </c>
      <c r="G36" s="54" t="s">
        <v>87</v>
      </c>
      <c r="H36" s="54" t="s">
        <v>87</v>
      </c>
      <c r="I36" s="54" t="s">
        <v>87</v>
      </c>
      <c r="J36" s="54" t="s">
        <v>87</v>
      </c>
      <c r="K36" s="54" t="s">
        <v>87</v>
      </c>
      <c r="L36" s="54" t="s">
        <v>87</v>
      </c>
    </row>
    <row r="37" spans="2:14" x14ac:dyDescent="0.2">
      <c r="B37" s="43" t="s">
        <v>483</v>
      </c>
      <c r="C37" s="49" t="s">
        <v>469</v>
      </c>
      <c r="D37" s="54" t="s">
        <v>87</v>
      </c>
      <c r="E37" s="50" t="s">
        <v>469</v>
      </c>
      <c r="F37" s="50" t="s">
        <v>469</v>
      </c>
      <c r="G37" s="54" t="s">
        <v>87</v>
      </c>
      <c r="H37" s="54" t="s">
        <v>87</v>
      </c>
      <c r="I37" s="54" t="s">
        <v>87</v>
      </c>
      <c r="J37" s="54" t="s">
        <v>87</v>
      </c>
      <c r="K37" s="54" t="s">
        <v>87</v>
      </c>
      <c r="L37" s="54" t="s">
        <v>87</v>
      </c>
      <c r="M37" s="70"/>
    </row>
    <row r="38" spans="2:14" ht="18" thickBot="1" x14ac:dyDescent="0.25">
      <c r="B38" s="44"/>
      <c r="C38" s="169"/>
      <c r="D38" s="58"/>
      <c r="E38" s="44"/>
      <c r="F38" s="44"/>
      <c r="G38" s="44"/>
      <c r="H38" s="44"/>
      <c r="I38" s="44"/>
      <c r="J38" s="44"/>
      <c r="K38" s="44"/>
      <c r="L38" s="44"/>
      <c r="N38" s="70"/>
    </row>
    <row r="39" spans="2:14" x14ac:dyDescent="0.2">
      <c r="B39" s="70"/>
      <c r="C39" s="59"/>
      <c r="D39" s="46"/>
      <c r="E39" s="60" t="s">
        <v>484</v>
      </c>
      <c r="F39" s="46"/>
      <c r="G39" s="46"/>
      <c r="H39" s="46"/>
      <c r="I39" s="40"/>
      <c r="J39" s="70"/>
      <c r="K39" s="70"/>
      <c r="L39" s="70"/>
      <c r="N39" s="70"/>
    </row>
    <row r="40" spans="2:14" x14ac:dyDescent="0.2">
      <c r="C40" s="59"/>
      <c r="D40" s="60" t="s">
        <v>453</v>
      </c>
      <c r="E40" s="46"/>
      <c r="F40" s="46"/>
      <c r="G40" s="163" t="s">
        <v>485</v>
      </c>
      <c r="I40" s="163" t="s">
        <v>486</v>
      </c>
      <c r="N40" s="70"/>
    </row>
    <row r="41" spans="2:14" x14ac:dyDescent="0.2">
      <c r="C41" s="48" t="s">
        <v>487</v>
      </c>
      <c r="D41" s="46"/>
      <c r="E41" s="48" t="s">
        <v>488</v>
      </c>
      <c r="F41" s="46"/>
      <c r="G41" s="48" t="s">
        <v>489</v>
      </c>
      <c r="H41" s="46"/>
      <c r="I41" s="59"/>
      <c r="J41" s="46"/>
      <c r="N41" s="70"/>
    </row>
    <row r="42" spans="2:14" x14ac:dyDescent="0.2">
      <c r="C42" s="40"/>
      <c r="D42" s="163" t="s">
        <v>459</v>
      </c>
      <c r="E42" s="40"/>
      <c r="F42" s="163" t="s">
        <v>459</v>
      </c>
      <c r="G42" s="40"/>
      <c r="H42" s="163" t="s">
        <v>490</v>
      </c>
      <c r="I42" s="40"/>
      <c r="J42" s="163" t="s">
        <v>458</v>
      </c>
      <c r="N42" s="70"/>
    </row>
    <row r="43" spans="2:14" x14ac:dyDescent="0.2">
      <c r="B43" s="46"/>
      <c r="C43" s="48" t="s">
        <v>460</v>
      </c>
      <c r="D43" s="48" t="s">
        <v>462</v>
      </c>
      <c r="E43" s="48" t="s">
        <v>460</v>
      </c>
      <c r="F43" s="48" t="s">
        <v>462</v>
      </c>
      <c r="G43" s="48" t="s">
        <v>460</v>
      </c>
      <c r="H43" s="48" t="s">
        <v>491</v>
      </c>
      <c r="I43" s="48" t="s">
        <v>460</v>
      </c>
      <c r="J43" s="48" t="s">
        <v>461</v>
      </c>
      <c r="K43" s="70"/>
      <c r="L43" s="70"/>
      <c r="N43" s="70"/>
    </row>
    <row r="44" spans="2:14" x14ac:dyDescent="0.2">
      <c r="C44" s="40"/>
      <c r="D44" s="50" t="s">
        <v>99</v>
      </c>
      <c r="F44" s="50" t="s">
        <v>99</v>
      </c>
      <c r="H44" s="50" t="s">
        <v>99</v>
      </c>
      <c r="I44" s="40"/>
      <c r="J44" s="50" t="s">
        <v>99</v>
      </c>
      <c r="N44" s="70"/>
    </row>
    <row r="45" spans="2:14" x14ac:dyDescent="0.2">
      <c r="B45" s="43" t="s">
        <v>463</v>
      </c>
      <c r="C45" s="170" t="s">
        <v>87</v>
      </c>
      <c r="D45" s="54" t="s">
        <v>87</v>
      </c>
      <c r="E45" s="54" t="s">
        <v>87</v>
      </c>
      <c r="F45" s="54" t="s">
        <v>87</v>
      </c>
      <c r="G45" s="52">
        <v>2</v>
      </c>
      <c r="H45" s="52">
        <v>141</v>
      </c>
      <c r="I45" s="170" t="s">
        <v>102</v>
      </c>
      <c r="J45" s="54" t="s">
        <v>102</v>
      </c>
    </row>
    <row r="46" spans="2:14" x14ac:dyDescent="0.2">
      <c r="B46" s="43" t="s">
        <v>464</v>
      </c>
      <c r="C46" s="170" t="s">
        <v>87</v>
      </c>
      <c r="D46" s="54" t="s">
        <v>87</v>
      </c>
      <c r="E46" s="54" t="s">
        <v>87</v>
      </c>
      <c r="F46" s="54" t="s">
        <v>87</v>
      </c>
      <c r="G46" s="52">
        <v>1</v>
      </c>
      <c r="H46" s="54" t="s">
        <v>87</v>
      </c>
      <c r="I46" s="51">
        <v>50</v>
      </c>
      <c r="J46" s="52">
        <v>20291</v>
      </c>
    </row>
    <row r="47" spans="2:14" x14ac:dyDescent="0.2">
      <c r="B47" s="43" t="s">
        <v>410</v>
      </c>
      <c r="C47" s="170" t="s">
        <v>87</v>
      </c>
      <c r="D47" s="54" t="s">
        <v>87</v>
      </c>
      <c r="E47" s="54" t="s">
        <v>87</v>
      </c>
      <c r="F47" s="54" t="s">
        <v>87</v>
      </c>
      <c r="G47" s="52">
        <v>6</v>
      </c>
      <c r="H47" s="52">
        <v>380</v>
      </c>
      <c r="I47" s="51">
        <v>6</v>
      </c>
      <c r="J47" s="52">
        <v>945</v>
      </c>
    </row>
    <row r="48" spans="2:14" x14ac:dyDescent="0.2">
      <c r="B48" s="43" t="s">
        <v>465</v>
      </c>
      <c r="C48" s="170" t="s">
        <v>87</v>
      </c>
      <c r="D48" s="54" t="s">
        <v>87</v>
      </c>
      <c r="E48" s="54" t="s">
        <v>87</v>
      </c>
      <c r="F48" s="54" t="s">
        <v>87</v>
      </c>
      <c r="G48" s="52">
        <v>5</v>
      </c>
      <c r="H48" s="52">
        <v>54</v>
      </c>
      <c r="I48" s="51">
        <v>2</v>
      </c>
      <c r="J48" s="52">
        <v>10</v>
      </c>
    </row>
    <row r="49" spans="2:10" x14ac:dyDescent="0.2">
      <c r="C49" s="40"/>
      <c r="I49" s="40"/>
    </row>
    <row r="50" spans="2:10" x14ac:dyDescent="0.2">
      <c r="B50" s="43" t="s">
        <v>466</v>
      </c>
      <c r="C50" s="170" t="s">
        <v>87</v>
      </c>
      <c r="D50" s="54" t="s">
        <v>87</v>
      </c>
      <c r="E50" s="54" t="s">
        <v>87</v>
      </c>
      <c r="F50" s="54" t="s">
        <v>87</v>
      </c>
      <c r="G50" s="52">
        <v>7</v>
      </c>
      <c r="H50" s="52">
        <v>572</v>
      </c>
      <c r="I50" s="51">
        <v>7</v>
      </c>
      <c r="J50" s="52">
        <v>775</v>
      </c>
    </row>
    <row r="51" spans="2:10" x14ac:dyDescent="0.2">
      <c r="B51" s="43" t="s">
        <v>467</v>
      </c>
      <c r="C51" s="170" t="s">
        <v>87</v>
      </c>
      <c r="D51" s="54" t="s">
        <v>87</v>
      </c>
      <c r="E51" s="54" t="s">
        <v>87</v>
      </c>
      <c r="F51" s="54" t="s">
        <v>87</v>
      </c>
      <c r="G51" s="52">
        <v>4</v>
      </c>
      <c r="H51" s="52">
        <v>56</v>
      </c>
      <c r="I51" s="51">
        <v>4</v>
      </c>
      <c r="J51" s="52">
        <v>220</v>
      </c>
    </row>
    <row r="52" spans="2:10" x14ac:dyDescent="0.2">
      <c r="B52" s="43" t="s">
        <v>492</v>
      </c>
      <c r="C52" s="49" t="s">
        <v>87</v>
      </c>
      <c r="D52" s="50" t="s">
        <v>87</v>
      </c>
      <c r="E52" s="50" t="s">
        <v>87</v>
      </c>
      <c r="F52" s="50" t="s">
        <v>87</v>
      </c>
      <c r="G52" s="53">
        <v>3</v>
      </c>
      <c r="H52" s="53">
        <v>102</v>
      </c>
      <c r="I52" s="55">
        <v>5</v>
      </c>
      <c r="J52" s="53">
        <v>238</v>
      </c>
    </row>
    <row r="53" spans="2:10" x14ac:dyDescent="0.2">
      <c r="B53" s="43" t="s">
        <v>493</v>
      </c>
      <c r="C53" s="49" t="s">
        <v>87</v>
      </c>
      <c r="D53" s="50" t="s">
        <v>87</v>
      </c>
      <c r="E53" s="50">
        <v>3</v>
      </c>
      <c r="F53" s="50">
        <v>213</v>
      </c>
      <c r="G53" s="52">
        <v>2</v>
      </c>
      <c r="H53" s="52">
        <v>106</v>
      </c>
      <c r="I53" s="55">
        <v>6</v>
      </c>
      <c r="J53" s="52">
        <v>484</v>
      </c>
    </row>
    <row r="54" spans="2:10" x14ac:dyDescent="0.2">
      <c r="B54" s="3" t="s">
        <v>494</v>
      </c>
      <c r="C54" s="171" t="s">
        <v>87</v>
      </c>
      <c r="D54" s="56" t="s">
        <v>87</v>
      </c>
      <c r="E54" s="56" t="s">
        <v>87</v>
      </c>
      <c r="F54" s="56" t="s">
        <v>87</v>
      </c>
      <c r="G54" s="164">
        <f>SUM(G56:G68)</f>
        <v>2</v>
      </c>
      <c r="H54" s="164">
        <f>SUM(H56:H68)</f>
        <v>15</v>
      </c>
      <c r="I54" s="172">
        <f>SUM(I56:I68)</f>
        <v>5</v>
      </c>
      <c r="J54" s="164">
        <f>SUM(J56:J68)</f>
        <v>369</v>
      </c>
    </row>
    <row r="55" spans="2:10" x14ac:dyDescent="0.2">
      <c r="C55" s="40"/>
      <c r="I55" s="40"/>
    </row>
    <row r="56" spans="2:10" x14ac:dyDescent="0.2">
      <c r="B56" s="43" t="s">
        <v>472</v>
      </c>
      <c r="C56" s="170" t="s">
        <v>87</v>
      </c>
      <c r="D56" s="54" t="s">
        <v>87</v>
      </c>
      <c r="E56" s="54" t="s">
        <v>87</v>
      </c>
      <c r="F56" s="54" t="s">
        <v>87</v>
      </c>
      <c r="G56" s="54" t="s">
        <v>87</v>
      </c>
      <c r="H56" s="54" t="s">
        <v>87</v>
      </c>
      <c r="I56" s="170" t="s">
        <v>87</v>
      </c>
      <c r="J56" s="54" t="s">
        <v>87</v>
      </c>
    </row>
    <row r="57" spans="2:10" x14ac:dyDescent="0.2">
      <c r="B57" s="43" t="s">
        <v>473</v>
      </c>
      <c r="C57" s="170" t="s">
        <v>87</v>
      </c>
      <c r="D57" s="54" t="s">
        <v>87</v>
      </c>
      <c r="E57" s="54" t="s">
        <v>87</v>
      </c>
      <c r="F57" s="54" t="s">
        <v>87</v>
      </c>
      <c r="G57" s="54" t="s">
        <v>87</v>
      </c>
      <c r="H57" s="54" t="s">
        <v>87</v>
      </c>
      <c r="I57" s="170" t="s">
        <v>87</v>
      </c>
      <c r="J57" s="54" t="s">
        <v>87</v>
      </c>
    </row>
    <row r="58" spans="2:10" x14ac:dyDescent="0.2">
      <c r="B58" s="43" t="s">
        <v>474</v>
      </c>
      <c r="C58" s="170" t="s">
        <v>87</v>
      </c>
      <c r="D58" s="54" t="s">
        <v>87</v>
      </c>
      <c r="E58" s="54" t="s">
        <v>87</v>
      </c>
      <c r="F58" s="54" t="s">
        <v>87</v>
      </c>
      <c r="G58" s="54" t="s">
        <v>87</v>
      </c>
      <c r="H58" s="54" t="s">
        <v>87</v>
      </c>
      <c r="I58" s="49">
        <v>2</v>
      </c>
      <c r="J58" s="50">
        <v>102</v>
      </c>
    </row>
    <row r="59" spans="2:10" x14ac:dyDescent="0.2">
      <c r="B59" s="43" t="s">
        <v>475</v>
      </c>
      <c r="C59" s="170" t="s">
        <v>87</v>
      </c>
      <c r="D59" s="54" t="s">
        <v>87</v>
      </c>
      <c r="E59" s="54" t="s">
        <v>87</v>
      </c>
      <c r="F59" s="54" t="s">
        <v>87</v>
      </c>
      <c r="G59" s="54" t="s">
        <v>87</v>
      </c>
      <c r="H59" s="54" t="s">
        <v>87</v>
      </c>
      <c r="I59" s="170">
        <v>1</v>
      </c>
      <c r="J59" s="54">
        <v>252</v>
      </c>
    </row>
    <row r="60" spans="2:10" x14ac:dyDescent="0.2">
      <c r="B60" s="43" t="s">
        <v>476</v>
      </c>
      <c r="C60" s="170" t="s">
        <v>87</v>
      </c>
      <c r="D60" s="54" t="s">
        <v>87</v>
      </c>
      <c r="E60" s="54" t="s">
        <v>87</v>
      </c>
      <c r="F60" s="54" t="s">
        <v>87</v>
      </c>
      <c r="G60" s="54">
        <v>1</v>
      </c>
      <c r="H60" s="54">
        <v>9</v>
      </c>
      <c r="I60" s="170" t="s">
        <v>87</v>
      </c>
      <c r="J60" s="54" t="s">
        <v>87</v>
      </c>
    </row>
    <row r="61" spans="2:10" x14ac:dyDescent="0.2">
      <c r="B61" s="43" t="s">
        <v>477</v>
      </c>
      <c r="C61" s="170" t="s">
        <v>87</v>
      </c>
      <c r="D61" s="54" t="s">
        <v>87</v>
      </c>
      <c r="E61" s="54" t="s">
        <v>87</v>
      </c>
      <c r="F61" s="54" t="s">
        <v>87</v>
      </c>
      <c r="G61" s="54" t="s">
        <v>87</v>
      </c>
      <c r="H61" s="173" t="s">
        <v>87</v>
      </c>
      <c r="I61" s="54" t="s">
        <v>87</v>
      </c>
      <c r="J61" s="54" t="s">
        <v>87</v>
      </c>
    </row>
    <row r="62" spans="2:10" x14ac:dyDescent="0.2">
      <c r="C62" s="170"/>
      <c r="D62" s="54"/>
      <c r="E62" s="54"/>
      <c r="F62" s="54"/>
      <c r="G62" s="54"/>
      <c r="H62" s="54"/>
      <c r="I62" s="170"/>
      <c r="J62" s="54"/>
    </row>
    <row r="63" spans="2:10" x14ac:dyDescent="0.2">
      <c r="B63" s="43" t="s">
        <v>478</v>
      </c>
      <c r="C63" s="170" t="s">
        <v>87</v>
      </c>
      <c r="D63" s="54" t="s">
        <v>87</v>
      </c>
      <c r="E63" s="54" t="s">
        <v>87</v>
      </c>
      <c r="F63" s="54" t="s">
        <v>87</v>
      </c>
      <c r="G63" s="54" t="s">
        <v>87</v>
      </c>
      <c r="H63" s="54" t="s">
        <v>87</v>
      </c>
      <c r="I63" s="170" t="s">
        <v>87</v>
      </c>
      <c r="J63" s="54" t="s">
        <v>87</v>
      </c>
    </row>
    <row r="64" spans="2:10" x14ac:dyDescent="0.2">
      <c r="B64" s="43" t="s">
        <v>479</v>
      </c>
      <c r="C64" s="170" t="s">
        <v>87</v>
      </c>
      <c r="D64" s="54" t="s">
        <v>87</v>
      </c>
      <c r="E64" s="54" t="s">
        <v>87</v>
      </c>
      <c r="F64" s="54" t="s">
        <v>87</v>
      </c>
      <c r="G64" s="54" t="s">
        <v>87</v>
      </c>
      <c r="H64" s="54" t="s">
        <v>87</v>
      </c>
      <c r="I64" s="170">
        <v>1</v>
      </c>
      <c r="J64" s="54">
        <v>9</v>
      </c>
    </row>
    <row r="65" spans="1:12" x14ac:dyDescent="0.2">
      <c r="B65" s="43" t="s">
        <v>480</v>
      </c>
      <c r="C65" s="170" t="s">
        <v>87</v>
      </c>
      <c r="D65" s="54" t="s">
        <v>87</v>
      </c>
      <c r="E65" s="54" t="s">
        <v>87</v>
      </c>
      <c r="F65" s="54" t="s">
        <v>87</v>
      </c>
      <c r="G65" s="54" t="s">
        <v>87</v>
      </c>
      <c r="H65" s="54" t="s">
        <v>87</v>
      </c>
      <c r="I65" s="170" t="s">
        <v>87</v>
      </c>
      <c r="J65" s="54" t="s">
        <v>87</v>
      </c>
    </row>
    <row r="66" spans="1:12" x14ac:dyDescent="0.2">
      <c r="B66" s="43" t="s">
        <v>481</v>
      </c>
      <c r="C66" s="170" t="s">
        <v>87</v>
      </c>
      <c r="D66" s="54" t="s">
        <v>87</v>
      </c>
      <c r="E66" s="54" t="s">
        <v>87</v>
      </c>
      <c r="F66" s="54" t="s">
        <v>87</v>
      </c>
      <c r="G66" s="54" t="s">
        <v>87</v>
      </c>
      <c r="H66" s="54" t="s">
        <v>87</v>
      </c>
      <c r="I66" s="170" t="s">
        <v>87</v>
      </c>
      <c r="J66" s="54" t="s">
        <v>87</v>
      </c>
    </row>
    <row r="67" spans="1:12" x14ac:dyDescent="0.2">
      <c r="B67" s="43" t="s">
        <v>482</v>
      </c>
      <c r="C67" s="170" t="s">
        <v>87</v>
      </c>
      <c r="D67" s="54" t="s">
        <v>87</v>
      </c>
      <c r="E67" s="54" t="s">
        <v>87</v>
      </c>
      <c r="F67" s="54" t="s">
        <v>87</v>
      </c>
      <c r="G67" s="54" t="s">
        <v>87</v>
      </c>
      <c r="H67" s="54" t="s">
        <v>87</v>
      </c>
      <c r="I67" s="170" t="s">
        <v>87</v>
      </c>
      <c r="J67" s="54" t="s">
        <v>87</v>
      </c>
    </row>
    <row r="68" spans="1:12" x14ac:dyDescent="0.2">
      <c r="B68" s="43" t="s">
        <v>483</v>
      </c>
      <c r="C68" s="170" t="s">
        <v>87</v>
      </c>
      <c r="D68" s="54" t="s">
        <v>87</v>
      </c>
      <c r="E68" s="54" t="s">
        <v>87</v>
      </c>
      <c r="F68" s="54" t="s">
        <v>87</v>
      </c>
      <c r="G68" s="50">
        <v>1</v>
      </c>
      <c r="H68" s="50">
        <v>6</v>
      </c>
      <c r="I68" s="49">
        <v>1</v>
      </c>
      <c r="J68" s="50">
        <v>6</v>
      </c>
    </row>
    <row r="69" spans="1:12" ht="18" thickBot="1" x14ac:dyDescent="0.25">
      <c r="B69" s="44"/>
      <c r="C69" s="57"/>
      <c r="D69" s="44"/>
      <c r="E69" s="44"/>
      <c r="F69" s="44"/>
      <c r="G69" s="44"/>
      <c r="H69" s="44"/>
      <c r="I69" s="57"/>
      <c r="J69" s="44"/>
      <c r="K69" s="70"/>
      <c r="L69" s="70"/>
    </row>
    <row r="70" spans="1:12" x14ac:dyDescent="0.2">
      <c r="C70" s="43" t="s">
        <v>495</v>
      </c>
    </row>
    <row r="71" spans="1:12" x14ac:dyDescent="0.2">
      <c r="C71" s="43" t="s">
        <v>496</v>
      </c>
    </row>
    <row r="72" spans="1:12" x14ac:dyDescent="0.2">
      <c r="C72" s="43" t="s">
        <v>497</v>
      </c>
    </row>
    <row r="73" spans="1:12" x14ac:dyDescent="0.2">
      <c r="A73" s="43"/>
    </row>
  </sheetData>
  <phoneticPr fontId="2"/>
  <pageMargins left="0.43" right="0.43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2"/>
  <sheetViews>
    <sheetView showGridLines="0" zoomScale="75" zoomScaleNormal="100" workbookViewId="0">
      <selection activeCell="A77" sqref="A77:IV147"/>
    </sheetView>
  </sheetViews>
  <sheetFormatPr defaultColWidth="10.875" defaultRowHeight="17.25" x14ac:dyDescent="0.2"/>
  <cols>
    <col min="1" max="1" width="13.375" style="175" customWidth="1"/>
    <col min="2" max="2" width="18.375" style="175" customWidth="1"/>
    <col min="3" max="3" width="10.875" style="175"/>
    <col min="4" max="4" width="13.375" style="175" customWidth="1"/>
    <col min="5" max="5" width="10.875" style="175"/>
    <col min="6" max="6" width="11.5" style="175" bestFit="1" customWidth="1"/>
    <col min="7" max="7" width="12.125" style="175" customWidth="1"/>
    <col min="8" max="8" width="10.875" style="175"/>
    <col min="9" max="10" width="10.875" style="175" customWidth="1"/>
    <col min="11" max="11" width="12.125" style="175" customWidth="1"/>
    <col min="12" max="12" width="10.875" style="175" customWidth="1"/>
    <col min="13" max="256" width="10.875" style="175"/>
    <col min="257" max="257" width="13.375" style="175" customWidth="1"/>
    <col min="258" max="258" width="18.375" style="175" customWidth="1"/>
    <col min="259" max="259" width="10.875" style="175"/>
    <col min="260" max="260" width="13.375" style="175" customWidth="1"/>
    <col min="261" max="261" width="10.875" style="175"/>
    <col min="262" max="262" width="11.5" style="175" bestFit="1" customWidth="1"/>
    <col min="263" max="263" width="12.125" style="175" customWidth="1"/>
    <col min="264" max="264" width="10.875" style="175"/>
    <col min="265" max="266" width="10.875" style="175" customWidth="1"/>
    <col min="267" max="267" width="12.125" style="175" customWidth="1"/>
    <col min="268" max="268" width="10.875" style="175" customWidth="1"/>
    <col min="269" max="512" width="10.875" style="175"/>
    <col min="513" max="513" width="13.375" style="175" customWidth="1"/>
    <col min="514" max="514" width="18.375" style="175" customWidth="1"/>
    <col min="515" max="515" width="10.875" style="175"/>
    <col min="516" max="516" width="13.375" style="175" customWidth="1"/>
    <col min="517" max="517" width="10.875" style="175"/>
    <col min="518" max="518" width="11.5" style="175" bestFit="1" customWidth="1"/>
    <col min="519" max="519" width="12.125" style="175" customWidth="1"/>
    <col min="520" max="520" width="10.875" style="175"/>
    <col min="521" max="522" width="10.875" style="175" customWidth="1"/>
    <col min="523" max="523" width="12.125" style="175" customWidth="1"/>
    <col min="524" max="524" width="10.875" style="175" customWidth="1"/>
    <col min="525" max="768" width="10.875" style="175"/>
    <col min="769" max="769" width="13.375" style="175" customWidth="1"/>
    <col min="770" max="770" width="18.375" style="175" customWidth="1"/>
    <col min="771" max="771" width="10.875" style="175"/>
    <col min="772" max="772" width="13.375" style="175" customWidth="1"/>
    <col min="773" max="773" width="10.875" style="175"/>
    <col min="774" max="774" width="11.5" style="175" bestFit="1" customWidth="1"/>
    <col min="775" max="775" width="12.125" style="175" customWidth="1"/>
    <col min="776" max="776" width="10.875" style="175"/>
    <col min="777" max="778" width="10.875" style="175" customWidth="1"/>
    <col min="779" max="779" width="12.125" style="175" customWidth="1"/>
    <col min="780" max="780" width="10.875" style="175" customWidth="1"/>
    <col min="781" max="1024" width="10.875" style="175"/>
    <col min="1025" max="1025" width="13.375" style="175" customWidth="1"/>
    <col min="1026" max="1026" width="18.375" style="175" customWidth="1"/>
    <col min="1027" max="1027" width="10.875" style="175"/>
    <col min="1028" max="1028" width="13.375" style="175" customWidth="1"/>
    <col min="1029" max="1029" width="10.875" style="175"/>
    <col min="1030" max="1030" width="11.5" style="175" bestFit="1" customWidth="1"/>
    <col min="1031" max="1031" width="12.125" style="175" customWidth="1"/>
    <col min="1032" max="1032" width="10.875" style="175"/>
    <col min="1033" max="1034" width="10.875" style="175" customWidth="1"/>
    <col min="1035" max="1035" width="12.125" style="175" customWidth="1"/>
    <col min="1036" max="1036" width="10.875" style="175" customWidth="1"/>
    <col min="1037" max="1280" width="10.875" style="175"/>
    <col min="1281" max="1281" width="13.375" style="175" customWidth="1"/>
    <col min="1282" max="1282" width="18.375" style="175" customWidth="1"/>
    <col min="1283" max="1283" width="10.875" style="175"/>
    <col min="1284" max="1284" width="13.375" style="175" customWidth="1"/>
    <col min="1285" max="1285" width="10.875" style="175"/>
    <col min="1286" max="1286" width="11.5" style="175" bestFit="1" customWidth="1"/>
    <col min="1287" max="1287" width="12.125" style="175" customWidth="1"/>
    <col min="1288" max="1288" width="10.875" style="175"/>
    <col min="1289" max="1290" width="10.875" style="175" customWidth="1"/>
    <col min="1291" max="1291" width="12.125" style="175" customWidth="1"/>
    <col min="1292" max="1292" width="10.875" style="175" customWidth="1"/>
    <col min="1293" max="1536" width="10.875" style="175"/>
    <col min="1537" max="1537" width="13.375" style="175" customWidth="1"/>
    <col min="1538" max="1538" width="18.375" style="175" customWidth="1"/>
    <col min="1539" max="1539" width="10.875" style="175"/>
    <col min="1540" max="1540" width="13.375" style="175" customWidth="1"/>
    <col min="1541" max="1541" width="10.875" style="175"/>
    <col min="1542" max="1542" width="11.5" style="175" bestFit="1" customWidth="1"/>
    <col min="1543" max="1543" width="12.125" style="175" customWidth="1"/>
    <col min="1544" max="1544" width="10.875" style="175"/>
    <col min="1545" max="1546" width="10.875" style="175" customWidth="1"/>
    <col min="1547" max="1547" width="12.125" style="175" customWidth="1"/>
    <col min="1548" max="1548" width="10.875" style="175" customWidth="1"/>
    <col min="1549" max="1792" width="10.875" style="175"/>
    <col min="1793" max="1793" width="13.375" style="175" customWidth="1"/>
    <col min="1794" max="1794" width="18.375" style="175" customWidth="1"/>
    <col min="1795" max="1795" width="10.875" style="175"/>
    <col min="1796" max="1796" width="13.375" style="175" customWidth="1"/>
    <col min="1797" max="1797" width="10.875" style="175"/>
    <col min="1798" max="1798" width="11.5" style="175" bestFit="1" customWidth="1"/>
    <col min="1799" max="1799" width="12.125" style="175" customWidth="1"/>
    <col min="1800" max="1800" width="10.875" style="175"/>
    <col min="1801" max="1802" width="10.875" style="175" customWidth="1"/>
    <col min="1803" max="1803" width="12.125" style="175" customWidth="1"/>
    <col min="1804" max="1804" width="10.875" style="175" customWidth="1"/>
    <col min="1805" max="2048" width="10.875" style="175"/>
    <col min="2049" max="2049" width="13.375" style="175" customWidth="1"/>
    <col min="2050" max="2050" width="18.375" style="175" customWidth="1"/>
    <col min="2051" max="2051" width="10.875" style="175"/>
    <col min="2052" max="2052" width="13.375" style="175" customWidth="1"/>
    <col min="2053" max="2053" width="10.875" style="175"/>
    <col min="2054" max="2054" width="11.5" style="175" bestFit="1" customWidth="1"/>
    <col min="2055" max="2055" width="12.125" style="175" customWidth="1"/>
    <col min="2056" max="2056" width="10.875" style="175"/>
    <col min="2057" max="2058" width="10.875" style="175" customWidth="1"/>
    <col min="2059" max="2059" width="12.125" style="175" customWidth="1"/>
    <col min="2060" max="2060" width="10.875" style="175" customWidth="1"/>
    <col min="2061" max="2304" width="10.875" style="175"/>
    <col min="2305" max="2305" width="13.375" style="175" customWidth="1"/>
    <col min="2306" max="2306" width="18.375" style="175" customWidth="1"/>
    <col min="2307" max="2307" width="10.875" style="175"/>
    <col min="2308" max="2308" width="13.375" style="175" customWidth="1"/>
    <col min="2309" max="2309" width="10.875" style="175"/>
    <col min="2310" max="2310" width="11.5" style="175" bestFit="1" customWidth="1"/>
    <col min="2311" max="2311" width="12.125" style="175" customWidth="1"/>
    <col min="2312" max="2312" width="10.875" style="175"/>
    <col min="2313" max="2314" width="10.875" style="175" customWidth="1"/>
    <col min="2315" max="2315" width="12.125" style="175" customWidth="1"/>
    <col min="2316" max="2316" width="10.875" style="175" customWidth="1"/>
    <col min="2317" max="2560" width="10.875" style="175"/>
    <col min="2561" max="2561" width="13.375" style="175" customWidth="1"/>
    <col min="2562" max="2562" width="18.375" style="175" customWidth="1"/>
    <col min="2563" max="2563" width="10.875" style="175"/>
    <col min="2564" max="2564" width="13.375" style="175" customWidth="1"/>
    <col min="2565" max="2565" width="10.875" style="175"/>
    <col min="2566" max="2566" width="11.5" style="175" bestFit="1" customWidth="1"/>
    <col min="2567" max="2567" width="12.125" style="175" customWidth="1"/>
    <col min="2568" max="2568" width="10.875" style="175"/>
    <col min="2569" max="2570" width="10.875" style="175" customWidth="1"/>
    <col min="2571" max="2571" width="12.125" style="175" customWidth="1"/>
    <col min="2572" max="2572" width="10.875" style="175" customWidth="1"/>
    <col min="2573" max="2816" width="10.875" style="175"/>
    <col min="2817" max="2817" width="13.375" style="175" customWidth="1"/>
    <col min="2818" max="2818" width="18.375" style="175" customWidth="1"/>
    <col min="2819" max="2819" width="10.875" style="175"/>
    <col min="2820" max="2820" width="13.375" style="175" customWidth="1"/>
    <col min="2821" max="2821" width="10.875" style="175"/>
    <col min="2822" max="2822" width="11.5" style="175" bestFit="1" customWidth="1"/>
    <col min="2823" max="2823" width="12.125" style="175" customWidth="1"/>
    <col min="2824" max="2824" width="10.875" style="175"/>
    <col min="2825" max="2826" width="10.875" style="175" customWidth="1"/>
    <col min="2827" max="2827" width="12.125" style="175" customWidth="1"/>
    <col min="2828" max="2828" width="10.875" style="175" customWidth="1"/>
    <col min="2829" max="3072" width="10.875" style="175"/>
    <col min="3073" max="3073" width="13.375" style="175" customWidth="1"/>
    <col min="3074" max="3074" width="18.375" style="175" customWidth="1"/>
    <col min="3075" max="3075" width="10.875" style="175"/>
    <col min="3076" max="3076" width="13.375" style="175" customWidth="1"/>
    <col min="3077" max="3077" width="10.875" style="175"/>
    <col min="3078" max="3078" width="11.5" style="175" bestFit="1" customWidth="1"/>
    <col min="3079" max="3079" width="12.125" style="175" customWidth="1"/>
    <col min="3080" max="3080" width="10.875" style="175"/>
    <col min="3081" max="3082" width="10.875" style="175" customWidth="1"/>
    <col min="3083" max="3083" width="12.125" style="175" customWidth="1"/>
    <col min="3084" max="3084" width="10.875" style="175" customWidth="1"/>
    <col min="3085" max="3328" width="10.875" style="175"/>
    <col min="3329" max="3329" width="13.375" style="175" customWidth="1"/>
    <col min="3330" max="3330" width="18.375" style="175" customWidth="1"/>
    <col min="3331" max="3331" width="10.875" style="175"/>
    <col min="3332" max="3332" width="13.375" style="175" customWidth="1"/>
    <col min="3333" max="3333" width="10.875" style="175"/>
    <col min="3334" max="3334" width="11.5" style="175" bestFit="1" customWidth="1"/>
    <col min="3335" max="3335" width="12.125" style="175" customWidth="1"/>
    <col min="3336" max="3336" width="10.875" style="175"/>
    <col min="3337" max="3338" width="10.875" style="175" customWidth="1"/>
    <col min="3339" max="3339" width="12.125" style="175" customWidth="1"/>
    <col min="3340" max="3340" width="10.875" style="175" customWidth="1"/>
    <col min="3341" max="3584" width="10.875" style="175"/>
    <col min="3585" max="3585" width="13.375" style="175" customWidth="1"/>
    <col min="3586" max="3586" width="18.375" style="175" customWidth="1"/>
    <col min="3587" max="3587" width="10.875" style="175"/>
    <col min="3588" max="3588" width="13.375" style="175" customWidth="1"/>
    <col min="3589" max="3589" width="10.875" style="175"/>
    <col min="3590" max="3590" width="11.5" style="175" bestFit="1" customWidth="1"/>
    <col min="3591" max="3591" width="12.125" style="175" customWidth="1"/>
    <col min="3592" max="3592" width="10.875" style="175"/>
    <col min="3593" max="3594" width="10.875" style="175" customWidth="1"/>
    <col min="3595" max="3595" width="12.125" style="175" customWidth="1"/>
    <col min="3596" max="3596" width="10.875" style="175" customWidth="1"/>
    <col min="3597" max="3840" width="10.875" style="175"/>
    <col min="3841" max="3841" width="13.375" style="175" customWidth="1"/>
    <col min="3842" max="3842" width="18.375" style="175" customWidth="1"/>
    <col min="3843" max="3843" width="10.875" style="175"/>
    <col min="3844" max="3844" width="13.375" style="175" customWidth="1"/>
    <col min="3845" max="3845" width="10.875" style="175"/>
    <col min="3846" max="3846" width="11.5" style="175" bestFit="1" customWidth="1"/>
    <col min="3847" max="3847" width="12.125" style="175" customWidth="1"/>
    <col min="3848" max="3848" width="10.875" style="175"/>
    <col min="3849" max="3850" width="10.875" style="175" customWidth="1"/>
    <col min="3851" max="3851" width="12.125" style="175" customWidth="1"/>
    <col min="3852" max="3852" width="10.875" style="175" customWidth="1"/>
    <col min="3853" max="4096" width="10.875" style="175"/>
    <col min="4097" max="4097" width="13.375" style="175" customWidth="1"/>
    <col min="4098" max="4098" width="18.375" style="175" customWidth="1"/>
    <col min="4099" max="4099" width="10.875" style="175"/>
    <col min="4100" max="4100" width="13.375" style="175" customWidth="1"/>
    <col min="4101" max="4101" width="10.875" style="175"/>
    <col min="4102" max="4102" width="11.5" style="175" bestFit="1" customWidth="1"/>
    <col min="4103" max="4103" width="12.125" style="175" customWidth="1"/>
    <col min="4104" max="4104" width="10.875" style="175"/>
    <col min="4105" max="4106" width="10.875" style="175" customWidth="1"/>
    <col min="4107" max="4107" width="12.125" style="175" customWidth="1"/>
    <col min="4108" max="4108" width="10.875" style="175" customWidth="1"/>
    <col min="4109" max="4352" width="10.875" style="175"/>
    <col min="4353" max="4353" width="13.375" style="175" customWidth="1"/>
    <col min="4354" max="4354" width="18.375" style="175" customWidth="1"/>
    <col min="4355" max="4355" width="10.875" style="175"/>
    <col min="4356" max="4356" width="13.375" style="175" customWidth="1"/>
    <col min="4357" max="4357" width="10.875" style="175"/>
    <col min="4358" max="4358" width="11.5" style="175" bestFit="1" customWidth="1"/>
    <col min="4359" max="4359" width="12.125" style="175" customWidth="1"/>
    <col min="4360" max="4360" width="10.875" style="175"/>
    <col min="4361" max="4362" width="10.875" style="175" customWidth="1"/>
    <col min="4363" max="4363" width="12.125" style="175" customWidth="1"/>
    <col min="4364" max="4364" width="10.875" style="175" customWidth="1"/>
    <col min="4365" max="4608" width="10.875" style="175"/>
    <col min="4609" max="4609" width="13.375" style="175" customWidth="1"/>
    <col min="4610" max="4610" width="18.375" style="175" customWidth="1"/>
    <col min="4611" max="4611" width="10.875" style="175"/>
    <col min="4612" max="4612" width="13.375" style="175" customWidth="1"/>
    <col min="4613" max="4613" width="10.875" style="175"/>
    <col min="4614" max="4614" width="11.5" style="175" bestFit="1" customWidth="1"/>
    <col min="4615" max="4615" width="12.125" style="175" customWidth="1"/>
    <col min="4616" max="4616" width="10.875" style="175"/>
    <col min="4617" max="4618" width="10.875" style="175" customWidth="1"/>
    <col min="4619" max="4619" width="12.125" style="175" customWidth="1"/>
    <col min="4620" max="4620" width="10.875" style="175" customWidth="1"/>
    <col min="4621" max="4864" width="10.875" style="175"/>
    <col min="4865" max="4865" width="13.375" style="175" customWidth="1"/>
    <col min="4866" max="4866" width="18.375" style="175" customWidth="1"/>
    <col min="4867" max="4867" width="10.875" style="175"/>
    <col min="4868" max="4868" width="13.375" style="175" customWidth="1"/>
    <col min="4869" max="4869" width="10.875" style="175"/>
    <col min="4870" max="4870" width="11.5" style="175" bestFit="1" customWidth="1"/>
    <col min="4871" max="4871" width="12.125" style="175" customWidth="1"/>
    <col min="4872" max="4872" width="10.875" style="175"/>
    <col min="4873" max="4874" width="10.875" style="175" customWidth="1"/>
    <col min="4875" max="4875" width="12.125" style="175" customWidth="1"/>
    <col min="4876" max="4876" width="10.875" style="175" customWidth="1"/>
    <col min="4877" max="5120" width="10.875" style="175"/>
    <col min="5121" max="5121" width="13.375" style="175" customWidth="1"/>
    <col min="5122" max="5122" width="18.375" style="175" customWidth="1"/>
    <col min="5123" max="5123" width="10.875" style="175"/>
    <col min="5124" max="5124" width="13.375" style="175" customWidth="1"/>
    <col min="5125" max="5125" width="10.875" style="175"/>
    <col min="5126" max="5126" width="11.5" style="175" bestFit="1" customWidth="1"/>
    <col min="5127" max="5127" width="12.125" style="175" customWidth="1"/>
    <col min="5128" max="5128" width="10.875" style="175"/>
    <col min="5129" max="5130" width="10.875" style="175" customWidth="1"/>
    <col min="5131" max="5131" width="12.125" style="175" customWidth="1"/>
    <col min="5132" max="5132" width="10.875" style="175" customWidth="1"/>
    <col min="5133" max="5376" width="10.875" style="175"/>
    <col min="5377" max="5377" width="13.375" style="175" customWidth="1"/>
    <col min="5378" max="5378" width="18.375" style="175" customWidth="1"/>
    <col min="5379" max="5379" width="10.875" style="175"/>
    <col min="5380" max="5380" width="13.375" style="175" customWidth="1"/>
    <col min="5381" max="5381" width="10.875" style="175"/>
    <col min="5382" max="5382" width="11.5" style="175" bestFit="1" customWidth="1"/>
    <col min="5383" max="5383" width="12.125" style="175" customWidth="1"/>
    <col min="5384" max="5384" width="10.875" style="175"/>
    <col min="5385" max="5386" width="10.875" style="175" customWidth="1"/>
    <col min="5387" max="5387" width="12.125" style="175" customWidth="1"/>
    <col min="5388" max="5388" width="10.875" style="175" customWidth="1"/>
    <col min="5389" max="5632" width="10.875" style="175"/>
    <col min="5633" max="5633" width="13.375" style="175" customWidth="1"/>
    <col min="5634" max="5634" width="18.375" style="175" customWidth="1"/>
    <col min="5635" max="5635" width="10.875" style="175"/>
    <col min="5636" max="5636" width="13.375" style="175" customWidth="1"/>
    <col min="5637" max="5637" width="10.875" style="175"/>
    <col min="5638" max="5638" width="11.5" style="175" bestFit="1" customWidth="1"/>
    <col min="5639" max="5639" width="12.125" style="175" customWidth="1"/>
    <col min="5640" max="5640" width="10.875" style="175"/>
    <col min="5641" max="5642" width="10.875" style="175" customWidth="1"/>
    <col min="5643" max="5643" width="12.125" style="175" customWidth="1"/>
    <col min="5644" max="5644" width="10.875" style="175" customWidth="1"/>
    <col min="5645" max="5888" width="10.875" style="175"/>
    <col min="5889" max="5889" width="13.375" style="175" customWidth="1"/>
    <col min="5890" max="5890" width="18.375" style="175" customWidth="1"/>
    <col min="5891" max="5891" width="10.875" style="175"/>
    <col min="5892" max="5892" width="13.375" style="175" customWidth="1"/>
    <col min="5893" max="5893" width="10.875" style="175"/>
    <col min="5894" max="5894" width="11.5" style="175" bestFit="1" customWidth="1"/>
    <col min="5895" max="5895" width="12.125" style="175" customWidth="1"/>
    <col min="5896" max="5896" width="10.875" style="175"/>
    <col min="5897" max="5898" width="10.875" style="175" customWidth="1"/>
    <col min="5899" max="5899" width="12.125" style="175" customWidth="1"/>
    <col min="5900" max="5900" width="10.875" style="175" customWidth="1"/>
    <col min="5901" max="6144" width="10.875" style="175"/>
    <col min="6145" max="6145" width="13.375" style="175" customWidth="1"/>
    <col min="6146" max="6146" width="18.375" style="175" customWidth="1"/>
    <col min="6147" max="6147" width="10.875" style="175"/>
    <col min="6148" max="6148" width="13.375" style="175" customWidth="1"/>
    <col min="6149" max="6149" width="10.875" style="175"/>
    <col min="6150" max="6150" width="11.5" style="175" bestFit="1" customWidth="1"/>
    <col min="6151" max="6151" width="12.125" style="175" customWidth="1"/>
    <col min="6152" max="6152" width="10.875" style="175"/>
    <col min="6153" max="6154" width="10.875" style="175" customWidth="1"/>
    <col min="6155" max="6155" width="12.125" style="175" customWidth="1"/>
    <col min="6156" max="6156" width="10.875" style="175" customWidth="1"/>
    <col min="6157" max="6400" width="10.875" style="175"/>
    <col min="6401" max="6401" width="13.375" style="175" customWidth="1"/>
    <col min="6402" max="6402" width="18.375" style="175" customWidth="1"/>
    <col min="6403" max="6403" width="10.875" style="175"/>
    <col min="6404" max="6404" width="13.375" style="175" customWidth="1"/>
    <col min="6405" max="6405" width="10.875" style="175"/>
    <col min="6406" max="6406" width="11.5" style="175" bestFit="1" customWidth="1"/>
    <col min="6407" max="6407" width="12.125" style="175" customWidth="1"/>
    <col min="6408" max="6408" width="10.875" style="175"/>
    <col min="6409" max="6410" width="10.875" style="175" customWidth="1"/>
    <col min="6411" max="6411" width="12.125" style="175" customWidth="1"/>
    <col min="6412" max="6412" width="10.875" style="175" customWidth="1"/>
    <col min="6413" max="6656" width="10.875" style="175"/>
    <col min="6657" max="6657" width="13.375" style="175" customWidth="1"/>
    <col min="6658" max="6658" width="18.375" style="175" customWidth="1"/>
    <col min="6659" max="6659" width="10.875" style="175"/>
    <col min="6660" max="6660" width="13.375" style="175" customWidth="1"/>
    <col min="6661" max="6661" width="10.875" style="175"/>
    <col min="6662" max="6662" width="11.5" style="175" bestFit="1" customWidth="1"/>
    <col min="6663" max="6663" width="12.125" style="175" customWidth="1"/>
    <col min="6664" max="6664" width="10.875" style="175"/>
    <col min="6665" max="6666" width="10.875" style="175" customWidth="1"/>
    <col min="6667" max="6667" width="12.125" style="175" customWidth="1"/>
    <col min="6668" max="6668" width="10.875" style="175" customWidth="1"/>
    <col min="6669" max="6912" width="10.875" style="175"/>
    <col min="6913" max="6913" width="13.375" style="175" customWidth="1"/>
    <col min="6914" max="6914" width="18.375" style="175" customWidth="1"/>
    <col min="6915" max="6915" width="10.875" style="175"/>
    <col min="6916" max="6916" width="13.375" style="175" customWidth="1"/>
    <col min="6917" max="6917" width="10.875" style="175"/>
    <col min="6918" max="6918" width="11.5" style="175" bestFit="1" customWidth="1"/>
    <col min="6919" max="6919" width="12.125" style="175" customWidth="1"/>
    <col min="6920" max="6920" width="10.875" style="175"/>
    <col min="6921" max="6922" width="10.875" style="175" customWidth="1"/>
    <col min="6923" max="6923" width="12.125" style="175" customWidth="1"/>
    <col min="6924" max="6924" width="10.875" style="175" customWidth="1"/>
    <col min="6925" max="7168" width="10.875" style="175"/>
    <col min="7169" max="7169" width="13.375" style="175" customWidth="1"/>
    <col min="7170" max="7170" width="18.375" style="175" customWidth="1"/>
    <col min="7171" max="7171" width="10.875" style="175"/>
    <col min="7172" max="7172" width="13.375" style="175" customWidth="1"/>
    <col min="7173" max="7173" width="10.875" style="175"/>
    <col min="7174" max="7174" width="11.5" style="175" bestFit="1" customWidth="1"/>
    <col min="7175" max="7175" width="12.125" style="175" customWidth="1"/>
    <col min="7176" max="7176" width="10.875" style="175"/>
    <col min="7177" max="7178" width="10.875" style="175" customWidth="1"/>
    <col min="7179" max="7179" width="12.125" style="175" customWidth="1"/>
    <col min="7180" max="7180" width="10.875" style="175" customWidth="1"/>
    <col min="7181" max="7424" width="10.875" style="175"/>
    <col min="7425" max="7425" width="13.375" style="175" customWidth="1"/>
    <col min="7426" max="7426" width="18.375" style="175" customWidth="1"/>
    <col min="7427" max="7427" width="10.875" style="175"/>
    <col min="7428" max="7428" width="13.375" style="175" customWidth="1"/>
    <col min="7429" max="7429" width="10.875" style="175"/>
    <col min="7430" max="7430" width="11.5" style="175" bestFit="1" customWidth="1"/>
    <col min="7431" max="7431" width="12.125" style="175" customWidth="1"/>
    <col min="7432" max="7432" width="10.875" style="175"/>
    <col min="7433" max="7434" width="10.875" style="175" customWidth="1"/>
    <col min="7435" max="7435" width="12.125" style="175" customWidth="1"/>
    <col min="7436" max="7436" width="10.875" style="175" customWidth="1"/>
    <col min="7437" max="7680" width="10.875" style="175"/>
    <col min="7681" max="7681" width="13.375" style="175" customWidth="1"/>
    <col min="7682" max="7682" width="18.375" style="175" customWidth="1"/>
    <col min="7683" max="7683" width="10.875" style="175"/>
    <col min="7684" max="7684" width="13.375" style="175" customWidth="1"/>
    <col min="7685" max="7685" width="10.875" style="175"/>
    <col min="7686" max="7686" width="11.5" style="175" bestFit="1" customWidth="1"/>
    <col min="7687" max="7687" width="12.125" style="175" customWidth="1"/>
    <col min="7688" max="7688" width="10.875" style="175"/>
    <col min="7689" max="7690" width="10.875" style="175" customWidth="1"/>
    <col min="7691" max="7691" width="12.125" style="175" customWidth="1"/>
    <col min="7692" max="7692" width="10.875" style="175" customWidth="1"/>
    <col min="7693" max="7936" width="10.875" style="175"/>
    <col min="7937" max="7937" width="13.375" style="175" customWidth="1"/>
    <col min="7938" max="7938" width="18.375" style="175" customWidth="1"/>
    <col min="7939" max="7939" width="10.875" style="175"/>
    <col min="7940" max="7940" width="13.375" style="175" customWidth="1"/>
    <col min="7941" max="7941" width="10.875" style="175"/>
    <col min="7942" max="7942" width="11.5" style="175" bestFit="1" customWidth="1"/>
    <col min="7943" max="7943" width="12.125" style="175" customWidth="1"/>
    <col min="7944" max="7944" width="10.875" style="175"/>
    <col min="7945" max="7946" width="10.875" style="175" customWidth="1"/>
    <col min="7947" max="7947" width="12.125" style="175" customWidth="1"/>
    <col min="7948" max="7948" width="10.875" style="175" customWidth="1"/>
    <col min="7949" max="8192" width="10.875" style="175"/>
    <col min="8193" max="8193" width="13.375" style="175" customWidth="1"/>
    <col min="8194" max="8194" width="18.375" style="175" customWidth="1"/>
    <col min="8195" max="8195" width="10.875" style="175"/>
    <col min="8196" max="8196" width="13.375" style="175" customWidth="1"/>
    <col min="8197" max="8197" width="10.875" style="175"/>
    <col min="8198" max="8198" width="11.5" style="175" bestFit="1" customWidth="1"/>
    <col min="8199" max="8199" width="12.125" style="175" customWidth="1"/>
    <col min="8200" max="8200" width="10.875" style="175"/>
    <col min="8201" max="8202" width="10.875" style="175" customWidth="1"/>
    <col min="8203" max="8203" width="12.125" style="175" customWidth="1"/>
    <col min="8204" max="8204" width="10.875" style="175" customWidth="1"/>
    <col min="8205" max="8448" width="10.875" style="175"/>
    <col min="8449" max="8449" width="13.375" style="175" customWidth="1"/>
    <col min="8450" max="8450" width="18.375" style="175" customWidth="1"/>
    <col min="8451" max="8451" width="10.875" style="175"/>
    <col min="8452" max="8452" width="13.375" style="175" customWidth="1"/>
    <col min="8453" max="8453" width="10.875" style="175"/>
    <col min="8454" max="8454" width="11.5" style="175" bestFit="1" customWidth="1"/>
    <col min="8455" max="8455" width="12.125" style="175" customWidth="1"/>
    <col min="8456" max="8456" width="10.875" style="175"/>
    <col min="8457" max="8458" width="10.875" style="175" customWidth="1"/>
    <col min="8459" max="8459" width="12.125" style="175" customWidth="1"/>
    <col min="8460" max="8460" width="10.875" style="175" customWidth="1"/>
    <col min="8461" max="8704" width="10.875" style="175"/>
    <col min="8705" max="8705" width="13.375" style="175" customWidth="1"/>
    <col min="8706" max="8706" width="18.375" style="175" customWidth="1"/>
    <col min="8707" max="8707" width="10.875" style="175"/>
    <col min="8708" max="8708" width="13.375" style="175" customWidth="1"/>
    <col min="8709" max="8709" width="10.875" style="175"/>
    <col min="8710" max="8710" width="11.5" style="175" bestFit="1" customWidth="1"/>
    <col min="8711" max="8711" width="12.125" style="175" customWidth="1"/>
    <col min="8712" max="8712" width="10.875" style="175"/>
    <col min="8713" max="8714" width="10.875" style="175" customWidth="1"/>
    <col min="8715" max="8715" width="12.125" style="175" customWidth="1"/>
    <col min="8716" max="8716" width="10.875" style="175" customWidth="1"/>
    <col min="8717" max="8960" width="10.875" style="175"/>
    <col min="8961" max="8961" width="13.375" style="175" customWidth="1"/>
    <col min="8962" max="8962" width="18.375" style="175" customWidth="1"/>
    <col min="8963" max="8963" width="10.875" style="175"/>
    <col min="8964" max="8964" width="13.375" style="175" customWidth="1"/>
    <col min="8965" max="8965" width="10.875" style="175"/>
    <col min="8966" max="8966" width="11.5" style="175" bestFit="1" customWidth="1"/>
    <col min="8967" max="8967" width="12.125" style="175" customWidth="1"/>
    <col min="8968" max="8968" width="10.875" style="175"/>
    <col min="8969" max="8970" width="10.875" style="175" customWidth="1"/>
    <col min="8971" max="8971" width="12.125" style="175" customWidth="1"/>
    <col min="8972" max="8972" width="10.875" style="175" customWidth="1"/>
    <col min="8973" max="9216" width="10.875" style="175"/>
    <col min="9217" max="9217" width="13.375" style="175" customWidth="1"/>
    <col min="9218" max="9218" width="18.375" style="175" customWidth="1"/>
    <col min="9219" max="9219" width="10.875" style="175"/>
    <col min="9220" max="9220" width="13.375" style="175" customWidth="1"/>
    <col min="9221" max="9221" width="10.875" style="175"/>
    <col min="9222" max="9222" width="11.5" style="175" bestFit="1" customWidth="1"/>
    <col min="9223" max="9223" width="12.125" style="175" customWidth="1"/>
    <col min="9224" max="9224" width="10.875" style="175"/>
    <col min="9225" max="9226" width="10.875" style="175" customWidth="1"/>
    <col min="9227" max="9227" width="12.125" style="175" customWidth="1"/>
    <col min="9228" max="9228" width="10.875" style="175" customWidth="1"/>
    <col min="9229" max="9472" width="10.875" style="175"/>
    <col min="9473" max="9473" width="13.375" style="175" customWidth="1"/>
    <col min="9474" max="9474" width="18.375" style="175" customWidth="1"/>
    <col min="9475" max="9475" width="10.875" style="175"/>
    <col min="9476" max="9476" width="13.375" style="175" customWidth="1"/>
    <col min="9477" max="9477" width="10.875" style="175"/>
    <col min="9478" max="9478" width="11.5" style="175" bestFit="1" customWidth="1"/>
    <col min="9479" max="9479" width="12.125" style="175" customWidth="1"/>
    <col min="9480" max="9480" width="10.875" style="175"/>
    <col min="9481" max="9482" width="10.875" style="175" customWidth="1"/>
    <col min="9483" max="9483" width="12.125" style="175" customWidth="1"/>
    <col min="9484" max="9484" width="10.875" style="175" customWidth="1"/>
    <col min="9485" max="9728" width="10.875" style="175"/>
    <col min="9729" max="9729" width="13.375" style="175" customWidth="1"/>
    <col min="9730" max="9730" width="18.375" style="175" customWidth="1"/>
    <col min="9731" max="9731" width="10.875" style="175"/>
    <col min="9732" max="9732" width="13.375" style="175" customWidth="1"/>
    <col min="9733" max="9733" width="10.875" style="175"/>
    <col min="9734" max="9734" width="11.5" style="175" bestFit="1" customWidth="1"/>
    <col min="9735" max="9735" width="12.125" style="175" customWidth="1"/>
    <col min="9736" max="9736" width="10.875" style="175"/>
    <col min="9737" max="9738" width="10.875" style="175" customWidth="1"/>
    <col min="9739" max="9739" width="12.125" style="175" customWidth="1"/>
    <col min="9740" max="9740" width="10.875" style="175" customWidth="1"/>
    <col min="9741" max="9984" width="10.875" style="175"/>
    <col min="9985" max="9985" width="13.375" style="175" customWidth="1"/>
    <col min="9986" max="9986" width="18.375" style="175" customWidth="1"/>
    <col min="9987" max="9987" width="10.875" style="175"/>
    <col min="9988" max="9988" width="13.375" style="175" customWidth="1"/>
    <col min="9989" max="9989" width="10.875" style="175"/>
    <col min="9990" max="9990" width="11.5" style="175" bestFit="1" customWidth="1"/>
    <col min="9991" max="9991" width="12.125" style="175" customWidth="1"/>
    <col min="9992" max="9992" width="10.875" style="175"/>
    <col min="9993" max="9994" width="10.875" style="175" customWidth="1"/>
    <col min="9995" max="9995" width="12.125" style="175" customWidth="1"/>
    <col min="9996" max="9996" width="10.875" style="175" customWidth="1"/>
    <col min="9997" max="10240" width="10.875" style="175"/>
    <col min="10241" max="10241" width="13.375" style="175" customWidth="1"/>
    <col min="10242" max="10242" width="18.375" style="175" customWidth="1"/>
    <col min="10243" max="10243" width="10.875" style="175"/>
    <col min="10244" max="10244" width="13.375" style="175" customWidth="1"/>
    <col min="10245" max="10245" width="10.875" style="175"/>
    <col min="10246" max="10246" width="11.5" style="175" bestFit="1" customWidth="1"/>
    <col min="10247" max="10247" width="12.125" style="175" customWidth="1"/>
    <col min="10248" max="10248" width="10.875" style="175"/>
    <col min="10249" max="10250" width="10.875" style="175" customWidth="1"/>
    <col min="10251" max="10251" width="12.125" style="175" customWidth="1"/>
    <col min="10252" max="10252" width="10.875" style="175" customWidth="1"/>
    <col min="10253" max="10496" width="10.875" style="175"/>
    <col min="10497" max="10497" width="13.375" style="175" customWidth="1"/>
    <col min="10498" max="10498" width="18.375" style="175" customWidth="1"/>
    <col min="10499" max="10499" width="10.875" style="175"/>
    <col min="10500" max="10500" width="13.375" style="175" customWidth="1"/>
    <col min="10501" max="10501" width="10.875" style="175"/>
    <col min="10502" max="10502" width="11.5" style="175" bestFit="1" customWidth="1"/>
    <col min="10503" max="10503" width="12.125" style="175" customWidth="1"/>
    <col min="10504" max="10504" width="10.875" style="175"/>
    <col min="10505" max="10506" width="10.875" style="175" customWidth="1"/>
    <col min="10507" max="10507" width="12.125" style="175" customWidth="1"/>
    <col min="10508" max="10508" width="10.875" style="175" customWidth="1"/>
    <col min="10509" max="10752" width="10.875" style="175"/>
    <col min="10753" max="10753" width="13.375" style="175" customWidth="1"/>
    <col min="10754" max="10754" width="18.375" style="175" customWidth="1"/>
    <col min="10755" max="10755" width="10.875" style="175"/>
    <col min="10756" max="10756" width="13.375" style="175" customWidth="1"/>
    <col min="10757" max="10757" width="10.875" style="175"/>
    <col min="10758" max="10758" width="11.5" style="175" bestFit="1" customWidth="1"/>
    <col min="10759" max="10759" width="12.125" style="175" customWidth="1"/>
    <col min="10760" max="10760" width="10.875" style="175"/>
    <col min="10761" max="10762" width="10.875" style="175" customWidth="1"/>
    <col min="10763" max="10763" width="12.125" style="175" customWidth="1"/>
    <col min="10764" max="10764" width="10.875" style="175" customWidth="1"/>
    <col min="10765" max="11008" width="10.875" style="175"/>
    <col min="11009" max="11009" width="13.375" style="175" customWidth="1"/>
    <col min="11010" max="11010" width="18.375" style="175" customWidth="1"/>
    <col min="11011" max="11011" width="10.875" style="175"/>
    <col min="11012" max="11012" width="13.375" style="175" customWidth="1"/>
    <col min="11013" max="11013" width="10.875" style="175"/>
    <col min="11014" max="11014" width="11.5" style="175" bestFit="1" customWidth="1"/>
    <col min="11015" max="11015" width="12.125" style="175" customWidth="1"/>
    <col min="11016" max="11016" width="10.875" style="175"/>
    <col min="11017" max="11018" width="10.875" style="175" customWidth="1"/>
    <col min="11019" max="11019" width="12.125" style="175" customWidth="1"/>
    <col min="11020" max="11020" width="10.875" style="175" customWidth="1"/>
    <col min="11021" max="11264" width="10.875" style="175"/>
    <col min="11265" max="11265" width="13.375" style="175" customWidth="1"/>
    <col min="11266" max="11266" width="18.375" style="175" customWidth="1"/>
    <col min="11267" max="11267" width="10.875" style="175"/>
    <col min="11268" max="11268" width="13.375" style="175" customWidth="1"/>
    <col min="11269" max="11269" width="10.875" style="175"/>
    <col min="11270" max="11270" width="11.5" style="175" bestFit="1" customWidth="1"/>
    <col min="11271" max="11271" width="12.125" style="175" customWidth="1"/>
    <col min="11272" max="11272" width="10.875" style="175"/>
    <col min="11273" max="11274" width="10.875" style="175" customWidth="1"/>
    <col min="11275" max="11275" width="12.125" style="175" customWidth="1"/>
    <col min="11276" max="11276" width="10.875" style="175" customWidth="1"/>
    <col min="11277" max="11520" width="10.875" style="175"/>
    <col min="11521" max="11521" width="13.375" style="175" customWidth="1"/>
    <col min="11522" max="11522" width="18.375" style="175" customWidth="1"/>
    <col min="11523" max="11523" width="10.875" style="175"/>
    <col min="11524" max="11524" width="13.375" style="175" customWidth="1"/>
    <col min="11525" max="11525" width="10.875" style="175"/>
    <col min="11526" max="11526" width="11.5" style="175" bestFit="1" customWidth="1"/>
    <col min="11527" max="11527" width="12.125" style="175" customWidth="1"/>
    <col min="11528" max="11528" width="10.875" style="175"/>
    <col min="11529" max="11530" width="10.875" style="175" customWidth="1"/>
    <col min="11531" max="11531" width="12.125" style="175" customWidth="1"/>
    <col min="11532" max="11532" width="10.875" style="175" customWidth="1"/>
    <col min="11533" max="11776" width="10.875" style="175"/>
    <col min="11777" max="11777" width="13.375" style="175" customWidth="1"/>
    <col min="11778" max="11778" width="18.375" style="175" customWidth="1"/>
    <col min="11779" max="11779" width="10.875" style="175"/>
    <col min="11780" max="11780" width="13.375" style="175" customWidth="1"/>
    <col min="11781" max="11781" width="10.875" style="175"/>
    <col min="11782" max="11782" width="11.5" style="175" bestFit="1" customWidth="1"/>
    <col min="11783" max="11783" width="12.125" style="175" customWidth="1"/>
    <col min="11784" max="11784" width="10.875" style="175"/>
    <col min="11785" max="11786" width="10.875" style="175" customWidth="1"/>
    <col min="11787" max="11787" width="12.125" style="175" customWidth="1"/>
    <col min="11788" max="11788" width="10.875" style="175" customWidth="1"/>
    <col min="11789" max="12032" width="10.875" style="175"/>
    <col min="12033" max="12033" width="13.375" style="175" customWidth="1"/>
    <col min="12034" max="12034" width="18.375" style="175" customWidth="1"/>
    <col min="12035" max="12035" width="10.875" style="175"/>
    <col min="12036" max="12036" width="13.375" style="175" customWidth="1"/>
    <col min="12037" max="12037" width="10.875" style="175"/>
    <col min="12038" max="12038" width="11.5" style="175" bestFit="1" customWidth="1"/>
    <col min="12039" max="12039" width="12.125" style="175" customWidth="1"/>
    <col min="12040" max="12040" width="10.875" style="175"/>
    <col min="12041" max="12042" width="10.875" style="175" customWidth="1"/>
    <col min="12043" max="12043" width="12.125" style="175" customWidth="1"/>
    <col min="12044" max="12044" width="10.875" style="175" customWidth="1"/>
    <col min="12045" max="12288" width="10.875" style="175"/>
    <col min="12289" max="12289" width="13.375" style="175" customWidth="1"/>
    <col min="12290" max="12290" width="18.375" style="175" customWidth="1"/>
    <col min="12291" max="12291" width="10.875" style="175"/>
    <col min="12292" max="12292" width="13.375" style="175" customWidth="1"/>
    <col min="12293" max="12293" width="10.875" style="175"/>
    <col min="12294" max="12294" width="11.5" style="175" bestFit="1" customWidth="1"/>
    <col min="12295" max="12295" width="12.125" style="175" customWidth="1"/>
    <col min="12296" max="12296" width="10.875" style="175"/>
    <col min="12297" max="12298" width="10.875" style="175" customWidth="1"/>
    <col min="12299" max="12299" width="12.125" style="175" customWidth="1"/>
    <col min="12300" max="12300" width="10.875" style="175" customWidth="1"/>
    <col min="12301" max="12544" width="10.875" style="175"/>
    <col min="12545" max="12545" width="13.375" style="175" customWidth="1"/>
    <col min="12546" max="12546" width="18.375" style="175" customWidth="1"/>
    <col min="12547" max="12547" width="10.875" style="175"/>
    <col min="12548" max="12548" width="13.375" style="175" customWidth="1"/>
    <col min="12549" max="12549" width="10.875" style="175"/>
    <col min="12550" max="12550" width="11.5" style="175" bestFit="1" customWidth="1"/>
    <col min="12551" max="12551" width="12.125" style="175" customWidth="1"/>
    <col min="12552" max="12552" width="10.875" style="175"/>
    <col min="12553" max="12554" width="10.875" style="175" customWidth="1"/>
    <col min="12555" max="12555" width="12.125" style="175" customWidth="1"/>
    <col min="12556" max="12556" width="10.875" style="175" customWidth="1"/>
    <col min="12557" max="12800" width="10.875" style="175"/>
    <col min="12801" max="12801" width="13.375" style="175" customWidth="1"/>
    <col min="12802" max="12802" width="18.375" style="175" customWidth="1"/>
    <col min="12803" max="12803" width="10.875" style="175"/>
    <col min="12804" max="12804" width="13.375" style="175" customWidth="1"/>
    <col min="12805" max="12805" width="10.875" style="175"/>
    <col min="12806" max="12806" width="11.5" style="175" bestFit="1" customWidth="1"/>
    <col min="12807" max="12807" width="12.125" style="175" customWidth="1"/>
    <col min="12808" max="12808" width="10.875" style="175"/>
    <col min="12809" max="12810" width="10.875" style="175" customWidth="1"/>
    <col min="12811" max="12811" width="12.125" style="175" customWidth="1"/>
    <col min="12812" max="12812" width="10.875" style="175" customWidth="1"/>
    <col min="12813" max="13056" width="10.875" style="175"/>
    <col min="13057" max="13057" width="13.375" style="175" customWidth="1"/>
    <col min="13058" max="13058" width="18.375" style="175" customWidth="1"/>
    <col min="13059" max="13059" width="10.875" style="175"/>
    <col min="13060" max="13060" width="13.375" style="175" customWidth="1"/>
    <col min="13061" max="13061" width="10.875" style="175"/>
    <col min="13062" max="13062" width="11.5" style="175" bestFit="1" customWidth="1"/>
    <col min="13063" max="13063" width="12.125" style="175" customWidth="1"/>
    <col min="13064" max="13064" width="10.875" style="175"/>
    <col min="13065" max="13066" width="10.875" style="175" customWidth="1"/>
    <col min="13067" max="13067" width="12.125" style="175" customWidth="1"/>
    <col min="13068" max="13068" width="10.875" style="175" customWidth="1"/>
    <col min="13069" max="13312" width="10.875" style="175"/>
    <col min="13313" max="13313" width="13.375" style="175" customWidth="1"/>
    <col min="13314" max="13314" width="18.375" style="175" customWidth="1"/>
    <col min="13315" max="13315" width="10.875" style="175"/>
    <col min="13316" max="13316" width="13.375" style="175" customWidth="1"/>
    <col min="13317" max="13317" width="10.875" style="175"/>
    <col min="13318" max="13318" width="11.5" style="175" bestFit="1" customWidth="1"/>
    <col min="13319" max="13319" width="12.125" style="175" customWidth="1"/>
    <col min="13320" max="13320" width="10.875" style="175"/>
    <col min="13321" max="13322" width="10.875" style="175" customWidth="1"/>
    <col min="13323" max="13323" width="12.125" style="175" customWidth="1"/>
    <col min="13324" max="13324" width="10.875" style="175" customWidth="1"/>
    <col min="13325" max="13568" width="10.875" style="175"/>
    <col min="13569" max="13569" width="13.375" style="175" customWidth="1"/>
    <col min="13570" max="13570" width="18.375" style="175" customWidth="1"/>
    <col min="13571" max="13571" width="10.875" style="175"/>
    <col min="13572" max="13572" width="13.375" style="175" customWidth="1"/>
    <col min="13573" max="13573" width="10.875" style="175"/>
    <col min="13574" max="13574" width="11.5" style="175" bestFit="1" customWidth="1"/>
    <col min="13575" max="13575" width="12.125" style="175" customWidth="1"/>
    <col min="13576" max="13576" width="10.875" style="175"/>
    <col min="13577" max="13578" width="10.875" style="175" customWidth="1"/>
    <col min="13579" max="13579" width="12.125" style="175" customWidth="1"/>
    <col min="13580" max="13580" width="10.875" style="175" customWidth="1"/>
    <col min="13581" max="13824" width="10.875" style="175"/>
    <col min="13825" max="13825" width="13.375" style="175" customWidth="1"/>
    <col min="13826" max="13826" width="18.375" style="175" customWidth="1"/>
    <col min="13827" max="13827" width="10.875" style="175"/>
    <col min="13828" max="13828" width="13.375" style="175" customWidth="1"/>
    <col min="13829" max="13829" width="10.875" style="175"/>
    <col min="13830" max="13830" width="11.5" style="175" bestFit="1" customWidth="1"/>
    <col min="13831" max="13831" width="12.125" style="175" customWidth="1"/>
    <col min="13832" max="13832" width="10.875" style="175"/>
    <col min="13833" max="13834" width="10.875" style="175" customWidth="1"/>
    <col min="13835" max="13835" width="12.125" style="175" customWidth="1"/>
    <col min="13836" max="13836" width="10.875" style="175" customWidth="1"/>
    <col min="13837" max="14080" width="10.875" style="175"/>
    <col min="14081" max="14081" width="13.375" style="175" customWidth="1"/>
    <col min="14082" max="14082" width="18.375" style="175" customWidth="1"/>
    <col min="14083" max="14083" width="10.875" style="175"/>
    <col min="14084" max="14084" width="13.375" style="175" customWidth="1"/>
    <col min="14085" max="14085" width="10.875" style="175"/>
    <col min="14086" max="14086" width="11.5" style="175" bestFit="1" customWidth="1"/>
    <col min="14087" max="14087" width="12.125" style="175" customWidth="1"/>
    <col min="14088" max="14088" width="10.875" style="175"/>
    <col min="14089" max="14090" width="10.875" style="175" customWidth="1"/>
    <col min="14091" max="14091" width="12.125" style="175" customWidth="1"/>
    <col min="14092" max="14092" width="10.875" style="175" customWidth="1"/>
    <col min="14093" max="14336" width="10.875" style="175"/>
    <col min="14337" max="14337" width="13.375" style="175" customWidth="1"/>
    <col min="14338" max="14338" width="18.375" style="175" customWidth="1"/>
    <col min="14339" max="14339" width="10.875" style="175"/>
    <col min="14340" max="14340" width="13.375" style="175" customWidth="1"/>
    <col min="14341" max="14341" width="10.875" style="175"/>
    <col min="14342" max="14342" width="11.5" style="175" bestFit="1" customWidth="1"/>
    <col min="14343" max="14343" width="12.125" style="175" customWidth="1"/>
    <col min="14344" max="14344" width="10.875" style="175"/>
    <col min="14345" max="14346" width="10.875" style="175" customWidth="1"/>
    <col min="14347" max="14347" width="12.125" style="175" customWidth="1"/>
    <col min="14348" max="14348" width="10.875" style="175" customWidth="1"/>
    <col min="14349" max="14592" width="10.875" style="175"/>
    <col min="14593" max="14593" width="13.375" style="175" customWidth="1"/>
    <col min="14594" max="14594" width="18.375" style="175" customWidth="1"/>
    <col min="14595" max="14595" width="10.875" style="175"/>
    <col min="14596" max="14596" width="13.375" style="175" customWidth="1"/>
    <col min="14597" max="14597" width="10.875" style="175"/>
    <col min="14598" max="14598" width="11.5" style="175" bestFit="1" customWidth="1"/>
    <col min="14599" max="14599" width="12.125" style="175" customWidth="1"/>
    <col min="14600" max="14600" width="10.875" style="175"/>
    <col min="14601" max="14602" width="10.875" style="175" customWidth="1"/>
    <col min="14603" max="14603" width="12.125" style="175" customWidth="1"/>
    <col min="14604" max="14604" width="10.875" style="175" customWidth="1"/>
    <col min="14605" max="14848" width="10.875" style="175"/>
    <col min="14849" max="14849" width="13.375" style="175" customWidth="1"/>
    <col min="14850" max="14850" width="18.375" style="175" customWidth="1"/>
    <col min="14851" max="14851" width="10.875" style="175"/>
    <col min="14852" max="14852" width="13.375" style="175" customWidth="1"/>
    <col min="14853" max="14853" width="10.875" style="175"/>
    <col min="14854" max="14854" width="11.5" style="175" bestFit="1" customWidth="1"/>
    <col min="14855" max="14855" width="12.125" style="175" customWidth="1"/>
    <col min="14856" max="14856" width="10.875" style="175"/>
    <col min="14857" max="14858" width="10.875" style="175" customWidth="1"/>
    <col min="14859" max="14859" width="12.125" style="175" customWidth="1"/>
    <col min="14860" max="14860" width="10.875" style="175" customWidth="1"/>
    <col min="14861" max="15104" width="10.875" style="175"/>
    <col min="15105" max="15105" width="13.375" style="175" customWidth="1"/>
    <col min="15106" max="15106" width="18.375" style="175" customWidth="1"/>
    <col min="15107" max="15107" width="10.875" style="175"/>
    <col min="15108" max="15108" width="13.375" style="175" customWidth="1"/>
    <col min="15109" max="15109" width="10.875" style="175"/>
    <col min="15110" max="15110" width="11.5" style="175" bestFit="1" customWidth="1"/>
    <col min="15111" max="15111" width="12.125" style="175" customWidth="1"/>
    <col min="15112" max="15112" width="10.875" style="175"/>
    <col min="15113" max="15114" width="10.875" style="175" customWidth="1"/>
    <col min="15115" max="15115" width="12.125" style="175" customWidth="1"/>
    <col min="15116" max="15116" width="10.875" style="175" customWidth="1"/>
    <col min="15117" max="15360" width="10.875" style="175"/>
    <col min="15361" max="15361" width="13.375" style="175" customWidth="1"/>
    <col min="15362" max="15362" width="18.375" style="175" customWidth="1"/>
    <col min="15363" max="15363" width="10.875" style="175"/>
    <col min="15364" max="15364" width="13.375" style="175" customWidth="1"/>
    <col min="15365" max="15365" width="10.875" style="175"/>
    <col min="15366" max="15366" width="11.5" style="175" bestFit="1" customWidth="1"/>
    <col min="15367" max="15367" width="12.125" style="175" customWidth="1"/>
    <col min="15368" max="15368" width="10.875" style="175"/>
    <col min="15369" max="15370" width="10.875" style="175" customWidth="1"/>
    <col min="15371" max="15371" width="12.125" style="175" customWidth="1"/>
    <col min="15372" max="15372" width="10.875" style="175" customWidth="1"/>
    <col min="15373" max="15616" width="10.875" style="175"/>
    <col min="15617" max="15617" width="13.375" style="175" customWidth="1"/>
    <col min="15618" max="15618" width="18.375" style="175" customWidth="1"/>
    <col min="15619" max="15619" width="10.875" style="175"/>
    <col min="15620" max="15620" width="13.375" style="175" customWidth="1"/>
    <col min="15621" max="15621" width="10.875" style="175"/>
    <col min="15622" max="15622" width="11.5" style="175" bestFit="1" customWidth="1"/>
    <col min="15623" max="15623" width="12.125" style="175" customWidth="1"/>
    <col min="15624" max="15624" width="10.875" style="175"/>
    <col min="15625" max="15626" width="10.875" style="175" customWidth="1"/>
    <col min="15627" max="15627" width="12.125" style="175" customWidth="1"/>
    <col min="15628" max="15628" width="10.875" style="175" customWidth="1"/>
    <col min="15629" max="15872" width="10.875" style="175"/>
    <col min="15873" max="15873" width="13.375" style="175" customWidth="1"/>
    <col min="15874" max="15874" width="18.375" style="175" customWidth="1"/>
    <col min="15875" max="15875" width="10.875" style="175"/>
    <col min="15876" max="15876" width="13.375" style="175" customWidth="1"/>
    <col min="15877" max="15877" width="10.875" style="175"/>
    <col min="15878" max="15878" width="11.5" style="175" bestFit="1" customWidth="1"/>
    <col min="15879" max="15879" width="12.125" style="175" customWidth="1"/>
    <col min="15880" max="15880" width="10.875" style="175"/>
    <col min="15881" max="15882" width="10.875" style="175" customWidth="1"/>
    <col min="15883" max="15883" width="12.125" style="175" customWidth="1"/>
    <col min="15884" max="15884" width="10.875" style="175" customWidth="1"/>
    <col min="15885" max="16128" width="10.875" style="175"/>
    <col min="16129" max="16129" width="13.375" style="175" customWidth="1"/>
    <col min="16130" max="16130" width="18.375" style="175" customWidth="1"/>
    <col min="16131" max="16131" width="10.875" style="175"/>
    <col min="16132" max="16132" width="13.375" style="175" customWidth="1"/>
    <col min="16133" max="16133" width="10.875" style="175"/>
    <col min="16134" max="16134" width="11.5" style="175" bestFit="1" customWidth="1"/>
    <col min="16135" max="16135" width="12.125" style="175" customWidth="1"/>
    <col min="16136" max="16136" width="10.875" style="175"/>
    <col min="16137" max="16138" width="10.875" style="175" customWidth="1"/>
    <col min="16139" max="16139" width="12.125" style="175" customWidth="1"/>
    <col min="16140" max="16140" width="10.875" style="175" customWidth="1"/>
    <col min="16141" max="16384" width="10.875" style="175"/>
  </cols>
  <sheetData>
    <row r="1" spans="1:12" x14ac:dyDescent="0.2">
      <c r="A1" s="174"/>
    </row>
    <row r="6" spans="1:12" x14ac:dyDescent="0.2">
      <c r="D6" s="176" t="s">
        <v>498</v>
      </c>
    </row>
    <row r="7" spans="1:12" x14ac:dyDescent="0.2">
      <c r="C7" s="174" t="s">
        <v>499</v>
      </c>
    </row>
    <row r="8" spans="1:12" x14ac:dyDescent="0.2">
      <c r="C8" s="174" t="s">
        <v>500</v>
      </c>
    </row>
    <row r="9" spans="1:12" x14ac:dyDescent="0.2">
      <c r="C9" s="174" t="s">
        <v>501</v>
      </c>
    </row>
    <row r="10" spans="1:12" x14ac:dyDescent="0.2">
      <c r="C10" s="174" t="s">
        <v>502</v>
      </c>
    </row>
    <row r="11" spans="1:12" x14ac:dyDescent="0.2">
      <c r="C11" s="174" t="s">
        <v>503</v>
      </c>
    </row>
    <row r="13" spans="1:12" x14ac:dyDescent="0.2">
      <c r="C13" s="176" t="s">
        <v>504</v>
      </c>
    </row>
    <row r="14" spans="1:12" ht="18" thickBot="1" x14ac:dyDescent="0.25">
      <c r="B14" s="177"/>
      <c r="C14" s="178"/>
      <c r="D14" s="177"/>
      <c r="E14" s="177"/>
      <c r="F14" s="177"/>
      <c r="G14" s="178"/>
      <c r="H14" s="178"/>
      <c r="I14" s="178"/>
      <c r="J14" s="178"/>
      <c r="K14" s="179" t="s">
        <v>505</v>
      </c>
      <c r="L14" s="178"/>
    </row>
    <row r="15" spans="1:12" x14ac:dyDescent="0.2">
      <c r="C15" s="180"/>
      <c r="D15" s="181" t="s">
        <v>506</v>
      </c>
      <c r="E15" s="180"/>
      <c r="F15" s="180"/>
      <c r="G15" s="181" t="s">
        <v>507</v>
      </c>
      <c r="H15" s="180"/>
      <c r="I15" s="181" t="s">
        <v>508</v>
      </c>
      <c r="J15" s="180"/>
      <c r="K15" s="180"/>
      <c r="L15" s="180"/>
    </row>
    <row r="16" spans="1:12" x14ac:dyDescent="0.2">
      <c r="C16" s="181" t="s">
        <v>509</v>
      </c>
      <c r="D16" s="181" t="s">
        <v>510</v>
      </c>
      <c r="E16" s="181" t="s">
        <v>13</v>
      </c>
      <c r="F16" s="181" t="s">
        <v>14</v>
      </c>
      <c r="G16" s="181" t="s">
        <v>511</v>
      </c>
      <c r="H16" s="181" t="s">
        <v>512</v>
      </c>
      <c r="I16" s="181" t="s">
        <v>513</v>
      </c>
      <c r="J16" s="181" t="s">
        <v>514</v>
      </c>
      <c r="K16" s="182" t="s">
        <v>515</v>
      </c>
      <c r="L16" s="181" t="s">
        <v>516</v>
      </c>
    </row>
    <row r="17" spans="2:18" x14ac:dyDescent="0.2">
      <c r="B17" s="183"/>
      <c r="C17" s="184" t="s">
        <v>517</v>
      </c>
      <c r="D17" s="184" t="s">
        <v>518</v>
      </c>
      <c r="E17" s="185"/>
      <c r="F17" s="185"/>
      <c r="G17" s="184" t="s">
        <v>519</v>
      </c>
      <c r="H17" s="184" t="s">
        <v>520</v>
      </c>
      <c r="I17" s="184" t="s">
        <v>521</v>
      </c>
      <c r="J17" s="184" t="s">
        <v>522</v>
      </c>
      <c r="K17" s="185"/>
      <c r="L17" s="184"/>
    </row>
    <row r="18" spans="2:18" x14ac:dyDescent="0.2">
      <c r="C18" s="180"/>
    </row>
    <row r="19" spans="2:18" x14ac:dyDescent="0.2">
      <c r="B19" s="174" t="s">
        <v>523</v>
      </c>
      <c r="C19" s="186">
        <v>98.6</v>
      </c>
      <c r="D19" s="187">
        <v>99.9</v>
      </c>
      <c r="E19" s="187">
        <v>93.5</v>
      </c>
      <c r="F19" s="187">
        <v>102.6</v>
      </c>
      <c r="G19" s="187">
        <v>95.8</v>
      </c>
      <c r="H19" s="187">
        <v>98</v>
      </c>
      <c r="I19" s="187">
        <v>105</v>
      </c>
      <c r="J19" s="187">
        <v>91</v>
      </c>
      <c r="K19" s="188" t="s">
        <v>524</v>
      </c>
      <c r="L19" s="187">
        <v>97</v>
      </c>
    </row>
    <row r="20" spans="2:18" x14ac:dyDescent="0.2">
      <c r="B20" s="174" t="s">
        <v>468</v>
      </c>
      <c r="C20" s="189">
        <v>100</v>
      </c>
      <c r="D20" s="190">
        <v>100</v>
      </c>
      <c r="E20" s="190">
        <v>100</v>
      </c>
      <c r="F20" s="190">
        <v>100</v>
      </c>
      <c r="G20" s="190">
        <v>100</v>
      </c>
      <c r="H20" s="190">
        <v>100</v>
      </c>
      <c r="I20" s="190">
        <v>100</v>
      </c>
      <c r="J20" s="190">
        <v>100</v>
      </c>
      <c r="K20" s="188" t="s">
        <v>524</v>
      </c>
      <c r="L20" s="190">
        <v>100</v>
      </c>
    </row>
    <row r="21" spans="2:18" x14ac:dyDescent="0.2">
      <c r="B21" s="174" t="s">
        <v>470</v>
      </c>
      <c r="C21" s="189">
        <v>101</v>
      </c>
      <c r="D21" s="190">
        <v>99.3</v>
      </c>
      <c r="E21" s="191">
        <v>108.7</v>
      </c>
      <c r="F21" s="191">
        <v>96.5</v>
      </c>
      <c r="G21" s="191">
        <v>99</v>
      </c>
      <c r="H21" s="191">
        <v>98.1</v>
      </c>
      <c r="I21" s="191">
        <v>96.9</v>
      </c>
      <c r="J21" s="191">
        <v>115.2</v>
      </c>
      <c r="K21" s="188" t="s">
        <v>524</v>
      </c>
      <c r="L21" s="191">
        <v>103.2</v>
      </c>
    </row>
    <row r="22" spans="2:18" x14ac:dyDescent="0.2">
      <c r="B22" s="176" t="s">
        <v>471</v>
      </c>
      <c r="C22" s="192">
        <v>98</v>
      </c>
      <c r="D22" s="193">
        <v>94.8</v>
      </c>
      <c r="E22" s="194">
        <v>107.3</v>
      </c>
      <c r="F22" s="194">
        <v>92.2</v>
      </c>
      <c r="G22" s="194">
        <v>93.6</v>
      </c>
      <c r="H22" s="194">
        <v>99.5</v>
      </c>
      <c r="I22" s="194">
        <v>93.7</v>
      </c>
      <c r="J22" s="194">
        <v>96.2</v>
      </c>
      <c r="K22" s="195" t="s">
        <v>524</v>
      </c>
      <c r="L22" s="194">
        <v>102.7</v>
      </c>
    </row>
    <row r="23" spans="2:18" x14ac:dyDescent="0.2">
      <c r="C23" s="180"/>
    </row>
    <row r="24" spans="2:18" x14ac:dyDescent="0.2">
      <c r="B24" s="174" t="s">
        <v>525</v>
      </c>
      <c r="C24" s="196">
        <v>80.8</v>
      </c>
      <c r="D24" s="197">
        <v>79.8</v>
      </c>
      <c r="E24" s="197">
        <v>98.4</v>
      </c>
      <c r="F24" s="197">
        <v>71.8</v>
      </c>
      <c r="G24" s="198">
        <v>73.8</v>
      </c>
      <c r="H24" s="197">
        <v>77.7</v>
      </c>
      <c r="I24" s="197">
        <v>88.1</v>
      </c>
      <c r="J24" s="197">
        <v>94.6</v>
      </c>
      <c r="K24" s="188" t="s">
        <v>524</v>
      </c>
      <c r="L24" s="197">
        <v>82.3</v>
      </c>
    </row>
    <row r="25" spans="2:18" x14ac:dyDescent="0.2">
      <c r="B25" s="174" t="s">
        <v>473</v>
      </c>
      <c r="C25" s="196">
        <v>78.099999999999994</v>
      </c>
      <c r="D25" s="197">
        <v>76.099999999999994</v>
      </c>
      <c r="E25" s="197">
        <v>96.4</v>
      </c>
      <c r="F25" s="197">
        <v>74.099999999999994</v>
      </c>
      <c r="G25" s="198">
        <v>73.8</v>
      </c>
      <c r="H25" s="197">
        <v>77.8</v>
      </c>
      <c r="I25" s="197">
        <v>73.3</v>
      </c>
      <c r="J25" s="197">
        <v>73</v>
      </c>
      <c r="K25" s="188" t="s">
        <v>524</v>
      </c>
      <c r="L25" s="197">
        <v>81.099999999999994</v>
      </c>
      <c r="M25" s="199"/>
      <c r="N25" s="199"/>
      <c r="O25" s="199"/>
      <c r="P25" s="199"/>
      <c r="Q25" s="187"/>
      <c r="R25" s="199"/>
    </row>
    <row r="26" spans="2:18" x14ac:dyDescent="0.2">
      <c r="B26" s="174" t="s">
        <v>474</v>
      </c>
      <c r="C26" s="196">
        <v>89.1</v>
      </c>
      <c r="D26" s="197">
        <v>81.2</v>
      </c>
      <c r="E26" s="197">
        <v>99.8</v>
      </c>
      <c r="F26" s="197">
        <v>75.400000000000006</v>
      </c>
      <c r="G26" s="198">
        <v>82.5</v>
      </c>
      <c r="H26" s="197">
        <v>79.7</v>
      </c>
      <c r="I26" s="197">
        <v>83.8</v>
      </c>
      <c r="J26" s="197">
        <v>90.6</v>
      </c>
      <c r="K26" s="188" t="s">
        <v>524</v>
      </c>
      <c r="L26" s="197">
        <v>101.7</v>
      </c>
    </row>
    <row r="27" spans="2:18" x14ac:dyDescent="0.2">
      <c r="C27" s="200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2:18" x14ac:dyDescent="0.2">
      <c r="B28" s="174" t="s">
        <v>475</v>
      </c>
      <c r="C28" s="196">
        <v>81.599999999999994</v>
      </c>
      <c r="D28" s="197">
        <v>81.900000000000006</v>
      </c>
      <c r="E28" s="197">
        <v>107.5</v>
      </c>
      <c r="F28" s="197">
        <v>74.7</v>
      </c>
      <c r="G28" s="198">
        <v>73.099999999999994</v>
      </c>
      <c r="H28" s="197">
        <v>80.2</v>
      </c>
      <c r="I28" s="197">
        <v>85.2</v>
      </c>
      <c r="J28" s="197">
        <v>95.9</v>
      </c>
      <c r="K28" s="188" t="s">
        <v>524</v>
      </c>
      <c r="L28" s="197">
        <v>81.3</v>
      </c>
    </row>
    <row r="29" spans="2:18" x14ac:dyDescent="0.2">
      <c r="B29" s="174" t="s">
        <v>476</v>
      </c>
      <c r="C29" s="196">
        <v>79</v>
      </c>
      <c r="D29" s="197">
        <v>78.7</v>
      </c>
      <c r="E29" s="197">
        <v>93.4</v>
      </c>
      <c r="F29" s="197">
        <v>74.099999999999994</v>
      </c>
      <c r="G29" s="198">
        <v>74.5</v>
      </c>
      <c r="H29" s="197">
        <v>79.400000000000006</v>
      </c>
      <c r="I29" s="197">
        <v>85.8</v>
      </c>
      <c r="J29" s="197">
        <v>77.599999999999994</v>
      </c>
      <c r="K29" s="188" t="s">
        <v>524</v>
      </c>
      <c r="L29" s="197">
        <v>79.2</v>
      </c>
    </row>
    <row r="30" spans="2:18" x14ac:dyDescent="0.2">
      <c r="B30" s="174" t="s">
        <v>477</v>
      </c>
      <c r="C30" s="196">
        <v>142.4</v>
      </c>
      <c r="D30" s="197">
        <v>126.8</v>
      </c>
      <c r="E30" s="197">
        <v>108.7</v>
      </c>
      <c r="F30" s="197">
        <v>120.2</v>
      </c>
      <c r="G30" s="198">
        <v>168.3</v>
      </c>
      <c r="H30" s="197">
        <v>159</v>
      </c>
      <c r="I30" s="197">
        <v>98.2</v>
      </c>
      <c r="J30" s="197">
        <v>151.1</v>
      </c>
      <c r="K30" s="188" t="s">
        <v>524</v>
      </c>
      <c r="L30" s="197">
        <v>166.1</v>
      </c>
    </row>
    <row r="31" spans="2:18" x14ac:dyDescent="0.2">
      <c r="C31" s="200"/>
      <c r="D31" s="201"/>
      <c r="E31" s="201"/>
      <c r="F31" s="201"/>
      <c r="G31" s="201"/>
      <c r="H31" s="201"/>
      <c r="I31" s="201"/>
      <c r="J31" s="201"/>
      <c r="K31" s="201"/>
      <c r="L31" s="201"/>
    </row>
    <row r="32" spans="2:18" x14ac:dyDescent="0.2">
      <c r="B32" s="174" t="s">
        <v>478</v>
      </c>
      <c r="C32" s="196">
        <v>114.4</v>
      </c>
      <c r="D32" s="197">
        <v>120.3</v>
      </c>
      <c r="E32" s="197">
        <v>109.3</v>
      </c>
      <c r="F32" s="197">
        <v>130.4</v>
      </c>
      <c r="G32" s="198">
        <v>80.099999999999994</v>
      </c>
      <c r="H32" s="197">
        <v>119.3</v>
      </c>
      <c r="I32" s="197">
        <v>144.9</v>
      </c>
      <c r="J32" s="197">
        <v>71.3</v>
      </c>
      <c r="K32" s="188" t="s">
        <v>524</v>
      </c>
      <c r="L32" s="197">
        <v>105.2</v>
      </c>
    </row>
    <row r="33" spans="2:12" x14ac:dyDescent="0.2">
      <c r="B33" s="174" t="s">
        <v>479</v>
      </c>
      <c r="C33" s="196">
        <v>82.8</v>
      </c>
      <c r="D33" s="197">
        <v>83.4</v>
      </c>
      <c r="E33" s="197">
        <v>113.2</v>
      </c>
      <c r="F33" s="197">
        <v>78.2</v>
      </c>
      <c r="G33" s="198">
        <v>73.599999999999994</v>
      </c>
      <c r="H33" s="197">
        <v>81.099999999999994</v>
      </c>
      <c r="I33" s="197">
        <v>85.7</v>
      </c>
      <c r="J33" s="197">
        <v>95</v>
      </c>
      <c r="K33" s="188" t="s">
        <v>524</v>
      </c>
      <c r="L33" s="197">
        <v>81.5</v>
      </c>
    </row>
    <row r="34" spans="2:12" x14ac:dyDescent="0.2">
      <c r="B34" s="174" t="s">
        <v>480</v>
      </c>
      <c r="C34" s="196">
        <v>79.3</v>
      </c>
      <c r="D34" s="197">
        <v>78.900000000000006</v>
      </c>
      <c r="E34" s="197">
        <v>103.4</v>
      </c>
      <c r="F34" s="197">
        <v>75.099999999999994</v>
      </c>
      <c r="G34" s="198">
        <v>73.5</v>
      </c>
      <c r="H34" s="197">
        <v>80.7</v>
      </c>
      <c r="I34" s="197">
        <v>84.2</v>
      </c>
      <c r="J34" s="197">
        <v>71.900000000000006</v>
      </c>
      <c r="K34" s="188" t="s">
        <v>524</v>
      </c>
      <c r="L34" s="197">
        <v>79.599999999999994</v>
      </c>
    </row>
    <row r="35" spans="2:12" x14ac:dyDescent="0.2">
      <c r="C35" s="200"/>
      <c r="D35" s="201"/>
      <c r="E35" s="201"/>
      <c r="F35" s="201"/>
      <c r="G35" s="201"/>
      <c r="H35" s="201"/>
      <c r="I35" s="201"/>
      <c r="J35" s="201"/>
      <c r="K35" s="201"/>
      <c r="L35" s="201"/>
    </row>
    <row r="36" spans="2:12" x14ac:dyDescent="0.2">
      <c r="B36" s="174" t="s">
        <v>481</v>
      </c>
      <c r="C36" s="196">
        <v>79</v>
      </c>
      <c r="D36" s="197">
        <v>77.400000000000006</v>
      </c>
      <c r="E36" s="197">
        <v>102.6</v>
      </c>
      <c r="F36" s="197">
        <v>76.599999999999994</v>
      </c>
      <c r="G36" s="198">
        <v>72.400000000000006</v>
      </c>
      <c r="H36" s="197">
        <v>80.8</v>
      </c>
      <c r="I36" s="197">
        <v>73.8</v>
      </c>
      <c r="J36" s="197">
        <v>70.400000000000006</v>
      </c>
      <c r="K36" s="188" t="s">
        <v>524</v>
      </c>
      <c r="L36" s="197">
        <v>81.3</v>
      </c>
    </row>
    <row r="37" spans="2:12" x14ac:dyDescent="0.2">
      <c r="B37" s="174" t="s">
        <v>482</v>
      </c>
      <c r="C37" s="196">
        <v>83.8</v>
      </c>
      <c r="D37" s="197">
        <v>85.5</v>
      </c>
      <c r="E37" s="197">
        <v>103.3</v>
      </c>
      <c r="F37" s="197">
        <v>77.099999999999994</v>
      </c>
      <c r="G37" s="198">
        <v>80.7</v>
      </c>
      <c r="H37" s="197">
        <v>121.4</v>
      </c>
      <c r="I37" s="197">
        <v>74.099999999999994</v>
      </c>
      <c r="J37" s="197">
        <v>72.7</v>
      </c>
      <c r="K37" s="188" t="s">
        <v>524</v>
      </c>
      <c r="L37" s="197">
        <v>80.8</v>
      </c>
    </row>
    <row r="38" spans="2:12" x14ac:dyDescent="0.2">
      <c r="B38" s="174" t="s">
        <v>483</v>
      </c>
      <c r="C38" s="196">
        <v>185.6</v>
      </c>
      <c r="D38" s="197">
        <v>167.8</v>
      </c>
      <c r="E38" s="197">
        <v>151.5</v>
      </c>
      <c r="F38" s="197">
        <v>178.4</v>
      </c>
      <c r="G38" s="198">
        <v>196.5</v>
      </c>
      <c r="H38" s="197">
        <v>156.80000000000001</v>
      </c>
      <c r="I38" s="197">
        <v>147.1</v>
      </c>
      <c r="J38" s="197">
        <v>190.3</v>
      </c>
      <c r="K38" s="188" t="s">
        <v>524</v>
      </c>
      <c r="L38" s="197">
        <v>211.8</v>
      </c>
    </row>
    <row r="39" spans="2:12" ht="18" thickBot="1" x14ac:dyDescent="0.25">
      <c r="B39" s="177"/>
      <c r="C39" s="202"/>
      <c r="D39" s="203"/>
      <c r="E39" s="203"/>
      <c r="F39" s="203"/>
      <c r="G39" s="203"/>
      <c r="H39" s="203"/>
      <c r="I39" s="203"/>
      <c r="J39" s="203"/>
      <c r="K39" s="203"/>
      <c r="L39" s="203"/>
    </row>
    <row r="40" spans="2:12" x14ac:dyDescent="0.2">
      <c r="C40" s="174" t="s">
        <v>526</v>
      </c>
      <c r="D40" s="199"/>
      <c r="E40" s="199"/>
      <c r="F40" s="199"/>
      <c r="G40" s="199"/>
      <c r="H40" s="199"/>
      <c r="I40" s="199"/>
      <c r="J40" s="199"/>
      <c r="K40" s="199"/>
      <c r="L40" s="199"/>
    </row>
    <row r="43" spans="2:12" x14ac:dyDescent="0.2">
      <c r="C43" s="176" t="s">
        <v>527</v>
      </c>
      <c r="E43" s="204"/>
    </row>
    <row r="44" spans="2:12" ht="18" thickBot="1" x14ac:dyDescent="0.25">
      <c r="B44" s="177"/>
      <c r="C44" s="177"/>
      <c r="D44" s="177"/>
      <c r="E44" s="177"/>
      <c r="F44" s="177"/>
      <c r="G44" s="177"/>
      <c r="H44" s="177"/>
      <c r="I44" s="177"/>
      <c r="J44" s="177"/>
      <c r="K44" s="179" t="s">
        <v>505</v>
      </c>
      <c r="L44" s="177"/>
    </row>
    <row r="45" spans="2:12" x14ac:dyDescent="0.2">
      <c r="C45" s="180"/>
      <c r="D45" s="181" t="s">
        <v>506</v>
      </c>
      <c r="E45" s="180"/>
      <c r="F45" s="180"/>
      <c r="G45" s="181" t="s">
        <v>507</v>
      </c>
      <c r="H45" s="180"/>
      <c r="I45" s="181" t="s">
        <v>508</v>
      </c>
      <c r="J45" s="180"/>
      <c r="K45" s="180"/>
      <c r="L45" s="180"/>
    </row>
    <row r="46" spans="2:12" x14ac:dyDescent="0.2">
      <c r="C46" s="181" t="s">
        <v>509</v>
      </c>
      <c r="D46" s="181" t="s">
        <v>510</v>
      </c>
      <c r="E46" s="181" t="s">
        <v>13</v>
      </c>
      <c r="F46" s="181" t="s">
        <v>14</v>
      </c>
      <c r="G46" s="181" t="s">
        <v>511</v>
      </c>
      <c r="H46" s="181" t="s">
        <v>512</v>
      </c>
      <c r="I46" s="181" t="s">
        <v>513</v>
      </c>
      <c r="J46" s="181" t="s">
        <v>514</v>
      </c>
      <c r="K46" s="182" t="s">
        <v>515</v>
      </c>
      <c r="L46" s="181" t="s">
        <v>516</v>
      </c>
    </row>
    <row r="47" spans="2:12" x14ac:dyDescent="0.2">
      <c r="B47" s="183"/>
      <c r="C47" s="184" t="s">
        <v>517</v>
      </c>
      <c r="D47" s="184" t="s">
        <v>518</v>
      </c>
      <c r="E47" s="185"/>
      <c r="F47" s="185"/>
      <c r="G47" s="184" t="s">
        <v>519</v>
      </c>
      <c r="H47" s="184" t="s">
        <v>520</v>
      </c>
      <c r="I47" s="184" t="s">
        <v>528</v>
      </c>
      <c r="J47" s="184" t="s">
        <v>522</v>
      </c>
      <c r="K47" s="185"/>
      <c r="L47" s="184"/>
    </row>
    <row r="48" spans="2:12" x14ac:dyDescent="0.2">
      <c r="C48" s="180"/>
    </row>
    <row r="49" spans="2:12" x14ac:dyDescent="0.2">
      <c r="B49" s="174" t="s">
        <v>529</v>
      </c>
      <c r="C49" s="205">
        <v>100.2</v>
      </c>
      <c r="D49" s="206">
        <v>103.4</v>
      </c>
      <c r="E49" s="206">
        <v>98.7</v>
      </c>
      <c r="F49" s="206">
        <v>101.7</v>
      </c>
      <c r="G49" s="206">
        <v>100.8</v>
      </c>
      <c r="H49" s="206">
        <v>95.7</v>
      </c>
      <c r="I49" s="206">
        <v>115.2</v>
      </c>
      <c r="J49" s="206">
        <v>100</v>
      </c>
      <c r="K49" s="206">
        <v>90.9</v>
      </c>
      <c r="L49" s="206">
        <v>94.8</v>
      </c>
    </row>
    <row r="50" spans="2:12" x14ac:dyDescent="0.2">
      <c r="B50" s="174" t="s">
        <v>468</v>
      </c>
      <c r="C50" s="207">
        <v>100</v>
      </c>
      <c r="D50" s="208">
        <v>100</v>
      </c>
      <c r="E50" s="208">
        <v>100</v>
      </c>
      <c r="F50" s="208">
        <v>100</v>
      </c>
      <c r="G50" s="208">
        <v>100</v>
      </c>
      <c r="H50" s="208">
        <v>100</v>
      </c>
      <c r="I50" s="208">
        <v>100</v>
      </c>
      <c r="J50" s="208">
        <v>100</v>
      </c>
      <c r="K50" s="208">
        <v>100</v>
      </c>
      <c r="L50" s="208">
        <v>100</v>
      </c>
    </row>
    <row r="51" spans="2:12" x14ac:dyDescent="0.2">
      <c r="B51" s="174" t="s">
        <v>470</v>
      </c>
      <c r="C51" s="207">
        <v>98.8</v>
      </c>
      <c r="D51" s="208">
        <v>97.3</v>
      </c>
      <c r="E51" s="208">
        <v>98.4</v>
      </c>
      <c r="F51" s="208">
        <v>98.4</v>
      </c>
      <c r="G51" s="208">
        <v>107</v>
      </c>
      <c r="H51" s="208">
        <v>97.3</v>
      </c>
      <c r="I51" s="208">
        <v>86.3</v>
      </c>
      <c r="J51" s="208">
        <v>124.5</v>
      </c>
      <c r="K51" s="208">
        <v>104.8</v>
      </c>
      <c r="L51" s="208">
        <v>100.9</v>
      </c>
    </row>
    <row r="52" spans="2:12" x14ac:dyDescent="0.2">
      <c r="B52" s="176" t="s">
        <v>471</v>
      </c>
      <c r="C52" s="209">
        <v>97.9</v>
      </c>
      <c r="D52" s="210">
        <v>96.3</v>
      </c>
      <c r="E52" s="210">
        <v>105.1</v>
      </c>
      <c r="F52" s="210">
        <v>92.7</v>
      </c>
      <c r="G52" s="210">
        <v>103.9</v>
      </c>
      <c r="H52" s="210">
        <v>91.8</v>
      </c>
      <c r="I52" s="210">
        <v>95.4</v>
      </c>
      <c r="J52" s="210">
        <v>103.6</v>
      </c>
      <c r="K52" s="211" t="s">
        <v>524</v>
      </c>
      <c r="L52" s="210">
        <v>100.9</v>
      </c>
    </row>
    <row r="53" spans="2:12" x14ac:dyDescent="0.2">
      <c r="C53" s="207"/>
      <c r="D53" s="208"/>
      <c r="E53" s="208"/>
      <c r="F53" s="208"/>
      <c r="G53" s="208"/>
      <c r="H53" s="208"/>
      <c r="I53" s="208"/>
      <c r="J53" s="208"/>
      <c r="K53" s="208"/>
      <c r="L53" s="208"/>
    </row>
    <row r="54" spans="2:12" x14ac:dyDescent="0.2">
      <c r="B54" s="174" t="s">
        <v>525</v>
      </c>
      <c r="C54" s="212">
        <v>81.099999999999994</v>
      </c>
      <c r="D54" s="213">
        <v>81.3</v>
      </c>
      <c r="E54" s="213">
        <v>97.2</v>
      </c>
      <c r="F54" s="213">
        <v>76.099999999999994</v>
      </c>
      <c r="G54" s="213">
        <v>81.099999999999994</v>
      </c>
      <c r="H54" s="213">
        <v>76.400000000000006</v>
      </c>
      <c r="I54" s="213">
        <v>78.599999999999994</v>
      </c>
      <c r="J54" s="213">
        <v>91.7</v>
      </c>
      <c r="K54" s="197" t="s">
        <v>524</v>
      </c>
      <c r="L54" s="213">
        <v>80.2</v>
      </c>
    </row>
    <row r="55" spans="2:12" x14ac:dyDescent="0.2">
      <c r="B55" s="174" t="s">
        <v>473</v>
      </c>
      <c r="C55" s="212">
        <v>78.599999999999994</v>
      </c>
      <c r="D55" s="213">
        <v>78.400000000000006</v>
      </c>
      <c r="E55" s="213">
        <v>96</v>
      </c>
      <c r="F55" s="213">
        <v>77.400000000000006</v>
      </c>
      <c r="G55" s="213">
        <v>81.3</v>
      </c>
      <c r="H55" s="213">
        <v>76.599999999999994</v>
      </c>
      <c r="I55" s="213">
        <v>71.7</v>
      </c>
      <c r="J55" s="213">
        <v>80</v>
      </c>
      <c r="K55" s="197" t="s">
        <v>524</v>
      </c>
      <c r="L55" s="213">
        <v>78.7</v>
      </c>
    </row>
    <row r="56" spans="2:12" x14ac:dyDescent="0.2">
      <c r="B56" s="174" t="s">
        <v>474</v>
      </c>
      <c r="C56" s="212">
        <v>87.8</v>
      </c>
      <c r="D56" s="213">
        <v>81.599999999999994</v>
      </c>
      <c r="E56" s="213">
        <v>97</v>
      </c>
      <c r="F56" s="213">
        <v>78.2</v>
      </c>
      <c r="G56" s="213">
        <v>96.5</v>
      </c>
      <c r="H56" s="213">
        <v>79.900000000000006</v>
      </c>
      <c r="I56" s="213">
        <v>75.3</v>
      </c>
      <c r="J56" s="213">
        <v>88.8</v>
      </c>
      <c r="K56" s="197" t="s">
        <v>524</v>
      </c>
      <c r="L56" s="213">
        <v>98</v>
      </c>
    </row>
    <row r="57" spans="2:12" x14ac:dyDescent="0.2">
      <c r="C57" s="207"/>
      <c r="D57" s="208"/>
      <c r="E57" s="208"/>
      <c r="F57" s="208"/>
      <c r="G57" s="208"/>
      <c r="H57" s="208"/>
      <c r="I57" s="208"/>
      <c r="J57" s="208"/>
      <c r="K57" s="208"/>
      <c r="L57" s="208"/>
    </row>
    <row r="58" spans="2:12" x14ac:dyDescent="0.2">
      <c r="B58" s="174" t="s">
        <v>475</v>
      </c>
      <c r="C58" s="212">
        <v>82.5</v>
      </c>
      <c r="D58" s="213">
        <v>83</v>
      </c>
      <c r="E58" s="213">
        <v>99.8</v>
      </c>
      <c r="F58" s="213">
        <v>77.8</v>
      </c>
      <c r="G58" s="213">
        <v>80</v>
      </c>
      <c r="H58" s="213">
        <v>77.3</v>
      </c>
      <c r="I58" s="213">
        <v>80.8</v>
      </c>
      <c r="J58" s="213">
        <v>92</v>
      </c>
      <c r="K58" s="197" t="s">
        <v>524</v>
      </c>
      <c r="L58" s="213">
        <v>81.099999999999994</v>
      </c>
    </row>
    <row r="59" spans="2:12" x14ac:dyDescent="0.2">
      <c r="B59" s="174" t="s">
        <v>476</v>
      </c>
      <c r="C59" s="212">
        <v>79.599999999999994</v>
      </c>
      <c r="D59" s="213">
        <v>80.400000000000006</v>
      </c>
      <c r="E59" s="213">
        <v>93.2</v>
      </c>
      <c r="F59" s="213">
        <v>76.400000000000006</v>
      </c>
      <c r="G59" s="213">
        <v>80.400000000000006</v>
      </c>
      <c r="H59" s="213">
        <v>76.400000000000006</v>
      </c>
      <c r="I59" s="213">
        <v>80.2</v>
      </c>
      <c r="J59" s="213">
        <v>82.5</v>
      </c>
      <c r="K59" s="197" t="s">
        <v>524</v>
      </c>
      <c r="L59" s="213">
        <v>77.8</v>
      </c>
    </row>
    <row r="60" spans="2:12" x14ac:dyDescent="0.2">
      <c r="B60" s="174" t="s">
        <v>477</v>
      </c>
      <c r="C60" s="212">
        <v>135.4</v>
      </c>
      <c r="D60" s="213">
        <v>119.7</v>
      </c>
      <c r="E60" s="213">
        <v>100.8</v>
      </c>
      <c r="F60" s="213">
        <v>110.8</v>
      </c>
      <c r="G60" s="213">
        <v>196.3</v>
      </c>
      <c r="H60" s="213">
        <v>135.69999999999999</v>
      </c>
      <c r="I60" s="213">
        <v>89.9</v>
      </c>
      <c r="J60" s="213">
        <v>195.2</v>
      </c>
      <c r="K60" s="197" t="s">
        <v>524</v>
      </c>
      <c r="L60" s="213">
        <v>160</v>
      </c>
    </row>
    <row r="61" spans="2:12" x14ac:dyDescent="0.2">
      <c r="C61" s="207"/>
      <c r="D61" s="208"/>
      <c r="E61" s="208"/>
      <c r="F61" s="208"/>
      <c r="G61" s="208"/>
      <c r="H61" s="208"/>
      <c r="I61" s="208"/>
      <c r="J61" s="208"/>
      <c r="K61" s="208"/>
      <c r="L61" s="208"/>
    </row>
    <row r="62" spans="2:12" x14ac:dyDescent="0.2">
      <c r="B62" s="174" t="s">
        <v>478</v>
      </c>
      <c r="C62" s="212">
        <v>113.1</v>
      </c>
      <c r="D62" s="213">
        <v>116.7</v>
      </c>
      <c r="E62" s="213">
        <v>111.2</v>
      </c>
      <c r="F62" s="213">
        <v>127.2</v>
      </c>
      <c r="G62" s="213">
        <v>86.5</v>
      </c>
      <c r="H62" s="213">
        <v>107.7</v>
      </c>
      <c r="I62" s="213">
        <v>129.5</v>
      </c>
      <c r="J62" s="213">
        <v>85.5</v>
      </c>
      <c r="K62" s="197" t="s">
        <v>524</v>
      </c>
      <c r="L62" s="213">
        <v>105.9</v>
      </c>
    </row>
    <row r="63" spans="2:12" x14ac:dyDescent="0.2">
      <c r="B63" s="174" t="s">
        <v>479</v>
      </c>
      <c r="C63" s="212">
        <v>89.9</v>
      </c>
      <c r="D63" s="213">
        <v>96</v>
      </c>
      <c r="E63" s="213">
        <v>121.8</v>
      </c>
      <c r="F63" s="213">
        <v>81.8</v>
      </c>
      <c r="G63" s="213">
        <v>82.2</v>
      </c>
      <c r="H63" s="213">
        <v>77.2</v>
      </c>
      <c r="I63" s="213">
        <v>116.2</v>
      </c>
      <c r="J63" s="213">
        <v>89.8</v>
      </c>
      <c r="K63" s="197" t="s">
        <v>524</v>
      </c>
      <c r="L63" s="213">
        <v>79</v>
      </c>
    </row>
    <row r="64" spans="2:12" x14ac:dyDescent="0.2">
      <c r="B64" s="174" t="s">
        <v>480</v>
      </c>
      <c r="C64" s="212">
        <v>81.400000000000006</v>
      </c>
      <c r="D64" s="213">
        <v>84</v>
      </c>
      <c r="E64" s="213">
        <v>98.6</v>
      </c>
      <c r="F64" s="213">
        <v>76.8</v>
      </c>
      <c r="G64" s="213">
        <v>80.3</v>
      </c>
      <c r="H64" s="213">
        <v>75.599999999999994</v>
      </c>
      <c r="I64" s="213">
        <v>93.5</v>
      </c>
      <c r="J64" s="213">
        <v>78.3</v>
      </c>
      <c r="K64" s="197" t="s">
        <v>524</v>
      </c>
      <c r="L64" s="213">
        <v>76.400000000000006</v>
      </c>
    </row>
    <row r="65" spans="1:12" x14ac:dyDescent="0.2">
      <c r="C65" s="207"/>
      <c r="D65" s="208"/>
      <c r="E65" s="208"/>
      <c r="F65" s="208"/>
      <c r="G65" s="208"/>
      <c r="H65" s="208"/>
      <c r="I65" s="208"/>
      <c r="J65" s="208"/>
      <c r="K65" s="208"/>
      <c r="L65" s="208"/>
    </row>
    <row r="66" spans="1:12" x14ac:dyDescent="0.2">
      <c r="B66" s="174" t="s">
        <v>481</v>
      </c>
      <c r="C66" s="212">
        <v>81.400000000000006</v>
      </c>
      <c r="D66" s="213">
        <v>83.4</v>
      </c>
      <c r="E66" s="213">
        <v>97.8</v>
      </c>
      <c r="F66" s="213">
        <v>79.599999999999994</v>
      </c>
      <c r="G66" s="213">
        <v>79.599999999999994</v>
      </c>
      <c r="H66" s="213">
        <v>75.400000000000006</v>
      </c>
      <c r="I66" s="213">
        <v>89.5</v>
      </c>
      <c r="J66" s="213">
        <v>76.400000000000006</v>
      </c>
      <c r="K66" s="197" t="s">
        <v>524</v>
      </c>
      <c r="L66" s="213">
        <v>77.099999999999994</v>
      </c>
    </row>
    <row r="67" spans="1:12" x14ac:dyDescent="0.2">
      <c r="B67" s="174" t="s">
        <v>482</v>
      </c>
      <c r="C67" s="212">
        <v>84.8</v>
      </c>
      <c r="D67" s="213">
        <v>88.8</v>
      </c>
      <c r="E67" s="213">
        <v>97.4</v>
      </c>
      <c r="F67" s="213">
        <v>80.3</v>
      </c>
      <c r="G67" s="213">
        <v>86.7</v>
      </c>
      <c r="H67" s="213">
        <v>101.6</v>
      </c>
      <c r="I67" s="213">
        <v>90.3</v>
      </c>
      <c r="J67" s="213">
        <v>82.4</v>
      </c>
      <c r="K67" s="197" t="s">
        <v>524</v>
      </c>
      <c r="L67" s="213">
        <v>77.5</v>
      </c>
    </row>
    <row r="68" spans="1:12" x14ac:dyDescent="0.2">
      <c r="B68" s="174" t="s">
        <v>483</v>
      </c>
      <c r="C68" s="212">
        <v>178.6</v>
      </c>
      <c r="D68" s="213">
        <v>162.4</v>
      </c>
      <c r="E68" s="213">
        <v>150</v>
      </c>
      <c r="F68" s="213">
        <v>169.6</v>
      </c>
      <c r="G68" s="213">
        <v>216.4</v>
      </c>
      <c r="H68" s="213">
        <v>141.5</v>
      </c>
      <c r="I68" s="213">
        <v>149.69999999999999</v>
      </c>
      <c r="J68" s="213">
        <v>200.5</v>
      </c>
      <c r="K68" s="197" t="s">
        <v>524</v>
      </c>
      <c r="L68" s="213">
        <v>203</v>
      </c>
    </row>
    <row r="69" spans="1:12" ht="18" thickBot="1" x14ac:dyDescent="0.25">
      <c r="B69" s="178"/>
      <c r="C69" s="202"/>
      <c r="D69" s="203"/>
      <c r="E69" s="203"/>
      <c r="F69" s="203"/>
      <c r="G69" s="203"/>
      <c r="H69" s="203"/>
      <c r="I69" s="203"/>
      <c r="J69" s="203"/>
      <c r="K69" s="203"/>
      <c r="L69" s="203"/>
    </row>
    <row r="70" spans="1:12" x14ac:dyDescent="0.2">
      <c r="B70" s="204"/>
      <c r="C70" s="174" t="s">
        <v>526</v>
      </c>
      <c r="D70" s="204"/>
      <c r="E70" s="204"/>
      <c r="F70" s="204"/>
      <c r="G70" s="204"/>
      <c r="H70" s="204"/>
      <c r="I70" s="204"/>
      <c r="J70" s="204"/>
      <c r="K70" s="204"/>
      <c r="L70" s="204"/>
    </row>
    <row r="71" spans="1:12" x14ac:dyDescent="0.2">
      <c r="A71" s="17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</row>
    <row r="72" spans="1:12" x14ac:dyDescent="0.2">
      <c r="A72" s="174"/>
    </row>
  </sheetData>
  <phoneticPr fontId="2"/>
  <pageMargins left="0.43" right="0.43" top="0.56999999999999995" bottom="0.56000000000000005" header="0.51200000000000001" footer="0.51200000000000001"/>
  <pageSetup paperSize="12" scale="75" orientation="portrait" r:id="rId1"/>
  <headerFooter alignWithMargins="0"/>
  <rowBreaks count="1" manualBreakCount="1">
    <brk id="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7"/>
  <sheetViews>
    <sheetView showGridLines="0" zoomScale="75" zoomScaleNormal="75" workbookViewId="0">
      <selection activeCell="A6" sqref="A6:IV30"/>
    </sheetView>
  </sheetViews>
  <sheetFormatPr defaultColWidth="12.125" defaultRowHeight="17.25" x14ac:dyDescent="0.2"/>
  <cols>
    <col min="1" max="1" width="13.375" style="28" customWidth="1"/>
    <col min="2" max="2" width="18.375" style="28" customWidth="1"/>
    <col min="3" max="5" width="13.375" style="28" customWidth="1"/>
    <col min="6" max="6" width="12.125" style="28"/>
    <col min="7" max="9" width="13.375" style="28" customWidth="1"/>
    <col min="10" max="10" width="12.125" style="28" customWidth="1"/>
    <col min="11" max="11" width="10.875" style="28" customWidth="1"/>
    <col min="12" max="256" width="12.125" style="28"/>
    <col min="257" max="257" width="13.375" style="28" customWidth="1"/>
    <col min="258" max="258" width="18.375" style="28" customWidth="1"/>
    <col min="259" max="261" width="13.375" style="28" customWidth="1"/>
    <col min="262" max="262" width="12.125" style="28"/>
    <col min="263" max="265" width="13.375" style="28" customWidth="1"/>
    <col min="266" max="266" width="12.125" style="28" customWidth="1"/>
    <col min="267" max="267" width="10.875" style="28" customWidth="1"/>
    <col min="268" max="512" width="12.125" style="28"/>
    <col min="513" max="513" width="13.375" style="28" customWidth="1"/>
    <col min="514" max="514" width="18.375" style="28" customWidth="1"/>
    <col min="515" max="517" width="13.375" style="28" customWidth="1"/>
    <col min="518" max="518" width="12.125" style="28"/>
    <col min="519" max="521" width="13.375" style="28" customWidth="1"/>
    <col min="522" max="522" width="12.125" style="28" customWidth="1"/>
    <col min="523" max="523" width="10.875" style="28" customWidth="1"/>
    <col min="524" max="768" width="12.125" style="28"/>
    <col min="769" max="769" width="13.375" style="28" customWidth="1"/>
    <col min="770" max="770" width="18.375" style="28" customWidth="1"/>
    <col min="771" max="773" width="13.375" style="28" customWidth="1"/>
    <col min="774" max="774" width="12.125" style="28"/>
    <col min="775" max="777" width="13.375" style="28" customWidth="1"/>
    <col min="778" max="778" width="12.125" style="28" customWidth="1"/>
    <col min="779" max="779" width="10.875" style="28" customWidth="1"/>
    <col min="780" max="1024" width="12.125" style="28"/>
    <col min="1025" max="1025" width="13.375" style="28" customWidth="1"/>
    <col min="1026" max="1026" width="18.375" style="28" customWidth="1"/>
    <col min="1027" max="1029" width="13.375" style="28" customWidth="1"/>
    <col min="1030" max="1030" width="12.125" style="28"/>
    <col min="1031" max="1033" width="13.375" style="28" customWidth="1"/>
    <col min="1034" max="1034" width="12.125" style="28" customWidth="1"/>
    <col min="1035" max="1035" width="10.875" style="28" customWidth="1"/>
    <col min="1036" max="1280" width="12.125" style="28"/>
    <col min="1281" max="1281" width="13.375" style="28" customWidth="1"/>
    <col min="1282" max="1282" width="18.375" style="28" customWidth="1"/>
    <col min="1283" max="1285" width="13.375" style="28" customWidth="1"/>
    <col min="1286" max="1286" width="12.125" style="28"/>
    <col min="1287" max="1289" width="13.375" style="28" customWidth="1"/>
    <col min="1290" max="1290" width="12.125" style="28" customWidth="1"/>
    <col min="1291" max="1291" width="10.875" style="28" customWidth="1"/>
    <col min="1292" max="1536" width="12.125" style="28"/>
    <col min="1537" max="1537" width="13.375" style="28" customWidth="1"/>
    <col min="1538" max="1538" width="18.375" style="28" customWidth="1"/>
    <col min="1539" max="1541" width="13.375" style="28" customWidth="1"/>
    <col min="1542" max="1542" width="12.125" style="28"/>
    <col min="1543" max="1545" width="13.375" style="28" customWidth="1"/>
    <col min="1546" max="1546" width="12.125" style="28" customWidth="1"/>
    <col min="1547" max="1547" width="10.875" style="28" customWidth="1"/>
    <col min="1548" max="1792" width="12.125" style="28"/>
    <col min="1793" max="1793" width="13.375" style="28" customWidth="1"/>
    <col min="1794" max="1794" width="18.375" style="28" customWidth="1"/>
    <col min="1795" max="1797" width="13.375" style="28" customWidth="1"/>
    <col min="1798" max="1798" width="12.125" style="28"/>
    <col min="1799" max="1801" width="13.375" style="28" customWidth="1"/>
    <col min="1802" max="1802" width="12.125" style="28" customWidth="1"/>
    <col min="1803" max="1803" width="10.875" style="28" customWidth="1"/>
    <col min="1804" max="2048" width="12.125" style="28"/>
    <col min="2049" max="2049" width="13.375" style="28" customWidth="1"/>
    <col min="2050" max="2050" width="18.375" style="28" customWidth="1"/>
    <col min="2051" max="2053" width="13.375" style="28" customWidth="1"/>
    <col min="2054" max="2054" width="12.125" style="28"/>
    <col min="2055" max="2057" width="13.375" style="28" customWidth="1"/>
    <col min="2058" max="2058" width="12.125" style="28" customWidth="1"/>
    <col min="2059" max="2059" width="10.875" style="28" customWidth="1"/>
    <col min="2060" max="2304" width="12.125" style="28"/>
    <col min="2305" max="2305" width="13.375" style="28" customWidth="1"/>
    <col min="2306" max="2306" width="18.375" style="28" customWidth="1"/>
    <col min="2307" max="2309" width="13.375" style="28" customWidth="1"/>
    <col min="2310" max="2310" width="12.125" style="28"/>
    <col min="2311" max="2313" width="13.375" style="28" customWidth="1"/>
    <col min="2314" max="2314" width="12.125" style="28" customWidth="1"/>
    <col min="2315" max="2315" width="10.875" style="28" customWidth="1"/>
    <col min="2316" max="2560" width="12.125" style="28"/>
    <col min="2561" max="2561" width="13.375" style="28" customWidth="1"/>
    <col min="2562" max="2562" width="18.375" style="28" customWidth="1"/>
    <col min="2563" max="2565" width="13.375" style="28" customWidth="1"/>
    <col min="2566" max="2566" width="12.125" style="28"/>
    <col min="2567" max="2569" width="13.375" style="28" customWidth="1"/>
    <col min="2570" max="2570" width="12.125" style="28" customWidth="1"/>
    <col min="2571" max="2571" width="10.875" style="28" customWidth="1"/>
    <col min="2572" max="2816" width="12.125" style="28"/>
    <col min="2817" max="2817" width="13.375" style="28" customWidth="1"/>
    <col min="2818" max="2818" width="18.375" style="28" customWidth="1"/>
    <col min="2819" max="2821" width="13.375" style="28" customWidth="1"/>
    <col min="2822" max="2822" width="12.125" style="28"/>
    <col min="2823" max="2825" width="13.375" style="28" customWidth="1"/>
    <col min="2826" max="2826" width="12.125" style="28" customWidth="1"/>
    <col min="2827" max="2827" width="10.875" style="28" customWidth="1"/>
    <col min="2828" max="3072" width="12.125" style="28"/>
    <col min="3073" max="3073" width="13.375" style="28" customWidth="1"/>
    <col min="3074" max="3074" width="18.375" style="28" customWidth="1"/>
    <col min="3075" max="3077" width="13.375" style="28" customWidth="1"/>
    <col min="3078" max="3078" width="12.125" style="28"/>
    <col min="3079" max="3081" width="13.375" style="28" customWidth="1"/>
    <col min="3082" max="3082" width="12.125" style="28" customWidth="1"/>
    <col min="3083" max="3083" width="10.875" style="28" customWidth="1"/>
    <col min="3084" max="3328" width="12.125" style="28"/>
    <col min="3329" max="3329" width="13.375" style="28" customWidth="1"/>
    <col min="3330" max="3330" width="18.375" style="28" customWidth="1"/>
    <col min="3331" max="3333" width="13.375" style="28" customWidth="1"/>
    <col min="3334" max="3334" width="12.125" style="28"/>
    <col min="3335" max="3337" width="13.375" style="28" customWidth="1"/>
    <col min="3338" max="3338" width="12.125" style="28" customWidth="1"/>
    <col min="3339" max="3339" width="10.875" style="28" customWidth="1"/>
    <col min="3340" max="3584" width="12.125" style="28"/>
    <col min="3585" max="3585" width="13.375" style="28" customWidth="1"/>
    <col min="3586" max="3586" width="18.375" style="28" customWidth="1"/>
    <col min="3587" max="3589" width="13.375" style="28" customWidth="1"/>
    <col min="3590" max="3590" width="12.125" style="28"/>
    <col min="3591" max="3593" width="13.375" style="28" customWidth="1"/>
    <col min="3594" max="3594" width="12.125" style="28" customWidth="1"/>
    <col min="3595" max="3595" width="10.875" style="28" customWidth="1"/>
    <col min="3596" max="3840" width="12.125" style="28"/>
    <col min="3841" max="3841" width="13.375" style="28" customWidth="1"/>
    <col min="3842" max="3842" width="18.375" style="28" customWidth="1"/>
    <col min="3843" max="3845" width="13.375" style="28" customWidth="1"/>
    <col min="3846" max="3846" width="12.125" style="28"/>
    <col min="3847" max="3849" width="13.375" style="28" customWidth="1"/>
    <col min="3850" max="3850" width="12.125" style="28" customWidth="1"/>
    <col min="3851" max="3851" width="10.875" style="28" customWidth="1"/>
    <col min="3852" max="4096" width="12.125" style="28"/>
    <col min="4097" max="4097" width="13.375" style="28" customWidth="1"/>
    <col min="4098" max="4098" width="18.375" style="28" customWidth="1"/>
    <col min="4099" max="4101" width="13.375" style="28" customWidth="1"/>
    <col min="4102" max="4102" width="12.125" style="28"/>
    <col min="4103" max="4105" width="13.375" style="28" customWidth="1"/>
    <col min="4106" max="4106" width="12.125" style="28" customWidth="1"/>
    <col min="4107" max="4107" width="10.875" style="28" customWidth="1"/>
    <col min="4108" max="4352" width="12.125" style="28"/>
    <col min="4353" max="4353" width="13.375" style="28" customWidth="1"/>
    <col min="4354" max="4354" width="18.375" style="28" customWidth="1"/>
    <col min="4355" max="4357" width="13.375" style="28" customWidth="1"/>
    <col min="4358" max="4358" width="12.125" style="28"/>
    <col min="4359" max="4361" width="13.375" style="28" customWidth="1"/>
    <col min="4362" max="4362" width="12.125" style="28" customWidth="1"/>
    <col min="4363" max="4363" width="10.875" style="28" customWidth="1"/>
    <col min="4364" max="4608" width="12.125" style="28"/>
    <col min="4609" max="4609" width="13.375" style="28" customWidth="1"/>
    <col min="4610" max="4610" width="18.375" style="28" customWidth="1"/>
    <col min="4611" max="4613" width="13.375" style="28" customWidth="1"/>
    <col min="4614" max="4614" width="12.125" style="28"/>
    <col min="4615" max="4617" width="13.375" style="28" customWidth="1"/>
    <col min="4618" max="4618" width="12.125" style="28" customWidth="1"/>
    <col min="4619" max="4619" width="10.875" style="28" customWidth="1"/>
    <col min="4620" max="4864" width="12.125" style="28"/>
    <col min="4865" max="4865" width="13.375" style="28" customWidth="1"/>
    <col min="4866" max="4866" width="18.375" style="28" customWidth="1"/>
    <col min="4867" max="4869" width="13.375" style="28" customWidth="1"/>
    <col min="4870" max="4870" width="12.125" style="28"/>
    <col min="4871" max="4873" width="13.375" style="28" customWidth="1"/>
    <col min="4874" max="4874" width="12.125" style="28" customWidth="1"/>
    <col min="4875" max="4875" width="10.875" style="28" customWidth="1"/>
    <col min="4876" max="5120" width="12.125" style="28"/>
    <col min="5121" max="5121" width="13.375" style="28" customWidth="1"/>
    <col min="5122" max="5122" width="18.375" style="28" customWidth="1"/>
    <col min="5123" max="5125" width="13.375" style="28" customWidth="1"/>
    <col min="5126" max="5126" width="12.125" style="28"/>
    <col min="5127" max="5129" width="13.375" style="28" customWidth="1"/>
    <col min="5130" max="5130" width="12.125" style="28" customWidth="1"/>
    <col min="5131" max="5131" width="10.875" style="28" customWidth="1"/>
    <col min="5132" max="5376" width="12.125" style="28"/>
    <col min="5377" max="5377" width="13.375" style="28" customWidth="1"/>
    <col min="5378" max="5378" width="18.375" style="28" customWidth="1"/>
    <col min="5379" max="5381" width="13.375" style="28" customWidth="1"/>
    <col min="5382" max="5382" width="12.125" style="28"/>
    <col min="5383" max="5385" width="13.375" style="28" customWidth="1"/>
    <col min="5386" max="5386" width="12.125" style="28" customWidth="1"/>
    <col min="5387" max="5387" width="10.875" style="28" customWidth="1"/>
    <col min="5388" max="5632" width="12.125" style="28"/>
    <col min="5633" max="5633" width="13.375" style="28" customWidth="1"/>
    <col min="5634" max="5634" width="18.375" style="28" customWidth="1"/>
    <col min="5635" max="5637" width="13.375" style="28" customWidth="1"/>
    <col min="5638" max="5638" width="12.125" style="28"/>
    <col min="5639" max="5641" width="13.375" style="28" customWidth="1"/>
    <col min="5642" max="5642" width="12.125" style="28" customWidth="1"/>
    <col min="5643" max="5643" width="10.875" style="28" customWidth="1"/>
    <col min="5644" max="5888" width="12.125" style="28"/>
    <col min="5889" max="5889" width="13.375" style="28" customWidth="1"/>
    <col min="5890" max="5890" width="18.375" style="28" customWidth="1"/>
    <col min="5891" max="5893" width="13.375" style="28" customWidth="1"/>
    <col min="5894" max="5894" width="12.125" style="28"/>
    <col min="5895" max="5897" width="13.375" style="28" customWidth="1"/>
    <col min="5898" max="5898" width="12.125" style="28" customWidth="1"/>
    <col min="5899" max="5899" width="10.875" style="28" customWidth="1"/>
    <col min="5900" max="6144" width="12.125" style="28"/>
    <col min="6145" max="6145" width="13.375" style="28" customWidth="1"/>
    <col min="6146" max="6146" width="18.375" style="28" customWidth="1"/>
    <col min="6147" max="6149" width="13.375" style="28" customWidth="1"/>
    <col min="6150" max="6150" width="12.125" style="28"/>
    <col min="6151" max="6153" width="13.375" style="28" customWidth="1"/>
    <col min="6154" max="6154" width="12.125" style="28" customWidth="1"/>
    <col min="6155" max="6155" width="10.875" style="28" customWidth="1"/>
    <col min="6156" max="6400" width="12.125" style="28"/>
    <col min="6401" max="6401" width="13.375" style="28" customWidth="1"/>
    <col min="6402" max="6402" width="18.375" style="28" customWidth="1"/>
    <col min="6403" max="6405" width="13.375" style="28" customWidth="1"/>
    <col min="6406" max="6406" width="12.125" style="28"/>
    <col min="6407" max="6409" width="13.375" style="28" customWidth="1"/>
    <col min="6410" max="6410" width="12.125" style="28" customWidth="1"/>
    <col min="6411" max="6411" width="10.875" style="28" customWidth="1"/>
    <col min="6412" max="6656" width="12.125" style="28"/>
    <col min="6657" max="6657" width="13.375" style="28" customWidth="1"/>
    <col min="6658" max="6658" width="18.375" style="28" customWidth="1"/>
    <col min="6659" max="6661" width="13.375" style="28" customWidth="1"/>
    <col min="6662" max="6662" width="12.125" style="28"/>
    <col min="6663" max="6665" width="13.375" style="28" customWidth="1"/>
    <col min="6666" max="6666" width="12.125" style="28" customWidth="1"/>
    <col min="6667" max="6667" width="10.875" style="28" customWidth="1"/>
    <col min="6668" max="6912" width="12.125" style="28"/>
    <col min="6913" max="6913" width="13.375" style="28" customWidth="1"/>
    <col min="6914" max="6914" width="18.375" style="28" customWidth="1"/>
    <col min="6915" max="6917" width="13.375" style="28" customWidth="1"/>
    <col min="6918" max="6918" width="12.125" style="28"/>
    <col min="6919" max="6921" width="13.375" style="28" customWidth="1"/>
    <col min="6922" max="6922" width="12.125" style="28" customWidth="1"/>
    <col min="6923" max="6923" width="10.875" style="28" customWidth="1"/>
    <col min="6924" max="7168" width="12.125" style="28"/>
    <col min="7169" max="7169" width="13.375" style="28" customWidth="1"/>
    <col min="7170" max="7170" width="18.375" style="28" customWidth="1"/>
    <col min="7171" max="7173" width="13.375" style="28" customWidth="1"/>
    <col min="7174" max="7174" width="12.125" style="28"/>
    <col min="7175" max="7177" width="13.375" style="28" customWidth="1"/>
    <col min="7178" max="7178" width="12.125" style="28" customWidth="1"/>
    <col min="7179" max="7179" width="10.875" style="28" customWidth="1"/>
    <col min="7180" max="7424" width="12.125" style="28"/>
    <col min="7425" max="7425" width="13.375" style="28" customWidth="1"/>
    <col min="7426" max="7426" width="18.375" style="28" customWidth="1"/>
    <col min="7427" max="7429" width="13.375" style="28" customWidth="1"/>
    <col min="7430" max="7430" width="12.125" style="28"/>
    <col min="7431" max="7433" width="13.375" style="28" customWidth="1"/>
    <col min="7434" max="7434" width="12.125" style="28" customWidth="1"/>
    <col min="7435" max="7435" width="10.875" style="28" customWidth="1"/>
    <col min="7436" max="7680" width="12.125" style="28"/>
    <col min="7681" max="7681" width="13.375" style="28" customWidth="1"/>
    <col min="7682" max="7682" width="18.375" style="28" customWidth="1"/>
    <col min="7683" max="7685" width="13.375" style="28" customWidth="1"/>
    <col min="7686" max="7686" width="12.125" style="28"/>
    <col min="7687" max="7689" width="13.375" style="28" customWidth="1"/>
    <col min="7690" max="7690" width="12.125" style="28" customWidth="1"/>
    <col min="7691" max="7691" width="10.875" style="28" customWidth="1"/>
    <col min="7692" max="7936" width="12.125" style="28"/>
    <col min="7937" max="7937" width="13.375" style="28" customWidth="1"/>
    <col min="7938" max="7938" width="18.375" style="28" customWidth="1"/>
    <col min="7939" max="7941" width="13.375" style="28" customWidth="1"/>
    <col min="7942" max="7942" width="12.125" style="28"/>
    <col min="7943" max="7945" width="13.375" style="28" customWidth="1"/>
    <col min="7946" max="7946" width="12.125" style="28" customWidth="1"/>
    <col min="7947" max="7947" width="10.875" style="28" customWidth="1"/>
    <col min="7948" max="8192" width="12.125" style="28"/>
    <col min="8193" max="8193" width="13.375" style="28" customWidth="1"/>
    <col min="8194" max="8194" width="18.375" style="28" customWidth="1"/>
    <col min="8195" max="8197" width="13.375" style="28" customWidth="1"/>
    <col min="8198" max="8198" width="12.125" style="28"/>
    <col min="8199" max="8201" width="13.375" style="28" customWidth="1"/>
    <col min="8202" max="8202" width="12.125" style="28" customWidth="1"/>
    <col min="8203" max="8203" width="10.875" style="28" customWidth="1"/>
    <col min="8204" max="8448" width="12.125" style="28"/>
    <col min="8449" max="8449" width="13.375" style="28" customWidth="1"/>
    <col min="8450" max="8450" width="18.375" style="28" customWidth="1"/>
    <col min="8451" max="8453" width="13.375" style="28" customWidth="1"/>
    <col min="8454" max="8454" width="12.125" style="28"/>
    <col min="8455" max="8457" width="13.375" style="28" customWidth="1"/>
    <col min="8458" max="8458" width="12.125" style="28" customWidth="1"/>
    <col min="8459" max="8459" width="10.875" style="28" customWidth="1"/>
    <col min="8460" max="8704" width="12.125" style="28"/>
    <col min="8705" max="8705" width="13.375" style="28" customWidth="1"/>
    <col min="8706" max="8706" width="18.375" style="28" customWidth="1"/>
    <col min="8707" max="8709" width="13.375" style="28" customWidth="1"/>
    <col min="8710" max="8710" width="12.125" style="28"/>
    <col min="8711" max="8713" width="13.375" style="28" customWidth="1"/>
    <col min="8714" max="8714" width="12.125" style="28" customWidth="1"/>
    <col min="8715" max="8715" width="10.875" style="28" customWidth="1"/>
    <col min="8716" max="8960" width="12.125" style="28"/>
    <col min="8961" max="8961" width="13.375" style="28" customWidth="1"/>
    <col min="8962" max="8962" width="18.375" style="28" customWidth="1"/>
    <col min="8963" max="8965" width="13.375" style="28" customWidth="1"/>
    <col min="8966" max="8966" width="12.125" style="28"/>
    <col min="8967" max="8969" width="13.375" style="28" customWidth="1"/>
    <col min="8970" max="8970" width="12.125" style="28" customWidth="1"/>
    <col min="8971" max="8971" width="10.875" style="28" customWidth="1"/>
    <col min="8972" max="9216" width="12.125" style="28"/>
    <col min="9217" max="9217" width="13.375" style="28" customWidth="1"/>
    <col min="9218" max="9218" width="18.375" style="28" customWidth="1"/>
    <col min="9219" max="9221" width="13.375" style="28" customWidth="1"/>
    <col min="9222" max="9222" width="12.125" style="28"/>
    <col min="9223" max="9225" width="13.375" style="28" customWidth="1"/>
    <col min="9226" max="9226" width="12.125" style="28" customWidth="1"/>
    <col min="9227" max="9227" width="10.875" style="28" customWidth="1"/>
    <col min="9228" max="9472" width="12.125" style="28"/>
    <col min="9473" max="9473" width="13.375" style="28" customWidth="1"/>
    <col min="9474" max="9474" width="18.375" style="28" customWidth="1"/>
    <col min="9475" max="9477" width="13.375" style="28" customWidth="1"/>
    <col min="9478" max="9478" width="12.125" style="28"/>
    <col min="9479" max="9481" width="13.375" style="28" customWidth="1"/>
    <col min="9482" max="9482" width="12.125" style="28" customWidth="1"/>
    <col min="9483" max="9483" width="10.875" style="28" customWidth="1"/>
    <col min="9484" max="9728" width="12.125" style="28"/>
    <col min="9729" max="9729" width="13.375" style="28" customWidth="1"/>
    <col min="9730" max="9730" width="18.375" style="28" customWidth="1"/>
    <col min="9731" max="9733" width="13.375" style="28" customWidth="1"/>
    <col min="9734" max="9734" width="12.125" style="28"/>
    <col min="9735" max="9737" width="13.375" style="28" customWidth="1"/>
    <col min="9738" max="9738" width="12.125" style="28" customWidth="1"/>
    <col min="9739" max="9739" width="10.875" style="28" customWidth="1"/>
    <col min="9740" max="9984" width="12.125" style="28"/>
    <col min="9985" max="9985" width="13.375" style="28" customWidth="1"/>
    <col min="9986" max="9986" width="18.375" style="28" customWidth="1"/>
    <col min="9987" max="9989" width="13.375" style="28" customWidth="1"/>
    <col min="9990" max="9990" width="12.125" style="28"/>
    <col min="9991" max="9993" width="13.375" style="28" customWidth="1"/>
    <col min="9994" max="9994" width="12.125" style="28" customWidth="1"/>
    <col min="9995" max="9995" width="10.875" style="28" customWidth="1"/>
    <col min="9996" max="10240" width="12.125" style="28"/>
    <col min="10241" max="10241" width="13.375" style="28" customWidth="1"/>
    <col min="10242" max="10242" width="18.375" style="28" customWidth="1"/>
    <col min="10243" max="10245" width="13.375" style="28" customWidth="1"/>
    <col min="10246" max="10246" width="12.125" style="28"/>
    <col min="10247" max="10249" width="13.375" style="28" customWidth="1"/>
    <col min="10250" max="10250" width="12.125" style="28" customWidth="1"/>
    <col min="10251" max="10251" width="10.875" style="28" customWidth="1"/>
    <col min="10252" max="10496" width="12.125" style="28"/>
    <col min="10497" max="10497" width="13.375" style="28" customWidth="1"/>
    <col min="10498" max="10498" width="18.375" style="28" customWidth="1"/>
    <col min="10499" max="10501" width="13.375" style="28" customWidth="1"/>
    <col min="10502" max="10502" width="12.125" style="28"/>
    <col min="10503" max="10505" width="13.375" style="28" customWidth="1"/>
    <col min="10506" max="10506" width="12.125" style="28" customWidth="1"/>
    <col min="10507" max="10507" width="10.875" style="28" customWidth="1"/>
    <col min="10508" max="10752" width="12.125" style="28"/>
    <col min="10753" max="10753" width="13.375" style="28" customWidth="1"/>
    <col min="10754" max="10754" width="18.375" style="28" customWidth="1"/>
    <col min="10755" max="10757" width="13.375" style="28" customWidth="1"/>
    <col min="10758" max="10758" width="12.125" style="28"/>
    <col min="10759" max="10761" width="13.375" style="28" customWidth="1"/>
    <col min="10762" max="10762" width="12.125" style="28" customWidth="1"/>
    <col min="10763" max="10763" width="10.875" style="28" customWidth="1"/>
    <col min="10764" max="11008" width="12.125" style="28"/>
    <col min="11009" max="11009" width="13.375" style="28" customWidth="1"/>
    <col min="11010" max="11010" width="18.375" style="28" customWidth="1"/>
    <col min="11011" max="11013" width="13.375" style="28" customWidth="1"/>
    <col min="11014" max="11014" width="12.125" style="28"/>
    <col min="11015" max="11017" width="13.375" style="28" customWidth="1"/>
    <col min="11018" max="11018" width="12.125" style="28" customWidth="1"/>
    <col min="11019" max="11019" width="10.875" style="28" customWidth="1"/>
    <col min="11020" max="11264" width="12.125" style="28"/>
    <col min="11265" max="11265" width="13.375" style="28" customWidth="1"/>
    <col min="11266" max="11266" width="18.375" style="28" customWidth="1"/>
    <col min="11267" max="11269" width="13.375" style="28" customWidth="1"/>
    <col min="11270" max="11270" width="12.125" style="28"/>
    <col min="11271" max="11273" width="13.375" style="28" customWidth="1"/>
    <col min="11274" max="11274" width="12.125" style="28" customWidth="1"/>
    <col min="11275" max="11275" width="10.875" style="28" customWidth="1"/>
    <col min="11276" max="11520" width="12.125" style="28"/>
    <col min="11521" max="11521" width="13.375" style="28" customWidth="1"/>
    <col min="11522" max="11522" width="18.375" style="28" customWidth="1"/>
    <col min="11523" max="11525" width="13.375" style="28" customWidth="1"/>
    <col min="11526" max="11526" width="12.125" style="28"/>
    <col min="11527" max="11529" width="13.375" style="28" customWidth="1"/>
    <col min="11530" max="11530" width="12.125" style="28" customWidth="1"/>
    <col min="11531" max="11531" width="10.875" style="28" customWidth="1"/>
    <col min="11532" max="11776" width="12.125" style="28"/>
    <col min="11777" max="11777" width="13.375" style="28" customWidth="1"/>
    <col min="11778" max="11778" width="18.375" style="28" customWidth="1"/>
    <col min="11779" max="11781" width="13.375" style="28" customWidth="1"/>
    <col min="11782" max="11782" width="12.125" style="28"/>
    <col min="11783" max="11785" width="13.375" style="28" customWidth="1"/>
    <col min="11786" max="11786" width="12.125" style="28" customWidth="1"/>
    <col min="11787" max="11787" width="10.875" style="28" customWidth="1"/>
    <col min="11788" max="12032" width="12.125" style="28"/>
    <col min="12033" max="12033" width="13.375" style="28" customWidth="1"/>
    <col min="12034" max="12034" width="18.375" style="28" customWidth="1"/>
    <col min="12035" max="12037" width="13.375" style="28" customWidth="1"/>
    <col min="12038" max="12038" width="12.125" style="28"/>
    <col min="12039" max="12041" width="13.375" style="28" customWidth="1"/>
    <col min="12042" max="12042" width="12.125" style="28" customWidth="1"/>
    <col min="12043" max="12043" width="10.875" style="28" customWidth="1"/>
    <col min="12044" max="12288" width="12.125" style="28"/>
    <col min="12289" max="12289" width="13.375" style="28" customWidth="1"/>
    <col min="12290" max="12290" width="18.375" style="28" customWidth="1"/>
    <col min="12291" max="12293" width="13.375" style="28" customWidth="1"/>
    <col min="12294" max="12294" width="12.125" style="28"/>
    <col min="12295" max="12297" width="13.375" style="28" customWidth="1"/>
    <col min="12298" max="12298" width="12.125" style="28" customWidth="1"/>
    <col min="12299" max="12299" width="10.875" style="28" customWidth="1"/>
    <col min="12300" max="12544" width="12.125" style="28"/>
    <col min="12545" max="12545" width="13.375" style="28" customWidth="1"/>
    <col min="12546" max="12546" width="18.375" style="28" customWidth="1"/>
    <col min="12547" max="12549" width="13.375" style="28" customWidth="1"/>
    <col min="12550" max="12550" width="12.125" style="28"/>
    <col min="12551" max="12553" width="13.375" style="28" customWidth="1"/>
    <col min="12554" max="12554" width="12.125" style="28" customWidth="1"/>
    <col min="12555" max="12555" width="10.875" style="28" customWidth="1"/>
    <col min="12556" max="12800" width="12.125" style="28"/>
    <col min="12801" max="12801" width="13.375" style="28" customWidth="1"/>
    <col min="12802" max="12802" width="18.375" style="28" customWidth="1"/>
    <col min="12803" max="12805" width="13.375" style="28" customWidth="1"/>
    <col min="12806" max="12806" width="12.125" style="28"/>
    <col min="12807" max="12809" width="13.375" style="28" customWidth="1"/>
    <col min="12810" max="12810" width="12.125" style="28" customWidth="1"/>
    <col min="12811" max="12811" width="10.875" style="28" customWidth="1"/>
    <col min="12812" max="13056" width="12.125" style="28"/>
    <col min="13057" max="13057" width="13.375" style="28" customWidth="1"/>
    <col min="13058" max="13058" width="18.375" style="28" customWidth="1"/>
    <col min="13059" max="13061" width="13.375" style="28" customWidth="1"/>
    <col min="13062" max="13062" width="12.125" style="28"/>
    <col min="13063" max="13065" width="13.375" style="28" customWidth="1"/>
    <col min="13066" max="13066" width="12.125" style="28" customWidth="1"/>
    <col min="13067" max="13067" width="10.875" style="28" customWidth="1"/>
    <col min="13068" max="13312" width="12.125" style="28"/>
    <col min="13313" max="13313" width="13.375" style="28" customWidth="1"/>
    <col min="13314" max="13314" width="18.375" style="28" customWidth="1"/>
    <col min="13315" max="13317" width="13.375" style="28" customWidth="1"/>
    <col min="13318" max="13318" width="12.125" style="28"/>
    <col min="13319" max="13321" width="13.375" style="28" customWidth="1"/>
    <col min="13322" max="13322" width="12.125" style="28" customWidth="1"/>
    <col min="13323" max="13323" width="10.875" style="28" customWidth="1"/>
    <col min="13324" max="13568" width="12.125" style="28"/>
    <col min="13569" max="13569" width="13.375" style="28" customWidth="1"/>
    <col min="13570" max="13570" width="18.375" style="28" customWidth="1"/>
    <col min="13571" max="13573" width="13.375" style="28" customWidth="1"/>
    <col min="13574" max="13574" width="12.125" style="28"/>
    <col min="13575" max="13577" width="13.375" style="28" customWidth="1"/>
    <col min="13578" max="13578" width="12.125" style="28" customWidth="1"/>
    <col min="13579" max="13579" width="10.875" style="28" customWidth="1"/>
    <col min="13580" max="13824" width="12.125" style="28"/>
    <col min="13825" max="13825" width="13.375" style="28" customWidth="1"/>
    <col min="13826" max="13826" width="18.375" style="28" customWidth="1"/>
    <col min="13827" max="13829" width="13.375" style="28" customWidth="1"/>
    <col min="13830" max="13830" width="12.125" style="28"/>
    <col min="13831" max="13833" width="13.375" style="28" customWidth="1"/>
    <col min="13834" max="13834" width="12.125" style="28" customWidth="1"/>
    <col min="13835" max="13835" width="10.875" style="28" customWidth="1"/>
    <col min="13836" max="14080" width="12.125" style="28"/>
    <col min="14081" max="14081" width="13.375" style="28" customWidth="1"/>
    <col min="14082" max="14082" width="18.375" style="28" customWidth="1"/>
    <col min="14083" max="14085" width="13.375" style="28" customWidth="1"/>
    <col min="14086" max="14086" width="12.125" style="28"/>
    <col min="14087" max="14089" width="13.375" style="28" customWidth="1"/>
    <col min="14090" max="14090" width="12.125" style="28" customWidth="1"/>
    <col min="14091" max="14091" width="10.875" style="28" customWidth="1"/>
    <col min="14092" max="14336" width="12.125" style="28"/>
    <col min="14337" max="14337" width="13.375" style="28" customWidth="1"/>
    <col min="14338" max="14338" width="18.375" style="28" customWidth="1"/>
    <col min="14339" max="14341" width="13.375" style="28" customWidth="1"/>
    <col min="14342" max="14342" width="12.125" style="28"/>
    <col min="14343" max="14345" width="13.375" style="28" customWidth="1"/>
    <col min="14346" max="14346" width="12.125" style="28" customWidth="1"/>
    <col min="14347" max="14347" width="10.875" style="28" customWidth="1"/>
    <col min="14348" max="14592" width="12.125" style="28"/>
    <col min="14593" max="14593" width="13.375" style="28" customWidth="1"/>
    <col min="14594" max="14594" width="18.375" style="28" customWidth="1"/>
    <col min="14595" max="14597" width="13.375" style="28" customWidth="1"/>
    <col min="14598" max="14598" width="12.125" style="28"/>
    <col min="14599" max="14601" width="13.375" style="28" customWidth="1"/>
    <col min="14602" max="14602" width="12.125" style="28" customWidth="1"/>
    <col min="14603" max="14603" width="10.875" style="28" customWidth="1"/>
    <col min="14604" max="14848" width="12.125" style="28"/>
    <col min="14849" max="14849" width="13.375" style="28" customWidth="1"/>
    <col min="14850" max="14850" width="18.375" style="28" customWidth="1"/>
    <col min="14851" max="14853" width="13.375" style="28" customWidth="1"/>
    <col min="14854" max="14854" width="12.125" style="28"/>
    <col min="14855" max="14857" width="13.375" style="28" customWidth="1"/>
    <col min="14858" max="14858" width="12.125" style="28" customWidth="1"/>
    <col min="14859" max="14859" width="10.875" style="28" customWidth="1"/>
    <col min="14860" max="15104" width="12.125" style="28"/>
    <col min="15105" max="15105" width="13.375" style="28" customWidth="1"/>
    <col min="15106" max="15106" width="18.375" style="28" customWidth="1"/>
    <col min="15107" max="15109" width="13.375" style="28" customWidth="1"/>
    <col min="15110" max="15110" width="12.125" style="28"/>
    <col min="15111" max="15113" width="13.375" style="28" customWidth="1"/>
    <col min="15114" max="15114" width="12.125" style="28" customWidth="1"/>
    <col min="15115" max="15115" width="10.875" style="28" customWidth="1"/>
    <col min="15116" max="15360" width="12.125" style="28"/>
    <col min="15361" max="15361" width="13.375" style="28" customWidth="1"/>
    <col min="15362" max="15362" width="18.375" style="28" customWidth="1"/>
    <col min="15363" max="15365" width="13.375" style="28" customWidth="1"/>
    <col min="15366" max="15366" width="12.125" style="28"/>
    <col min="15367" max="15369" width="13.375" style="28" customWidth="1"/>
    <col min="15370" max="15370" width="12.125" style="28" customWidth="1"/>
    <col min="15371" max="15371" width="10.875" style="28" customWidth="1"/>
    <col min="15372" max="15616" width="12.125" style="28"/>
    <col min="15617" max="15617" width="13.375" style="28" customWidth="1"/>
    <col min="15618" max="15618" width="18.375" style="28" customWidth="1"/>
    <col min="15619" max="15621" width="13.375" style="28" customWidth="1"/>
    <col min="15622" max="15622" width="12.125" style="28"/>
    <col min="15623" max="15625" width="13.375" style="28" customWidth="1"/>
    <col min="15626" max="15626" width="12.125" style="28" customWidth="1"/>
    <col min="15627" max="15627" width="10.875" style="28" customWidth="1"/>
    <col min="15628" max="15872" width="12.125" style="28"/>
    <col min="15873" max="15873" width="13.375" style="28" customWidth="1"/>
    <col min="15874" max="15874" width="18.375" style="28" customWidth="1"/>
    <col min="15875" max="15877" width="13.375" style="28" customWidth="1"/>
    <col min="15878" max="15878" width="12.125" style="28"/>
    <col min="15879" max="15881" width="13.375" style="28" customWidth="1"/>
    <col min="15882" max="15882" width="12.125" style="28" customWidth="1"/>
    <col min="15883" max="15883" width="10.875" style="28" customWidth="1"/>
    <col min="15884" max="16128" width="12.125" style="28"/>
    <col min="16129" max="16129" width="13.375" style="28" customWidth="1"/>
    <col min="16130" max="16130" width="18.375" style="28" customWidth="1"/>
    <col min="16131" max="16133" width="13.375" style="28" customWidth="1"/>
    <col min="16134" max="16134" width="12.125" style="28"/>
    <col min="16135" max="16137" width="13.375" style="28" customWidth="1"/>
    <col min="16138" max="16138" width="12.125" style="28" customWidth="1"/>
    <col min="16139" max="16139" width="10.875" style="28" customWidth="1"/>
    <col min="16140" max="16384" width="12.125" style="28"/>
  </cols>
  <sheetData>
    <row r="1" spans="1:11" x14ac:dyDescent="0.2">
      <c r="A1" s="43"/>
    </row>
    <row r="6" spans="1:11" x14ac:dyDescent="0.2">
      <c r="C6" s="3" t="s">
        <v>707</v>
      </c>
      <c r="G6" s="70"/>
      <c r="H6" s="70"/>
      <c r="I6" s="70"/>
      <c r="J6" s="70"/>
    </row>
    <row r="7" spans="1:11" ht="18" thickBot="1" x14ac:dyDescent="0.25">
      <c r="B7" s="44"/>
      <c r="C7" s="66" t="s">
        <v>691</v>
      </c>
      <c r="D7" s="44"/>
      <c r="E7" s="44"/>
      <c r="F7" s="44"/>
      <c r="G7" s="44"/>
      <c r="H7" s="44"/>
      <c r="I7" s="44"/>
      <c r="J7" s="66" t="s">
        <v>692</v>
      </c>
      <c r="K7" s="44"/>
    </row>
    <row r="8" spans="1:11" x14ac:dyDescent="0.2">
      <c r="C8" s="40"/>
      <c r="D8" s="70"/>
      <c r="G8" s="40"/>
      <c r="H8" s="70"/>
      <c r="K8" s="70"/>
    </row>
    <row r="9" spans="1:11" x14ac:dyDescent="0.2">
      <c r="A9" s="24"/>
      <c r="C9" s="163" t="s">
        <v>693</v>
      </c>
      <c r="D9" s="60" t="s">
        <v>708</v>
      </c>
      <c r="E9" s="46"/>
      <c r="F9" s="46"/>
      <c r="G9" s="163" t="s">
        <v>693</v>
      </c>
      <c r="H9" s="46"/>
      <c r="I9" s="60" t="s">
        <v>709</v>
      </c>
      <c r="J9" s="46"/>
      <c r="K9" s="46"/>
    </row>
    <row r="10" spans="1:11" x14ac:dyDescent="0.2">
      <c r="C10" s="67" t="s">
        <v>695</v>
      </c>
      <c r="D10" s="40"/>
      <c r="E10" s="40"/>
      <c r="F10" s="40"/>
      <c r="G10" s="67" t="s">
        <v>695</v>
      </c>
      <c r="H10" s="163" t="s">
        <v>710</v>
      </c>
      <c r="I10" s="163" t="s">
        <v>711</v>
      </c>
      <c r="J10" s="67" t="s">
        <v>712</v>
      </c>
      <c r="K10" s="163" t="s">
        <v>713</v>
      </c>
    </row>
    <row r="11" spans="1:11" x14ac:dyDescent="0.2">
      <c r="B11" s="46"/>
      <c r="C11" s="47" t="s">
        <v>94</v>
      </c>
      <c r="D11" s="47" t="s">
        <v>714</v>
      </c>
      <c r="E11" s="47" t="s">
        <v>715</v>
      </c>
      <c r="F11" s="47" t="s">
        <v>716</v>
      </c>
      <c r="G11" s="47" t="s">
        <v>94</v>
      </c>
      <c r="H11" s="48" t="s">
        <v>717</v>
      </c>
      <c r="I11" s="48" t="s">
        <v>717</v>
      </c>
      <c r="J11" s="47" t="s">
        <v>718</v>
      </c>
      <c r="K11" s="48" t="s">
        <v>719</v>
      </c>
    </row>
    <row r="12" spans="1:11" x14ac:dyDescent="0.2">
      <c r="C12" s="40"/>
      <c r="G12" s="40"/>
      <c r="K12" s="70"/>
    </row>
    <row r="13" spans="1:11" x14ac:dyDescent="0.2">
      <c r="B13" s="43" t="s">
        <v>720</v>
      </c>
      <c r="C13" s="55">
        <v>438007</v>
      </c>
      <c r="D13" s="52">
        <v>180128</v>
      </c>
      <c r="E13" s="52">
        <v>110792</v>
      </c>
      <c r="F13" s="52">
        <v>147040</v>
      </c>
      <c r="G13" s="55">
        <v>438007</v>
      </c>
      <c r="H13" s="52">
        <v>178130</v>
      </c>
      <c r="I13" s="52">
        <v>128940</v>
      </c>
      <c r="J13" s="52">
        <v>69656</v>
      </c>
      <c r="K13" s="71">
        <v>61279</v>
      </c>
    </row>
    <row r="14" spans="1:11" x14ac:dyDescent="0.2">
      <c r="B14" s="43" t="s">
        <v>701</v>
      </c>
      <c r="C14" s="55">
        <v>457345</v>
      </c>
      <c r="D14" s="52">
        <v>157936</v>
      </c>
      <c r="E14" s="52">
        <v>127447</v>
      </c>
      <c r="F14" s="52">
        <v>171879</v>
      </c>
      <c r="G14" s="55">
        <v>457345</v>
      </c>
      <c r="H14" s="52">
        <v>157972</v>
      </c>
      <c r="I14" s="52">
        <v>152399</v>
      </c>
      <c r="J14" s="52">
        <v>77468</v>
      </c>
      <c r="K14" s="71">
        <v>69443</v>
      </c>
    </row>
    <row r="15" spans="1:11" x14ac:dyDescent="0.2">
      <c r="B15" s="43" t="s">
        <v>702</v>
      </c>
      <c r="C15" s="55">
        <v>481181</v>
      </c>
      <c r="D15" s="52">
        <v>129783</v>
      </c>
      <c r="E15" s="52">
        <v>144465</v>
      </c>
      <c r="F15" s="52">
        <v>206700</v>
      </c>
      <c r="G15" s="55">
        <v>481181</v>
      </c>
      <c r="H15" s="52">
        <v>129850</v>
      </c>
      <c r="I15" s="52">
        <v>176452</v>
      </c>
      <c r="J15" s="52">
        <v>90379</v>
      </c>
      <c r="K15" s="71">
        <v>84275</v>
      </c>
    </row>
    <row r="16" spans="1:11" x14ac:dyDescent="0.2">
      <c r="B16" s="43" t="s">
        <v>703</v>
      </c>
      <c r="C16" s="55">
        <v>511565</v>
      </c>
      <c r="D16" s="52">
        <v>113326</v>
      </c>
      <c r="E16" s="52">
        <v>159668</v>
      </c>
      <c r="F16" s="52">
        <v>238047</v>
      </c>
      <c r="G16" s="55">
        <v>511565</v>
      </c>
      <c r="H16" s="52">
        <v>113840</v>
      </c>
      <c r="I16" s="52">
        <v>190210</v>
      </c>
      <c r="J16" s="52">
        <v>98760</v>
      </c>
      <c r="K16" s="71">
        <v>107290</v>
      </c>
    </row>
    <row r="17" spans="2:11" x14ac:dyDescent="0.2">
      <c r="B17" s="43"/>
      <c r="C17" s="55"/>
      <c r="D17" s="52"/>
      <c r="E17" s="52"/>
      <c r="F17" s="52"/>
      <c r="G17" s="55"/>
      <c r="H17" s="52"/>
      <c r="I17" s="52"/>
      <c r="J17" s="52"/>
      <c r="K17" s="71"/>
    </row>
    <row r="18" spans="2:11" x14ac:dyDescent="0.2">
      <c r="B18" s="43" t="s">
        <v>704</v>
      </c>
      <c r="C18" s="55">
        <v>487213</v>
      </c>
      <c r="D18" s="52">
        <v>87405</v>
      </c>
      <c r="E18" s="52">
        <v>150660</v>
      </c>
      <c r="F18" s="52">
        <v>247245</v>
      </c>
      <c r="G18" s="55">
        <v>487213</v>
      </c>
      <c r="H18" s="52">
        <v>87440</v>
      </c>
      <c r="I18" s="52">
        <v>178190</v>
      </c>
      <c r="J18" s="52">
        <v>99780</v>
      </c>
      <c r="K18" s="71">
        <v>119885</v>
      </c>
    </row>
    <row r="19" spans="2:11" x14ac:dyDescent="0.2">
      <c r="B19" s="43" t="s">
        <v>408</v>
      </c>
      <c r="C19" s="55">
        <v>499416</v>
      </c>
      <c r="D19" s="52">
        <v>80323</v>
      </c>
      <c r="E19" s="52">
        <v>148264</v>
      </c>
      <c r="F19" s="52">
        <v>270182</v>
      </c>
      <c r="G19" s="55">
        <v>499416</v>
      </c>
      <c r="H19" s="52">
        <v>80252</v>
      </c>
      <c r="I19" s="52">
        <v>178110</v>
      </c>
      <c r="J19" s="52">
        <v>112403</v>
      </c>
      <c r="K19" s="71">
        <v>127962</v>
      </c>
    </row>
    <row r="20" spans="2:11" x14ac:dyDescent="0.2">
      <c r="B20" s="43" t="s">
        <v>409</v>
      </c>
      <c r="C20" s="55">
        <v>497049</v>
      </c>
      <c r="D20" s="52">
        <v>74153</v>
      </c>
      <c r="E20" s="52">
        <v>140508</v>
      </c>
      <c r="F20" s="52">
        <v>281078</v>
      </c>
      <c r="G20" s="55">
        <v>497049</v>
      </c>
      <c r="H20" s="52">
        <v>73940</v>
      </c>
      <c r="I20" s="52">
        <v>169166</v>
      </c>
      <c r="J20" s="52">
        <v>110629</v>
      </c>
      <c r="K20" s="71">
        <v>142009</v>
      </c>
    </row>
    <row r="21" spans="2:11" x14ac:dyDescent="0.2">
      <c r="B21" s="43"/>
      <c r="C21" s="55"/>
      <c r="D21" s="52"/>
      <c r="E21" s="52"/>
      <c r="F21" s="52"/>
      <c r="G21" s="55"/>
      <c r="H21" s="52"/>
      <c r="I21" s="52"/>
      <c r="J21" s="52"/>
      <c r="K21" s="71"/>
    </row>
    <row r="22" spans="2:11" x14ac:dyDescent="0.2">
      <c r="B22" s="43" t="s">
        <v>410</v>
      </c>
      <c r="C22" s="55">
        <v>503903</v>
      </c>
      <c r="D22" s="52">
        <v>63542</v>
      </c>
      <c r="E22" s="52">
        <v>146093</v>
      </c>
      <c r="F22" s="52">
        <v>291796</v>
      </c>
      <c r="G22" s="55">
        <v>503903</v>
      </c>
      <c r="H22" s="52">
        <v>63373</v>
      </c>
      <c r="I22" s="52">
        <v>173209</v>
      </c>
      <c r="J22" s="52">
        <v>114387</v>
      </c>
      <c r="K22" s="71">
        <v>150514</v>
      </c>
    </row>
    <row r="23" spans="2:11" x14ac:dyDescent="0.2">
      <c r="B23" s="43" t="s">
        <v>465</v>
      </c>
      <c r="C23" s="55">
        <v>521584</v>
      </c>
      <c r="D23" s="52">
        <v>60823</v>
      </c>
      <c r="E23" s="52">
        <v>146920</v>
      </c>
      <c r="F23" s="52">
        <v>310469</v>
      </c>
      <c r="G23" s="55">
        <v>521584</v>
      </c>
      <c r="H23" s="52">
        <v>60461</v>
      </c>
      <c r="I23" s="52">
        <v>172437</v>
      </c>
      <c r="J23" s="52">
        <v>120437</v>
      </c>
      <c r="K23" s="71">
        <v>164963</v>
      </c>
    </row>
    <row r="24" spans="2:11" x14ac:dyDescent="0.2">
      <c r="B24" s="3" t="s">
        <v>412</v>
      </c>
      <c r="C24" s="23">
        <v>499157</v>
      </c>
      <c r="D24" s="119">
        <v>52712</v>
      </c>
      <c r="E24" s="119">
        <v>132006</v>
      </c>
      <c r="F24" s="119">
        <v>310576</v>
      </c>
      <c r="G24" s="23">
        <v>499157</v>
      </c>
      <c r="H24" s="168">
        <v>52250</v>
      </c>
      <c r="I24" s="168">
        <v>159840</v>
      </c>
      <c r="J24" s="168">
        <v>121097</v>
      </c>
      <c r="K24" s="168">
        <v>162216</v>
      </c>
    </row>
    <row r="25" spans="2:11" ht="18" thickBot="1" x14ac:dyDescent="0.25">
      <c r="B25" s="44"/>
      <c r="C25" s="57"/>
      <c r="D25" s="44"/>
      <c r="E25" s="44"/>
      <c r="F25" s="44"/>
      <c r="G25" s="57"/>
      <c r="H25" s="44"/>
      <c r="I25" s="44"/>
      <c r="J25" s="44"/>
      <c r="K25" s="44"/>
    </row>
    <row r="26" spans="2:11" x14ac:dyDescent="0.2">
      <c r="C26" s="40"/>
      <c r="D26" s="70"/>
      <c r="E26" s="70"/>
      <c r="F26" s="70"/>
      <c r="G26" s="70"/>
      <c r="H26" s="70"/>
      <c r="I26" s="70"/>
      <c r="J26" s="70"/>
    </row>
    <row r="27" spans="2:11" x14ac:dyDescent="0.2">
      <c r="C27" s="163" t="s">
        <v>693</v>
      </c>
      <c r="D27" s="46"/>
      <c r="E27" s="46"/>
      <c r="F27" s="46"/>
      <c r="G27" s="60" t="s">
        <v>721</v>
      </c>
      <c r="H27" s="46"/>
      <c r="I27" s="46"/>
      <c r="J27" s="46"/>
      <c r="K27" s="46"/>
    </row>
    <row r="28" spans="2:11" x14ac:dyDescent="0.2">
      <c r="C28" s="67" t="s">
        <v>695</v>
      </c>
      <c r="D28" s="40"/>
      <c r="E28" s="46"/>
      <c r="F28" s="46"/>
      <c r="G28" s="40"/>
      <c r="H28" s="46"/>
      <c r="I28" s="46"/>
      <c r="J28" s="46"/>
      <c r="K28" s="40"/>
    </row>
    <row r="29" spans="2:11" x14ac:dyDescent="0.2">
      <c r="C29" s="67" t="s">
        <v>94</v>
      </c>
      <c r="D29" s="67" t="s">
        <v>722</v>
      </c>
      <c r="E29" s="163" t="s">
        <v>723</v>
      </c>
      <c r="F29" s="40"/>
      <c r="G29" s="67" t="s">
        <v>724</v>
      </c>
      <c r="H29" s="163" t="s">
        <v>725</v>
      </c>
      <c r="I29" s="163" t="s">
        <v>725</v>
      </c>
      <c r="J29" s="163" t="s">
        <v>726</v>
      </c>
      <c r="K29" s="163" t="s">
        <v>727</v>
      </c>
    </row>
    <row r="30" spans="2:11" x14ac:dyDescent="0.2">
      <c r="B30" s="46"/>
      <c r="C30" s="59"/>
      <c r="D30" s="59"/>
      <c r="E30" s="48" t="s">
        <v>728</v>
      </c>
      <c r="F30" s="47" t="s">
        <v>729</v>
      </c>
      <c r="G30" s="59"/>
      <c r="H30" s="48" t="s">
        <v>730</v>
      </c>
      <c r="I30" s="48" t="s">
        <v>731</v>
      </c>
      <c r="J30" s="47" t="s">
        <v>732</v>
      </c>
      <c r="K30" s="47" t="s">
        <v>733</v>
      </c>
    </row>
    <row r="31" spans="2:11" x14ac:dyDescent="0.2">
      <c r="C31" s="40"/>
      <c r="K31" s="70"/>
    </row>
    <row r="32" spans="2:11" x14ac:dyDescent="0.2">
      <c r="B32" s="43" t="s">
        <v>720</v>
      </c>
      <c r="C32" s="55">
        <v>438007</v>
      </c>
      <c r="D32" s="52">
        <v>194832</v>
      </c>
      <c r="E32" s="50" t="s">
        <v>102</v>
      </c>
      <c r="F32" s="50" t="s">
        <v>102</v>
      </c>
      <c r="G32" s="52">
        <v>126120</v>
      </c>
      <c r="H32" s="50" t="s">
        <v>102</v>
      </c>
      <c r="I32" s="50" t="s">
        <v>102</v>
      </c>
      <c r="J32" s="50" t="s">
        <v>102</v>
      </c>
      <c r="K32" s="71">
        <v>117053</v>
      </c>
    </row>
    <row r="33" spans="1:11" x14ac:dyDescent="0.2">
      <c r="B33" s="43" t="s">
        <v>701</v>
      </c>
      <c r="C33" s="55">
        <v>457345</v>
      </c>
      <c r="D33" s="52">
        <v>229297</v>
      </c>
      <c r="E33" s="50" t="s">
        <v>102</v>
      </c>
      <c r="F33" s="50" t="s">
        <v>102</v>
      </c>
      <c r="G33" s="52">
        <v>123770</v>
      </c>
      <c r="H33" s="50" t="s">
        <v>102</v>
      </c>
      <c r="I33" s="50" t="s">
        <v>102</v>
      </c>
      <c r="J33" s="50" t="s">
        <v>102</v>
      </c>
      <c r="K33" s="71">
        <v>104235</v>
      </c>
    </row>
    <row r="34" spans="1:11" x14ac:dyDescent="0.2">
      <c r="B34" s="43" t="s">
        <v>702</v>
      </c>
      <c r="C34" s="55">
        <v>481181</v>
      </c>
      <c r="D34" s="52">
        <v>268212</v>
      </c>
      <c r="E34" s="50" t="s">
        <v>102</v>
      </c>
      <c r="F34" s="50" t="s">
        <v>102</v>
      </c>
      <c r="G34" s="52">
        <v>117822</v>
      </c>
      <c r="H34" s="50" t="s">
        <v>102</v>
      </c>
      <c r="I34" s="50" t="s">
        <v>102</v>
      </c>
      <c r="J34" s="50" t="s">
        <v>102</v>
      </c>
      <c r="K34" s="71">
        <v>94420</v>
      </c>
    </row>
    <row r="35" spans="1:11" x14ac:dyDescent="0.2">
      <c r="B35" s="43" t="s">
        <v>703</v>
      </c>
      <c r="C35" s="55">
        <v>511565</v>
      </c>
      <c r="D35" s="52">
        <v>296250</v>
      </c>
      <c r="E35" s="50" t="s">
        <v>102</v>
      </c>
      <c r="F35" s="50" t="s">
        <v>102</v>
      </c>
      <c r="G35" s="52">
        <v>125222</v>
      </c>
      <c r="H35" s="50" t="s">
        <v>102</v>
      </c>
      <c r="I35" s="50" t="s">
        <v>102</v>
      </c>
      <c r="J35" s="50" t="s">
        <v>102</v>
      </c>
      <c r="K35" s="71">
        <v>90090</v>
      </c>
    </row>
    <row r="36" spans="1:11" x14ac:dyDescent="0.2">
      <c r="B36" s="43"/>
      <c r="C36" s="55"/>
      <c r="D36" s="52"/>
      <c r="E36" s="50"/>
      <c r="F36" s="50"/>
      <c r="G36" s="52"/>
      <c r="H36" s="50"/>
      <c r="I36" s="50"/>
      <c r="J36" s="50"/>
      <c r="K36" s="71"/>
    </row>
    <row r="37" spans="1:11" x14ac:dyDescent="0.2">
      <c r="B37" s="43" t="s">
        <v>704</v>
      </c>
      <c r="C37" s="55">
        <v>487213</v>
      </c>
      <c r="D37" s="53">
        <v>299924</v>
      </c>
      <c r="E37" s="52">
        <v>288185</v>
      </c>
      <c r="F37" s="52">
        <v>11739</v>
      </c>
      <c r="G37" s="53">
        <v>114284</v>
      </c>
      <c r="H37" s="52">
        <v>21701</v>
      </c>
      <c r="I37" s="52">
        <v>85143</v>
      </c>
      <c r="J37" s="52">
        <v>7440</v>
      </c>
      <c r="K37" s="71">
        <v>72267</v>
      </c>
    </row>
    <row r="38" spans="1:11" x14ac:dyDescent="0.2">
      <c r="B38" s="43" t="s">
        <v>408</v>
      </c>
      <c r="C38" s="55">
        <v>499416</v>
      </c>
      <c r="D38" s="53">
        <v>311268</v>
      </c>
      <c r="E38" s="52">
        <v>297631</v>
      </c>
      <c r="F38" s="52">
        <v>13637</v>
      </c>
      <c r="G38" s="53">
        <v>115066</v>
      </c>
      <c r="H38" s="52">
        <v>25506</v>
      </c>
      <c r="I38" s="52">
        <v>80894</v>
      </c>
      <c r="J38" s="52">
        <v>8666</v>
      </c>
      <c r="K38" s="71">
        <v>72883</v>
      </c>
    </row>
    <row r="39" spans="1:11" x14ac:dyDescent="0.2">
      <c r="B39" s="43" t="s">
        <v>409</v>
      </c>
      <c r="C39" s="55">
        <v>497049</v>
      </c>
      <c r="D39" s="53">
        <v>325188</v>
      </c>
      <c r="E39" s="52">
        <v>310011</v>
      </c>
      <c r="F39" s="52">
        <v>15177</v>
      </c>
      <c r="G39" s="53">
        <v>108401</v>
      </c>
      <c r="H39" s="52">
        <v>24651</v>
      </c>
      <c r="I39" s="52">
        <v>77550</v>
      </c>
      <c r="J39" s="52">
        <v>6200</v>
      </c>
      <c r="K39" s="71">
        <v>63398</v>
      </c>
    </row>
    <row r="40" spans="1:11" x14ac:dyDescent="0.2">
      <c r="B40" s="43"/>
      <c r="C40" s="55"/>
      <c r="D40" s="53"/>
      <c r="E40" s="52"/>
      <c r="F40" s="52"/>
      <c r="G40" s="53"/>
      <c r="H40" s="52"/>
      <c r="I40" s="52"/>
      <c r="J40" s="52"/>
      <c r="K40" s="71"/>
    </row>
    <row r="41" spans="1:11" x14ac:dyDescent="0.2">
      <c r="B41" s="43" t="s">
        <v>410</v>
      </c>
      <c r="C41" s="55">
        <v>503903</v>
      </c>
      <c r="D41" s="53">
        <v>344711</v>
      </c>
      <c r="E41" s="52">
        <v>326455</v>
      </c>
      <c r="F41" s="52">
        <v>18256</v>
      </c>
      <c r="G41" s="53">
        <v>99704</v>
      </c>
      <c r="H41" s="52">
        <v>24492</v>
      </c>
      <c r="I41" s="52">
        <v>68574</v>
      </c>
      <c r="J41" s="52">
        <v>6638</v>
      </c>
      <c r="K41" s="71">
        <v>59398</v>
      </c>
    </row>
    <row r="42" spans="1:11" x14ac:dyDescent="0.2">
      <c r="B42" s="43" t="s">
        <v>465</v>
      </c>
      <c r="C42" s="55">
        <v>521584</v>
      </c>
      <c r="D42" s="53">
        <v>371197</v>
      </c>
      <c r="E42" s="52">
        <v>349991</v>
      </c>
      <c r="F42" s="52">
        <v>21206</v>
      </c>
      <c r="G42" s="53">
        <v>94569</v>
      </c>
      <c r="H42" s="52">
        <v>24560</v>
      </c>
      <c r="I42" s="52">
        <v>66173</v>
      </c>
      <c r="J42" s="52">
        <v>3836</v>
      </c>
      <c r="K42" s="71">
        <v>55756</v>
      </c>
    </row>
    <row r="43" spans="1:11" x14ac:dyDescent="0.2">
      <c r="B43" s="3" t="s">
        <v>412</v>
      </c>
      <c r="C43" s="23">
        <v>499157</v>
      </c>
      <c r="D43" s="24">
        <v>368498</v>
      </c>
      <c r="E43" s="119">
        <v>346797</v>
      </c>
      <c r="F43" s="119">
        <v>21701</v>
      </c>
      <c r="G43" s="24">
        <v>82885</v>
      </c>
      <c r="H43" s="119">
        <v>23213</v>
      </c>
      <c r="I43" s="119">
        <v>56788</v>
      </c>
      <c r="J43" s="119">
        <v>2884</v>
      </c>
      <c r="K43" s="282">
        <v>47747</v>
      </c>
    </row>
    <row r="44" spans="1:11" ht="18" thickBot="1" x14ac:dyDescent="0.25">
      <c r="B44" s="45"/>
      <c r="C44" s="57"/>
      <c r="D44" s="44"/>
      <c r="E44" s="44"/>
      <c r="F44" s="44"/>
      <c r="G44" s="45"/>
      <c r="H44" s="45"/>
      <c r="I44" s="44"/>
      <c r="J44" s="45"/>
      <c r="K44" s="44"/>
    </row>
    <row r="45" spans="1:11" x14ac:dyDescent="0.2">
      <c r="C45" s="43" t="s">
        <v>734</v>
      </c>
    </row>
    <row r="46" spans="1:11" x14ac:dyDescent="0.2">
      <c r="A46" s="24"/>
      <c r="B46" s="24"/>
      <c r="C46" s="43" t="s">
        <v>71</v>
      </c>
      <c r="D46" s="24"/>
      <c r="E46" s="24"/>
      <c r="F46" s="24"/>
      <c r="G46" s="24"/>
      <c r="I46" s="24"/>
      <c r="K46" s="24"/>
    </row>
    <row r="47" spans="1:11" x14ac:dyDescent="0.2">
      <c r="A47" s="43"/>
      <c r="B47" s="24"/>
      <c r="F47" s="24"/>
      <c r="G47" s="24"/>
      <c r="I47" s="24"/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7"/>
  <sheetViews>
    <sheetView showGridLines="0" zoomScale="75" zoomScaleNormal="100" workbookViewId="0">
      <selection activeCell="A6" sqref="A6:IV76"/>
    </sheetView>
  </sheetViews>
  <sheetFormatPr defaultColWidth="10.875" defaultRowHeight="17.25" x14ac:dyDescent="0.2"/>
  <cols>
    <col min="1" max="1" width="13.375" style="175" customWidth="1"/>
    <col min="2" max="2" width="18.375" style="175" customWidth="1"/>
    <col min="3" max="3" width="10.875" style="175"/>
    <col min="4" max="4" width="13.375" style="175" customWidth="1"/>
    <col min="5" max="5" width="10.875" style="175"/>
    <col min="6" max="6" width="11.5" style="175" bestFit="1" customWidth="1"/>
    <col min="7" max="7" width="12.125" style="175" customWidth="1"/>
    <col min="8" max="8" width="10.875" style="175"/>
    <col min="9" max="10" width="10.875" style="175" customWidth="1"/>
    <col min="11" max="11" width="12.125" style="175" customWidth="1"/>
    <col min="12" max="12" width="10.875" style="175" customWidth="1"/>
    <col min="13" max="256" width="10.875" style="175"/>
    <col min="257" max="257" width="13.375" style="175" customWidth="1"/>
    <col min="258" max="258" width="18.375" style="175" customWidth="1"/>
    <col min="259" max="259" width="10.875" style="175"/>
    <col min="260" max="260" width="13.375" style="175" customWidth="1"/>
    <col min="261" max="261" width="10.875" style="175"/>
    <col min="262" max="262" width="11.5" style="175" bestFit="1" customWidth="1"/>
    <col min="263" max="263" width="12.125" style="175" customWidth="1"/>
    <col min="264" max="264" width="10.875" style="175"/>
    <col min="265" max="266" width="10.875" style="175" customWidth="1"/>
    <col min="267" max="267" width="12.125" style="175" customWidth="1"/>
    <col min="268" max="268" width="10.875" style="175" customWidth="1"/>
    <col min="269" max="512" width="10.875" style="175"/>
    <col min="513" max="513" width="13.375" style="175" customWidth="1"/>
    <col min="514" max="514" width="18.375" style="175" customWidth="1"/>
    <col min="515" max="515" width="10.875" style="175"/>
    <col min="516" max="516" width="13.375" style="175" customWidth="1"/>
    <col min="517" max="517" width="10.875" style="175"/>
    <col min="518" max="518" width="11.5" style="175" bestFit="1" customWidth="1"/>
    <col min="519" max="519" width="12.125" style="175" customWidth="1"/>
    <col min="520" max="520" width="10.875" style="175"/>
    <col min="521" max="522" width="10.875" style="175" customWidth="1"/>
    <col min="523" max="523" width="12.125" style="175" customWidth="1"/>
    <col min="524" max="524" width="10.875" style="175" customWidth="1"/>
    <col min="525" max="768" width="10.875" style="175"/>
    <col min="769" max="769" width="13.375" style="175" customWidth="1"/>
    <col min="770" max="770" width="18.375" style="175" customWidth="1"/>
    <col min="771" max="771" width="10.875" style="175"/>
    <col min="772" max="772" width="13.375" style="175" customWidth="1"/>
    <col min="773" max="773" width="10.875" style="175"/>
    <col min="774" max="774" width="11.5" style="175" bestFit="1" customWidth="1"/>
    <col min="775" max="775" width="12.125" style="175" customWidth="1"/>
    <col min="776" max="776" width="10.875" style="175"/>
    <col min="777" max="778" width="10.875" style="175" customWidth="1"/>
    <col min="779" max="779" width="12.125" style="175" customWidth="1"/>
    <col min="780" max="780" width="10.875" style="175" customWidth="1"/>
    <col min="781" max="1024" width="10.875" style="175"/>
    <col min="1025" max="1025" width="13.375" style="175" customWidth="1"/>
    <col min="1026" max="1026" width="18.375" style="175" customWidth="1"/>
    <col min="1027" max="1027" width="10.875" style="175"/>
    <col min="1028" max="1028" width="13.375" style="175" customWidth="1"/>
    <col min="1029" max="1029" width="10.875" style="175"/>
    <col min="1030" max="1030" width="11.5" style="175" bestFit="1" customWidth="1"/>
    <col min="1031" max="1031" width="12.125" style="175" customWidth="1"/>
    <col min="1032" max="1032" width="10.875" style="175"/>
    <col min="1033" max="1034" width="10.875" style="175" customWidth="1"/>
    <col min="1035" max="1035" width="12.125" style="175" customWidth="1"/>
    <col min="1036" max="1036" width="10.875" style="175" customWidth="1"/>
    <col min="1037" max="1280" width="10.875" style="175"/>
    <col min="1281" max="1281" width="13.375" style="175" customWidth="1"/>
    <col min="1282" max="1282" width="18.375" style="175" customWidth="1"/>
    <col min="1283" max="1283" width="10.875" style="175"/>
    <col min="1284" max="1284" width="13.375" style="175" customWidth="1"/>
    <col min="1285" max="1285" width="10.875" style="175"/>
    <col min="1286" max="1286" width="11.5" style="175" bestFit="1" customWidth="1"/>
    <col min="1287" max="1287" width="12.125" style="175" customWidth="1"/>
    <col min="1288" max="1288" width="10.875" style="175"/>
    <col min="1289" max="1290" width="10.875" style="175" customWidth="1"/>
    <col min="1291" max="1291" width="12.125" style="175" customWidth="1"/>
    <col min="1292" max="1292" width="10.875" style="175" customWidth="1"/>
    <col min="1293" max="1536" width="10.875" style="175"/>
    <col min="1537" max="1537" width="13.375" style="175" customWidth="1"/>
    <col min="1538" max="1538" width="18.375" style="175" customWidth="1"/>
    <col min="1539" max="1539" width="10.875" style="175"/>
    <col min="1540" max="1540" width="13.375" style="175" customWidth="1"/>
    <col min="1541" max="1541" width="10.875" style="175"/>
    <col min="1542" max="1542" width="11.5" style="175" bestFit="1" customWidth="1"/>
    <col min="1543" max="1543" width="12.125" style="175" customWidth="1"/>
    <col min="1544" max="1544" width="10.875" style="175"/>
    <col min="1545" max="1546" width="10.875" style="175" customWidth="1"/>
    <col min="1547" max="1547" width="12.125" style="175" customWidth="1"/>
    <col min="1548" max="1548" width="10.875" style="175" customWidth="1"/>
    <col min="1549" max="1792" width="10.875" style="175"/>
    <col min="1793" max="1793" width="13.375" style="175" customWidth="1"/>
    <col min="1794" max="1794" width="18.375" style="175" customWidth="1"/>
    <col min="1795" max="1795" width="10.875" style="175"/>
    <col min="1796" max="1796" width="13.375" style="175" customWidth="1"/>
    <col min="1797" max="1797" width="10.875" style="175"/>
    <col min="1798" max="1798" width="11.5" style="175" bestFit="1" customWidth="1"/>
    <col min="1799" max="1799" width="12.125" style="175" customWidth="1"/>
    <col min="1800" max="1800" width="10.875" style="175"/>
    <col min="1801" max="1802" width="10.875" style="175" customWidth="1"/>
    <col min="1803" max="1803" width="12.125" style="175" customWidth="1"/>
    <col min="1804" max="1804" width="10.875" style="175" customWidth="1"/>
    <col min="1805" max="2048" width="10.875" style="175"/>
    <col min="2049" max="2049" width="13.375" style="175" customWidth="1"/>
    <col min="2050" max="2050" width="18.375" style="175" customWidth="1"/>
    <col min="2051" max="2051" width="10.875" style="175"/>
    <col min="2052" max="2052" width="13.375" style="175" customWidth="1"/>
    <col min="2053" max="2053" width="10.875" style="175"/>
    <col min="2054" max="2054" width="11.5" style="175" bestFit="1" customWidth="1"/>
    <col min="2055" max="2055" width="12.125" style="175" customWidth="1"/>
    <col min="2056" max="2056" width="10.875" style="175"/>
    <col min="2057" max="2058" width="10.875" style="175" customWidth="1"/>
    <col min="2059" max="2059" width="12.125" style="175" customWidth="1"/>
    <col min="2060" max="2060" width="10.875" style="175" customWidth="1"/>
    <col min="2061" max="2304" width="10.875" style="175"/>
    <col min="2305" max="2305" width="13.375" style="175" customWidth="1"/>
    <col min="2306" max="2306" width="18.375" style="175" customWidth="1"/>
    <col min="2307" max="2307" width="10.875" style="175"/>
    <col min="2308" max="2308" width="13.375" style="175" customWidth="1"/>
    <col min="2309" max="2309" width="10.875" style="175"/>
    <col min="2310" max="2310" width="11.5" style="175" bestFit="1" customWidth="1"/>
    <col min="2311" max="2311" width="12.125" style="175" customWidth="1"/>
    <col min="2312" max="2312" width="10.875" style="175"/>
    <col min="2313" max="2314" width="10.875" style="175" customWidth="1"/>
    <col min="2315" max="2315" width="12.125" style="175" customWidth="1"/>
    <col min="2316" max="2316" width="10.875" style="175" customWidth="1"/>
    <col min="2317" max="2560" width="10.875" style="175"/>
    <col min="2561" max="2561" width="13.375" style="175" customWidth="1"/>
    <col min="2562" max="2562" width="18.375" style="175" customWidth="1"/>
    <col min="2563" max="2563" width="10.875" style="175"/>
    <col min="2564" max="2564" width="13.375" style="175" customWidth="1"/>
    <col min="2565" max="2565" width="10.875" style="175"/>
    <col min="2566" max="2566" width="11.5" style="175" bestFit="1" customWidth="1"/>
    <col min="2567" max="2567" width="12.125" style="175" customWidth="1"/>
    <col min="2568" max="2568" width="10.875" style="175"/>
    <col min="2569" max="2570" width="10.875" style="175" customWidth="1"/>
    <col min="2571" max="2571" width="12.125" style="175" customWidth="1"/>
    <col min="2572" max="2572" width="10.875" style="175" customWidth="1"/>
    <col min="2573" max="2816" width="10.875" style="175"/>
    <col min="2817" max="2817" width="13.375" style="175" customWidth="1"/>
    <col min="2818" max="2818" width="18.375" style="175" customWidth="1"/>
    <col min="2819" max="2819" width="10.875" style="175"/>
    <col min="2820" max="2820" width="13.375" style="175" customWidth="1"/>
    <col min="2821" max="2821" width="10.875" style="175"/>
    <col min="2822" max="2822" width="11.5" style="175" bestFit="1" customWidth="1"/>
    <col min="2823" max="2823" width="12.125" style="175" customWidth="1"/>
    <col min="2824" max="2824" width="10.875" style="175"/>
    <col min="2825" max="2826" width="10.875" style="175" customWidth="1"/>
    <col min="2827" max="2827" width="12.125" style="175" customWidth="1"/>
    <col min="2828" max="2828" width="10.875" style="175" customWidth="1"/>
    <col min="2829" max="3072" width="10.875" style="175"/>
    <col min="3073" max="3073" width="13.375" style="175" customWidth="1"/>
    <col min="3074" max="3074" width="18.375" style="175" customWidth="1"/>
    <col min="3075" max="3075" width="10.875" style="175"/>
    <col min="3076" max="3076" width="13.375" style="175" customWidth="1"/>
    <col min="3077" max="3077" width="10.875" style="175"/>
    <col min="3078" max="3078" width="11.5" style="175" bestFit="1" customWidth="1"/>
    <col min="3079" max="3079" width="12.125" style="175" customWidth="1"/>
    <col min="3080" max="3080" width="10.875" style="175"/>
    <col min="3081" max="3082" width="10.875" style="175" customWidth="1"/>
    <col min="3083" max="3083" width="12.125" style="175" customWidth="1"/>
    <col min="3084" max="3084" width="10.875" style="175" customWidth="1"/>
    <col min="3085" max="3328" width="10.875" style="175"/>
    <col min="3329" max="3329" width="13.375" style="175" customWidth="1"/>
    <col min="3330" max="3330" width="18.375" style="175" customWidth="1"/>
    <col min="3331" max="3331" width="10.875" style="175"/>
    <col min="3332" max="3332" width="13.375" style="175" customWidth="1"/>
    <col min="3333" max="3333" width="10.875" style="175"/>
    <col min="3334" max="3334" width="11.5" style="175" bestFit="1" customWidth="1"/>
    <col min="3335" max="3335" width="12.125" style="175" customWidth="1"/>
    <col min="3336" max="3336" width="10.875" style="175"/>
    <col min="3337" max="3338" width="10.875" style="175" customWidth="1"/>
    <col min="3339" max="3339" width="12.125" style="175" customWidth="1"/>
    <col min="3340" max="3340" width="10.875" style="175" customWidth="1"/>
    <col min="3341" max="3584" width="10.875" style="175"/>
    <col min="3585" max="3585" width="13.375" style="175" customWidth="1"/>
    <col min="3586" max="3586" width="18.375" style="175" customWidth="1"/>
    <col min="3587" max="3587" width="10.875" style="175"/>
    <col min="3588" max="3588" width="13.375" style="175" customWidth="1"/>
    <col min="3589" max="3589" width="10.875" style="175"/>
    <col min="3590" max="3590" width="11.5" style="175" bestFit="1" customWidth="1"/>
    <col min="3591" max="3591" width="12.125" style="175" customWidth="1"/>
    <col min="3592" max="3592" width="10.875" style="175"/>
    <col min="3593" max="3594" width="10.875" style="175" customWidth="1"/>
    <col min="3595" max="3595" width="12.125" style="175" customWidth="1"/>
    <col min="3596" max="3596" width="10.875" style="175" customWidth="1"/>
    <col min="3597" max="3840" width="10.875" style="175"/>
    <col min="3841" max="3841" width="13.375" style="175" customWidth="1"/>
    <col min="3842" max="3842" width="18.375" style="175" customWidth="1"/>
    <col min="3843" max="3843" width="10.875" style="175"/>
    <col min="3844" max="3844" width="13.375" style="175" customWidth="1"/>
    <col min="3845" max="3845" width="10.875" style="175"/>
    <col min="3846" max="3846" width="11.5" style="175" bestFit="1" customWidth="1"/>
    <col min="3847" max="3847" width="12.125" style="175" customWidth="1"/>
    <col min="3848" max="3848" width="10.875" style="175"/>
    <col min="3849" max="3850" width="10.875" style="175" customWidth="1"/>
    <col min="3851" max="3851" width="12.125" style="175" customWidth="1"/>
    <col min="3852" max="3852" width="10.875" style="175" customWidth="1"/>
    <col min="3853" max="4096" width="10.875" style="175"/>
    <col min="4097" max="4097" width="13.375" style="175" customWidth="1"/>
    <col min="4098" max="4098" width="18.375" style="175" customWidth="1"/>
    <col min="4099" max="4099" width="10.875" style="175"/>
    <col min="4100" max="4100" width="13.375" style="175" customWidth="1"/>
    <col min="4101" max="4101" width="10.875" style="175"/>
    <col min="4102" max="4102" width="11.5" style="175" bestFit="1" customWidth="1"/>
    <col min="4103" max="4103" width="12.125" style="175" customWidth="1"/>
    <col min="4104" max="4104" width="10.875" style="175"/>
    <col min="4105" max="4106" width="10.875" style="175" customWidth="1"/>
    <col min="4107" max="4107" width="12.125" style="175" customWidth="1"/>
    <col min="4108" max="4108" width="10.875" style="175" customWidth="1"/>
    <col min="4109" max="4352" width="10.875" style="175"/>
    <col min="4353" max="4353" width="13.375" style="175" customWidth="1"/>
    <col min="4354" max="4354" width="18.375" style="175" customWidth="1"/>
    <col min="4355" max="4355" width="10.875" style="175"/>
    <col min="4356" max="4356" width="13.375" style="175" customWidth="1"/>
    <col min="4357" max="4357" width="10.875" style="175"/>
    <col min="4358" max="4358" width="11.5" style="175" bestFit="1" customWidth="1"/>
    <col min="4359" max="4359" width="12.125" style="175" customWidth="1"/>
    <col min="4360" max="4360" width="10.875" style="175"/>
    <col min="4361" max="4362" width="10.875" style="175" customWidth="1"/>
    <col min="4363" max="4363" width="12.125" style="175" customWidth="1"/>
    <col min="4364" max="4364" width="10.875" style="175" customWidth="1"/>
    <col min="4365" max="4608" width="10.875" style="175"/>
    <col min="4609" max="4609" width="13.375" style="175" customWidth="1"/>
    <col min="4610" max="4610" width="18.375" style="175" customWidth="1"/>
    <col min="4611" max="4611" width="10.875" style="175"/>
    <col min="4612" max="4612" width="13.375" style="175" customWidth="1"/>
    <col min="4613" max="4613" width="10.875" style="175"/>
    <col min="4614" max="4614" width="11.5" style="175" bestFit="1" customWidth="1"/>
    <col min="4615" max="4615" width="12.125" style="175" customWidth="1"/>
    <col min="4616" max="4616" width="10.875" style="175"/>
    <col min="4617" max="4618" width="10.875" style="175" customWidth="1"/>
    <col min="4619" max="4619" width="12.125" style="175" customWidth="1"/>
    <col min="4620" max="4620" width="10.875" style="175" customWidth="1"/>
    <col min="4621" max="4864" width="10.875" style="175"/>
    <col min="4865" max="4865" width="13.375" style="175" customWidth="1"/>
    <col min="4866" max="4866" width="18.375" style="175" customWidth="1"/>
    <col min="4867" max="4867" width="10.875" style="175"/>
    <col min="4868" max="4868" width="13.375" style="175" customWidth="1"/>
    <col min="4869" max="4869" width="10.875" style="175"/>
    <col min="4870" max="4870" width="11.5" style="175" bestFit="1" customWidth="1"/>
    <col min="4871" max="4871" width="12.125" style="175" customWidth="1"/>
    <col min="4872" max="4872" width="10.875" style="175"/>
    <col min="4873" max="4874" width="10.875" style="175" customWidth="1"/>
    <col min="4875" max="4875" width="12.125" style="175" customWidth="1"/>
    <col min="4876" max="4876" width="10.875" style="175" customWidth="1"/>
    <col min="4877" max="5120" width="10.875" style="175"/>
    <col min="5121" max="5121" width="13.375" style="175" customWidth="1"/>
    <col min="5122" max="5122" width="18.375" style="175" customWidth="1"/>
    <col min="5123" max="5123" width="10.875" style="175"/>
    <col min="5124" max="5124" width="13.375" style="175" customWidth="1"/>
    <col min="5125" max="5125" width="10.875" style="175"/>
    <col min="5126" max="5126" width="11.5" style="175" bestFit="1" customWidth="1"/>
    <col min="5127" max="5127" width="12.125" style="175" customWidth="1"/>
    <col min="5128" max="5128" width="10.875" style="175"/>
    <col min="5129" max="5130" width="10.875" style="175" customWidth="1"/>
    <col min="5131" max="5131" width="12.125" style="175" customWidth="1"/>
    <col min="5132" max="5132" width="10.875" style="175" customWidth="1"/>
    <col min="5133" max="5376" width="10.875" style="175"/>
    <col min="5377" max="5377" width="13.375" style="175" customWidth="1"/>
    <col min="5378" max="5378" width="18.375" style="175" customWidth="1"/>
    <col min="5379" max="5379" width="10.875" style="175"/>
    <col min="5380" max="5380" width="13.375" style="175" customWidth="1"/>
    <col min="5381" max="5381" width="10.875" style="175"/>
    <col min="5382" max="5382" width="11.5" style="175" bestFit="1" customWidth="1"/>
    <col min="5383" max="5383" width="12.125" style="175" customWidth="1"/>
    <col min="5384" max="5384" width="10.875" style="175"/>
    <col min="5385" max="5386" width="10.875" style="175" customWidth="1"/>
    <col min="5387" max="5387" width="12.125" style="175" customWidth="1"/>
    <col min="5388" max="5388" width="10.875" style="175" customWidth="1"/>
    <col min="5389" max="5632" width="10.875" style="175"/>
    <col min="5633" max="5633" width="13.375" style="175" customWidth="1"/>
    <col min="5634" max="5634" width="18.375" style="175" customWidth="1"/>
    <col min="5635" max="5635" width="10.875" style="175"/>
    <col min="5636" max="5636" width="13.375" style="175" customWidth="1"/>
    <col min="5637" max="5637" width="10.875" style="175"/>
    <col min="5638" max="5638" width="11.5" style="175" bestFit="1" customWidth="1"/>
    <col min="5639" max="5639" width="12.125" style="175" customWidth="1"/>
    <col min="5640" max="5640" width="10.875" style="175"/>
    <col min="5641" max="5642" width="10.875" style="175" customWidth="1"/>
    <col min="5643" max="5643" width="12.125" style="175" customWidth="1"/>
    <col min="5644" max="5644" width="10.875" style="175" customWidth="1"/>
    <col min="5645" max="5888" width="10.875" style="175"/>
    <col min="5889" max="5889" width="13.375" style="175" customWidth="1"/>
    <col min="5890" max="5890" width="18.375" style="175" customWidth="1"/>
    <col min="5891" max="5891" width="10.875" style="175"/>
    <col min="5892" max="5892" width="13.375" style="175" customWidth="1"/>
    <col min="5893" max="5893" width="10.875" style="175"/>
    <col min="5894" max="5894" width="11.5" style="175" bestFit="1" customWidth="1"/>
    <col min="5895" max="5895" width="12.125" style="175" customWidth="1"/>
    <col min="5896" max="5896" width="10.875" style="175"/>
    <col min="5897" max="5898" width="10.875" style="175" customWidth="1"/>
    <col min="5899" max="5899" width="12.125" style="175" customWidth="1"/>
    <col min="5900" max="5900" width="10.875" style="175" customWidth="1"/>
    <col min="5901" max="6144" width="10.875" style="175"/>
    <col min="6145" max="6145" width="13.375" style="175" customWidth="1"/>
    <col min="6146" max="6146" width="18.375" style="175" customWidth="1"/>
    <col min="6147" max="6147" width="10.875" style="175"/>
    <col min="6148" max="6148" width="13.375" style="175" customWidth="1"/>
    <col min="6149" max="6149" width="10.875" style="175"/>
    <col min="6150" max="6150" width="11.5" style="175" bestFit="1" customWidth="1"/>
    <col min="6151" max="6151" width="12.125" style="175" customWidth="1"/>
    <col min="6152" max="6152" width="10.875" style="175"/>
    <col min="6153" max="6154" width="10.875" style="175" customWidth="1"/>
    <col min="6155" max="6155" width="12.125" style="175" customWidth="1"/>
    <col min="6156" max="6156" width="10.875" style="175" customWidth="1"/>
    <col min="6157" max="6400" width="10.875" style="175"/>
    <col min="6401" max="6401" width="13.375" style="175" customWidth="1"/>
    <col min="6402" max="6402" width="18.375" style="175" customWidth="1"/>
    <col min="6403" max="6403" width="10.875" style="175"/>
    <col min="6404" max="6404" width="13.375" style="175" customWidth="1"/>
    <col min="6405" max="6405" width="10.875" style="175"/>
    <col min="6406" max="6406" width="11.5" style="175" bestFit="1" customWidth="1"/>
    <col min="6407" max="6407" width="12.125" style="175" customWidth="1"/>
    <col min="6408" max="6408" width="10.875" style="175"/>
    <col min="6409" max="6410" width="10.875" style="175" customWidth="1"/>
    <col min="6411" max="6411" width="12.125" style="175" customWidth="1"/>
    <col min="6412" max="6412" width="10.875" style="175" customWidth="1"/>
    <col min="6413" max="6656" width="10.875" style="175"/>
    <col min="6657" max="6657" width="13.375" style="175" customWidth="1"/>
    <col min="6658" max="6658" width="18.375" style="175" customWidth="1"/>
    <col min="6659" max="6659" width="10.875" style="175"/>
    <col min="6660" max="6660" width="13.375" style="175" customWidth="1"/>
    <col min="6661" max="6661" width="10.875" style="175"/>
    <col min="6662" max="6662" width="11.5" style="175" bestFit="1" customWidth="1"/>
    <col min="6663" max="6663" width="12.125" style="175" customWidth="1"/>
    <col min="6664" max="6664" width="10.875" style="175"/>
    <col min="6665" max="6666" width="10.875" style="175" customWidth="1"/>
    <col min="6667" max="6667" width="12.125" style="175" customWidth="1"/>
    <col min="6668" max="6668" width="10.875" style="175" customWidth="1"/>
    <col min="6669" max="6912" width="10.875" style="175"/>
    <col min="6913" max="6913" width="13.375" style="175" customWidth="1"/>
    <col min="6914" max="6914" width="18.375" style="175" customWidth="1"/>
    <col min="6915" max="6915" width="10.875" style="175"/>
    <col min="6916" max="6916" width="13.375" style="175" customWidth="1"/>
    <col min="6917" max="6917" width="10.875" style="175"/>
    <col min="6918" max="6918" width="11.5" style="175" bestFit="1" customWidth="1"/>
    <col min="6919" max="6919" width="12.125" style="175" customWidth="1"/>
    <col min="6920" max="6920" width="10.875" style="175"/>
    <col min="6921" max="6922" width="10.875" style="175" customWidth="1"/>
    <col min="6923" max="6923" width="12.125" style="175" customWidth="1"/>
    <col min="6924" max="6924" width="10.875" style="175" customWidth="1"/>
    <col min="6925" max="7168" width="10.875" style="175"/>
    <col min="7169" max="7169" width="13.375" style="175" customWidth="1"/>
    <col min="7170" max="7170" width="18.375" style="175" customWidth="1"/>
    <col min="7171" max="7171" width="10.875" style="175"/>
    <col min="7172" max="7172" width="13.375" style="175" customWidth="1"/>
    <col min="7173" max="7173" width="10.875" style="175"/>
    <col min="7174" max="7174" width="11.5" style="175" bestFit="1" customWidth="1"/>
    <col min="7175" max="7175" width="12.125" style="175" customWidth="1"/>
    <col min="7176" max="7176" width="10.875" style="175"/>
    <col min="7177" max="7178" width="10.875" style="175" customWidth="1"/>
    <col min="7179" max="7179" width="12.125" style="175" customWidth="1"/>
    <col min="7180" max="7180" width="10.875" style="175" customWidth="1"/>
    <col min="7181" max="7424" width="10.875" style="175"/>
    <col min="7425" max="7425" width="13.375" style="175" customWidth="1"/>
    <col min="7426" max="7426" width="18.375" style="175" customWidth="1"/>
    <col min="7427" max="7427" width="10.875" style="175"/>
    <col min="7428" max="7428" width="13.375" style="175" customWidth="1"/>
    <col min="7429" max="7429" width="10.875" style="175"/>
    <col min="7430" max="7430" width="11.5" style="175" bestFit="1" customWidth="1"/>
    <col min="7431" max="7431" width="12.125" style="175" customWidth="1"/>
    <col min="7432" max="7432" width="10.875" style="175"/>
    <col min="7433" max="7434" width="10.875" style="175" customWidth="1"/>
    <col min="7435" max="7435" width="12.125" style="175" customWidth="1"/>
    <col min="7436" max="7436" width="10.875" style="175" customWidth="1"/>
    <col min="7437" max="7680" width="10.875" style="175"/>
    <col min="7681" max="7681" width="13.375" style="175" customWidth="1"/>
    <col min="7682" max="7682" width="18.375" style="175" customWidth="1"/>
    <col min="7683" max="7683" width="10.875" style="175"/>
    <col min="7684" max="7684" width="13.375" style="175" customWidth="1"/>
    <col min="7685" max="7685" width="10.875" style="175"/>
    <col min="7686" max="7686" width="11.5" style="175" bestFit="1" customWidth="1"/>
    <col min="7687" max="7687" width="12.125" style="175" customWidth="1"/>
    <col min="7688" max="7688" width="10.875" style="175"/>
    <col min="7689" max="7690" width="10.875" style="175" customWidth="1"/>
    <col min="7691" max="7691" width="12.125" style="175" customWidth="1"/>
    <col min="7692" max="7692" width="10.875" style="175" customWidth="1"/>
    <col min="7693" max="7936" width="10.875" style="175"/>
    <col min="7937" max="7937" width="13.375" style="175" customWidth="1"/>
    <col min="7938" max="7938" width="18.375" style="175" customWidth="1"/>
    <col min="7939" max="7939" width="10.875" style="175"/>
    <col min="7940" max="7940" width="13.375" style="175" customWidth="1"/>
    <col min="7941" max="7941" width="10.875" style="175"/>
    <col min="7942" max="7942" width="11.5" style="175" bestFit="1" customWidth="1"/>
    <col min="7943" max="7943" width="12.125" style="175" customWidth="1"/>
    <col min="7944" max="7944" width="10.875" style="175"/>
    <col min="7945" max="7946" width="10.875" style="175" customWidth="1"/>
    <col min="7947" max="7947" width="12.125" style="175" customWidth="1"/>
    <col min="7948" max="7948" width="10.875" style="175" customWidth="1"/>
    <col min="7949" max="8192" width="10.875" style="175"/>
    <col min="8193" max="8193" width="13.375" style="175" customWidth="1"/>
    <col min="8194" max="8194" width="18.375" style="175" customWidth="1"/>
    <col min="8195" max="8195" width="10.875" style="175"/>
    <col min="8196" max="8196" width="13.375" style="175" customWidth="1"/>
    <col min="8197" max="8197" width="10.875" style="175"/>
    <col min="8198" max="8198" width="11.5" style="175" bestFit="1" customWidth="1"/>
    <col min="8199" max="8199" width="12.125" style="175" customWidth="1"/>
    <col min="8200" max="8200" width="10.875" style="175"/>
    <col min="8201" max="8202" width="10.875" style="175" customWidth="1"/>
    <col min="8203" max="8203" width="12.125" style="175" customWidth="1"/>
    <col min="8204" max="8204" width="10.875" style="175" customWidth="1"/>
    <col min="8205" max="8448" width="10.875" style="175"/>
    <col min="8449" max="8449" width="13.375" style="175" customWidth="1"/>
    <col min="8450" max="8450" width="18.375" style="175" customWidth="1"/>
    <col min="8451" max="8451" width="10.875" style="175"/>
    <col min="8452" max="8452" width="13.375" style="175" customWidth="1"/>
    <col min="8453" max="8453" width="10.875" style="175"/>
    <col min="8454" max="8454" width="11.5" style="175" bestFit="1" customWidth="1"/>
    <col min="8455" max="8455" width="12.125" style="175" customWidth="1"/>
    <col min="8456" max="8456" width="10.875" style="175"/>
    <col min="8457" max="8458" width="10.875" style="175" customWidth="1"/>
    <col min="8459" max="8459" width="12.125" style="175" customWidth="1"/>
    <col min="8460" max="8460" width="10.875" style="175" customWidth="1"/>
    <col min="8461" max="8704" width="10.875" style="175"/>
    <col min="8705" max="8705" width="13.375" style="175" customWidth="1"/>
    <col min="8706" max="8706" width="18.375" style="175" customWidth="1"/>
    <col min="8707" max="8707" width="10.875" style="175"/>
    <col min="8708" max="8708" width="13.375" style="175" customWidth="1"/>
    <col min="8709" max="8709" width="10.875" style="175"/>
    <col min="8710" max="8710" width="11.5" style="175" bestFit="1" customWidth="1"/>
    <col min="8711" max="8711" width="12.125" style="175" customWidth="1"/>
    <col min="8712" max="8712" width="10.875" style="175"/>
    <col min="8713" max="8714" width="10.875" style="175" customWidth="1"/>
    <col min="8715" max="8715" width="12.125" style="175" customWidth="1"/>
    <col min="8716" max="8716" width="10.875" style="175" customWidth="1"/>
    <col min="8717" max="8960" width="10.875" style="175"/>
    <col min="8961" max="8961" width="13.375" style="175" customWidth="1"/>
    <col min="8962" max="8962" width="18.375" style="175" customWidth="1"/>
    <col min="8963" max="8963" width="10.875" style="175"/>
    <col min="8964" max="8964" width="13.375" style="175" customWidth="1"/>
    <col min="8965" max="8965" width="10.875" style="175"/>
    <col min="8966" max="8966" width="11.5" style="175" bestFit="1" customWidth="1"/>
    <col min="8967" max="8967" width="12.125" style="175" customWidth="1"/>
    <col min="8968" max="8968" width="10.875" style="175"/>
    <col min="8969" max="8970" width="10.875" style="175" customWidth="1"/>
    <col min="8971" max="8971" width="12.125" style="175" customWidth="1"/>
    <col min="8972" max="8972" width="10.875" style="175" customWidth="1"/>
    <col min="8973" max="9216" width="10.875" style="175"/>
    <col min="9217" max="9217" width="13.375" style="175" customWidth="1"/>
    <col min="9218" max="9218" width="18.375" style="175" customWidth="1"/>
    <col min="9219" max="9219" width="10.875" style="175"/>
    <col min="9220" max="9220" width="13.375" style="175" customWidth="1"/>
    <col min="9221" max="9221" width="10.875" style="175"/>
    <col min="9222" max="9222" width="11.5" style="175" bestFit="1" customWidth="1"/>
    <col min="9223" max="9223" width="12.125" style="175" customWidth="1"/>
    <col min="9224" max="9224" width="10.875" style="175"/>
    <col min="9225" max="9226" width="10.875" style="175" customWidth="1"/>
    <col min="9227" max="9227" width="12.125" style="175" customWidth="1"/>
    <col min="9228" max="9228" width="10.875" style="175" customWidth="1"/>
    <col min="9229" max="9472" width="10.875" style="175"/>
    <col min="9473" max="9473" width="13.375" style="175" customWidth="1"/>
    <col min="9474" max="9474" width="18.375" style="175" customWidth="1"/>
    <col min="9475" max="9475" width="10.875" style="175"/>
    <col min="9476" max="9476" width="13.375" style="175" customWidth="1"/>
    <col min="9477" max="9477" width="10.875" style="175"/>
    <col min="9478" max="9478" width="11.5" style="175" bestFit="1" customWidth="1"/>
    <col min="9479" max="9479" width="12.125" style="175" customWidth="1"/>
    <col min="9480" max="9480" width="10.875" style="175"/>
    <col min="9481" max="9482" width="10.875" style="175" customWidth="1"/>
    <col min="9483" max="9483" width="12.125" style="175" customWidth="1"/>
    <col min="9484" max="9484" width="10.875" style="175" customWidth="1"/>
    <col min="9485" max="9728" width="10.875" style="175"/>
    <col min="9729" max="9729" width="13.375" style="175" customWidth="1"/>
    <col min="9730" max="9730" width="18.375" style="175" customWidth="1"/>
    <col min="9731" max="9731" width="10.875" style="175"/>
    <col min="9732" max="9732" width="13.375" style="175" customWidth="1"/>
    <col min="9733" max="9733" width="10.875" style="175"/>
    <col min="9734" max="9734" width="11.5" style="175" bestFit="1" customWidth="1"/>
    <col min="9735" max="9735" width="12.125" style="175" customWidth="1"/>
    <col min="9736" max="9736" width="10.875" style="175"/>
    <col min="9737" max="9738" width="10.875" style="175" customWidth="1"/>
    <col min="9739" max="9739" width="12.125" style="175" customWidth="1"/>
    <col min="9740" max="9740" width="10.875" style="175" customWidth="1"/>
    <col min="9741" max="9984" width="10.875" style="175"/>
    <col min="9985" max="9985" width="13.375" style="175" customWidth="1"/>
    <col min="9986" max="9986" width="18.375" style="175" customWidth="1"/>
    <col min="9987" max="9987" width="10.875" style="175"/>
    <col min="9988" max="9988" width="13.375" style="175" customWidth="1"/>
    <col min="9989" max="9989" width="10.875" style="175"/>
    <col min="9990" max="9990" width="11.5" style="175" bestFit="1" customWidth="1"/>
    <col min="9991" max="9991" width="12.125" style="175" customWidth="1"/>
    <col min="9992" max="9992" width="10.875" style="175"/>
    <col min="9993" max="9994" width="10.875" style="175" customWidth="1"/>
    <col min="9995" max="9995" width="12.125" style="175" customWidth="1"/>
    <col min="9996" max="9996" width="10.875" style="175" customWidth="1"/>
    <col min="9997" max="10240" width="10.875" style="175"/>
    <col min="10241" max="10241" width="13.375" style="175" customWidth="1"/>
    <col min="10242" max="10242" width="18.375" style="175" customWidth="1"/>
    <col min="10243" max="10243" width="10.875" style="175"/>
    <col min="10244" max="10244" width="13.375" style="175" customWidth="1"/>
    <col min="10245" max="10245" width="10.875" style="175"/>
    <col min="10246" max="10246" width="11.5" style="175" bestFit="1" customWidth="1"/>
    <col min="10247" max="10247" width="12.125" style="175" customWidth="1"/>
    <col min="10248" max="10248" width="10.875" style="175"/>
    <col min="10249" max="10250" width="10.875" style="175" customWidth="1"/>
    <col min="10251" max="10251" width="12.125" style="175" customWidth="1"/>
    <col min="10252" max="10252" width="10.875" style="175" customWidth="1"/>
    <col min="10253" max="10496" width="10.875" style="175"/>
    <col min="10497" max="10497" width="13.375" style="175" customWidth="1"/>
    <col min="10498" max="10498" width="18.375" style="175" customWidth="1"/>
    <col min="10499" max="10499" width="10.875" style="175"/>
    <col min="10500" max="10500" width="13.375" style="175" customWidth="1"/>
    <col min="10501" max="10501" width="10.875" style="175"/>
    <col min="10502" max="10502" width="11.5" style="175" bestFit="1" customWidth="1"/>
    <col min="10503" max="10503" width="12.125" style="175" customWidth="1"/>
    <col min="10504" max="10504" width="10.875" style="175"/>
    <col min="10505" max="10506" width="10.875" style="175" customWidth="1"/>
    <col min="10507" max="10507" width="12.125" style="175" customWidth="1"/>
    <col min="10508" max="10508" width="10.875" style="175" customWidth="1"/>
    <col min="10509" max="10752" width="10.875" style="175"/>
    <col min="10753" max="10753" width="13.375" style="175" customWidth="1"/>
    <col min="10754" max="10754" width="18.375" style="175" customWidth="1"/>
    <col min="10755" max="10755" width="10.875" style="175"/>
    <col min="10756" max="10756" width="13.375" style="175" customWidth="1"/>
    <col min="10757" max="10757" width="10.875" style="175"/>
    <col min="10758" max="10758" width="11.5" style="175" bestFit="1" customWidth="1"/>
    <col min="10759" max="10759" width="12.125" style="175" customWidth="1"/>
    <col min="10760" max="10760" width="10.875" style="175"/>
    <col min="10761" max="10762" width="10.875" style="175" customWidth="1"/>
    <col min="10763" max="10763" width="12.125" style="175" customWidth="1"/>
    <col min="10764" max="10764" width="10.875" style="175" customWidth="1"/>
    <col min="10765" max="11008" width="10.875" style="175"/>
    <col min="11009" max="11009" width="13.375" style="175" customWidth="1"/>
    <col min="11010" max="11010" width="18.375" style="175" customWidth="1"/>
    <col min="11011" max="11011" width="10.875" style="175"/>
    <col min="11012" max="11012" width="13.375" style="175" customWidth="1"/>
    <col min="11013" max="11013" width="10.875" style="175"/>
    <col min="11014" max="11014" width="11.5" style="175" bestFit="1" customWidth="1"/>
    <col min="11015" max="11015" width="12.125" style="175" customWidth="1"/>
    <col min="11016" max="11016" width="10.875" style="175"/>
    <col min="11017" max="11018" width="10.875" style="175" customWidth="1"/>
    <col min="11019" max="11019" width="12.125" style="175" customWidth="1"/>
    <col min="11020" max="11020" width="10.875" style="175" customWidth="1"/>
    <col min="11021" max="11264" width="10.875" style="175"/>
    <col min="11265" max="11265" width="13.375" style="175" customWidth="1"/>
    <col min="11266" max="11266" width="18.375" style="175" customWidth="1"/>
    <col min="11267" max="11267" width="10.875" style="175"/>
    <col min="11268" max="11268" width="13.375" style="175" customWidth="1"/>
    <col min="11269" max="11269" width="10.875" style="175"/>
    <col min="11270" max="11270" width="11.5" style="175" bestFit="1" customWidth="1"/>
    <col min="11271" max="11271" width="12.125" style="175" customWidth="1"/>
    <col min="11272" max="11272" width="10.875" style="175"/>
    <col min="11273" max="11274" width="10.875" style="175" customWidth="1"/>
    <col min="11275" max="11275" width="12.125" style="175" customWidth="1"/>
    <col min="11276" max="11276" width="10.875" style="175" customWidth="1"/>
    <col min="11277" max="11520" width="10.875" style="175"/>
    <col min="11521" max="11521" width="13.375" style="175" customWidth="1"/>
    <col min="11522" max="11522" width="18.375" style="175" customWidth="1"/>
    <col min="11523" max="11523" width="10.875" style="175"/>
    <col min="11524" max="11524" width="13.375" style="175" customWidth="1"/>
    <col min="11525" max="11525" width="10.875" style="175"/>
    <col min="11526" max="11526" width="11.5" style="175" bestFit="1" customWidth="1"/>
    <col min="11527" max="11527" width="12.125" style="175" customWidth="1"/>
    <col min="11528" max="11528" width="10.875" style="175"/>
    <col min="11529" max="11530" width="10.875" style="175" customWidth="1"/>
    <col min="11531" max="11531" width="12.125" style="175" customWidth="1"/>
    <col min="11532" max="11532" width="10.875" style="175" customWidth="1"/>
    <col min="11533" max="11776" width="10.875" style="175"/>
    <col min="11777" max="11777" width="13.375" style="175" customWidth="1"/>
    <col min="11778" max="11778" width="18.375" style="175" customWidth="1"/>
    <col min="11779" max="11779" width="10.875" style="175"/>
    <col min="11780" max="11780" width="13.375" style="175" customWidth="1"/>
    <col min="11781" max="11781" width="10.875" style="175"/>
    <col min="11782" max="11782" width="11.5" style="175" bestFit="1" customWidth="1"/>
    <col min="11783" max="11783" width="12.125" style="175" customWidth="1"/>
    <col min="11784" max="11784" width="10.875" style="175"/>
    <col min="11785" max="11786" width="10.875" style="175" customWidth="1"/>
    <col min="11787" max="11787" width="12.125" style="175" customWidth="1"/>
    <col min="11788" max="11788" width="10.875" style="175" customWidth="1"/>
    <col min="11789" max="12032" width="10.875" style="175"/>
    <col min="12033" max="12033" width="13.375" style="175" customWidth="1"/>
    <col min="12034" max="12034" width="18.375" style="175" customWidth="1"/>
    <col min="12035" max="12035" width="10.875" style="175"/>
    <col min="12036" max="12036" width="13.375" style="175" customWidth="1"/>
    <col min="12037" max="12037" width="10.875" style="175"/>
    <col min="12038" max="12038" width="11.5" style="175" bestFit="1" customWidth="1"/>
    <col min="12039" max="12039" width="12.125" style="175" customWidth="1"/>
    <col min="12040" max="12040" width="10.875" style="175"/>
    <col min="12041" max="12042" width="10.875" style="175" customWidth="1"/>
    <col min="12043" max="12043" width="12.125" style="175" customWidth="1"/>
    <col min="12044" max="12044" width="10.875" style="175" customWidth="1"/>
    <col min="12045" max="12288" width="10.875" style="175"/>
    <col min="12289" max="12289" width="13.375" style="175" customWidth="1"/>
    <col min="12290" max="12290" width="18.375" style="175" customWidth="1"/>
    <col min="12291" max="12291" width="10.875" style="175"/>
    <col min="12292" max="12292" width="13.375" style="175" customWidth="1"/>
    <col min="12293" max="12293" width="10.875" style="175"/>
    <col min="12294" max="12294" width="11.5" style="175" bestFit="1" customWidth="1"/>
    <col min="12295" max="12295" width="12.125" style="175" customWidth="1"/>
    <col min="12296" max="12296" width="10.875" style="175"/>
    <col min="12297" max="12298" width="10.875" style="175" customWidth="1"/>
    <col min="12299" max="12299" width="12.125" style="175" customWidth="1"/>
    <col min="12300" max="12300" width="10.875" style="175" customWidth="1"/>
    <col min="12301" max="12544" width="10.875" style="175"/>
    <col min="12545" max="12545" width="13.375" style="175" customWidth="1"/>
    <col min="12546" max="12546" width="18.375" style="175" customWidth="1"/>
    <col min="12547" max="12547" width="10.875" style="175"/>
    <col min="12548" max="12548" width="13.375" style="175" customWidth="1"/>
    <col min="12549" max="12549" width="10.875" style="175"/>
    <col min="12550" max="12550" width="11.5" style="175" bestFit="1" customWidth="1"/>
    <col min="12551" max="12551" width="12.125" style="175" customWidth="1"/>
    <col min="12552" max="12552" width="10.875" style="175"/>
    <col min="12553" max="12554" width="10.875" style="175" customWidth="1"/>
    <col min="12555" max="12555" width="12.125" style="175" customWidth="1"/>
    <col min="12556" max="12556" width="10.875" style="175" customWidth="1"/>
    <col min="12557" max="12800" width="10.875" style="175"/>
    <col min="12801" max="12801" width="13.375" style="175" customWidth="1"/>
    <col min="12802" max="12802" width="18.375" style="175" customWidth="1"/>
    <col min="12803" max="12803" width="10.875" style="175"/>
    <col min="12804" max="12804" width="13.375" style="175" customWidth="1"/>
    <col min="12805" max="12805" width="10.875" style="175"/>
    <col min="12806" max="12806" width="11.5" style="175" bestFit="1" customWidth="1"/>
    <col min="12807" max="12807" width="12.125" style="175" customWidth="1"/>
    <col min="12808" max="12808" width="10.875" style="175"/>
    <col min="12809" max="12810" width="10.875" style="175" customWidth="1"/>
    <col min="12811" max="12811" width="12.125" style="175" customWidth="1"/>
    <col min="12812" max="12812" width="10.875" style="175" customWidth="1"/>
    <col min="12813" max="13056" width="10.875" style="175"/>
    <col min="13057" max="13057" width="13.375" style="175" customWidth="1"/>
    <col min="13058" max="13058" width="18.375" style="175" customWidth="1"/>
    <col min="13059" max="13059" width="10.875" style="175"/>
    <col min="13060" max="13060" width="13.375" style="175" customWidth="1"/>
    <col min="13061" max="13061" width="10.875" style="175"/>
    <col min="13062" max="13062" width="11.5" style="175" bestFit="1" customWidth="1"/>
    <col min="13063" max="13063" width="12.125" style="175" customWidth="1"/>
    <col min="13064" max="13064" width="10.875" style="175"/>
    <col min="13065" max="13066" width="10.875" style="175" customWidth="1"/>
    <col min="13067" max="13067" width="12.125" style="175" customWidth="1"/>
    <col min="13068" max="13068" width="10.875" style="175" customWidth="1"/>
    <col min="13069" max="13312" width="10.875" style="175"/>
    <col min="13313" max="13313" width="13.375" style="175" customWidth="1"/>
    <col min="13314" max="13314" width="18.375" style="175" customWidth="1"/>
    <col min="13315" max="13315" width="10.875" style="175"/>
    <col min="13316" max="13316" width="13.375" style="175" customWidth="1"/>
    <col min="13317" max="13317" width="10.875" style="175"/>
    <col min="13318" max="13318" width="11.5" style="175" bestFit="1" customWidth="1"/>
    <col min="13319" max="13319" width="12.125" style="175" customWidth="1"/>
    <col min="13320" max="13320" width="10.875" style="175"/>
    <col min="13321" max="13322" width="10.875" style="175" customWidth="1"/>
    <col min="13323" max="13323" width="12.125" style="175" customWidth="1"/>
    <col min="13324" max="13324" width="10.875" style="175" customWidth="1"/>
    <col min="13325" max="13568" width="10.875" style="175"/>
    <col min="13569" max="13569" width="13.375" style="175" customWidth="1"/>
    <col min="13570" max="13570" width="18.375" style="175" customWidth="1"/>
    <col min="13571" max="13571" width="10.875" style="175"/>
    <col min="13572" max="13572" width="13.375" style="175" customWidth="1"/>
    <col min="13573" max="13573" width="10.875" style="175"/>
    <col min="13574" max="13574" width="11.5" style="175" bestFit="1" customWidth="1"/>
    <col min="13575" max="13575" width="12.125" style="175" customWidth="1"/>
    <col min="13576" max="13576" width="10.875" style="175"/>
    <col min="13577" max="13578" width="10.875" style="175" customWidth="1"/>
    <col min="13579" max="13579" width="12.125" style="175" customWidth="1"/>
    <col min="13580" max="13580" width="10.875" style="175" customWidth="1"/>
    <col min="13581" max="13824" width="10.875" style="175"/>
    <col min="13825" max="13825" width="13.375" style="175" customWidth="1"/>
    <col min="13826" max="13826" width="18.375" style="175" customWidth="1"/>
    <col min="13827" max="13827" width="10.875" style="175"/>
    <col min="13828" max="13828" width="13.375" style="175" customWidth="1"/>
    <col min="13829" max="13829" width="10.875" style="175"/>
    <col min="13830" max="13830" width="11.5" style="175" bestFit="1" customWidth="1"/>
    <col min="13831" max="13831" width="12.125" style="175" customWidth="1"/>
    <col min="13832" max="13832" width="10.875" style="175"/>
    <col min="13833" max="13834" width="10.875" style="175" customWidth="1"/>
    <col min="13835" max="13835" width="12.125" style="175" customWidth="1"/>
    <col min="13836" max="13836" width="10.875" style="175" customWidth="1"/>
    <col min="13837" max="14080" width="10.875" style="175"/>
    <col min="14081" max="14081" width="13.375" style="175" customWidth="1"/>
    <col min="14082" max="14082" width="18.375" style="175" customWidth="1"/>
    <col min="14083" max="14083" width="10.875" style="175"/>
    <col min="14084" max="14084" width="13.375" style="175" customWidth="1"/>
    <col min="14085" max="14085" width="10.875" style="175"/>
    <col min="14086" max="14086" width="11.5" style="175" bestFit="1" customWidth="1"/>
    <col min="14087" max="14087" width="12.125" style="175" customWidth="1"/>
    <col min="14088" max="14088" width="10.875" style="175"/>
    <col min="14089" max="14090" width="10.875" style="175" customWidth="1"/>
    <col min="14091" max="14091" width="12.125" style="175" customWidth="1"/>
    <col min="14092" max="14092" width="10.875" style="175" customWidth="1"/>
    <col min="14093" max="14336" width="10.875" style="175"/>
    <col min="14337" max="14337" width="13.375" style="175" customWidth="1"/>
    <col min="14338" max="14338" width="18.375" style="175" customWidth="1"/>
    <col min="14339" max="14339" width="10.875" style="175"/>
    <col min="14340" max="14340" width="13.375" style="175" customWidth="1"/>
    <col min="14341" max="14341" width="10.875" style="175"/>
    <col min="14342" max="14342" width="11.5" style="175" bestFit="1" customWidth="1"/>
    <col min="14343" max="14343" width="12.125" style="175" customWidth="1"/>
    <col min="14344" max="14344" width="10.875" style="175"/>
    <col min="14345" max="14346" width="10.875" style="175" customWidth="1"/>
    <col min="14347" max="14347" width="12.125" style="175" customWidth="1"/>
    <col min="14348" max="14348" width="10.875" style="175" customWidth="1"/>
    <col min="14349" max="14592" width="10.875" style="175"/>
    <col min="14593" max="14593" width="13.375" style="175" customWidth="1"/>
    <col min="14594" max="14594" width="18.375" style="175" customWidth="1"/>
    <col min="14595" max="14595" width="10.875" style="175"/>
    <col min="14596" max="14596" width="13.375" style="175" customWidth="1"/>
    <col min="14597" max="14597" width="10.875" style="175"/>
    <col min="14598" max="14598" width="11.5" style="175" bestFit="1" customWidth="1"/>
    <col min="14599" max="14599" width="12.125" style="175" customWidth="1"/>
    <col min="14600" max="14600" width="10.875" style="175"/>
    <col min="14601" max="14602" width="10.875" style="175" customWidth="1"/>
    <col min="14603" max="14603" width="12.125" style="175" customWidth="1"/>
    <col min="14604" max="14604" width="10.875" style="175" customWidth="1"/>
    <col min="14605" max="14848" width="10.875" style="175"/>
    <col min="14849" max="14849" width="13.375" style="175" customWidth="1"/>
    <col min="14850" max="14850" width="18.375" style="175" customWidth="1"/>
    <col min="14851" max="14851" width="10.875" style="175"/>
    <col min="14852" max="14852" width="13.375" style="175" customWidth="1"/>
    <col min="14853" max="14853" width="10.875" style="175"/>
    <col min="14854" max="14854" width="11.5" style="175" bestFit="1" customWidth="1"/>
    <col min="14855" max="14855" width="12.125" style="175" customWidth="1"/>
    <col min="14856" max="14856" width="10.875" style="175"/>
    <col min="14857" max="14858" width="10.875" style="175" customWidth="1"/>
    <col min="14859" max="14859" width="12.125" style="175" customWidth="1"/>
    <col min="14860" max="14860" width="10.875" style="175" customWidth="1"/>
    <col min="14861" max="15104" width="10.875" style="175"/>
    <col min="15105" max="15105" width="13.375" style="175" customWidth="1"/>
    <col min="15106" max="15106" width="18.375" style="175" customWidth="1"/>
    <col min="15107" max="15107" width="10.875" style="175"/>
    <col min="15108" max="15108" width="13.375" style="175" customWidth="1"/>
    <col min="15109" max="15109" width="10.875" style="175"/>
    <col min="15110" max="15110" width="11.5" style="175" bestFit="1" customWidth="1"/>
    <col min="15111" max="15111" width="12.125" style="175" customWidth="1"/>
    <col min="15112" max="15112" width="10.875" style="175"/>
    <col min="15113" max="15114" width="10.875" style="175" customWidth="1"/>
    <col min="15115" max="15115" width="12.125" style="175" customWidth="1"/>
    <col min="15116" max="15116" width="10.875" style="175" customWidth="1"/>
    <col min="15117" max="15360" width="10.875" style="175"/>
    <col min="15361" max="15361" width="13.375" style="175" customWidth="1"/>
    <col min="15362" max="15362" width="18.375" style="175" customWidth="1"/>
    <col min="15363" max="15363" width="10.875" style="175"/>
    <col min="15364" max="15364" width="13.375" style="175" customWidth="1"/>
    <col min="15365" max="15365" width="10.875" style="175"/>
    <col min="15366" max="15366" width="11.5" style="175" bestFit="1" customWidth="1"/>
    <col min="15367" max="15367" width="12.125" style="175" customWidth="1"/>
    <col min="15368" max="15368" width="10.875" style="175"/>
    <col min="15369" max="15370" width="10.875" style="175" customWidth="1"/>
    <col min="15371" max="15371" width="12.125" style="175" customWidth="1"/>
    <col min="15372" max="15372" width="10.875" style="175" customWidth="1"/>
    <col min="15373" max="15616" width="10.875" style="175"/>
    <col min="15617" max="15617" width="13.375" style="175" customWidth="1"/>
    <col min="15618" max="15618" width="18.375" style="175" customWidth="1"/>
    <col min="15619" max="15619" width="10.875" style="175"/>
    <col min="15620" max="15620" width="13.375" style="175" customWidth="1"/>
    <col min="15621" max="15621" width="10.875" style="175"/>
    <col min="15622" max="15622" width="11.5" style="175" bestFit="1" customWidth="1"/>
    <col min="15623" max="15623" width="12.125" style="175" customWidth="1"/>
    <col min="15624" max="15624" width="10.875" style="175"/>
    <col min="15625" max="15626" width="10.875" style="175" customWidth="1"/>
    <col min="15627" max="15627" width="12.125" style="175" customWidth="1"/>
    <col min="15628" max="15628" width="10.875" style="175" customWidth="1"/>
    <col min="15629" max="15872" width="10.875" style="175"/>
    <col min="15873" max="15873" width="13.375" style="175" customWidth="1"/>
    <col min="15874" max="15874" width="18.375" style="175" customWidth="1"/>
    <col min="15875" max="15875" width="10.875" style="175"/>
    <col min="15876" max="15876" width="13.375" style="175" customWidth="1"/>
    <col min="15877" max="15877" width="10.875" style="175"/>
    <col min="15878" max="15878" width="11.5" style="175" bestFit="1" customWidth="1"/>
    <col min="15879" max="15879" width="12.125" style="175" customWidth="1"/>
    <col min="15880" max="15880" width="10.875" style="175"/>
    <col min="15881" max="15882" width="10.875" style="175" customWidth="1"/>
    <col min="15883" max="15883" width="12.125" style="175" customWidth="1"/>
    <col min="15884" max="15884" width="10.875" style="175" customWidth="1"/>
    <col min="15885" max="16128" width="10.875" style="175"/>
    <col min="16129" max="16129" width="13.375" style="175" customWidth="1"/>
    <col min="16130" max="16130" width="18.375" style="175" customWidth="1"/>
    <col min="16131" max="16131" width="10.875" style="175"/>
    <col min="16132" max="16132" width="13.375" style="175" customWidth="1"/>
    <col min="16133" max="16133" width="10.875" style="175"/>
    <col min="16134" max="16134" width="11.5" style="175" bestFit="1" customWidth="1"/>
    <col min="16135" max="16135" width="12.125" style="175" customWidth="1"/>
    <col min="16136" max="16136" width="10.875" style="175"/>
    <col min="16137" max="16138" width="10.875" style="175" customWidth="1"/>
    <col min="16139" max="16139" width="12.125" style="175" customWidth="1"/>
    <col min="16140" max="16140" width="10.875" style="175" customWidth="1"/>
    <col min="16141" max="16384" width="10.875" style="175"/>
  </cols>
  <sheetData>
    <row r="1" spans="1:12" x14ac:dyDescent="0.2">
      <c r="A1" s="174"/>
    </row>
    <row r="6" spans="1:12" x14ac:dyDescent="0.2">
      <c r="D6" s="176" t="s">
        <v>530</v>
      </c>
    </row>
    <row r="8" spans="1:12" x14ac:dyDescent="0.2">
      <c r="C8" s="176" t="s">
        <v>504</v>
      </c>
      <c r="G8" s="174" t="s">
        <v>531</v>
      </c>
    </row>
    <row r="9" spans="1:12" ht="18" thickBot="1" x14ac:dyDescent="0.25">
      <c r="B9" s="177"/>
      <c r="C9" s="178"/>
      <c r="D9" s="177"/>
      <c r="E9" s="177"/>
      <c r="F9" s="177"/>
      <c r="G9" s="178"/>
      <c r="H9" s="178"/>
      <c r="I9" s="178"/>
      <c r="J9" s="178"/>
      <c r="K9" s="179" t="s">
        <v>505</v>
      </c>
      <c r="L9" s="178"/>
    </row>
    <row r="10" spans="1:12" x14ac:dyDescent="0.2">
      <c r="C10" s="180"/>
      <c r="D10" s="181" t="s">
        <v>506</v>
      </c>
      <c r="E10" s="180"/>
      <c r="F10" s="180"/>
      <c r="G10" s="181" t="s">
        <v>507</v>
      </c>
      <c r="H10" s="180"/>
      <c r="I10" s="181" t="s">
        <v>508</v>
      </c>
      <c r="J10" s="180"/>
      <c r="K10" s="180"/>
      <c r="L10" s="180"/>
    </row>
    <row r="11" spans="1:12" x14ac:dyDescent="0.2">
      <c r="C11" s="181" t="s">
        <v>509</v>
      </c>
      <c r="D11" s="181" t="s">
        <v>510</v>
      </c>
      <c r="E11" s="181" t="s">
        <v>13</v>
      </c>
      <c r="F11" s="181" t="s">
        <v>14</v>
      </c>
      <c r="G11" s="181" t="s">
        <v>511</v>
      </c>
      <c r="H11" s="181" t="s">
        <v>512</v>
      </c>
      <c r="I11" s="181" t="s">
        <v>513</v>
      </c>
      <c r="J11" s="181" t="s">
        <v>514</v>
      </c>
      <c r="K11" s="182" t="s">
        <v>515</v>
      </c>
      <c r="L11" s="181" t="s">
        <v>516</v>
      </c>
    </row>
    <row r="12" spans="1:12" x14ac:dyDescent="0.2">
      <c r="B12" s="183"/>
      <c r="C12" s="184" t="s">
        <v>517</v>
      </c>
      <c r="D12" s="184" t="s">
        <v>518</v>
      </c>
      <c r="E12" s="185"/>
      <c r="F12" s="185"/>
      <c r="G12" s="184" t="s">
        <v>519</v>
      </c>
      <c r="H12" s="184" t="s">
        <v>520</v>
      </c>
      <c r="I12" s="184" t="s">
        <v>521</v>
      </c>
      <c r="J12" s="184" t="s">
        <v>522</v>
      </c>
      <c r="K12" s="185"/>
      <c r="L12" s="184"/>
    </row>
    <row r="13" spans="1:12" x14ac:dyDescent="0.2">
      <c r="C13" s="180"/>
    </row>
    <row r="14" spans="1:12" x14ac:dyDescent="0.2">
      <c r="B14" s="174" t="s">
        <v>523</v>
      </c>
      <c r="C14" s="205">
        <v>97.7</v>
      </c>
      <c r="D14" s="206">
        <v>99</v>
      </c>
      <c r="E14" s="206">
        <v>92.7</v>
      </c>
      <c r="F14" s="206">
        <v>101.7</v>
      </c>
      <c r="G14" s="214">
        <v>94.9</v>
      </c>
      <c r="H14" s="206">
        <v>97.1</v>
      </c>
      <c r="I14" s="206">
        <v>104.1</v>
      </c>
      <c r="J14" s="206">
        <v>90.2</v>
      </c>
      <c r="K14" s="198" t="s">
        <v>524</v>
      </c>
      <c r="L14" s="206">
        <v>96.1</v>
      </c>
    </row>
    <row r="15" spans="1:12" x14ac:dyDescent="0.2">
      <c r="B15" s="174" t="s">
        <v>468</v>
      </c>
      <c r="C15" s="207">
        <v>100</v>
      </c>
      <c r="D15" s="208">
        <v>100</v>
      </c>
      <c r="E15" s="208">
        <v>100</v>
      </c>
      <c r="F15" s="208">
        <v>100</v>
      </c>
      <c r="G15" s="208">
        <v>100</v>
      </c>
      <c r="H15" s="208">
        <v>100</v>
      </c>
      <c r="I15" s="208">
        <v>100</v>
      </c>
      <c r="J15" s="208">
        <v>100</v>
      </c>
      <c r="K15" s="198" t="s">
        <v>524</v>
      </c>
      <c r="L15" s="208">
        <v>100</v>
      </c>
    </row>
    <row r="16" spans="1:12" x14ac:dyDescent="0.2">
      <c r="B16" s="174" t="s">
        <v>470</v>
      </c>
      <c r="C16" s="207">
        <v>102</v>
      </c>
      <c r="D16" s="208">
        <v>100.3</v>
      </c>
      <c r="E16" s="215">
        <v>109.8</v>
      </c>
      <c r="F16" s="215">
        <v>97.5</v>
      </c>
      <c r="G16" s="215">
        <v>100</v>
      </c>
      <c r="H16" s="215">
        <v>99.1</v>
      </c>
      <c r="I16" s="215">
        <v>97.9</v>
      </c>
      <c r="J16" s="215">
        <v>116.4</v>
      </c>
      <c r="K16" s="198" t="s">
        <v>524</v>
      </c>
      <c r="L16" s="215">
        <v>104.2</v>
      </c>
    </row>
    <row r="17" spans="2:12" x14ac:dyDescent="0.2">
      <c r="B17" s="176" t="s">
        <v>471</v>
      </c>
      <c r="C17" s="209">
        <v>100.6</v>
      </c>
      <c r="D17" s="210">
        <v>97.3</v>
      </c>
      <c r="E17" s="216">
        <v>110.2</v>
      </c>
      <c r="F17" s="216">
        <v>94.7</v>
      </c>
      <c r="G17" s="216">
        <v>96.1</v>
      </c>
      <c r="H17" s="216">
        <v>102.2</v>
      </c>
      <c r="I17" s="216">
        <v>96.2</v>
      </c>
      <c r="J17" s="216">
        <v>98.8</v>
      </c>
      <c r="K17" s="217" t="s">
        <v>524</v>
      </c>
      <c r="L17" s="216">
        <v>105.4</v>
      </c>
    </row>
    <row r="18" spans="2:12" x14ac:dyDescent="0.2">
      <c r="C18" s="207"/>
      <c r="D18" s="208"/>
      <c r="E18" s="208"/>
      <c r="F18" s="208"/>
      <c r="G18" s="208"/>
      <c r="H18" s="208"/>
      <c r="I18" s="208"/>
      <c r="J18" s="208"/>
      <c r="K18" s="208"/>
      <c r="L18" s="208"/>
    </row>
    <row r="19" spans="2:12" x14ac:dyDescent="0.2">
      <c r="B19" s="174" t="s">
        <v>525</v>
      </c>
      <c r="C19" s="218">
        <v>82.9</v>
      </c>
      <c r="D19" s="219">
        <v>81.8</v>
      </c>
      <c r="E19" s="219">
        <v>100.9</v>
      </c>
      <c r="F19" s="219">
        <v>73.599999999999994</v>
      </c>
      <c r="G19" s="198">
        <v>75.7</v>
      </c>
      <c r="H19" s="219">
        <v>79.7</v>
      </c>
      <c r="I19" s="219">
        <v>90.4</v>
      </c>
      <c r="J19" s="219">
        <v>97</v>
      </c>
      <c r="K19" s="198" t="s">
        <v>524</v>
      </c>
      <c r="L19" s="219">
        <v>84.4</v>
      </c>
    </row>
    <row r="20" spans="2:12" x14ac:dyDescent="0.2">
      <c r="B20" s="174" t="s">
        <v>473</v>
      </c>
      <c r="C20" s="218">
        <v>79.900000000000006</v>
      </c>
      <c r="D20" s="219">
        <v>77.8</v>
      </c>
      <c r="E20" s="219">
        <v>98.6</v>
      </c>
      <c r="F20" s="219">
        <v>75.8</v>
      </c>
      <c r="G20" s="198">
        <v>75.5</v>
      </c>
      <c r="H20" s="219">
        <v>79.599999999999994</v>
      </c>
      <c r="I20" s="219">
        <v>74.900000000000006</v>
      </c>
      <c r="J20" s="219">
        <v>74.599999999999994</v>
      </c>
      <c r="K20" s="198" t="s">
        <v>524</v>
      </c>
      <c r="L20" s="219">
        <v>82.9</v>
      </c>
    </row>
    <row r="21" spans="2:12" x14ac:dyDescent="0.2">
      <c r="B21" s="174" t="s">
        <v>474</v>
      </c>
      <c r="C21" s="218">
        <v>90.9</v>
      </c>
      <c r="D21" s="219">
        <v>82.9</v>
      </c>
      <c r="E21" s="219">
        <v>101.8</v>
      </c>
      <c r="F21" s="219">
        <v>76.900000000000006</v>
      </c>
      <c r="G21" s="198">
        <v>84.2</v>
      </c>
      <c r="H21" s="219">
        <v>81.3</v>
      </c>
      <c r="I21" s="219">
        <v>85.5</v>
      </c>
      <c r="J21" s="219">
        <v>92.4</v>
      </c>
      <c r="K21" s="198" t="s">
        <v>524</v>
      </c>
      <c r="L21" s="219">
        <v>103.8</v>
      </c>
    </row>
    <row r="22" spans="2:12" x14ac:dyDescent="0.2">
      <c r="C22" s="207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2:12" x14ac:dyDescent="0.2">
      <c r="B23" s="174" t="s">
        <v>475</v>
      </c>
      <c r="C23" s="218">
        <v>83.5</v>
      </c>
      <c r="D23" s="219">
        <v>83.8</v>
      </c>
      <c r="E23" s="219">
        <v>110</v>
      </c>
      <c r="F23" s="219">
        <v>76.5</v>
      </c>
      <c r="G23" s="198">
        <v>74.8</v>
      </c>
      <c r="H23" s="219">
        <v>82.1</v>
      </c>
      <c r="I23" s="219">
        <v>87.2</v>
      </c>
      <c r="J23" s="219">
        <v>98.2</v>
      </c>
      <c r="K23" s="198" t="s">
        <v>524</v>
      </c>
      <c r="L23" s="219">
        <v>83.2</v>
      </c>
    </row>
    <row r="24" spans="2:12" x14ac:dyDescent="0.2">
      <c r="B24" s="174" t="s">
        <v>476</v>
      </c>
      <c r="C24" s="218">
        <v>81.400000000000006</v>
      </c>
      <c r="D24" s="219">
        <v>81.099999999999994</v>
      </c>
      <c r="E24" s="219">
        <v>96.3</v>
      </c>
      <c r="F24" s="219">
        <v>76.400000000000006</v>
      </c>
      <c r="G24" s="198">
        <v>76.8</v>
      </c>
      <c r="H24" s="219">
        <v>81.900000000000006</v>
      </c>
      <c r="I24" s="219">
        <v>88.5</v>
      </c>
      <c r="J24" s="219">
        <v>80</v>
      </c>
      <c r="K24" s="198" t="s">
        <v>524</v>
      </c>
      <c r="L24" s="219">
        <v>81.599999999999994</v>
      </c>
    </row>
    <row r="25" spans="2:12" x14ac:dyDescent="0.2">
      <c r="B25" s="174" t="s">
        <v>477</v>
      </c>
      <c r="C25" s="218">
        <v>146.5</v>
      </c>
      <c r="D25" s="219">
        <v>130.5</v>
      </c>
      <c r="E25" s="219">
        <v>111.8</v>
      </c>
      <c r="F25" s="219">
        <v>123.7</v>
      </c>
      <c r="G25" s="198">
        <v>173.1</v>
      </c>
      <c r="H25" s="219">
        <v>163.6</v>
      </c>
      <c r="I25" s="219">
        <v>101</v>
      </c>
      <c r="J25" s="219">
        <v>155.5</v>
      </c>
      <c r="K25" s="198" t="s">
        <v>524</v>
      </c>
      <c r="L25" s="219">
        <v>170.9</v>
      </c>
    </row>
    <row r="26" spans="2:12" x14ac:dyDescent="0.2">
      <c r="C26" s="207"/>
      <c r="D26" s="208"/>
      <c r="E26" s="208"/>
      <c r="F26" s="208"/>
      <c r="G26" s="208"/>
      <c r="H26" s="208"/>
      <c r="I26" s="208"/>
      <c r="J26" s="208"/>
      <c r="K26" s="208"/>
      <c r="L26" s="208"/>
    </row>
    <row r="27" spans="2:12" x14ac:dyDescent="0.2">
      <c r="B27" s="174" t="s">
        <v>478</v>
      </c>
      <c r="C27" s="218">
        <v>117.5</v>
      </c>
      <c r="D27" s="219">
        <v>123.5</v>
      </c>
      <c r="E27" s="219">
        <v>112.2</v>
      </c>
      <c r="F27" s="219">
        <v>133.9</v>
      </c>
      <c r="G27" s="198">
        <v>82.2</v>
      </c>
      <c r="H27" s="219">
        <v>122.5</v>
      </c>
      <c r="I27" s="219">
        <v>148.80000000000001</v>
      </c>
      <c r="J27" s="219">
        <v>73.2</v>
      </c>
      <c r="K27" s="198" t="s">
        <v>524</v>
      </c>
      <c r="L27" s="219">
        <v>108</v>
      </c>
    </row>
    <row r="28" spans="2:12" x14ac:dyDescent="0.2">
      <c r="B28" s="174" t="s">
        <v>479</v>
      </c>
      <c r="C28" s="218">
        <v>84.8</v>
      </c>
      <c r="D28" s="219">
        <v>85.5</v>
      </c>
      <c r="E28" s="219">
        <v>116</v>
      </c>
      <c r="F28" s="219">
        <v>80.099999999999994</v>
      </c>
      <c r="G28" s="198">
        <v>75.400000000000006</v>
      </c>
      <c r="H28" s="219">
        <v>83.1</v>
      </c>
      <c r="I28" s="219">
        <v>87.8</v>
      </c>
      <c r="J28" s="219">
        <v>97.3</v>
      </c>
      <c r="K28" s="198" t="s">
        <v>524</v>
      </c>
      <c r="L28" s="219">
        <v>83.5</v>
      </c>
    </row>
    <row r="29" spans="2:12" x14ac:dyDescent="0.2">
      <c r="B29" s="174" t="s">
        <v>480</v>
      </c>
      <c r="C29" s="218">
        <v>81.400000000000006</v>
      </c>
      <c r="D29" s="219">
        <v>81</v>
      </c>
      <c r="E29" s="219">
        <v>106.2</v>
      </c>
      <c r="F29" s="219">
        <v>77.099999999999994</v>
      </c>
      <c r="G29" s="198">
        <v>75.5</v>
      </c>
      <c r="H29" s="219">
        <v>82.9</v>
      </c>
      <c r="I29" s="219">
        <v>86.4</v>
      </c>
      <c r="J29" s="219">
        <v>73.8</v>
      </c>
      <c r="K29" s="198" t="s">
        <v>524</v>
      </c>
      <c r="L29" s="219">
        <v>81.7</v>
      </c>
    </row>
    <row r="30" spans="2:12" x14ac:dyDescent="0.2">
      <c r="C30" s="207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2:12" x14ac:dyDescent="0.2">
      <c r="B31" s="174" t="s">
        <v>481</v>
      </c>
      <c r="C31" s="218">
        <v>81</v>
      </c>
      <c r="D31" s="219">
        <v>79.400000000000006</v>
      </c>
      <c r="E31" s="219">
        <v>105.2</v>
      </c>
      <c r="F31" s="219">
        <v>78.599999999999994</v>
      </c>
      <c r="G31" s="198">
        <v>74.3</v>
      </c>
      <c r="H31" s="219">
        <v>82.9</v>
      </c>
      <c r="I31" s="219">
        <v>75.7</v>
      </c>
      <c r="J31" s="219">
        <v>72.2</v>
      </c>
      <c r="K31" s="198" t="s">
        <v>524</v>
      </c>
      <c r="L31" s="219">
        <v>83.4</v>
      </c>
    </row>
    <row r="32" spans="2:12" x14ac:dyDescent="0.2">
      <c r="B32" s="174" t="s">
        <v>482</v>
      </c>
      <c r="C32" s="218">
        <v>86.7</v>
      </c>
      <c r="D32" s="219">
        <v>88.4</v>
      </c>
      <c r="E32" s="219">
        <v>106.8</v>
      </c>
      <c r="F32" s="219">
        <v>79.7</v>
      </c>
      <c r="G32" s="198">
        <v>83.5</v>
      </c>
      <c r="H32" s="219">
        <v>125.5</v>
      </c>
      <c r="I32" s="219">
        <v>76.599999999999994</v>
      </c>
      <c r="J32" s="219">
        <v>75.2</v>
      </c>
      <c r="K32" s="198" t="s">
        <v>524</v>
      </c>
      <c r="L32" s="219">
        <v>83.6</v>
      </c>
    </row>
    <row r="33" spans="2:12" x14ac:dyDescent="0.2">
      <c r="B33" s="174" t="s">
        <v>483</v>
      </c>
      <c r="C33" s="218">
        <v>191.3</v>
      </c>
      <c r="D33" s="219">
        <v>173</v>
      </c>
      <c r="E33" s="219">
        <v>156.19999999999999</v>
      </c>
      <c r="F33" s="219">
        <v>183.9</v>
      </c>
      <c r="G33" s="198">
        <v>202.6</v>
      </c>
      <c r="H33" s="219">
        <v>161.6</v>
      </c>
      <c r="I33" s="219">
        <v>151.6</v>
      </c>
      <c r="J33" s="219">
        <v>196.2</v>
      </c>
      <c r="K33" s="198" t="s">
        <v>524</v>
      </c>
      <c r="L33" s="219">
        <v>235.2</v>
      </c>
    </row>
    <row r="34" spans="2:12" ht="18" thickBot="1" x14ac:dyDescent="0.25">
      <c r="B34" s="177"/>
      <c r="C34" s="202"/>
      <c r="D34" s="203"/>
      <c r="E34" s="203"/>
      <c r="F34" s="203"/>
      <c r="G34" s="203"/>
      <c r="H34" s="203"/>
      <c r="I34" s="203"/>
      <c r="J34" s="203"/>
      <c r="K34" s="203"/>
      <c r="L34" s="203"/>
    </row>
    <row r="35" spans="2:12" x14ac:dyDescent="0.2">
      <c r="C35" s="174" t="s">
        <v>526</v>
      </c>
      <c r="D35" s="199"/>
      <c r="E35" s="199"/>
      <c r="F35" s="199"/>
      <c r="G35" s="199"/>
      <c r="H35" s="199"/>
      <c r="I35" s="199"/>
      <c r="J35" s="199"/>
      <c r="K35" s="199"/>
      <c r="L35" s="199"/>
    </row>
    <row r="39" spans="2:12" x14ac:dyDescent="0.2">
      <c r="C39" s="176" t="s">
        <v>527</v>
      </c>
      <c r="E39" s="204"/>
    </row>
    <row r="40" spans="2:12" ht="18" thickBot="1" x14ac:dyDescent="0.25">
      <c r="B40" s="177"/>
      <c r="C40" s="177"/>
      <c r="D40" s="177"/>
      <c r="E40" s="177"/>
      <c r="F40" s="177"/>
      <c r="G40" s="177"/>
      <c r="H40" s="177"/>
      <c r="I40" s="177"/>
      <c r="J40" s="177"/>
      <c r="K40" s="179" t="s">
        <v>505</v>
      </c>
      <c r="L40" s="177"/>
    </row>
    <row r="41" spans="2:12" x14ac:dyDescent="0.2">
      <c r="C41" s="180"/>
      <c r="D41" s="181" t="s">
        <v>506</v>
      </c>
      <c r="E41" s="180"/>
      <c r="F41" s="180"/>
      <c r="G41" s="181" t="s">
        <v>507</v>
      </c>
      <c r="H41" s="180"/>
      <c r="I41" s="181" t="s">
        <v>508</v>
      </c>
      <c r="J41" s="180"/>
      <c r="K41" s="180"/>
      <c r="L41" s="180"/>
    </row>
    <row r="42" spans="2:12" x14ac:dyDescent="0.2">
      <c r="C42" s="181" t="s">
        <v>509</v>
      </c>
      <c r="D42" s="181" t="s">
        <v>510</v>
      </c>
      <c r="E42" s="181" t="s">
        <v>13</v>
      </c>
      <c r="F42" s="181" t="s">
        <v>14</v>
      </c>
      <c r="G42" s="181" t="s">
        <v>511</v>
      </c>
      <c r="H42" s="181" t="s">
        <v>512</v>
      </c>
      <c r="I42" s="181" t="s">
        <v>513</v>
      </c>
      <c r="J42" s="181" t="s">
        <v>514</v>
      </c>
      <c r="K42" s="182" t="s">
        <v>515</v>
      </c>
      <c r="L42" s="182" t="s">
        <v>532</v>
      </c>
    </row>
    <row r="43" spans="2:12" x14ac:dyDescent="0.2">
      <c r="B43" s="183"/>
      <c r="C43" s="184" t="s">
        <v>517</v>
      </c>
      <c r="D43" s="184" t="s">
        <v>518</v>
      </c>
      <c r="E43" s="185"/>
      <c r="F43" s="185"/>
      <c r="G43" s="184" t="s">
        <v>519</v>
      </c>
      <c r="H43" s="184" t="s">
        <v>520</v>
      </c>
      <c r="I43" s="184" t="s">
        <v>528</v>
      </c>
      <c r="J43" s="184" t="s">
        <v>522</v>
      </c>
      <c r="K43" s="185"/>
      <c r="L43" s="184"/>
    </row>
    <row r="44" spans="2:12" x14ac:dyDescent="0.2">
      <c r="C44" s="180"/>
    </row>
    <row r="45" spans="2:12" x14ac:dyDescent="0.2">
      <c r="B45" s="174" t="s">
        <v>523</v>
      </c>
      <c r="C45" s="205">
        <v>99.3</v>
      </c>
      <c r="D45" s="206">
        <v>102.5</v>
      </c>
      <c r="E45" s="206">
        <v>97.8</v>
      </c>
      <c r="F45" s="206">
        <v>100.8</v>
      </c>
      <c r="G45" s="206">
        <v>99.9</v>
      </c>
      <c r="H45" s="206">
        <v>94.8</v>
      </c>
      <c r="I45" s="206">
        <v>114.2</v>
      </c>
      <c r="J45" s="206">
        <v>99.1</v>
      </c>
      <c r="K45" s="206">
        <v>90.1</v>
      </c>
      <c r="L45" s="206">
        <v>94</v>
      </c>
    </row>
    <row r="46" spans="2:12" x14ac:dyDescent="0.2">
      <c r="B46" s="174" t="s">
        <v>468</v>
      </c>
      <c r="C46" s="207">
        <v>100</v>
      </c>
      <c r="D46" s="208">
        <v>100</v>
      </c>
      <c r="E46" s="208">
        <v>100</v>
      </c>
      <c r="F46" s="208">
        <v>100</v>
      </c>
      <c r="G46" s="208">
        <v>100</v>
      </c>
      <c r="H46" s="208">
        <v>100</v>
      </c>
      <c r="I46" s="208">
        <v>100</v>
      </c>
      <c r="J46" s="208">
        <v>100</v>
      </c>
      <c r="K46" s="208">
        <v>100</v>
      </c>
      <c r="L46" s="208">
        <v>100</v>
      </c>
    </row>
    <row r="47" spans="2:12" x14ac:dyDescent="0.2">
      <c r="B47" s="174" t="s">
        <v>470</v>
      </c>
      <c r="C47" s="207">
        <v>99.8</v>
      </c>
      <c r="D47" s="208">
        <v>98.3</v>
      </c>
      <c r="E47" s="208">
        <v>99.4</v>
      </c>
      <c r="F47" s="208">
        <v>99.4</v>
      </c>
      <c r="G47" s="208">
        <v>108.1</v>
      </c>
      <c r="H47" s="208">
        <v>98.3</v>
      </c>
      <c r="I47" s="208">
        <v>87.2</v>
      </c>
      <c r="J47" s="208">
        <v>125.8</v>
      </c>
      <c r="K47" s="208">
        <v>105.9</v>
      </c>
      <c r="L47" s="208">
        <v>101.9</v>
      </c>
    </row>
    <row r="48" spans="2:12" x14ac:dyDescent="0.2">
      <c r="B48" s="176" t="s">
        <v>471</v>
      </c>
      <c r="C48" s="209">
        <v>100.5</v>
      </c>
      <c r="D48" s="210">
        <v>98.9</v>
      </c>
      <c r="E48" s="210">
        <v>107.9</v>
      </c>
      <c r="F48" s="210">
        <v>95.2</v>
      </c>
      <c r="G48" s="210">
        <v>106.7</v>
      </c>
      <c r="H48" s="210">
        <v>94.3</v>
      </c>
      <c r="I48" s="210">
        <v>97.9</v>
      </c>
      <c r="J48" s="210">
        <v>106.4</v>
      </c>
      <c r="K48" s="211" t="s">
        <v>524</v>
      </c>
      <c r="L48" s="210">
        <v>102.3</v>
      </c>
    </row>
    <row r="49" spans="2:12" x14ac:dyDescent="0.2">
      <c r="C49" s="207"/>
      <c r="D49" s="208"/>
      <c r="E49" s="208"/>
      <c r="F49" s="208"/>
      <c r="G49" s="208"/>
      <c r="H49" s="208"/>
      <c r="I49" s="208"/>
      <c r="J49" s="208"/>
      <c r="K49" s="208"/>
      <c r="L49" s="208"/>
    </row>
    <row r="50" spans="2:12" x14ac:dyDescent="0.2">
      <c r="B50" s="174" t="s">
        <v>525</v>
      </c>
      <c r="C50" s="218">
        <v>83.2</v>
      </c>
      <c r="D50" s="219">
        <v>83.4</v>
      </c>
      <c r="E50" s="219">
        <v>99.7</v>
      </c>
      <c r="F50" s="219">
        <v>78.099999999999994</v>
      </c>
      <c r="G50" s="219">
        <v>83.2</v>
      </c>
      <c r="H50" s="219">
        <v>78.400000000000006</v>
      </c>
      <c r="I50" s="219">
        <v>80.599999999999994</v>
      </c>
      <c r="J50" s="219">
        <v>94.1</v>
      </c>
      <c r="K50" s="201" t="s">
        <v>524</v>
      </c>
      <c r="L50" s="219">
        <v>82.3</v>
      </c>
    </row>
    <row r="51" spans="2:12" x14ac:dyDescent="0.2">
      <c r="B51" s="174" t="s">
        <v>473</v>
      </c>
      <c r="C51" s="218">
        <v>80.400000000000006</v>
      </c>
      <c r="D51" s="219">
        <v>80.2</v>
      </c>
      <c r="E51" s="219">
        <v>98.2</v>
      </c>
      <c r="F51" s="219">
        <v>79.099999999999994</v>
      </c>
      <c r="G51" s="219">
        <v>83.1</v>
      </c>
      <c r="H51" s="219">
        <v>78.3</v>
      </c>
      <c r="I51" s="219">
        <v>73.3</v>
      </c>
      <c r="J51" s="219">
        <v>81.8</v>
      </c>
      <c r="K51" s="201" t="s">
        <v>524</v>
      </c>
      <c r="L51" s="219">
        <v>80.5</v>
      </c>
    </row>
    <row r="52" spans="2:12" x14ac:dyDescent="0.2">
      <c r="B52" s="174" t="s">
        <v>474</v>
      </c>
      <c r="C52" s="218">
        <v>89.6</v>
      </c>
      <c r="D52" s="219">
        <v>83.3</v>
      </c>
      <c r="E52" s="219">
        <v>99</v>
      </c>
      <c r="F52" s="219">
        <v>79.8</v>
      </c>
      <c r="G52" s="219">
        <v>98.5</v>
      </c>
      <c r="H52" s="219">
        <v>81.5</v>
      </c>
      <c r="I52" s="219">
        <v>76.8</v>
      </c>
      <c r="J52" s="219">
        <v>90.6</v>
      </c>
      <c r="K52" s="201" t="s">
        <v>524</v>
      </c>
      <c r="L52" s="219">
        <v>100</v>
      </c>
    </row>
    <row r="53" spans="2:12" x14ac:dyDescent="0.2">
      <c r="C53" s="207"/>
      <c r="D53" s="208"/>
      <c r="E53" s="208"/>
      <c r="F53" s="208"/>
      <c r="G53" s="208"/>
      <c r="H53" s="208"/>
      <c r="I53" s="208"/>
      <c r="J53" s="208"/>
      <c r="K53" s="208"/>
      <c r="L53" s="208"/>
    </row>
    <row r="54" spans="2:12" x14ac:dyDescent="0.2">
      <c r="B54" s="174" t="s">
        <v>475</v>
      </c>
      <c r="C54" s="218">
        <v>84.4</v>
      </c>
      <c r="D54" s="219">
        <v>85</v>
      </c>
      <c r="E54" s="219">
        <v>102.1</v>
      </c>
      <c r="F54" s="219">
        <v>79.599999999999994</v>
      </c>
      <c r="G54" s="219">
        <v>81.900000000000006</v>
      </c>
      <c r="H54" s="219">
        <v>79.099999999999994</v>
      </c>
      <c r="I54" s="219">
        <v>82.7</v>
      </c>
      <c r="J54" s="219">
        <v>94.2</v>
      </c>
      <c r="K54" s="201" t="s">
        <v>524</v>
      </c>
      <c r="L54" s="219">
        <v>83</v>
      </c>
    </row>
    <row r="55" spans="2:12" x14ac:dyDescent="0.2">
      <c r="B55" s="174" t="s">
        <v>476</v>
      </c>
      <c r="C55" s="218">
        <v>82.1</v>
      </c>
      <c r="D55" s="219">
        <v>82.9</v>
      </c>
      <c r="E55" s="219">
        <v>96.1</v>
      </c>
      <c r="F55" s="219">
        <v>78.8</v>
      </c>
      <c r="G55" s="219">
        <v>82.9</v>
      </c>
      <c r="H55" s="219">
        <v>78.8</v>
      </c>
      <c r="I55" s="219">
        <v>82.7</v>
      </c>
      <c r="J55" s="219">
        <v>85.1</v>
      </c>
      <c r="K55" s="201" t="s">
        <v>524</v>
      </c>
      <c r="L55" s="219">
        <v>80.2</v>
      </c>
    </row>
    <row r="56" spans="2:12" x14ac:dyDescent="0.2">
      <c r="B56" s="174" t="s">
        <v>477</v>
      </c>
      <c r="C56" s="212">
        <v>139.30000000000001</v>
      </c>
      <c r="D56" s="219">
        <v>123.1</v>
      </c>
      <c r="E56" s="219">
        <v>103.7</v>
      </c>
      <c r="F56" s="219">
        <v>114</v>
      </c>
      <c r="G56" s="219">
        <v>202</v>
      </c>
      <c r="H56" s="219">
        <v>139.6</v>
      </c>
      <c r="I56" s="219">
        <v>92.5</v>
      </c>
      <c r="J56" s="219">
        <v>200.8</v>
      </c>
      <c r="K56" s="201" t="s">
        <v>524</v>
      </c>
      <c r="L56" s="219">
        <v>164.6</v>
      </c>
    </row>
    <row r="57" spans="2:12" x14ac:dyDescent="0.2">
      <c r="C57" s="207"/>
      <c r="D57" s="208"/>
      <c r="E57" s="208"/>
      <c r="F57" s="208"/>
      <c r="G57" s="208"/>
      <c r="H57" s="208"/>
      <c r="I57" s="208"/>
      <c r="J57" s="208"/>
      <c r="K57" s="201"/>
      <c r="L57" s="208"/>
    </row>
    <row r="58" spans="2:12" x14ac:dyDescent="0.2">
      <c r="B58" s="174" t="s">
        <v>478</v>
      </c>
      <c r="C58" s="218">
        <v>116.1</v>
      </c>
      <c r="D58" s="219">
        <v>119.8</v>
      </c>
      <c r="E58" s="213">
        <v>114.2</v>
      </c>
      <c r="F58" s="219">
        <v>130.6</v>
      </c>
      <c r="G58" s="219">
        <v>88.8</v>
      </c>
      <c r="H58" s="219">
        <v>110.6</v>
      </c>
      <c r="I58" s="219">
        <v>133</v>
      </c>
      <c r="J58" s="213">
        <v>87.8</v>
      </c>
      <c r="K58" s="201" t="s">
        <v>524</v>
      </c>
      <c r="L58" s="219">
        <v>108.7</v>
      </c>
    </row>
    <row r="59" spans="2:12" x14ac:dyDescent="0.2">
      <c r="B59" s="174" t="s">
        <v>479</v>
      </c>
      <c r="C59" s="218">
        <v>92.1</v>
      </c>
      <c r="D59" s="219">
        <v>98.4</v>
      </c>
      <c r="E59" s="219">
        <v>124.8</v>
      </c>
      <c r="F59" s="219">
        <v>83.8</v>
      </c>
      <c r="G59" s="219">
        <v>84.2</v>
      </c>
      <c r="H59" s="219">
        <v>79.099999999999994</v>
      </c>
      <c r="I59" s="219">
        <v>119.1</v>
      </c>
      <c r="J59" s="219">
        <v>92</v>
      </c>
      <c r="K59" s="201" t="s">
        <v>524</v>
      </c>
      <c r="L59" s="219">
        <v>80.900000000000006</v>
      </c>
    </row>
    <row r="60" spans="2:12" x14ac:dyDescent="0.2">
      <c r="B60" s="174" t="s">
        <v>480</v>
      </c>
      <c r="C60" s="218">
        <v>83.6</v>
      </c>
      <c r="D60" s="219">
        <v>86.2</v>
      </c>
      <c r="E60" s="219">
        <v>101.2</v>
      </c>
      <c r="F60" s="219">
        <v>78.900000000000006</v>
      </c>
      <c r="G60" s="219">
        <v>82.4</v>
      </c>
      <c r="H60" s="219">
        <v>77.599999999999994</v>
      </c>
      <c r="I60" s="219">
        <v>96</v>
      </c>
      <c r="J60" s="219">
        <v>80.400000000000006</v>
      </c>
      <c r="K60" s="201" t="s">
        <v>524</v>
      </c>
      <c r="L60" s="219">
        <v>78.400000000000006</v>
      </c>
    </row>
    <row r="61" spans="2:12" x14ac:dyDescent="0.2">
      <c r="C61" s="207"/>
      <c r="D61" s="208"/>
      <c r="E61" s="208"/>
      <c r="F61" s="208"/>
      <c r="G61" s="208"/>
      <c r="H61" s="208"/>
      <c r="I61" s="208"/>
      <c r="J61" s="208"/>
      <c r="K61" s="201"/>
      <c r="L61" s="208"/>
    </row>
    <row r="62" spans="2:12" x14ac:dyDescent="0.2">
      <c r="B62" s="174" t="s">
        <v>481</v>
      </c>
      <c r="C62" s="218">
        <v>83.5</v>
      </c>
      <c r="D62" s="219">
        <v>85.5</v>
      </c>
      <c r="E62" s="219">
        <v>100.3</v>
      </c>
      <c r="F62" s="219">
        <v>81.599999999999994</v>
      </c>
      <c r="G62" s="219">
        <v>81.599999999999994</v>
      </c>
      <c r="H62" s="219">
        <v>77.3</v>
      </c>
      <c r="I62" s="219">
        <v>91.8</v>
      </c>
      <c r="J62" s="219">
        <v>78.400000000000006</v>
      </c>
      <c r="K62" s="201" t="s">
        <v>524</v>
      </c>
      <c r="L62" s="219">
        <v>79.099999999999994</v>
      </c>
    </row>
    <row r="63" spans="2:12" x14ac:dyDescent="0.2">
      <c r="B63" s="174" t="s">
        <v>482</v>
      </c>
      <c r="C63" s="218">
        <v>87.7</v>
      </c>
      <c r="D63" s="219">
        <v>91.8</v>
      </c>
      <c r="E63" s="219">
        <v>100.7</v>
      </c>
      <c r="F63" s="219">
        <v>83</v>
      </c>
      <c r="G63" s="219">
        <v>89.7</v>
      </c>
      <c r="H63" s="219">
        <v>105.1</v>
      </c>
      <c r="I63" s="219">
        <v>93.4</v>
      </c>
      <c r="J63" s="219">
        <v>85.2</v>
      </c>
      <c r="K63" s="201" t="s">
        <v>524</v>
      </c>
      <c r="L63" s="219">
        <v>80.099999999999994</v>
      </c>
    </row>
    <row r="64" spans="2:12" x14ac:dyDescent="0.2">
      <c r="B64" s="174" t="s">
        <v>483</v>
      </c>
      <c r="C64" s="218">
        <v>184.1</v>
      </c>
      <c r="D64" s="219">
        <v>167.4</v>
      </c>
      <c r="E64" s="219">
        <v>154.6</v>
      </c>
      <c r="F64" s="219">
        <v>174.8</v>
      </c>
      <c r="G64" s="219">
        <v>223.1</v>
      </c>
      <c r="H64" s="219">
        <v>145.9</v>
      </c>
      <c r="I64" s="219">
        <v>154.30000000000001</v>
      </c>
      <c r="J64" s="219">
        <v>206.7</v>
      </c>
      <c r="K64" s="201" t="s">
        <v>524</v>
      </c>
      <c r="L64" s="219">
        <v>209.3</v>
      </c>
    </row>
    <row r="65" spans="1:12" ht="18" thickBot="1" x14ac:dyDescent="0.25">
      <c r="B65" s="178"/>
      <c r="C65" s="202"/>
      <c r="D65" s="203"/>
      <c r="E65" s="203"/>
      <c r="F65" s="203"/>
      <c r="G65" s="203"/>
      <c r="H65" s="203"/>
      <c r="I65" s="203"/>
      <c r="J65" s="203"/>
      <c r="K65" s="203"/>
      <c r="L65" s="203"/>
    </row>
    <row r="66" spans="1:12" x14ac:dyDescent="0.2">
      <c r="B66" s="204"/>
      <c r="C66" s="174" t="s">
        <v>526</v>
      </c>
      <c r="D66" s="204"/>
      <c r="E66" s="204"/>
      <c r="F66" s="204"/>
      <c r="G66" s="204"/>
      <c r="H66" s="204"/>
      <c r="I66" s="204"/>
      <c r="J66" s="204"/>
      <c r="K66" s="204"/>
      <c r="L66" s="204"/>
    </row>
    <row r="67" spans="1:12" x14ac:dyDescent="0.2">
      <c r="A67" s="17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</row>
  </sheetData>
  <phoneticPr fontId="2"/>
  <pageMargins left="0.43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D2" sqref="D2"/>
    </sheetView>
  </sheetViews>
  <sheetFormatPr defaultColWidth="10.875" defaultRowHeight="17.25" x14ac:dyDescent="0.2"/>
  <cols>
    <col min="1" max="1" width="13.375" style="28" customWidth="1"/>
    <col min="2" max="2" width="18.375" style="28" customWidth="1"/>
    <col min="3" max="3" width="10.875" style="28"/>
    <col min="4" max="4" width="13.375" style="28" customWidth="1"/>
    <col min="5" max="6" width="10.875" style="28"/>
    <col min="7" max="7" width="12.125" style="28" customWidth="1"/>
    <col min="8" max="8" width="10.875" style="28"/>
    <col min="9" max="10" width="10.875" style="28" customWidth="1"/>
    <col min="11" max="11" width="12.125" style="28" customWidth="1"/>
    <col min="12" max="12" width="10.875" style="28" customWidth="1"/>
    <col min="13" max="256" width="10.875" style="28"/>
    <col min="257" max="257" width="13.375" style="28" customWidth="1"/>
    <col min="258" max="258" width="18.375" style="28" customWidth="1"/>
    <col min="259" max="259" width="10.875" style="28"/>
    <col min="260" max="260" width="13.375" style="28" customWidth="1"/>
    <col min="261" max="262" width="10.875" style="28"/>
    <col min="263" max="263" width="12.125" style="28" customWidth="1"/>
    <col min="264" max="264" width="10.875" style="28"/>
    <col min="265" max="266" width="10.875" style="28" customWidth="1"/>
    <col min="267" max="267" width="12.125" style="28" customWidth="1"/>
    <col min="268" max="268" width="10.875" style="28" customWidth="1"/>
    <col min="269" max="512" width="10.875" style="28"/>
    <col min="513" max="513" width="13.375" style="28" customWidth="1"/>
    <col min="514" max="514" width="18.375" style="28" customWidth="1"/>
    <col min="515" max="515" width="10.875" style="28"/>
    <col min="516" max="516" width="13.375" style="28" customWidth="1"/>
    <col min="517" max="518" width="10.875" style="28"/>
    <col min="519" max="519" width="12.125" style="28" customWidth="1"/>
    <col min="520" max="520" width="10.875" style="28"/>
    <col min="521" max="522" width="10.875" style="28" customWidth="1"/>
    <col min="523" max="523" width="12.125" style="28" customWidth="1"/>
    <col min="524" max="524" width="10.875" style="28" customWidth="1"/>
    <col min="525" max="768" width="10.875" style="28"/>
    <col min="769" max="769" width="13.375" style="28" customWidth="1"/>
    <col min="770" max="770" width="18.375" style="28" customWidth="1"/>
    <col min="771" max="771" width="10.875" style="28"/>
    <col min="772" max="772" width="13.375" style="28" customWidth="1"/>
    <col min="773" max="774" width="10.875" style="28"/>
    <col min="775" max="775" width="12.125" style="28" customWidth="1"/>
    <col min="776" max="776" width="10.875" style="28"/>
    <col min="777" max="778" width="10.875" style="28" customWidth="1"/>
    <col min="779" max="779" width="12.125" style="28" customWidth="1"/>
    <col min="780" max="780" width="10.875" style="28" customWidth="1"/>
    <col min="781" max="1024" width="10.875" style="28"/>
    <col min="1025" max="1025" width="13.375" style="28" customWidth="1"/>
    <col min="1026" max="1026" width="18.375" style="28" customWidth="1"/>
    <col min="1027" max="1027" width="10.875" style="28"/>
    <col min="1028" max="1028" width="13.375" style="28" customWidth="1"/>
    <col min="1029" max="1030" width="10.875" style="28"/>
    <col min="1031" max="1031" width="12.125" style="28" customWidth="1"/>
    <col min="1032" max="1032" width="10.875" style="28"/>
    <col min="1033" max="1034" width="10.875" style="28" customWidth="1"/>
    <col min="1035" max="1035" width="12.125" style="28" customWidth="1"/>
    <col min="1036" max="1036" width="10.875" style="28" customWidth="1"/>
    <col min="1037" max="1280" width="10.875" style="28"/>
    <col min="1281" max="1281" width="13.375" style="28" customWidth="1"/>
    <col min="1282" max="1282" width="18.375" style="28" customWidth="1"/>
    <col min="1283" max="1283" width="10.875" style="28"/>
    <col min="1284" max="1284" width="13.375" style="28" customWidth="1"/>
    <col min="1285" max="1286" width="10.875" style="28"/>
    <col min="1287" max="1287" width="12.125" style="28" customWidth="1"/>
    <col min="1288" max="1288" width="10.875" style="28"/>
    <col min="1289" max="1290" width="10.875" style="28" customWidth="1"/>
    <col min="1291" max="1291" width="12.125" style="28" customWidth="1"/>
    <col min="1292" max="1292" width="10.875" style="28" customWidth="1"/>
    <col min="1293" max="1536" width="10.875" style="28"/>
    <col min="1537" max="1537" width="13.375" style="28" customWidth="1"/>
    <col min="1538" max="1538" width="18.375" style="28" customWidth="1"/>
    <col min="1539" max="1539" width="10.875" style="28"/>
    <col min="1540" max="1540" width="13.375" style="28" customWidth="1"/>
    <col min="1541" max="1542" width="10.875" style="28"/>
    <col min="1543" max="1543" width="12.125" style="28" customWidth="1"/>
    <col min="1544" max="1544" width="10.875" style="28"/>
    <col min="1545" max="1546" width="10.875" style="28" customWidth="1"/>
    <col min="1547" max="1547" width="12.125" style="28" customWidth="1"/>
    <col min="1548" max="1548" width="10.875" style="28" customWidth="1"/>
    <col min="1549" max="1792" width="10.875" style="28"/>
    <col min="1793" max="1793" width="13.375" style="28" customWidth="1"/>
    <col min="1794" max="1794" width="18.375" style="28" customWidth="1"/>
    <col min="1795" max="1795" width="10.875" style="28"/>
    <col min="1796" max="1796" width="13.375" style="28" customWidth="1"/>
    <col min="1797" max="1798" width="10.875" style="28"/>
    <col min="1799" max="1799" width="12.125" style="28" customWidth="1"/>
    <col min="1800" max="1800" width="10.875" style="28"/>
    <col min="1801" max="1802" width="10.875" style="28" customWidth="1"/>
    <col min="1803" max="1803" width="12.125" style="28" customWidth="1"/>
    <col min="1804" max="1804" width="10.875" style="28" customWidth="1"/>
    <col min="1805" max="2048" width="10.875" style="28"/>
    <col min="2049" max="2049" width="13.375" style="28" customWidth="1"/>
    <col min="2050" max="2050" width="18.375" style="28" customWidth="1"/>
    <col min="2051" max="2051" width="10.875" style="28"/>
    <col min="2052" max="2052" width="13.375" style="28" customWidth="1"/>
    <col min="2053" max="2054" width="10.875" style="28"/>
    <col min="2055" max="2055" width="12.125" style="28" customWidth="1"/>
    <col min="2056" max="2056" width="10.875" style="28"/>
    <col min="2057" max="2058" width="10.875" style="28" customWidth="1"/>
    <col min="2059" max="2059" width="12.125" style="28" customWidth="1"/>
    <col min="2060" max="2060" width="10.875" style="28" customWidth="1"/>
    <col min="2061" max="2304" width="10.875" style="28"/>
    <col min="2305" max="2305" width="13.375" style="28" customWidth="1"/>
    <col min="2306" max="2306" width="18.375" style="28" customWidth="1"/>
    <col min="2307" max="2307" width="10.875" style="28"/>
    <col min="2308" max="2308" width="13.375" style="28" customWidth="1"/>
    <col min="2309" max="2310" width="10.875" style="28"/>
    <col min="2311" max="2311" width="12.125" style="28" customWidth="1"/>
    <col min="2312" max="2312" width="10.875" style="28"/>
    <col min="2313" max="2314" width="10.875" style="28" customWidth="1"/>
    <col min="2315" max="2315" width="12.125" style="28" customWidth="1"/>
    <col min="2316" max="2316" width="10.875" style="28" customWidth="1"/>
    <col min="2317" max="2560" width="10.875" style="28"/>
    <col min="2561" max="2561" width="13.375" style="28" customWidth="1"/>
    <col min="2562" max="2562" width="18.375" style="28" customWidth="1"/>
    <col min="2563" max="2563" width="10.875" style="28"/>
    <col min="2564" max="2564" width="13.375" style="28" customWidth="1"/>
    <col min="2565" max="2566" width="10.875" style="28"/>
    <col min="2567" max="2567" width="12.125" style="28" customWidth="1"/>
    <col min="2568" max="2568" width="10.875" style="28"/>
    <col min="2569" max="2570" width="10.875" style="28" customWidth="1"/>
    <col min="2571" max="2571" width="12.125" style="28" customWidth="1"/>
    <col min="2572" max="2572" width="10.875" style="28" customWidth="1"/>
    <col min="2573" max="2816" width="10.875" style="28"/>
    <col min="2817" max="2817" width="13.375" style="28" customWidth="1"/>
    <col min="2818" max="2818" width="18.375" style="28" customWidth="1"/>
    <col min="2819" max="2819" width="10.875" style="28"/>
    <col min="2820" max="2820" width="13.375" style="28" customWidth="1"/>
    <col min="2821" max="2822" width="10.875" style="28"/>
    <col min="2823" max="2823" width="12.125" style="28" customWidth="1"/>
    <col min="2824" max="2824" width="10.875" style="28"/>
    <col min="2825" max="2826" width="10.875" style="28" customWidth="1"/>
    <col min="2827" max="2827" width="12.125" style="28" customWidth="1"/>
    <col min="2828" max="2828" width="10.875" style="28" customWidth="1"/>
    <col min="2829" max="3072" width="10.875" style="28"/>
    <col min="3073" max="3073" width="13.375" style="28" customWidth="1"/>
    <col min="3074" max="3074" width="18.375" style="28" customWidth="1"/>
    <col min="3075" max="3075" width="10.875" style="28"/>
    <col min="3076" max="3076" width="13.375" style="28" customWidth="1"/>
    <col min="3077" max="3078" width="10.875" style="28"/>
    <col min="3079" max="3079" width="12.125" style="28" customWidth="1"/>
    <col min="3080" max="3080" width="10.875" style="28"/>
    <col min="3081" max="3082" width="10.875" style="28" customWidth="1"/>
    <col min="3083" max="3083" width="12.125" style="28" customWidth="1"/>
    <col min="3084" max="3084" width="10.875" style="28" customWidth="1"/>
    <col min="3085" max="3328" width="10.875" style="28"/>
    <col min="3329" max="3329" width="13.375" style="28" customWidth="1"/>
    <col min="3330" max="3330" width="18.375" style="28" customWidth="1"/>
    <col min="3331" max="3331" width="10.875" style="28"/>
    <col min="3332" max="3332" width="13.375" style="28" customWidth="1"/>
    <col min="3333" max="3334" width="10.875" style="28"/>
    <col min="3335" max="3335" width="12.125" style="28" customWidth="1"/>
    <col min="3336" max="3336" width="10.875" style="28"/>
    <col min="3337" max="3338" width="10.875" style="28" customWidth="1"/>
    <col min="3339" max="3339" width="12.125" style="28" customWidth="1"/>
    <col min="3340" max="3340" width="10.875" style="28" customWidth="1"/>
    <col min="3341" max="3584" width="10.875" style="28"/>
    <col min="3585" max="3585" width="13.375" style="28" customWidth="1"/>
    <col min="3586" max="3586" width="18.375" style="28" customWidth="1"/>
    <col min="3587" max="3587" width="10.875" style="28"/>
    <col min="3588" max="3588" width="13.375" style="28" customWidth="1"/>
    <col min="3589" max="3590" width="10.875" style="28"/>
    <col min="3591" max="3591" width="12.125" style="28" customWidth="1"/>
    <col min="3592" max="3592" width="10.875" style="28"/>
    <col min="3593" max="3594" width="10.875" style="28" customWidth="1"/>
    <col min="3595" max="3595" width="12.125" style="28" customWidth="1"/>
    <col min="3596" max="3596" width="10.875" style="28" customWidth="1"/>
    <col min="3597" max="3840" width="10.875" style="28"/>
    <col min="3841" max="3841" width="13.375" style="28" customWidth="1"/>
    <col min="3842" max="3842" width="18.375" style="28" customWidth="1"/>
    <col min="3843" max="3843" width="10.875" style="28"/>
    <col min="3844" max="3844" width="13.375" style="28" customWidth="1"/>
    <col min="3845" max="3846" width="10.875" style="28"/>
    <col min="3847" max="3847" width="12.125" style="28" customWidth="1"/>
    <col min="3848" max="3848" width="10.875" style="28"/>
    <col min="3849" max="3850" width="10.875" style="28" customWidth="1"/>
    <col min="3851" max="3851" width="12.125" style="28" customWidth="1"/>
    <col min="3852" max="3852" width="10.875" style="28" customWidth="1"/>
    <col min="3853" max="4096" width="10.875" style="28"/>
    <col min="4097" max="4097" width="13.375" style="28" customWidth="1"/>
    <col min="4098" max="4098" width="18.375" style="28" customWidth="1"/>
    <col min="4099" max="4099" width="10.875" style="28"/>
    <col min="4100" max="4100" width="13.375" style="28" customWidth="1"/>
    <col min="4101" max="4102" width="10.875" style="28"/>
    <col min="4103" max="4103" width="12.125" style="28" customWidth="1"/>
    <col min="4104" max="4104" width="10.875" style="28"/>
    <col min="4105" max="4106" width="10.875" style="28" customWidth="1"/>
    <col min="4107" max="4107" width="12.125" style="28" customWidth="1"/>
    <col min="4108" max="4108" width="10.875" style="28" customWidth="1"/>
    <col min="4109" max="4352" width="10.875" style="28"/>
    <col min="4353" max="4353" width="13.375" style="28" customWidth="1"/>
    <col min="4354" max="4354" width="18.375" style="28" customWidth="1"/>
    <col min="4355" max="4355" width="10.875" style="28"/>
    <col min="4356" max="4356" width="13.375" style="28" customWidth="1"/>
    <col min="4357" max="4358" width="10.875" style="28"/>
    <col min="4359" max="4359" width="12.125" style="28" customWidth="1"/>
    <col min="4360" max="4360" width="10.875" style="28"/>
    <col min="4361" max="4362" width="10.875" style="28" customWidth="1"/>
    <col min="4363" max="4363" width="12.125" style="28" customWidth="1"/>
    <col min="4364" max="4364" width="10.875" style="28" customWidth="1"/>
    <col min="4365" max="4608" width="10.875" style="28"/>
    <col min="4609" max="4609" width="13.375" style="28" customWidth="1"/>
    <col min="4610" max="4610" width="18.375" style="28" customWidth="1"/>
    <col min="4611" max="4611" width="10.875" style="28"/>
    <col min="4612" max="4612" width="13.375" style="28" customWidth="1"/>
    <col min="4613" max="4614" width="10.875" style="28"/>
    <col min="4615" max="4615" width="12.125" style="28" customWidth="1"/>
    <col min="4616" max="4616" width="10.875" style="28"/>
    <col min="4617" max="4618" width="10.875" style="28" customWidth="1"/>
    <col min="4619" max="4619" width="12.125" style="28" customWidth="1"/>
    <col min="4620" max="4620" width="10.875" style="28" customWidth="1"/>
    <col min="4621" max="4864" width="10.875" style="28"/>
    <col min="4865" max="4865" width="13.375" style="28" customWidth="1"/>
    <col min="4866" max="4866" width="18.375" style="28" customWidth="1"/>
    <col min="4867" max="4867" width="10.875" style="28"/>
    <col min="4868" max="4868" width="13.375" style="28" customWidth="1"/>
    <col min="4869" max="4870" width="10.875" style="28"/>
    <col min="4871" max="4871" width="12.125" style="28" customWidth="1"/>
    <col min="4872" max="4872" width="10.875" style="28"/>
    <col min="4873" max="4874" width="10.875" style="28" customWidth="1"/>
    <col min="4875" max="4875" width="12.125" style="28" customWidth="1"/>
    <col min="4876" max="4876" width="10.875" style="28" customWidth="1"/>
    <col min="4877" max="5120" width="10.875" style="28"/>
    <col min="5121" max="5121" width="13.375" style="28" customWidth="1"/>
    <col min="5122" max="5122" width="18.375" style="28" customWidth="1"/>
    <col min="5123" max="5123" width="10.875" style="28"/>
    <col min="5124" max="5124" width="13.375" style="28" customWidth="1"/>
    <col min="5125" max="5126" width="10.875" style="28"/>
    <col min="5127" max="5127" width="12.125" style="28" customWidth="1"/>
    <col min="5128" max="5128" width="10.875" style="28"/>
    <col min="5129" max="5130" width="10.875" style="28" customWidth="1"/>
    <col min="5131" max="5131" width="12.125" style="28" customWidth="1"/>
    <col min="5132" max="5132" width="10.875" style="28" customWidth="1"/>
    <col min="5133" max="5376" width="10.875" style="28"/>
    <col min="5377" max="5377" width="13.375" style="28" customWidth="1"/>
    <col min="5378" max="5378" width="18.375" style="28" customWidth="1"/>
    <col min="5379" max="5379" width="10.875" style="28"/>
    <col min="5380" max="5380" width="13.375" style="28" customWidth="1"/>
    <col min="5381" max="5382" width="10.875" style="28"/>
    <col min="5383" max="5383" width="12.125" style="28" customWidth="1"/>
    <col min="5384" max="5384" width="10.875" style="28"/>
    <col min="5385" max="5386" width="10.875" style="28" customWidth="1"/>
    <col min="5387" max="5387" width="12.125" style="28" customWidth="1"/>
    <col min="5388" max="5388" width="10.875" style="28" customWidth="1"/>
    <col min="5389" max="5632" width="10.875" style="28"/>
    <col min="5633" max="5633" width="13.375" style="28" customWidth="1"/>
    <col min="5634" max="5634" width="18.375" style="28" customWidth="1"/>
    <col min="5635" max="5635" width="10.875" style="28"/>
    <col min="5636" max="5636" width="13.375" style="28" customWidth="1"/>
    <col min="5637" max="5638" width="10.875" style="28"/>
    <col min="5639" max="5639" width="12.125" style="28" customWidth="1"/>
    <col min="5640" max="5640" width="10.875" style="28"/>
    <col min="5641" max="5642" width="10.875" style="28" customWidth="1"/>
    <col min="5643" max="5643" width="12.125" style="28" customWidth="1"/>
    <col min="5644" max="5644" width="10.875" style="28" customWidth="1"/>
    <col min="5645" max="5888" width="10.875" style="28"/>
    <col min="5889" max="5889" width="13.375" style="28" customWidth="1"/>
    <col min="5890" max="5890" width="18.375" style="28" customWidth="1"/>
    <col min="5891" max="5891" width="10.875" style="28"/>
    <col min="5892" max="5892" width="13.375" style="28" customWidth="1"/>
    <col min="5893" max="5894" width="10.875" style="28"/>
    <col min="5895" max="5895" width="12.125" style="28" customWidth="1"/>
    <col min="5896" max="5896" width="10.875" style="28"/>
    <col min="5897" max="5898" width="10.875" style="28" customWidth="1"/>
    <col min="5899" max="5899" width="12.125" style="28" customWidth="1"/>
    <col min="5900" max="5900" width="10.875" style="28" customWidth="1"/>
    <col min="5901" max="6144" width="10.875" style="28"/>
    <col min="6145" max="6145" width="13.375" style="28" customWidth="1"/>
    <col min="6146" max="6146" width="18.375" style="28" customWidth="1"/>
    <col min="6147" max="6147" width="10.875" style="28"/>
    <col min="6148" max="6148" width="13.375" style="28" customWidth="1"/>
    <col min="6149" max="6150" width="10.875" style="28"/>
    <col min="6151" max="6151" width="12.125" style="28" customWidth="1"/>
    <col min="6152" max="6152" width="10.875" style="28"/>
    <col min="6153" max="6154" width="10.875" style="28" customWidth="1"/>
    <col min="6155" max="6155" width="12.125" style="28" customWidth="1"/>
    <col min="6156" max="6156" width="10.875" style="28" customWidth="1"/>
    <col min="6157" max="6400" width="10.875" style="28"/>
    <col min="6401" max="6401" width="13.375" style="28" customWidth="1"/>
    <col min="6402" max="6402" width="18.375" style="28" customWidth="1"/>
    <col min="6403" max="6403" width="10.875" style="28"/>
    <col min="6404" max="6404" width="13.375" style="28" customWidth="1"/>
    <col min="6405" max="6406" width="10.875" style="28"/>
    <col min="6407" max="6407" width="12.125" style="28" customWidth="1"/>
    <col min="6408" max="6408" width="10.875" style="28"/>
    <col min="6409" max="6410" width="10.875" style="28" customWidth="1"/>
    <col min="6411" max="6411" width="12.125" style="28" customWidth="1"/>
    <col min="6412" max="6412" width="10.875" style="28" customWidth="1"/>
    <col min="6413" max="6656" width="10.875" style="28"/>
    <col min="6657" max="6657" width="13.375" style="28" customWidth="1"/>
    <col min="6658" max="6658" width="18.375" style="28" customWidth="1"/>
    <col min="6659" max="6659" width="10.875" style="28"/>
    <col min="6660" max="6660" width="13.375" style="28" customWidth="1"/>
    <col min="6661" max="6662" width="10.875" style="28"/>
    <col min="6663" max="6663" width="12.125" style="28" customWidth="1"/>
    <col min="6664" max="6664" width="10.875" style="28"/>
    <col min="6665" max="6666" width="10.875" style="28" customWidth="1"/>
    <col min="6667" max="6667" width="12.125" style="28" customWidth="1"/>
    <col min="6668" max="6668" width="10.875" style="28" customWidth="1"/>
    <col min="6669" max="6912" width="10.875" style="28"/>
    <col min="6913" max="6913" width="13.375" style="28" customWidth="1"/>
    <col min="6914" max="6914" width="18.375" style="28" customWidth="1"/>
    <col min="6915" max="6915" width="10.875" style="28"/>
    <col min="6916" max="6916" width="13.375" style="28" customWidth="1"/>
    <col min="6917" max="6918" width="10.875" style="28"/>
    <col min="6919" max="6919" width="12.125" style="28" customWidth="1"/>
    <col min="6920" max="6920" width="10.875" style="28"/>
    <col min="6921" max="6922" width="10.875" style="28" customWidth="1"/>
    <col min="6923" max="6923" width="12.125" style="28" customWidth="1"/>
    <col min="6924" max="6924" width="10.875" style="28" customWidth="1"/>
    <col min="6925" max="7168" width="10.875" style="28"/>
    <col min="7169" max="7169" width="13.375" style="28" customWidth="1"/>
    <col min="7170" max="7170" width="18.375" style="28" customWidth="1"/>
    <col min="7171" max="7171" width="10.875" style="28"/>
    <col min="7172" max="7172" width="13.375" style="28" customWidth="1"/>
    <col min="7173" max="7174" width="10.875" style="28"/>
    <col min="7175" max="7175" width="12.125" style="28" customWidth="1"/>
    <col min="7176" max="7176" width="10.875" style="28"/>
    <col min="7177" max="7178" width="10.875" style="28" customWidth="1"/>
    <col min="7179" max="7179" width="12.125" style="28" customWidth="1"/>
    <col min="7180" max="7180" width="10.875" style="28" customWidth="1"/>
    <col min="7181" max="7424" width="10.875" style="28"/>
    <col min="7425" max="7425" width="13.375" style="28" customWidth="1"/>
    <col min="7426" max="7426" width="18.375" style="28" customWidth="1"/>
    <col min="7427" max="7427" width="10.875" style="28"/>
    <col min="7428" max="7428" width="13.375" style="28" customWidth="1"/>
    <col min="7429" max="7430" width="10.875" style="28"/>
    <col min="7431" max="7431" width="12.125" style="28" customWidth="1"/>
    <col min="7432" max="7432" width="10.875" style="28"/>
    <col min="7433" max="7434" width="10.875" style="28" customWidth="1"/>
    <col min="7435" max="7435" width="12.125" style="28" customWidth="1"/>
    <col min="7436" max="7436" width="10.875" style="28" customWidth="1"/>
    <col min="7437" max="7680" width="10.875" style="28"/>
    <col min="7681" max="7681" width="13.375" style="28" customWidth="1"/>
    <col min="7682" max="7682" width="18.375" style="28" customWidth="1"/>
    <col min="7683" max="7683" width="10.875" style="28"/>
    <col min="7684" max="7684" width="13.375" style="28" customWidth="1"/>
    <col min="7685" max="7686" width="10.875" style="28"/>
    <col min="7687" max="7687" width="12.125" style="28" customWidth="1"/>
    <col min="7688" max="7688" width="10.875" style="28"/>
    <col min="7689" max="7690" width="10.875" style="28" customWidth="1"/>
    <col min="7691" max="7691" width="12.125" style="28" customWidth="1"/>
    <col min="7692" max="7692" width="10.875" style="28" customWidth="1"/>
    <col min="7693" max="7936" width="10.875" style="28"/>
    <col min="7937" max="7937" width="13.375" style="28" customWidth="1"/>
    <col min="7938" max="7938" width="18.375" style="28" customWidth="1"/>
    <col min="7939" max="7939" width="10.875" style="28"/>
    <col min="7940" max="7940" width="13.375" style="28" customWidth="1"/>
    <col min="7941" max="7942" width="10.875" style="28"/>
    <col min="7943" max="7943" width="12.125" style="28" customWidth="1"/>
    <col min="7944" max="7944" width="10.875" style="28"/>
    <col min="7945" max="7946" width="10.875" style="28" customWidth="1"/>
    <col min="7947" max="7947" width="12.125" style="28" customWidth="1"/>
    <col min="7948" max="7948" width="10.875" style="28" customWidth="1"/>
    <col min="7949" max="8192" width="10.875" style="28"/>
    <col min="8193" max="8193" width="13.375" style="28" customWidth="1"/>
    <col min="8194" max="8194" width="18.375" style="28" customWidth="1"/>
    <col min="8195" max="8195" width="10.875" style="28"/>
    <col min="8196" max="8196" width="13.375" style="28" customWidth="1"/>
    <col min="8197" max="8198" width="10.875" style="28"/>
    <col min="8199" max="8199" width="12.125" style="28" customWidth="1"/>
    <col min="8200" max="8200" width="10.875" style="28"/>
    <col min="8201" max="8202" width="10.875" style="28" customWidth="1"/>
    <col min="8203" max="8203" width="12.125" style="28" customWidth="1"/>
    <col min="8204" max="8204" width="10.875" style="28" customWidth="1"/>
    <col min="8205" max="8448" width="10.875" style="28"/>
    <col min="8449" max="8449" width="13.375" style="28" customWidth="1"/>
    <col min="8450" max="8450" width="18.375" style="28" customWidth="1"/>
    <col min="8451" max="8451" width="10.875" style="28"/>
    <col min="8452" max="8452" width="13.375" style="28" customWidth="1"/>
    <col min="8453" max="8454" width="10.875" style="28"/>
    <col min="8455" max="8455" width="12.125" style="28" customWidth="1"/>
    <col min="8456" max="8456" width="10.875" style="28"/>
    <col min="8457" max="8458" width="10.875" style="28" customWidth="1"/>
    <col min="8459" max="8459" width="12.125" style="28" customWidth="1"/>
    <col min="8460" max="8460" width="10.875" style="28" customWidth="1"/>
    <col min="8461" max="8704" width="10.875" style="28"/>
    <col min="8705" max="8705" width="13.375" style="28" customWidth="1"/>
    <col min="8706" max="8706" width="18.375" style="28" customWidth="1"/>
    <col min="8707" max="8707" width="10.875" style="28"/>
    <col min="8708" max="8708" width="13.375" style="28" customWidth="1"/>
    <col min="8709" max="8710" width="10.875" style="28"/>
    <col min="8711" max="8711" width="12.125" style="28" customWidth="1"/>
    <col min="8712" max="8712" width="10.875" style="28"/>
    <col min="8713" max="8714" width="10.875" style="28" customWidth="1"/>
    <col min="8715" max="8715" width="12.125" style="28" customWidth="1"/>
    <col min="8716" max="8716" width="10.875" style="28" customWidth="1"/>
    <col min="8717" max="8960" width="10.875" style="28"/>
    <col min="8961" max="8961" width="13.375" style="28" customWidth="1"/>
    <col min="8962" max="8962" width="18.375" style="28" customWidth="1"/>
    <col min="8963" max="8963" width="10.875" style="28"/>
    <col min="8964" max="8964" width="13.375" style="28" customWidth="1"/>
    <col min="8965" max="8966" width="10.875" style="28"/>
    <col min="8967" max="8967" width="12.125" style="28" customWidth="1"/>
    <col min="8968" max="8968" width="10.875" style="28"/>
    <col min="8969" max="8970" width="10.875" style="28" customWidth="1"/>
    <col min="8971" max="8971" width="12.125" style="28" customWidth="1"/>
    <col min="8972" max="8972" width="10.875" style="28" customWidth="1"/>
    <col min="8973" max="9216" width="10.875" style="28"/>
    <col min="9217" max="9217" width="13.375" style="28" customWidth="1"/>
    <col min="9218" max="9218" width="18.375" style="28" customWidth="1"/>
    <col min="9219" max="9219" width="10.875" style="28"/>
    <col min="9220" max="9220" width="13.375" style="28" customWidth="1"/>
    <col min="9221" max="9222" width="10.875" style="28"/>
    <col min="9223" max="9223" width="12.125" style="28" customWidth="1"/>
    <col min="9224" max="9224" width="10.875" style="28"/>
    <col min="9225" max="9226" width="10.875" style="28" customWidth="1"/>
    <col min="9227" max="9227" width="12.125" style="28" customWidth="1"/>
    <col min="9228" max="9228" width="10.875" style="28" customWidth="1"/>
    <col min="9229" max="9472" width="10.875" style="28"/>
    <col min="9473" max="9473" width="13.375" style="28" customWidth="1"/>
    <col min="9474" max="9474" width="18.375" style="28" customWidth="1"/>
    <col min="9475" max="9475" width="10.875" style="28"/>
    <col min="9476" max="9476" width="13.375" style="28" customWidth="1"/>
    <col min="9477" max="9478" width="10.875" style="28"/>
    <col min="9479" max="9479" width="12.125" style="28" customWidth="1"/>
    <col min="9480" max="9480" width="10.875" style="28"/>
    <col min="9481" max="9482" width="10.875" style="28" customWidth="1"/>
    <col min="9483" max="9483" width="12.125" style="28" customWidth="1"/>
    <col min="9484" max="9484" width="10.875" style="28" customWidth="1"/>
    <col min="9485" max="9728" width="10.875" style="28"/>
    <col min="9729" max="9729" width="13.375" style="28" customWidth="1"/>
    <col min="9730" max="9730" width="18.375" style="28" customWidth="1"/>
    <col min="9731" max="9731" width="10.875" style="28"/>
    <col min="9732" max="9732" width="13.375" style="28" customWidth="1"/>
    <col min="9733" max="9734" width="10.875" style="28"/>
    <col min="9735" max="9735" width="12.125" style="28" customWidth="1"/>
    <col min="9736" max="9736" width="10.875" style="28"/>
    <col min="9737" max="9738" width="10.875" style="28" customWidth="1"/>
    <col min="9739" max="9739" width="12.125" style="28" customWidth="1"/>
    <col min="9740" max="9740" width="10.875" style="28" customWidth="1"/>
    <col min="9741" max="9984" width="10.875" style="28"/>
    <col min="9985" max="9985" width="13.375" style="28" customWidth="1"/>
    <col min="9986" max="9986" width="18.375" style="28" customWidth="1"/>
    <col min="9987" max="9987" width="10.875" style="28"/>
    <col min="9988" max="9988" width="13.375" style="28" customWidth="1"/>
    <col min="9989" max="9990" width="10.875" style="28"/>
    <col min="9991" max="9991" width="12.125" style="28" customWidth="1"/>
    <col min="9992" max="9992" width="10.875" style="28"/>
    <col min="9993" max="9994" width="10.875" style="28" customWidth="1"/>
    <col min="9995" max="9995" width="12.125" style="28" customWidth="1"/>
    <col min="9996" max="9996" width="10.875" style="28" customWidth="1"/>
    <col min="9997" max="10240" width="10.875" style="28"/>
    <col min="10241" max="10241" width="13.375" style="28" customWidth="1"/>
    <col min="10242" max="10242" width="18.375" style="28" customWidth="1"/>
    <col min="10243" max="10243" width="10.875" style="28"/>
    <col min="10244" max="10244" width="13.375" style="28" customWidth="1"/>
    <col min="10245" max="10246" width="10.875" style="28"/>
    <col min="10247" max="10247" width="12.125" style="28" customWidth="1"/>
    <col min="10248" max="10248" width="10.875" style="28"/>
    <col min="10249" max="10250" width="10.875" style="28" customWidth="1"/>
    <col min="10251" max="10251" width="12.125" style="28" customWidth="1"/>
    <col min="10252" max="10252" width="10.875" style="28" customWidth="1"/>
    <col min="10253" max="10496" width="10.875" style="28"/>
    <col min="10497" max="10497" width="13.375" style="28" customWidth="1"/>
    <col min="10498" max="10498" width="18.375" style="28" customWidth="1"/>
    <col min="10499" max="10499" width="10.875" style="28"/>
    <col min="10500" max="10500" width="13.375" style="28" customWidth="1"/>
    <col min="10501" max="10502" width="10.875" style="28"/>
    <col min="10503" max="10503" width="12.125" style="28" customWidth="1"/>
    <col min="10504" max="10504" width="10.875" style="28"/>
    <col min="10505" max="10506" width="10.875" style="28" customWidth="1"/>
    <col min="10507" max="10507" width="12.125" style="28" customWidth="1"/>
    <col min="10508" max="10508" width="10.875" style="28" customWidth="1"/>
    <col min="10509" max="10752" width="10.875" style="28"/>
    <col min="10753" max="10753" width="13.375" style="28" customWidth="1"/>
    <col min="10754" max="10754" width="18.375" style="28" customWidth="1"/>
    <col min="10755" max="10755" width="10.875" style="28"/>
    <col min="10756" max="10756" width="13.375" style="28" customWidth="1"/>
    <col min="10757" max="10758" width="10.875" style="28"/>
    <col min="10759" max="10759" width="12.125" style="28" customWidth="1"/>
    <col min="10760" max="10760" width="10.875" style="28"/>
    <col min="10761" max="10762" width="10.875" style="28" customWidth="1"/>
    <col min="10763" max="10763" width="12.125" style="28" customWidth="1"/>
    <col min="10764" max="10764" width="10.875" style="28" customWidth="1"/>
    <col min="10765" max="11008" width="10.875" style="28"/>
    <col min="11009" max="11009" width="13.375" style="28" customWidth="1"/>
    <col min="11010" max="11010" width="18.375" style="28" customWidth="1"/>
    <col min="11011" max="11011" width="10.875" style="28"/>
    <col min="11012" max="11012" width="13.375" style="28" customWidth="1"/>
    <col min="11013" max="11014" width="10.875" style="28"/>
    <col min="11015" max="11015" width="12.125" style="28" customWidth="1"/>
    <col min="11016" max="11016" width="10.875" style="28"/>
    <col min="11017" max="11018" width="10.875" style="28" customWidth="1"/>
    <col min="11019" max="11019" width="12.125" style="28" customWidth="1"/>
    <col min="11020" max="11020" width="10.875" style="28" customWidth="1"/>
    <col min="11021" max="11264" width="10.875" style="28"/>
    <col min="11265" max="11265" width="13.375" style="28" customWidth="1"/>
    <col min="11266" max="11266" width="18.375" style="28" customWidth="1"/>
    <col min="11267" max="11267" width="10.875" style="28"/>
    <col min="11268" max="11268" width="13.375" style="28" customWidth="1"/>
    <col min="11269" max="11270" width="10.875" style="28"/>
    <col min="11271" max="11271" width="12.125" style="28" customWidth="1"/>
    <col min="11272" max="11272" width="10.875" style="28"/>
    <col min="11273" max="11274" width="10.875" style="28" customWidth="1"/>
    <col min="11275" max="11275" width="12.125" style="28" customWidth="1"/>
    <col min="11276" max="11276" width="10.875" style="28" customWidth="1"/>
    <col min="11277" max="11520" width="10.875" style="28"/>
    <col min="11521" max="11521" width="13.375" style="28" customWidth="1"/>
    <col min="11522" max="11522" width="18.375" style="28" customWidth="1"/>
    <col min="11523" max="11523" width="10.875" style="28"/>
    <col min="11524" max="11524" width="13.375" style="28" customWidth="1"/>
    <col min="11525" max="11526" width="10.875" style="28"/>
    <col min="11527" max="11527" width="12.125" style="28" customWidth="1"/>
    <col min="11528" max="11528" width="10.875" style="28"/>
    <col min="11529" max="11530" width="10.875" style="28" customWidth="1"/>
    <col min="11531" max="11531" width="12.125" style="28" customWidth="1"/>
    <col min="11532" max="11532" width="10.875" style="28" customWidth="1"/>
    <col min="11533" max="11776" width="10.875" style="28"/>
    <col min="11777" max="11777" width="13.375" style="28" customWidth="1"/>
    <col min="11778" max="11778" width="18.375" style="28" customWidth="1"/>
    <col min="11779" max="11779" width="10.875" style="28"/>
    <col min="11780" max="11780" width="13.375" style="28" customWidth="1"/>
    <col min="11781" max="11782" width="10.875" style="28"/>
    <col min="11783" max="11783" width="12.125" style="28" customWidth="1"/>
    <col min="11784" max="11784" width="10.875" style="28"/>
    <col min="11785" max="11786" width="10.875" style="28" customWidth="1"/>
    <col min="11787" max="11787" width="12.125" style="28" customWidth="1"/>
    <col min="11788" max="11788" width="10.875" style="28" customWidth="1"/>
    <col min="11789" max="12032" width="10.875" style="28"/>
    <col min="12033" max="12033" width="13.375" style="28" customWidth="1"/>
    <col min="12034" max="12034" width="18.375" style="28" customWidth="1"/>
    <col min="12035" max="12035" width="10.875" style="28"/>
    <col min="12036" max="12036" width="13.375" style="28" customWidth="1"/>
    <col min="12037" max="12038" width="10.875" style="28"/>
    <col min="12039" max="12039" width="12.125" style="28" customWidth="1"/>
    <col min="12040" max="12040" width="10.875" style="28"/>
    <col min="12041" max="12042" width="10.875" style="28" customWidth="1"/>
    <col min="12043" max="12043" width="12.125" style="28" customWidth="1"/>
    <col min="12044" max="12044" width="10.875" style="28" customWidth="1"/>
    <col min="12045" max="12288" width="10.875" style="28"/>
    <col min="12289" max="12289" width="13.375" style="28" customWidth="1"/>
    <col min="12290" max="12290" width="18.375" style="28" customWidth="1"/>
    <col min="12291" max="12291" width="10.875" style="28"/>
    <col min="12292" max="12292" width="13.375" style="28" customWidth="1"/>
    <col min="12293" max="12294" width="10.875" style="28"/>
    <col min="12295" max="12295" width="12.125" style="28" customWidth="1"/>
    <col min="12296" max="12296" width="10.875" style="28"/>
    <col min="12297" max="12298" width="10.875" style="28" customWidth="1"/>
    <col min="12299" max="12299" width="12.125" style="28" customWidth="1"/>
    <col min="12300" max="12300" width="10.875" style="28" customWidth="1"/>
    <col min="12301" max="12544" width="10.875" style="28"/>
    <col min="12545" max="12545" width="13.375" style="28" customWidth="1"/>
    <col min="12546" max="12546" width="18.375" style="28" customWidth="1"/>
    <col min="12547" max="12547" width="10.875" style="28"/>
    <col min="12548" max="12548" width="13.375" style="28" customWidth="1"/>
    <col min="12549" max="12550" width="10.875" style="28"/>
    <col min="12551" max="12551" width="12.125" style="28" customWidth="1"/>
    <col min="12552" max="12552" width="10.875" style="28"/>
    <col min="12553" max="12554" width="10.875" style="28" customWidth="1"/>
    <col min="12555" max="12555" width="12.125" style="28" customWidth="1"/>
    <col min="12556" max="12556" width="10.875" style="28" customWidth="1"/>
    <col min="12557" max="12800" width="10.875" style="28"/>
    <col min="12801" max="12801" width="13.375" style="28" customWidth="1"/>
    <col min="12802" max="12802" width="18.375" style="28" customWidth="1"/>
    <col min="12803" max="12803" width="10.875" style="28"/>
    <col min="12804" max="12804" width="13.375" style="28" customWidth="1"/>
    <col min="12805" max="12806" width="10.875" style="28"/>
    <col min="12807" max="12807" width="12.125" style="28" customWidth="1"/>
    <col min="12808" max="12808" width="10.875" style="28"/>
    <col min="12809" max="12810" width="10.875" style="28" customWidth="1"/>
    <col min="12811" max="12811" width="12.125" style="28" customWidth="1"/>
    <col min="12812" max="12812" width="10.875" style="28" customWidth="1"/>
    <col min="12813" max="13056" width="10.875" style="28"/>
    <col min="13057" max="13057" width="13.375" style="28" customWidth="1"/>
    <col min="13058" max="13058" width="18.375" style="28" customWidth="1"/>
    <col min="13059" max="13059" width="10.875" style="28"/>
    <col min="13060" max="13060" width="13.375" style="28" customWidth="1"/>
    <col min="13061" max="13062" width="10.875" style="28"/>
    <col min="13063" max="13063" width="12.125" style="28" customWidth="1"/>
    <col min="13064" max="13064" width="10.875" style="28"/>
    <col min="13065" max="13066" width="10.875" style="28" customWidth="1"/>
    <col min="13067" max="13067" width="12.125" style="28" customWidth="1"/>
    <col min="13068" max="13068" width="10.875" style="28" customWidth="1"/>
    <col min="13069" max="13312" width="10.875" style="28"/>
    <col min="13313" max="13313" width="13.375" style="28" customWidth="1"/>
    <col min="13314" max="13314" width="18.375" style="28" customWidth="1"/>
    <col min="13315" max="13315" width="10.875" style="28"/>
    <col min="13316" max="13316" width="13.375" style="28" customWidth="1"/>
    <col min="13317" max="13318" width="10.875" style="28"/>
    <col min="13319" max="13319" width="12.125" style="28" customWidth="1"/>
    <col min="13320" max="13320" width="10.875" style="28"/>
    <col min="13321" max="13322" width="10.875" style="28" customWidth="1"/>
    <col min="13323" max="13323" width="12.125" style="28" customWidth="1"/>
    <col min="13324" max="13324" width="10.875" style="28" customWidth="1"/>
    <col min="13325" max="13568" width="10.875" style="28"/>
    <col min="13569" max="13569" width="13.375" style="28" customWidth="1"/>
    <col min="13570" max="13570" width="18.375" style="28" customWidth="1"/>
    <col min="13571" max="13571" width="10.875" style="28"/>
    <col min="13572" max="13572" width="13.375" style="28" customWidth="1"/>
    <col min="13573" max="13574" width="10.875" style="28"/>
    <col min="13575" max="13575" width="12.125" style="28" customWidth="1"/>
    <col min="13576" max="13576" width="10.875" style="28"/>
    <col min="13577" max="13578" width="10.875" style="28" customWidth="1"/>
    <col min="13579" max="13579" width="12.125" style="28" customWidth="1"/>
    <col min="13580" max="13580" width="10.875" style="28" customWidth="1"/>
    <col min="13581" max="13824" width="10.875" style="28"/>
    <col min="13825" max="13825" width="13.375" style="28" customWidth="1"/>
    <col min="13826" max="13826" width="18.375" style="28" customWidth="1"/>
    <col min="13827" max="13827" width="10.875" style="28"/>
    <col min="13828" max="13828" width="13.375" style="28" customWidth="1"/>
    <col min="13829" max="13830" width="10.875" style="28"/>
    <col min="13831" max="13831" width="12.125" style="28" customWidth="1"/>
    <col min="13832" max="13832" width="10.875" style="28"/>
    <col min="13833" max="13834" width="10.875" style="28" customWidth="1"/>
    <col min="13835" max="13835" width="12.125" style="28" customWidth="1"/>
    <col min="13836" max="13836" width="10.875" style="28" customWidth="1"/>
    <col min="13837" max="14080" width="10.875" style="28"/>
    <col min="14081" max="14081" width="13.375" style="28" customWidth="1"/>
    <col min="14082" max="14082" width="18.375" style="28" customWidth="1"/>
    <col min="14083" max="14083" width="10.875" style="28"/>
    <col min="14084" max="14084" width="13.375" style="28" customWidth="1"/>
    <col min="14085" max="14086" width="10.875" style="28"/>
    <col min="14087" max="14087" width="12.125" style="28" customWidth="1"/>
    <col min="14088" max="14088" width="10.875" style="28"/>
    <col min="14089" max="14090" width="10.875" style="28" customWidth="1"/>
    <col min="14091" max="14091" width="12.125" style="28" customWidth="1"/>
    <col min="14092" max="14092" width="10.875" style="28" customWidth="1"/>
    <col min="14093" max="14336" width="10.875" style="28"/>
    <col min="14337" max="14337" width="13.375" style="28" customWidth="1"/>
    <col min="14338" max="14338" width="18.375" style="28" customWidth="1"/>
    <col min="14339" max="14339" width="10.875" style="28"/>
    <col min="14340" max="14340" width="13.375" style="28" customWidth="1"/>
    <col min="14341" max="14342" width="10.875" style="28"/>
    <col min="14343" max="14343" width="12.125" style="28" customWidth="1"/>
    <col min="14344" max="14344" width="10.875" style="28"/>
    <col min="14345" max="14346" width="10.875" style="28" customWidth="1"/>
    <col min="14347" max="14347" width="12.125" style="28" customWidth="1"/>
    <col min="14348" max="14348" width="10.875" style="28" customWidth="1"/>
    <col min="14349" max="14592" width="10.875" style="28"/>
    <col min="14593" max="14593" width="13.375" style="28" customWidth="1"/>
    <col min="14594" max="14594" width="18.375" style="28" customWidth="1"/>
    <col min="14595" max="14595" width="10.875" style="28"/>
    <col min="14596" max="14596" width="13.375" style="28" customWidth="1"/>
    <col min="14597" max="14598" width="10.875" style="28"/>
    <col min="14599" max="14599" width="12.125" style="28" customWidth="1"/>
    <col min="14600" max="14600" width="10.875" style="28"/>
    <col min="14601" max="14602" width="10.875" style="28" customWidth="1"/>
    <col min="14603" max="14603" width="12.125" style="28" customWidth="1"/>
    <col min="14604" max="14604" width="10.875" style="28" customWidth="1"/>
    <col min="14605" max="14848" width="10.875" style="28"/>
    <col min="14849" max="14849" width="13.375" style="28" customWidth="1"/>
    <col min="14850" max="14850" width="18.375" style="28" customWidth="1"/>
    <col min="14851" max="14851" width="10.875" style="28"/>
    <col min="14852" max="14852" width="13.375" style="28" customWidth="1"/>
    <col min="14853" max="14854" width="10.875" style="28"/>
    <col min="14855" max="14855" width="12.125" style="28" customWidth="1"/>
    <col min="14856" max="14856" width="10.875" style="28"/>
    <col min="14857" max="14858" width="10.875" style="28" customWidth="1"/>
    <col min="14859" max="14859" width="12.125" style="28" customWidth="1"/>
    <col min="14860" max="14860" width="10.875" style="28" customWidth="1"/>
    <col min="14861" max="15104" width="10.875" style="28"/>
    <col min="15105" max="15105" width="13.375" style="28" customWidth="1"/>
    <col min="15106" max="15106" width="18.375" style="28" customWidth="1"/>
    <col min="15107" max="15107" width="10.875" style="28"/>
    <col min="15108" max="15108" width="13.375" style="28" customWidth="1"/>
    <col min="15109" max="15110" width="10.875" style="28"/>
    <col min="15111" max="15111" width="12.125" style="28" customWidth="1"/>
    <col min="15112" max="15112" width="10.875" style="28"/>
    <col min="15113" max="15114" width="10.875" style="28" customWidth="1"/>
    <col min="15115" max="15115" width="12.125" style="28" customWidth="1"/>
    <col min="15116" max="15116" width="10.875" style="28" customWidth="1"/>
    <col min="15117" max="15360" width="10.875" style="28"/>
    <col min="15361" max="15361" width="13.375" style="28" customWidth="1"/>
    <col min="15362" max="15362" width="18.375" style="28" customWidth="1"/>
    <col min="15363" max="15363" width="10.875" style="28"/>
    <col min="15364" max="15364" width="13.375" style="28" customWidth="1"/>
    <col min="15365" max="15366" width="10.875" style="28"/>
    <col min="15367" max="15367" width="12.125" style="28" customWidth="1"/>
    <col min="15368" max="15368" width="10.875" style="28"/>
    <col min="15369" max="15370" width="10.875" style="28" customWidth="1"/>
    <col min="15371" max="15371" width="12.125" style="28" customWidth="1"/>
    <col min="15372" max="15372" width="10.875" style="28" customWidth="1"/>
    <col min="15373" max="15616" width="10.875" style="28"/>
    <col min="15617" max="15617" width="13.375" style="28" customWidth="1"/>
    <col min="15618" max="15618" width="18.375" style="28" customWidth="1"/>
    <col min="15619" max="15619" width="10.875" style="28"/>
    <col min="15620" max="15620" width="13.375" style="28" customWidth="1"/>
    <col min="15621" max="15622" width="10.875" style="28"/>
    <col min="15623" max="15623" width="12.125" style="28" customWidth="1"/>
    <col min="15624" max="15624" width="10.875" style="28"/>
    <col min="15625" max="15626" width="10.875" style="28" customWidth="1"/>
    <col min="15627" max="15627" width="12.125" style="28" customWidth="1"/>
    <col min="15628" max="15628" width="10.875" style="28" customWidth="1"/>
    <col min="15629" max="15872" width="10.875" style="28"/>
    <col min="15873" max="15873" width="13.375" style="28" customWidth="1"/>
    <col min="15874" max="15874" width="18.375" style="28" customWidth="1"/>
    <col min="15875" max="15875" width="10.875" style="28"/>
    <col min="15876" max="15876" width="13.375" style="28" customWidth="1"/>
    <col min="15877" max="15878" width="10.875" style="28"/>
    <col min="15879" max="15879" width="12.125" style="28" customWidth="1"/>
    <col min="15880" max="15880" width="10.875" style="28"/>
    <col min="15881" max="15882" width="10.875" style="28" customWidth="1"/>
    <col min="15883" max="15883" width="12.125" style="28" customWidth="1"/>
    <col min="15884" max="15884" width="10.875" style="28" customWidth="1"/>
    <col min="15885" max="16128" width="10.875" style="28"/>
    <col min="16129" max="16129" width="13.375" style="28" customWidth="1"/>
    <col min="16130" max="16130" width="18.375" style="28" customWidth="1"/>
    <col min="16131" max="16131" width="10.875" style="28"/>
    <col min="16132" max="16132" width="13.375" style="28" customWidth="1"/>
    <col min="16133" max="16134" width="10.875" style="28"/>
    <col min="16135" max="16135" width="12.125" style="28" customWidth="1"/>
    <col min="16136" max="16136" width="10.875" style="28"/>
    <col min="16137" max="16138" width="10.875" style="28" customWidth="1"/>
    <col min="16139" max="16139" width="12.125" style="28" customWidth="1"/>
    <col min="16140" max="16140" width="10.875" style="28" customWidth="1"/>
    <col min="16141" max="16384" width="10.875" style="28"/>
  </cols>
  <sheetData>
    <row r="1" spans="1:12" x14ac:dyDescent="0.2">
      <c r="A1" s="43"/>
    </row>
    <row r="6" spans="1:12" x14ac:dyDescent="0.2">
      <c r="D6" s="3" t="s">
        <v>533</v>
      </c>
    </row>
    <row r="7" spans="1:12" x14ac:dyDescent="0.2">
      <c r="C7" s="3" t="s">
        <v>504</v>
      </c>
      <c r="G7" s="43" t="s">
        <v>531</v>
      </c>
    </row>
    <row r="8" spans="1:12" ht="18" thickBot="1" x14ac:dyDescent="0.25">
      <c r="B8" s="44"/>
      <c r="C8" s="45"/>
      <c r="D8" s="44"/>
      <c r="E8" s="44"/>
      <c r="F8" s="45"/>
      <c r="G8" s="45"/>
      <c r="H8" s="45"/>
      <c r="I8" s="45"/>
      <c r="J8" s="45"/>
      <c r="K8" s="66" t="s">
        <v>534</v>
      </c>
      <c r="L8" s="45"/>
    </row>
    <row r="9" spans="1:12" x14ac:dyDescent="0.2">
      <c r="C9" s="40"/>
      <c r="D9" s="163" t="s">
        <v>506</v>
      </c>
      <c r="E9" s="40"/>
      <c r="F9" s="40"/>
      <c r="G9" s="163" t="s">
        <v>507</v>
      </c>
      <c r="H9" s="40"/>
      <c r="I9" s="163" t="s">
        <v>508</v>
      </c>
      <c r="J9" s="40"/>
      <c r="K9" s="40"/>
      <c r="L9" s="40"/>
    </row>
    <row r="10" spans="1:12" x14ac:dyDescent="0.2">
      <c r="C10" s="163" t="s">
        <v>509</v>
      </c>
      <c r="D10" s="163" t="s">
        <v>510</v>
      </c>
      <c r="E10" s="163" t="s">
        <v>13</v>
      </c>
      <c r="F10" s="163" t="s">
        <v>14</v>
      </c>
      <c r="G10" s="163" t="s">
        <v>511</v>
      </c>
      <c r="H10" s="163" t="s">
        <v>512</v>
      </c>
      <c r="I10" s="163" t="s">
        <v>513</v>
      </c>
      <c r="J10" s="163" t="s">
        <v>514</v>
      </c>
      <c r="K10" s="67" t="s">
        <v>515</v>
      </c>
      <c r="L10" s="163" t="s">
        <v>516</v>
      </c>
    </row>
    <row r="11" spans="1:12" x14ac:dyDescent="0.2">
      <c r="B11" s="46"/>
      <c r="C11" s="48" t="s">
        <v>517</v>
      </c>
      <c r="D11" s="48" t="s">
        <v>518</v>
      </c>
      <c r="E11" s="59"/>
      <c r="F11" s="59"/>
      <c r="G11" s="48" t="s">
        <v>519</v>
      </c>
      <c r="H11" s="48" t="s">
        <v>520</v>
      </c>
      <c r="I11" s="48" t="s">
        <v>528</v>
      </c>
      <c r="J11" s="48" t="s">
        <v>522</v>
      </c>
      <c r="K11" s="59"/>
      <c r="L11" s="48"/>
    </row>
    <row r="12" spans="1:12" x14ac:dyDescent="0.2">
      <c r="C12" s="40"/>
    </row>
    <row r="13" spans="1:12" x14ac:dyDescent="0.2">
      <c r="B13" s="43" t="s">
        <v>535</v>
      </c>
      <c r="C13" s="170" t="s">
        <v>102</v>
      </c>
      <c r="D13" s="52">
        <v>74</v>
      </c>
      <c r="E13" s="52">
        <v>72</v>
      </c>
      <c r="F13" s="52">
        <v>74</v>
      </c>
      <c r="G13" s="52">
        <v>110</v>
      </c>
      <c r="H13" s="52">
        <v>79</v>
      </c>
      <c r="I13" s="52">
        <v>56</v>
      </c>
      <c r="J13" s="52">
        <v>68</v>
      </c>
      <c r="K13" s="54" t="s">
        <v>102</v>
      </c>
      <c r="L13" s="54" t="s">
        <v>102</v>
      </c>
    </row>
    <row r="14" spans="1:12" x14ac:dyDescent="0.2">
      <c r="B14" s="43" t="s">
        <v>536</v>
      </c>
      <c r="C14" s="51">
        <v>177</v>
      </c>
      <c r="D14" s="52">
        <v>174</v>
      </c>
      <c r="E14" s="52">
        <v>156</v>
      </c>
      <c r="F14" s="52">
        <v>173</v>
      </c>
      <c r="G14" s="52">
        <v>230</v>
      </c>
      <c r="H14" s="52">
        <v>191</v>
      </c>
      <c r="I14" s="52">
        <v>137</v>
      </c>
      <c r="J14" s="52">
        <v>180</v>
      </c>
      <c r="K14" s="54" t="s">
        <v>537</v>
      </c>
      <c r="L14" s="52">
        <v>189</v>
      </c>
    </row>
    <row r="15" spans="1:12" x14ac:dyDescent="0.2">
      <c r="B15" s="43" t="s">
        <v>538</v>
      </c>
      <c r="C15" s="51">
        <v>259</v>
      </c>
      <c r="D15" s="52">
        <v>254</v>
      </c>
      <c r="E15" s="52">
        <v>231</v>
      </c>
      <c r="F15" s="52">
        <v>256</v>
      </c>
      <c r="G15" s="52">
        <v>337</v>
      </c>
      <c r="H15" s="52">
        <v>278</v>
      </c>
      <c r="I15" s="52">
        <v>189</v>
      </c>
      <c r="J15" s="52">
        <v>260</v>
      </c>
      <c r="K15" s="54" t="s">
        <v>537</v>
      </c>
      <c r="L15" s="52">
        <v>277</v>
      </c>
    </row>
    <row r="16" spans="1:12" x14ac:dyDescent="0.2">
      <c r="B16" s="43" t="s">
        <v>464</v>
      </c>
      <c r="C16" s="51">
        <v>310</v>
      </c>
      <c r="D16" s="52">
        <v>304</v>
      </c>
      <c r="E16" s="52">
        <v>274</v>
      </c>
      <c r="F16" s="52">
        <v>325</v>
      </c>
      <c r="G16" s="52">
        <v>393</v>
      </c>
      <c r="H16" s="52">
        <v>322</v>
      </c>
      <c r="I16" s="52">
        <v>187</v>
      </c>
      <c r="J16" s="52">
        <v>358</v>
      </c>
      <c r="K16" s="54" t="s">
        <v>537</v>
      </c>
      <c r="L16" s="52">
        <v>328</v>
      </c>
    </row>
    <row r="17" spans="2:12" x14ac:dyDescent="0.2">
      <c r="B17" s="43" t="s">
        <v>410</v>
      </c>
      <c r="C17" s="51">
        <v>344</v>
      </c>
      <c r="D17" s="52">
        <v>336</v>
      </c>
      <c r="E17" s="52">
        <v>404</v>
      </c>
      <c r="F17" s="52">
        <v>355</v>
      </c>
      <c r="G17" s="54" t="s">
        <v>537</v>
      </c>
      <c r="H17" s="52">
        <v>366</v>
      </c>
      <c r="I17" s="52">
        <v>190</v>
      </c>
      <c r="J17" s="52">
        <v>421</v>
      </c>
      <c r="K17" s="54" t="s">
        <v>537</v>
      </c>
      <c r="L17" s="52">
        <v>363</v>
      </c>
    </row>
    <row r="18" spans="2:12" x14ac:dyDescent="0.2">
      <c r="B18" s="43" t="s">
        <v>465</v>
      </c>
      <c r="C18" s="51">
        <v>376.66899999999998</v>
      </c>
      <c r="D18" s="52">
        <v>356.43400000000003</v>
      </c>
      <c r="E18" s="52">
        <v>419.38799999999998</v>
      </c>
      <c r="F18" s="52">
        <v>360.56200000000001</v>
      </c>
      <c r="G18" s="54" t="s">
        <v>537</v>
      </c>
      <c r="H18" s="52">
        <v>443.827</v>
      </c>
      <c r="I18" s="52">
        <v>224.501</v>
      </c>
      <c r="J18" s="52">
        <v>429.976</v>
      </c>
      <c r="K18" s="54" t="s">
        <v>537</v>
      </c>
      <c r="L18" s="52">
        <v>425.892</v>
      </c>
    </row>
    <row r="19" spans="2:12" x14ac:dyDescent="0.2">
      <c r="C19" s="40"/>
    </row>
    <row r="20" spans="2:12" x14ac:dyDescent="0.2">
      <c r="B20" s="43" t="s">
        <v>466</v>
      </c>
      <c r="C20" s="51">
        <v>385.298</v>
      </c>
      <c r="D20" s="52">
        <v>357.875</v>
      </c>
      <c r="E20" s="52">
        <v>452.76900000000001</v>
      </c>
      <c r="F20" s="52">
        <v>353.70400000000001</v>
      </c>
      <c r="G20" s="54">
        <v>498</v>
      </c>
      <c r="H20" s="52">
        <v>365.09300000000002</v>
      </c>
      <c r="I20" s="52">
        <v>272.10700000000003</v>
      </c>
      <c r="J20" s="52">
        <v>461.15699999999998</v>
      </c>
      <c r="K20" s="54" t="s">
        <v>537</v>
      </c>
      <c r="L20" s="52">
        <v>450.95600000000002</v>
      </c>
    </row>
    <row r="21" spans="2:12" x14ac:dyDescent="0.2">
      <c r="B21" s="43" t="s">
        <v>539</v>
      </c>
      <c r="C21" s="51">
        <v>354.452</v>
      </c>
      <c r="D21" s="52">
        <v>341.15499999999997</v>
      </c>
      <c r="E21" s="52">
        <v>347.43099999999998</v>
      </c>
      <c r="F21" s="52">
        <v>369.19299999999998</v>
      </c>
      <c r="G21" s="54">
        <v>556.93399999999997</v>
      </c>
      <c r="H21" s="52">
        <v>383.69099999999997</v>
      </c>
      <c r="I21" s="52">
        <v>242.13</v>
      </c>
      <c r="J21" s="52">
        <v>340.13799999999998</v>
      </c>
      <c r="K21" s="54" t="s">
        <v>537</v>
      </c>
      <c r="L21" s="52">
        <v>381.15800000000002</v>
      </c>
    </row>
    <row r="22" spans="2:12" x14ac:dyDescent="0.2">
      <c r="B22" s="43" t="s">
        <v>468</v>
      </c>
      <c r="C22" s="55">
        <v>356.30700000000002</v>
      </c>
      <c r="D22" s="53">
        <v>341.04599999999999</v>
      </c>
      <c r="E22" s="53">
        <v>342.88</v>
      </c>
      <c r="F22" s="53">
        <v>370.24400000000003</v>
      </c>
      <c r="G22" s="53">
        <v>578.41</v>
      </c>
      <c r="H22" s="53">
        <v>373.214</v>
      </c>
      <c r="I22" s="53">
        <v>248.68199999999999</v>
      </c>
      <c r="J22" s="53">
        <v>323.435</v>
      </c>
      <c r="K22" s="54" t="s">
        <v>537</v>
      </c>
      <c r="L22" s="53">
        <v>385.77100000000002</v>
      </c>
    </row>
    <row r="23" spans="2:12" x14ac:dyDescent="0.2">
      <c r="B23" s="43" t="s">
        <v>470</v>
      </c>
      <c r="C23" s="55">
        <v>357</v>
      </c>
      <c r="D23" s="53">
        <v>339</v>
      </c>
      <c r="E23" s="53">
        <v>347</v>
      </c>
      <c r="F23" s="53">
        <v>368</v>
      </c>
      <c r="G23" s="53">
        <v>570</v>
      </c>
      <c r="H23" s="53">
        <v>351</v>
      </c>
      <c r="I23" s="53">
        <v>262</v>
      </c>
      <c r="J23" s="53">
        <v>328</v>
      </c>
      <c r="K23" s="54" t="s">
        <v>537</v>
      </c>
      <c r="L23" s="53">
        <v>391</v>
      </c>
    </row>
    <row r="24" spans="2:12" s="164" customFormat="1" x14ac:dyDescent="0.2">
      <c r="B24" s="3" t="s">
        <v>471</v>
      </c>
      <c r="C24" s="23">
        <v>353.22199999999998</v>
      </c>
      <c r="D24" s="24">
        <v>323.23</v>
      </c>
      <c r="E24" s="24">
        <v>414.58100000000002</v>
      </c>
      <c r="F24" s="24">
        <v>326.34500000000003</v>
      </c>
      <c r="G24" s="24">
        <v>550.38099999999997</v>
      </c>
      <c r="H24" s="24">
        <v>396.79500000000002</v>
      </c>
      <c r="I24" s="24">
        <v>208.73099999999999</v>
      </c>
      <c r="J24" s="24">
        <v>389.65</v>
      </c>
      <c r="K24" s="56" t="s">
        <v>537</v>
      </c>
      <c r="L24" s="24">
        <v>406.964</v>
      </c>
    </row>
    <row r="25" spans="2:12" x14ac:dyDescent="0.2">
      <c r="C25" s="40"/>
      <c r="G25" s="52"/>
      <c r="I25" s="119"/>
      <c r="K25" s="52"/>
    </row>
    <row r="26" spans="2:12" x14ac:dyDescent="0.2">
      <c r="B26" s="43" t="s">
        <v>525</v>
      </c>
      <c r="C26" s="51">
        <v>291.34500000000003</v>
      </c>
      <c r="D26" s="52">
        <v>272.14299999999997</v>
      </c>
      <c r="E26" s="52">
        <v>382.13299999999998</v>
      </c>
      <c r="F26" s="52">
        <v>254.8</v>
      </c>
      <c r="G26" s="52">
        <v>432.06299999999999</v>
      </c>
      <c r="H26" s="52">
        <v>309.89999999999998</v>
      </c>
      <c r="I26" s="52">
        <v>196.31200000000001</v>
      </c>
      <c r="J26" s="52">
        <v>383.39400000000001</v>
      </c>
      <c r="K26" s="54" t="s">
        <v>537</v>
      </c>
      <c r="L26" s="52">
        <v>325.96300000000002</v>
      </c>
    </row>
    <row r="27" spans="2:12" x14ac:dyDescent="0.2">
      <c r="B27" s="43" t="s">
        <v>473</v>
      </c>
      <c r="C27" s="51">
        <v>281.596</v>
      </c>
      <c r="D27" s="52">
        <v>259.62200000000001</v>
      </c>
      <c r="E27" s="52">
        <v>374.226</v>
      </c>
      <c r="F27" s="52">
        <v>262.72399999999999</v>
      </c>
      <c r="G27" s="52">
        <v>432.53399999999999</v>
      </c>
      <c r="H27" s="52">
        <v>310.12900000000002</v>
      </c>
      <c r="I27" s="52">
        <v>163.178</v>
      </c>
      <c r="J27" s="52">
        <v>295.61500000000001</v>
      </c>
      <c r="K27" s="54" t="s">
        <v>537</v>
      </c>
      <c r="L27" s="52">
        <v>321.15600000000001</v>
      </c>
    </row>
    <row r="28" spans="2:12" x14ac:dyDescent="0.2">
      <c r="B28" s="43" t="s">
        <v>474</v>
      </c>
      <c r="C28" s="51">
        <v>321.13799999999998</v>
      </c>
      <c r="D28" s="52">
        <v>277.02999999999997</v>
      </c>
      <c r="E28" s="52">
        <v>387.62900000000002</v>
      </c>
      <c r="F28" s="52">
        <v>267.35300000000001</v>
      </c>
      <c r="G28" s="52">
        <v>483.43700000000001</v>
      </c>
      <c r="H28" s="52">
        <v>317.99799999999999</v>
      </c>
      <c r="I28" s="52">
        <v>186.637</v>
      </c>
      <c r="J28" s="52">
        <v>367.12</v>
      </c>
      <c r="K28" s="54" t="s">
        <v>537</v>
      </c>
      <c r="L28" s="52">
        <v>402.553</v>
      </c>
    </row>
    <row r="29" spans="2:12" x14ac:dyDescent="0.2">
      <c r="B29" s="43" t="s">
        <v>475</v>
      </c>
      <c r="C29" s="51">
        <v>294.35599999999999</v>
      </c>
      <c r="D29" s="52">
        <v>279.35199999999998</v>
      </c>
      <c r="E29" s="52">
        <v>417.25799999999998</v>
      </c>
      <c r="F29" s="52">
        <v>264.916</v>
      </c>
      <c r="G29" s="52">
        <v>428.14100000000002</v>
      </c>
      <c r="H29" s="52">
        <v>319.77100000000002</v>
      </c>
      <c r="I29" s="52">
        <v>189.66</v>
      </c>
      <c r="J29" s="52">
        <v>388.34399999999999</v>
      </c>
      <c r="K29" s="54" t="s">
        <v>537</v>
      </c>
      <c r="L29" s="52">
        <v>321.96199999999999</v>
      </c>
    </row>
    <row r="30" spans="2:12" x14ac:dyDescent="0.2">
      <c r="B30" s="43" t="s">
        <v>476</v>
      </c>
      <c r="C30" s="51">
        <v>284.65699999999998</v>
      </c>
      <c r="D30" s="52">
        <v>268.49799999999999</v>
      </c>
      <c r="E30" s="52">
        <v>362.75</v>
      </c>
      <c r="F30" s="52">
        <v>262.73</v>
      </c>
      <c r="G30" s="52">
        <v>436.52300000000002</v>
      </c>
      <c r="H30" s="52">
        <v>316.67599999999999</v>
      </c>
      <c r="I30" s="52">
        <v>191.05500000000001</v>
      </c>
      <c r="J30" s="52">
        <v>314.17200000000003</v>
      </c>
      <c r="K30" s="54" t="s">
        <v>537</v>
      </c>
      <c r="L30" s="52">
        <v>313.63099999999997</v>
      </c>
    </row>
    <row r="31" spans="2:12" x14ac:dyDescent="0.2">
      <c r="B31" s="43" t="s">
        <v>477</v>
      </c>
      <c r="C31" s="51">
        <v>513.27200000000005</v>
      </c>
      <c r="D31" s="52">
        <v>432.47</v>
      </c>
      <c r="E31" s="52">
        <v>422.22199999999998</v>
      </c>
      <c r="F31" s="52">
        <v>426.34899999999999</v>
      </c>
      <c r="G31" s="52">
        <v>985.68600000000004</v>
      </c>
      <c r="H31" s="52">
        <v>634.303</v>
      </c>
      <c r="I31" s="52">
        <v>218.619</v>
      </c>
      <c r="J31" s="52">
        <v>612.11300000000006</v>
      </c>
      <c r="K31" s="54" t="s">
        <v>537</v>
      </c>
      <c r="L31" s="52">
        <v>657.678</v>
      </c>
    </row>
    <row r="32" spans="2:12" x14ac:dyDescent="0.2">
      <c r="C32" s="51"/>
      <c r="D32" s="52"/>
      <c r="E32" s="52"/>
      <c r="F32" s="52"/>
      <c r="G32" s="52"/>
      <c r="H32" s="52"/>
      <c r="I32" s="52"/>
      <c r="J32" s="52"/>
      <c r="K32" s="52"/>
      <c r="L32" s="52"/>
    </row>
    <row r="33" spans="2:12" x14ac:dyDescent="0.2">
      <c r="B33" s="43" t="s">
        <v>478</v>
      </c>
      <c r="C33" s="51">
        <v>412.43700000000001</v>
      </c>
      <c r="D33" s="52">
        <v>410.2</v>
      </c>
      <c r="E33" s="52">
        <v>424.36799999999999</v>
      </c>
      <c r="F33" s="52">
        <v>462.34199999999998</v>
      </c>
      <c r="G33" s="52">
        <v>469.14400000000001</v>
      </c>
      <c r="H33" s="52">
        <v>475.97199999999998</v>
      </c>
      <c r="I33" s="52">
        <v>322.76299999999998</v>
      </c>
      <c r="J33" s="52">
        <v>288.72399999999999</v>
      </c>
      <c r="K33" s="54" t="s">
        <v>537</v>
      </c>
      <c r="L33" s="52">
        <v>416.41399999999999</v>
      </c>
    </row>
    <row r="34" spans="2:12" x14ac:dyDescent="0.2">
      <c r="B34" s="43" t="s">
        <v>479</v>
      </c>
      <c r="C34" s="51">
        <v>298.35399999999998</v>
      </c>
      <c r="D34" s="52">
        <v>284.625</v>
      </c>
      <c r="E34" s="52">
        <v>439.57799999999997</v>
      </c>
      <c r="F34" s="52">
        <v>277.38</v>
      </c>
      <c r="G34" s="52">
        <v>431.05399999999997</v>
      </c>
      <c r="H34" s="52">
        <v>323.26499999999999</v>
      </c>
      <c r="I34" s="52">
        <v>190.84100000000001</v>
      </c>
      <c r="J34" s="52">
        <v>384.98399999999998</v>
      </c>
      <c r="K34" s="54" t="s">
        <v>537</v>
      </c>
      <c r="L34" s="52">
        <v>322.79500000000002</v>
      </c>
    </row>
    <row r="35" spans="2:12" x14ac:dyDescent="0.2">
      <c r="B35" s="43" t="s">
        <v>480</v>
      </c>
      <c r="C35" s="51">
        <v>285.774</v>
      </c>
      <c r="D35" s="52">
        <v>269.21100000000001</v>
      </c>
      <c r="E35" s="52">
        <v>401.39800000000002</v>
      </c>
      <c r="F35" s="52">
        <v>266.41399999999999</v>
      </c>
      <c r="G35" s="52">
        <v>430.57299999999998</v>
      </c>
      <c r="H35" s="52">
        <v>322.01100000000002</v>
      </c>
      <c r="I35" s="52">
        <v>187.55699999999999</v>
      </c>
      <c r="J35" s="52">
        <v>291.19799999999998</v>
      </c>
      <c r="K35" s="54" t="s">
        <v>537</v>
      </c>
      <c r="L35" s="52">
        <v>315.26400000000001</v>
      </c>
    </row>
    <row r="36" spans="2:12" x14ac:dyDescent="0.2">
      <c r="B36" s="43" t="s">
        <v>481</v>
      </c>
      <c r="C36" s="51">
        <v>284.846</v>
      </c>
      <c r="D36" s="52">
        <v>264.03899999999999</v>
      </c>
      <c r="E36" s="52">
        <v>398.41199999999998</v>
      </c>
      <c r="F36" s="52">
        <v>271.803</v>
      </c>
      <c r="G36" s="52">
        <v>423.93200000000002</v>
      </c>
      <c r="H36" s="52">
        <v>322.12599999999998</v>
      </c>
      <c r="I36" s="52">
        <v>164.37</v>
      </c>
      <c r="J36" s="52">
        <v>285.23</v>
      </c>
      <c r="K36" s="54" t="s">
        <v>537</v>
      </c>
      <c r="L36" s="52">
        <v>321.78800000000001</v>
      </c>
    </row>
    <row r="37" spans="2:12" x14ac:dyDescent="0.2">
      <c r="B37" s="43" t="s">
        <v>482</v>
      </c>
      <c r="C37" s="51">
        <v>302.00599999999997</v>
      </c>
      <c r="D37" s="52">
        <v>291.74799999999999</v>
      </c>
      <c r="E37" s="52">
        <v>401.137</v>
      </c>
      <c r="F37" s="52">
        <v>273.55</v>
      </c>
      <c r="G37" s="52">
        <v>472.97899999999998</v>
      </c>
      <c r="H37" s="52">
        <v>484.04700000000003</v>
      </c>
      <c r="I37" s="52">
        <v>165.083</v>
      </c>
      <c r="J37" s="52">
        <v>294.3</v>
      </c>
      <c r="K37" s="54" t="s">
        <v>537</v>
      </c>
      <c r="L37" s="52">
        <v>320.11200000000002</v>
      </c>
    </row>
    <row r="38" spans="2:12" x14ac:dyDescent="0.2">
      <c r="B38" s="43" t="s">
        <v>483</v>
      </c>
      <c r="C38" s="51">
        <v>668.98099999999999</v>
      </c>
      <c r="D38" s="52">
        <v>572.5</v>
      </c>
      <c r="E38" s="52">
        <v>588.12199999999996</v>
      </c>
      <c r="F38" s="52">
        <v>632.88</v>
      </c>
      <c r="G38" s="52">
        <v>1150.953</v>
      </c>
      <c r="H38" s="52">
        <v>625.346</v>
      </c>
      <c r="I38" s="52">
        <v>327.54700000000003</v>
      </c>
      <c r="J38" s="52">
        <v>770.952</v>
      </c>
      <c r="K38" s="54" t="s">
        <v>537</v>
      </c>
      <c r="L38" s="52">
        <v>838.53700000000003</v>
      </c>
    </row>
    <row r="39" spans="2:12" ht="18" thickBot="1" x14ac:dyDescent="0.25">
      <c r="B39" s="44"/>
      <c r="C39" s="169"/>
      <c r="D39" s="58"/>
      <c r="E39" s="58"/>
      <c r="F39" s="58"/>
      <c r="G39" s="58"/>
      <c r="H39" s="58"/>
      <c r="I39" s="58"/>
      <c r="J39" s="58"/>
      <c r="K39" s="58"/>
      <c r="L39" s="58"/>
    </row>
    <row r="40" spans="2:12" x14ac:dyDescent="0.2">
      <c r="C40" s="43" t="s">
        <v>526</v>
      </c>
      <c r="D40" s="52"/>
      <c r="E40" s="52"/>
      <c r="F40" s="52"/>
      <c r="G40" s="52"/>
      <c r="H40" s="52"/>
      <c r="I40" s="52"/>
      <c r="J40" s="52"/>
      <c r="K40" s="52"/>
      <c r="L40" s="52"/>
    </row>
    <row r="42" spans="2:12" x14ac:dyDescent="0.2">
      <c r="C42" s="3" t="s">
        <v>527</v>
      </c>
      <c r="E42" s="24"/>
    </row>
    <row r="43" spans="2:12" ht="18" thickBot="1" x14ac:dyDescent="0.25">
      <c r="B43" s="44"/>
      <c r="C43" s="44"/>
      <c r="D43" s="44"/>
      <c r="E43" s="44"/>
      <c r="F43" s="44"/>
      <c r="G43" s="44"/>
      <c r="H43" s="44"/>
      <c r="I43" s="44"/>
      <c r="J43" s="44"/>
      <c r="K43" s="66" t="s">
        <v>534</v>
      </c>
      <c r="L43" s="44"/>
    </row>
    <row r="44" spans="2:12" x14ac:dyDescent="0.2">
      <c r="C44" s="40"/>
      <c r="D44" s="163" t="s">
        <v>506</v>
      </c>
      <c r="E44" s="40"/>
      <c r="F44" s="40"/>
      <c r="G44" s="163" t="s">
        <v>507</v>
      </c>
      <c r="H44" s="40"/>
      <c r="I44" s="163" t="s">
        <v>508</v>
      </c>
      <c r="J44" s="40"/>
      <c r="K44" s="40"/>
      <c r="L44" s="40"/>
    </row>
    <row r="45" spans="2:12" x14ac:dyDescent="0.2">
      <c r="C45" s="163" t="s">
        <v>509</v>
      </c>
      <c r="D45" s="163" t="s">
        <v>510</v>
      </c>
      <c r="E45" s="163" t="s">
        <v>13</v>
      </c>
      <c r="F45" s="163" t="s">
        <v>14</v>
      </c>
      <c r="G45" s="163" t="s">
        <v>511</v>
      </c>
      <c r="H45" s="163" t="s">
        <v>512</v>
      </c>
      <c r="I45" s="163" t="s">
        <v>513</v>
      </c>
      <c r="J45" s="163" t="s">
        <v>514</v>
      </c>
      <c r="K45" s="67" t="s">
        <v>515</v>
      </c>
      <c r="L45" s="163" t="s">
        <v>516</v>
      </c>
    </row>
    <row r="46" spans="2:12" x14ac:dyDescent="0.2">
      <c r="B46" s="46"/>
      <c r="C46" s="48" t="s">
        <v>517</v>
      </c>
      <c r="D46" s="48" t="s">
        <v>518</v>
      </c>
      <c r="E46" s="59"/>
      <c r="F46" s="59"/>
      <c r="G46" s="48" t="s">
        <v>519</v>
      </c>
      <c r="H46" s="48" t="s">
        <v>520</v>
      </c>
      <c r="I46" s="48" t="s">
        <v>528</v>
      </c>
      <c r="J46" s="48" t="s">
        <v>522</v>
      </c>
      <c r="K46" s="59"/>
      <c r="L46" s="48"/>
    </row>
    <row r="47" spans="2:12" x14ac:dyDescent="0.2">
      <c r="C47" s="40"/>
    </row>
    <row r="48" spans="2:12" x14ac:dyDescent="0.2">
      <c r="B48" s="43" t="s">
        <v>540</v>
      </c>
      <c r="C48" s="51">
        <v>345.51799999999997</v>
      </c>
      <c r="D48" s="52">
        <v>327.89100000000002</v>
      </c>
      <c r="E48" s="52">
        <v>349.30900000000003</v>
      </c>
      <c r="F48" s="52">
        <v>326.01799999999997</v>
      </c>
      <c r="G48" s="52">
        <v>600.41700000000003</v>
      </c>
      <c r="H48" s="52">
        <v>410.20299999999997</v>
      </c>
      <c r="I48" s="52">
        <v>247.17099999999999</v>
      </c>
      <c r="J48" s="52">
        <v>439.55900000000003</v>
      </c>
      <c r="K48" s="52">
        <v>250.273</v>
      </c>
      <c r="L48" s="52">
        <v>388.50400000000002</v>
      </c>
    </row>
    <row r="49" spans="2:12" x14ac:dyDescent="0.2">
      <c r="B49" s="43" t="s">
        <v>541</v>
      </c>
      <c r="C49" s="51">
        <v>334.589</v>
      </c>
      <c r="D49" s="52">
        <v>326.01400000000001</v>
      </c>
      <c r="E49" s="52">
        <v>374.50200000000001</v>
      </c>
      <c r="F49" s="52">
        <v>311.709</v>
      </c>
      <c r="G49" s="52">
        <v>540.22400000000005</v>
      </c>
      <c r="H49" s="52">
        <v>338.90100000000001</v>
      </c>
      <c r="I49" s="52">
        <v>273.55</v>
      </c>
      <c r="J49" s="52">
        <v>466.51499999999999</v>
      </c>
      <c r="K49" s="52">
        <v>338.99099999999999</v>
      </c>
      <c r="L49" s="52">
        <v>354.97199999999998</v>
      </c>
    </row>
    <row r="50" spans="2:12" x14ac:dyDescent="0.2">
      <c r="B50" s="43" t="s">
        <v>542</v>
      </c>
      <c r="C50" s="51">
        <v>341.81900000000002</v>
      </c>
      <c r="D50" s="52">
        <v>325.012</v>
      </c>
      <c r="E50" s="52">
        <v>367.96199999999999</v>
      </c>
      <c r="F50" s="52">
        <v>313.88499999999999</v>
      </c>
      <c r="G50" s="52">
        <v>532.27200000000005</v>
      </c>
      <c r="H50" s="52">
        <v>366.072</v>
      </c>
      <c r="I50" s="52">
        <v>260.32</v>
      </c>
      <c r="J50" s="52">
        <v>455.23899999999998</v>
      </c>
      <c r="K50" s="52">
        <v>381.68200000000002</v>
      </c>
      <c r="L50" s="52">
        <v>381.49099999999999</v>
      </c>
    </row>
    <row r="51" spans="2:12" x14ac:dyDescent="0.2">
      <c r="B51" s="43" t="s">
        <v>466</v>
      </c>
      <c r="C51" s="51">
        <v>337.38900000000001</v>
      </c>
      <c r="D51" s="52">
        <v>313.58199999999999</v>
      </c>
      <c r="E51" s="52">
        <v>357.24700000000001</v>
      </c>
      <c r="F51" s="52">
        <v>307.91500000000002</v>
      </c>
      <c r="G51" s="52">
        <v>497.90100000000001</v>
      </c>
      <c r="H51" s="52">
        <v>370.40300000000002</v>
      </c>
      <c r="I51" s="52">
        <v>238.21600000000001</v>
      </c>
      <c r="J51" s="52">
        <v>429.36399999999998</v>
      </c>
      <c r="K51" s="52">
        <v>306.62099999999998</v>
      </c>
      <c r="L51" s="52">
        <v>393.065</v>
      </c>
    </row>
    <row r="52" spans="2:12" x14ac:dyDescent="0.2">
      <c r="B52" s="43"/>
      <c r="C52" s="51"/>
      <c r="D52" s="52"/>
      <c r="E52" s="52"/>
      <c r="F52" s="52"/>
      <c r="G52" s="52"/>
      <c r="H52" s="52"/>
      <c r="I52" s="52"/>
      <c r="J52" s="52"/>
      <c r="K52" s="52"/>
      <c r="L52" s="52"/>
    </row>
    <row r="53" spans="2:12" x14ac:dyDescent="0.2">
      <c r="B53" s="43" t="s">
        <v>539</v>
      </c>
      <c r="C53" s="51">
        <v>328.15100000000001</v>
      </c>
      <c r="D53" s="52">
        <v>314.76299999999998</v>
      </c>
      <c r="E53" s="52">
        <v>321.06400000000002</v>
      </c>
      <c r="F53" s="52">
        <v>314.46800000000002</v>
      </c>
      <c r="G53" s="52">
        <v>552.49</v>
      </c>
      <c r="H53" s="52">
        <v>357.98500000000001</v>
      </c>
      <c r="I53" s="52">
        <v>269.53800000000001</v>
      </c>
      <c r="J53" s="52">
        <v>382.17700000000002</v>
      </c>
      <c r="K53" s="52">
        <v>398.10700000000003</v>
      </c>
      <c r="L53" s="52">
        <v>358.62799999999999</v>
      </c>
    </row>
    <row r="54" spans="2:12" x14ac:dyDescent="0.2">
      <c r="B54" s="43" t="s">
        <v>468</v>
      </c>
      <c r="C54" s="51">
        <v>325.82900000000001</v>
      </c>
      <c r="D54" s="52">
        <v>304.48599999999999</v>
      </c>
      <c r="E54" s="52">
        <v>317.68400000000003</v>
      </c>
      <c r="F54" s="52">
        <v>317.13499999999999</v>
      </c>
      <c r="G54" s="52">
        <v>545.44200000000001</v>
      </c>
      <c r="H54" s="52">
        <v>362.96800000000002</v>
      </c>
      <c r="I54" s="52">
        <v>241.13800000000001</v>
      </c>
      <c r="J54" s="52">
        <v>357.57</v>
      </c>
      <c r="K54" s="52">
        <v>424.09800000000001</v>
      </c>
      <c r="L54" s="52">
        <v>374.01799999999997</v>
      </c>
    </row>
    <row r="55" spans="2:12" x14ac:dyDescent="0.2">
      <c r="B55" s="43" t="s">
        <v>470</v>
      </c>
      <c r="C55" s="51">
        <v>320</v>
      </c>
      <c r="D55" s="52">
        <v>296</v>
      </c>
      <c r="E55" s="52">
        <v>305</v>
      </c>
      <c r="F55" s="52">
        <v>319</v>
      </c>
      <c r="G55" s="52">
        <v>583</v>
      </c>
      <c r="H55" s="52">
        <v>344</v>
      </c>
      <c r="I55" s="52">
        <v>215</v>
      </c>
      <c r="J55" s="52">
        <v>421</v>
      </c>
      <c r="K55" s="52">
        <v>430</v>
      </c>
      <c r="L55" s="52">
        <v>373</v>
      </c>
    </row>
    <row r="56" spans="2:12" s="164" customFormat="1" x14ac:dyDescent="0.2">
      <c r="B56" s="3" t="s">
        <v>471</v>
      </c>
      <c r="C56" s="118">
        <v>320.97899999999998</v>
      </c>
      <c r="D56" s="119">
        <v>292.93799999999999</v>
      </c>
      <c r="E56" s="119">
        <v>345.87900000000002</v>
      </c>
      <c r="F56" s="119">
        <v>284.23399999999998</v>
      </c>
      <c r="G56" s="119">
        <v>572.45899999999995</v>
      </c>
      <c r="H56" s="119">
        <v>347.03399999999999</v>
      </c>
      <c r="I56" s="119">
        <v>220.12200000000001</v>
      </c>
      <c r="J56" s="119">
        <v>408.81599999999997</v>
      </c>
      <c r="K56" s="56" t="s">
        <v>537</v>
      </c>
      <c r="L56" s="119">
        <v>378.72899999999998</v>
      </c>
    </row>
    <row r="57" spans="2:12" x14ac:dyDescent="0.2">
      <c r="C57" s="40"/>
      <c r="K57" s="52"/>
    </row>
    <row r="58" spans="2:12" x14ac:dyDescent="0.2">
      <c r="B58" s="43" t="s">
        <v>525</v>
      </c>
      <c r="C58" s="51">
        <v>266.16399999999999</v>
      </c>
      <c r="D58" s="52">
        <v>247.65</v>
      </c>
      <c r="E58" s="52">
        <v>321.00099999999998</v>
      </c>
      <c r="F58" s="52">
        <v>233.59200000000001</v>
      </c>
      <c r="G58" s="52">
        <v>445.59699999999998</v>
      </c>
      <c r="H58" s="52">
        <v>288.846</v>
      </c>
      <c r="I58" s="52">
        <v>181.78899999999999</v>
      </c>
      <c r="J58" s="52">
        <v>361.70400000000001</v>
      </c>
      <c r="K58" s="54" t="s">
        <v>537</v>
      </c>
      <c r="L58" s="52">
        <v>304.94799999999998</v>
      </c>
    </row>
    <row r="59" spans="2:12" x14ac:dyDescent="0.2">
      <c r="B59" s="43" t="s">
        <v>473</v>
      </c>
      <c r="C59" s="51">
        <v>258.16500000000002</v>
      </c>
      <c r="D59" s="52">
        <v>238.70099999999999</v>
      </c>
      <c r="E59" s="52">
        <v>317.07400000000001</v>
      </c>
      <c r="F59" s="52">
        <v>237.547</v>
      </c>
      <c r="G59" s="52">
        <v>446.63600000000002</v>
      </c>
      <c r="H59" s="52">
        <v>289.815</v>
      </c>
      <c r="I59" s="52">
        <v>165.85499999999999</v>
      </c>
      <c r="J59" s="52">
        <v>315.33699999999999</v>
      </c>
      <c r="K59" s="54" t="s">
        <v>537</v>
      </c>
      <c r="L59" s="52">
        <v>299.46100000000001</v>
      </c>
    </row>
    <row r="60" spans="2:12" x14ac:dyDescent="0.2">
      <c r="B60" s="43" t="s">
        <v>474</v>
      </c>
      <c r="C60" s="51">
        <v>288.09300000000002</v>
      </c>
      <c r="D60" s="52">
        <v>248.721</v>
      </c>
      <c r="E60" s="52">
        <v>320.54399999999998</v>
      </c>
      <c r="F60" s="52">
        <v>239.965</v>
      </c>
      <c r="G60" s="52">
        <v>530.06500000000005</v>
      </c>
      <c r="H60" s="52">
        <v>302.23599999999999</v>
      </c>
      <c r="I60" s="52">
        <v>174.113</v>
      </c>
      <c r="J60" s="52">
        <v>350.077</v>
      </c>
      <c r="K60" s="54" t="s">
        <v>537</v>
      </c>
      <c r="L60" s="52">
        <v>372.78699999999998</v>
      </c>
    </row>
    <row r="61" spans="2:12" x14ac:dyDescent="0.2">
      <c r="B61" s="43" t="s">
        <v>475</v>
      </c>
      <c r="C61" s="51">
        <v>270.72199999999998</v>
      </c>
      <c r="D61" s="52">
        <v>252.93899999999999</v>
      </c>
      <c r="E61" s="52">
        <v>329.78399999999999</v>
      </c>
      <c r="F61" s="52">
        <v>238.703</v>
      </c>
      <c r="G61" s="52">
        <v>439.166</v>
      </c>
      <c r="H61" s="52">
        <v>292.47800000000001</v>
      </c>
      <c r="I61" s="52">
        <v>186.851</v>
      </c>
      <c r="J61" s="52">
        <v>362.78699999999998</v>
      </c>
      <c r="K61" s="54" t="s">
        <v>537</v>
      </c>
      <c r="L61" s="52">
        <v>308.27199999999999</v>
      </c>
    </row>
    <row r="62" spans="2:12" x14ac:dyDescent="0.2">
      <c r="B62" s="43" t="s">
        <v>476</v>
      </c>
      <c r="C62" s="51">
        <v>261.42899999999997</v>
      </c>
      <c r="D62" s="52">
        <v>244.773</v>
      </c>
      <c r="E62" s="52">
        <v>307.75599999999997</v>
      </c>
      <c r="F62" s="52">
        <v>234.53299999999999</v>
      </c>
      <c r="G62" s="52">
        <v>441.46600000000001</v>
      </c>
      <c r="H62" s="52">
        <v>288.87700000000001</v>
      </c>
      <c r="I62" s="52">
        <v>185.45500000000001</v>
      </c>
      <c r="J62" s="52">
        <v>325.524</v>
      </c>
      <c r="K62" s="54" t="s">
        <v>537</v>
      </c>
      <c r="L62" s="52">
        <v>295.947</v>
      </c>
    </row>
    <row r="63" spans="2:12" x14ac:dyDescent="0.2">
      <c r="B63" s="43" t="s">
        <v>477</v>
      </c>
      <c r="C63" s="51">
        <v>444.49799999999999</v>
      </c>
      <c r="D63" s="52">
        <v>364.72199999999998</v>
      </c>
      <c r="E63" s="52">
        <v>332.89100000000002</v>
      </c>
      <c r="F63" s="52">
        <v>340.24700000000001</v>
      </c>
      <c r="G63" s="52">
        <v>1078.452</v>
      </c>
      <c r="H63" s="52">
        <v>513.32399999999996</v>
      </c>
      <c r="I63" s="52">
        <v>207.953</v>
      </c>
      <c r="J63" s="52">
        <v>769.92499999999995</v>
      </c>
      <c r="K63" s="54" t="s">
        <v>537</v>
      </c>
      <c r="L63" s="52">
        <v>608.48599999999999</v>
      </c>
    </row>
    <row r="64" spans="2:12" x14ac:dyDescent="0.2">
      <c r="C64" s="51"/>
      <c r="D64" s="52"/>
      <c r="E64" s="52"/>
      <c r="F64" s="52"/>
      <c r="G64" s="52"/>
      <c r="H64" s="52"/>
      <c r="I64" s="52"/>
      <c r="J64" s="52"/>
      <c r="K64" s="52"/>
      <c r="L64" s="52"/>
    </row>
    <row r="65" spans="1:12" x14ac:dyDescent="0.2">
      <c r="B65" s="43" t="s">
        <v>478</v>
      </c>
      <c r="C65" s="51">
        <v>371.30799999999999</v>
      </c>
      <c r="D65" s="52">
        <v>355.654</v>
      </c>
      <c r="E65" s="52">
        <v>367.28500000000003</v>
      </c>
      <c r="F65" s="52">
        <v>390.50599999999997</v>
      </c>
      <c r="G65" s="52">
        <v>475.34</v>
      </c>
      <c r="H65" s="52">
        <v>407.42700000000002</v>
      </c>
      <c r="I65" s="52">
        <v>299.56299999999999</v>
      </c>
      <c r="J65" s="52">
        <v>337.32900000000001</v>
      </c>
      <c r="K65" s="54" t="s">
        <v>537</v>
      </c>
      <c r="L65" s="52">
        <v>402.86599999999999</v>
      </c>
    </row>
    <row r="66" spans="1:12" x14ac:dyDescent="0.2">
      <c r="B66" s="43" t="s">
        <v>479</v>
      </c>
      <c r="C66" s="51">
        <v>295.20400000000001</v>
      </c>
      <c r="D66" s="52">
        <v>292.50400000000002</v>
      </c>
      <c r="E66" s="52">
        <v>402.37200000000001</v>
      </c>
      <c r="F66" s="52">
        <v>251.20500000000001</v>
      </c>
      <c r="G66" s="52">
        <v>451.32100000000003</v>
      </c>
      <c r="H66" s="52">
        <v>292.2</v>
      </c>
      <c r="I66" s="52">
        <v>268.75400000000002</v>
      </c>
      <c r="J66" s="52">
        <v>354.30599999999998</v>
      </c>
      <c r="K66" s="54" t="s">
        <v>537</v>
      </c>
      <c r="L66" s="52">
        <v>300.62299999999999</v>
      </c>
    </row>
    <row r="67" spans="1:12" x14ac:dyDescent="0.2">
      <c r="B67" s="43" t="s">
        <v>480</v>
      </c>
      <c r="C67" s="51">
        <v>267.28500000000003</v>
      </c>
      <c r="D67" s="52">
        <v>255.792</v>
      </c>
      <c r="E67" s="52">
        <v>325.59500000000003</v>
      </c>
      <c r="F67" s="52">
        <v>235.75800000000001</v>
      </c>
      <c r="G67" s="52">
        <v>440.98700000000002</v>
      </c>
      <c r="H67" s="52">
        <v>285.91199999999998</v>
      </c>
      <c r="I67" s="52">
        <v>216.32900000000001</v>
      </c>
      <c r="J67" s="52">
        <v>308.98200000000003</v>
      </c>
      <c r="K67" s="54" t="s">
        <v>537</v>
      </c>
      <c r="L67" s="52">
        <v>290.42</v>
      </c>
    </row>
    <row r="68" spans="1:12" x14ac:dyDescent="0.2">
      <c r="B68" s="43" t="s">
        <v>481</v>
      </c>
      <c r="C68" s="51">
        <v>267.11200000000002</v>
      </c>
      <c r="D68" s="52">
        <v>254.131</v>
      </c>
      <c r="E68" s="52">
        <v>323.23200000000003</v>
      </c>
      <c r="F68" s="52">
        <v>244.27199999999999</v>
      </c>
      <c r="G68" s="52">
        <v>437.46800000000002</v>
      </c>
      <c r="H68" s="52">
        <v>285.279</v>
      </c>
      <c r="I68" s="52">
        <v>207.14699999999999</v>
      </c>
      <c r="J68" s="52">
        <v>301.31</v>
      </c>
      <c r="K68" s="54" t="s">
        <v>537</v>
      </c>
      <c r="L68" s="52">
        <v>293.33699999999999</v>
      </c>
    </row>
    <row r="69" spans="1:12" x14ac:dyDescent="0.2">
      <c r="B69" s="43" t="s">
        <v>482</v>
      </c>
      <c r="C69" s="51">
        <v>278.44099999999997</v>
      </c>
      <c r="D69" s="52">
        <v>270.38099999999997</v>
      </c>
      <c r="E69" s="52">
        <v>321.73599999999999</v>
      </c>
      <c r="F69" s="52">
        <v>246.49199999999999</v>
      </c>
      <c r="G69" s="52">
        <v>476.38600000000002</v>
      </c>
      <c r="H69" s="52">
        <v>384.45699999999999</v>
      </c>
      <c r="I69" s="52">
        <v>208.95099999999999</v>
      </c>
      <c r="J69" s="52">
        <v>324.87</v>
      </c>
      <c r="K69" s="54" t="s">
        <v>537</v>
      </c>
      <c r="L69" s="52">
        <v>294.78699999999998</v>
      </c>
    </row>
    <row r="70" spans="1:12" x14ac:dyDescent="0.2">
      <c r="B70" s="43" t="s">
        <v>483</v>
      </c>
      <c r="C70" s="51">
        <v>586.226</v>
      </c>
      <c r="D70" s="52">
        <v>494.678</v>
      </c>
      <c r="E70" s="52">
        <v>495.60599999999999</v>
      </c>
      <c r="F70" s="52">
        <v>520.67399999999998</v>
      </c>
      <c r="G70" s="52">
        <v>1188.7470000000001</v>
      </c>
      <c r="H70" s="52">
        <v>535.47799999999995</v>
      </c>
      <c r="I70" s="52">
        <v>346.25200000000001</v>
      </c>
      <c r="J70" s="52">
        <v>790.82399999999996</v>
      </c>
      <c r="K70" s="54" t="s">
        <v>537</v>
      </c>
      <c r="L70" s="52">
        <v>771.84699999999998</v>
      </c>
    </row>
    <row r="71" spans="1:12" ht="18" thickBot="1" x14ac:dyDescent="0.25">
      <c r="B71" s="45"/>
      <c r="C71" s="169"/>
      <c r="D71" s="58"/>
      <c r="E71" s="58"/>
      <c r="F71" s="58"/>
      <c r="G71" s="58"/>
      <c r="H71" s="58"/>
      <c r="I71" s="58"/>
      <c r="J71" s="58"/>
      <c r="K71" s="58"/>
      <c r="L71" s="58"/>
    </row>
    <row r="72" spans="1:12" x14ac:dyDescent="0.2">
      <c r="B72" s="24"/>
      <c r="C72" s="43" t="s">
        <v>526</v>
      </c>
      <c r="D72" s="24"/>
      <c r="E72" s="24"/>
      <c r="F72" s="24"/>
      <c r="G72" s="24"/>
      <c r="H72" s="24"/>
      <c r="I72" s="24"/>
      <c r="J72" s="24"/>
      <c r="K72" s="24"/>
      <c r="L72" s="24"/>
    </row>
    <row r="73" spans="1:12" x14ac:dyDescent="0.2">
      <c r="A73" s="4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</sheetData>
  <phoneticPr fontId="2"/>
  <pageMargins left="0.32" right="0.5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G8" sqref="G8"/>
    </sheetView>
  </sheetViews>
  <sheetFormatPr defaultColWidth="10.875" defaultRowHeight="17.25" x14ac:dyDescent="0.2"/>
  <cols>
    <col min="1" max="1" width="13.375" style="175" customWidth="1"/>
    <col min="2" max="2" width="18.375" style="175" customWidth="1"/>
    <col min="3" max="3" width="10.875" style="175"/>
    <col min="4" max="4" width="13.375" style="175" customWidth="1"/>
    <col min="5" max="6" width="10.875" style="175"/>
    <col min="7" max="7" width="12.125" style="175" customWidth="1"/>
    <col min="8" max="8" width="10.875" style="175"/>
    <col min="9" max="10" width="10.875" style="175" customWidth="1"/>
    <col min="11" max="11" width="12.125" style="175" customWidth="1"/>
    <col min="12" max="12" width="10.875" style="175" customWidth="1"/>
    <col min="13" max="256" width="10.875" style="175"/>
    <col min="257" max="257" width="13.375" style="175" customWidth="1"/>
    <col min="258" max="258" width="18.375" style="175" customWidth="1"/>
    <col min="259" max="259" width="10.875" style="175"/>
    <col min="260" max="260" width="13.375" style="175" customWidth="1"/>
    <col min="261" max="262" width="10.875" style="175"/>
    <col min="263" max="263" width="12.125" style="175" customWidth="1"/>
    <col min="264" max="264" width="10.875" style="175"/>
    <col min="265" max="266" width="10.875" style="175" customWidth="1"/>
    <col min="267" max="267" width="12.125" style="175" customWidth="1"/>
    <col min="268" max="268" width="10.875" style="175" customWidth="1"/>
    <col min="269" max="512" width="10.875" style="175"/>
    <col min="513" max="513" width="13.375" style="175" customWidth="1"/>
    <col min="514" max="514" width="18.375" style="175" customWidth="1"/>
    <col min="515" max="515" width="10.875" style="175"/>
    <col min="516" max="516" width="13.375" style="175" customWidth="1"/>
    <col min="517" max="518" width="10.875" style="175"/>
    <col min="519" max="519" width="12.125" style="175" customWidth="1"/>
    <col min="520" max="520" width="10.875" style="175"/>
    <col min="521" max="522" width="10.875" style="175" customWidth="1"/>
    <col min="523" max="523" width="12.125" style="175" customWidth="1"/>
    <col min="524" max="524" width="10.875" style="175" customWidth="1"/>
    <col min="525" max="768" width="10.875" style="175"/>
    <col min="769" max="769" width="13.375" style="175" customWidth="1"/>
    <col min="770" max="770" width="18.375" style="175" customWidth="1"/>
    <col min="771" max="771" width="10.875" style="175"/>
    <col min="772" max="772" width="13.375" style="175" customWidth="1"/>
    <col min="773" max="774" width="10.875" style="175"/>
    <col min="775" max="775" width="12.125" style="175" customWidth="1"/>
    <col min="776" max="776" width="10.875" style="175"/>
    <col min="777" max="778" width="10.875" style="175" customWidth="1"/>
    <col min="779" max="779" width="12.125" style="175" customWidth="1"/>
    <col min="780" max="780" width="10.875" style="175" customWidth="1"/>
    <col min="781" max="1024" width="10.875" style="175"/>
    <col min="1025" max="1025" width="13.375" style="175" customWidth="1"/>
    <col min="1026" max="1026" width="18.375" style="175" customWidth="1"/>
    <col min="1027" max="1027" width="10.875" style="175"/>
    <col min="1028" max="1028" width="13.375" style="175" customWidth="1"/>
    <col min="1029" max="1030" width="10.875" style="175"/>
    <col min="1031" max="1031" width="12.125" style="175" customWidth="1"/>
    <col min="1032" max="1032" width="10.875" style="175"/>
    <col min="1033" max="1034" width="10.875" style="175" customWidth="1"/>
    <col min="1035" max="1035" width="12.125" style="175" customWidth="1"/>
    <col min="1036" max="1036" width="10.875" style="175" customWidth="1"/>
    <col min="1037" max="1280" width="10.875" style="175"/>
    <col min="1281" max="1281" width="13.375" style="175" customWidth="1"/>
    <col min="1282" max="1282" width="18.375" style="175" customWidth="1"/>
    <col min="1283" max="1283" width="10.875" style="175"/>
    <col min="1284" max="1284" width="13.375" style="175" customWidth="1"/>
    <col min="1285" max="1286" width="10.875" style="175"/>
    <col min="1287" max="1287" width="12.125" style="175" customWidth="1"/>
    <col min="1288" max="1288" width="10.875" style="175"/>
    <col min="1289" max="1290" width="10.875" style="175" customWidth="1"/>
    <col min="1291" max="1291" width="12.125" style="175" customWidth="1"/>
    <col min="1292" max="1292" width="10.875" style="175" customWidth="1"/>
    <col min="1293" max="1536" width="10.875" style="175"/>
    <col min="1537" max="1537" width="13.375" style="175" customWidth="1"/>
    <col min="1538" max="1538" width="18.375" style="175" customWidth="1"/>
    <col min="1539" max="1539" width="10.875" style="175"/>
    <col min="1540" max="1540" width="13.375" style="175" customWidth="1"/>
    <col min="1541" max="1542" width="10.875" style="175"/>
    <col min="1543" max="1543" width="12.125" style="175" customWidth="1"/>
    <col min="1544" max="1544" width="10.875" style="175"/>
    <col min="1545" max="1546" width="10.875" style="175" customWidth="1"/>
    <col min="1547" max="1547" width="12.125" style="175" customWidth="1"/>
    <col min="1548" max="1548" width="10.875" style="175" customWidth="1"/>
    <col min="1549" max="1792" width="10.875" style="175"/>
    <col min="1793" max="1793" width="13.375" style="175" customWidth="1"/>
    <col min="1794" max="1794" width="18.375" style="175" customWidth="1"/>
    <col min="1795" max="1795" width="10.875" style="175"/>
    <col min="1796" max="1796" width="13.375" style="175" customWidth="1"/>
    <col min="1797" max="1798" width="10.875" style="175"/>
    <col min="1799" max="1799" width="12.125" style="175" customWidth="1"/>
    <col min="1800" max="1800" width="10.875" style="175"/>
    <col min="1801" max="1802" width="10.875" style="175" customWidth="1"/>
    <col min="1803" max="1803" width="12.125" style="175" customWidth="1"/>
    <col min="1804" max="1804" width="10.875" style="175" customWidth="1"/>
    <col min="1805" max="2048" width="10.875" style="175"/>
    <col min="2049" max="2049" width="13.375" style="175" customWidth="1"/>
    <col min="2050" max="2050" width="18.375" style="175" customWidth="1"/>
    <col min="2051" max="2051" width="10.875" style="175"/>
    <col min="2052" max="2052" width="13.375" style="175" customWidth="1"/>
    <col min="2053" max="2054" width="10.875" style="175"/>
    <col min="2055" max="2055" width="12.125" style="175" customWidth="1"/>
    <col min="2056" max="2056" width="10.875" style="175"/>
    <col min="2057" max="2058" width="10.875" style="175" customWidth="1"/>
    <col min="2059" max="2059" width="12.125" style="175" customWidth="1"/>
    <col min="2060" max="2060" width="10.875" style="175" customWidth="1"/>
    <col min="2061" max="2304" width="10.875" style="175"/>
    <col min="2305" max="2305" width="13.375" style="175" customWidth="1"/>
    <col min="2306" max="2306" width="18.375" style="175" customWidth="1"/>
    <col min="2307" max="2307" width="10.875" style="175"/>
    <col min="2308" max="2308" width="13.375" style="175" customWidth="1"/>
    <col min="2309" max="2310" width="10.875" style="175"/>
    <col min="2311" max="2311" width="12.125" style="175" customWidth="1"/>
    <col min="2312" max="2312" width="10.875" style="175"/>
    <col min="2313" max="2314" width="10.875" style="175" customWidth="1"/>
    <col min="2315" max="2315" width="12.125" style="175" customWidth="1"/>
    <col min="2316" max="2316" width="10.875" style="175" customWidth="1"/>
    <col min="2317" max="2560" width="10.875" style="175"/>
    <col min="2561" max="2561" width="13.375" style="175" customWidth="1"/>
    <col min="2562" max="2562" width="18.375" style="175" customWidth="1"/>
    <col min="2563" max="2563" width="10.875" style="175"/>
    <col min="2564" max="2564" width="13.375" style="175" customWidth="1"/>
    <col min="2565" max="2566" width="10.875" style="175"/>
    <col min="2567" max="2567" width="12.125" style="175" customWidth="1"/>
    <col min="2568" max="2568" width="10.875" style="175"/>
    <col min="2569" max="2570" width="10.875" style="175" customWidth="1"/>
    <col min="2571" max="2571" width="12.125" style="175" customWidth="1"/>
    <col min="2572" max="2572" width="10.875" style="175" customWidth="1"/>
    <col min="2573" max="2816" width="10.875" style="175"/>
    <col min="2817" max="2817" width="13.375" style="175" customWidth="1"/>
    <col min="2818" max="2818" width="18.375" style="175" customWidth="1"/>
    <col min="2819" max="2819" width="10.875" style="175"/>
    <col min="2820" max="2820" width="13.375" style="175" customWidth="1"/>
    <col min="2821" max="2822" width="10.875" style="175"/>
    <col min="2823" max="2823" width="12.125" style="175" customWidth="1"/>
    <col min="2824" max="2824" width="10.875" style="175"/>
    <col min="2825" max="2826" width="10.875" style="175" customWidth="1"/>
    <col min="2827" max="2827" width="12.125" style="175" customWidth="1"/>
    <col min="2828" max="2828" width="10.875" style="175" customWidth="1"/>
    <col min="2829" max="3072" width="10.875" style="175"/>
    <col min="3073" max="3073" width="13.375" style="175" customWidth="1"/>
    <col min="3074" max="3074" width="18.375" style="175" customWidth="1"/>
    <col min="3075" max="3075" width="10.875" style="175"/>
    <col min="3076" max="3076" width="13.375" style="175" customWidth="1"/>
    <col min="3077" max="3078" width="10.875" style="175"/>
    <col min="3079" max="3079" width="12.125" style="175" customWidth="1"/>
    <col min="3080" max="3080" width="10.875" style="175"/>
    <col min="3081" max="3082" width="10.875" style="175" customWidth="1"/>
    <col min="3083" max="3083" width="12.125" style="175" customWidth="1"/>
    <col min="3084" max="3084" width="10.875" style="175" customWidth="1"/>
    <col min="3085" max="3328" width="10.875" style="175"/>
    <col min="3329" max="3329" width="13.375" style="175" customWidth="1"/>
    <col min="3330" max="3330" width="18.375" style="175" customWidth="1"/>
    <col min="3331" max="3331" width="10.875" style="175"/>
    <col min="3332" max="3332" width="13.375" style="175" customWidth="1"/>
    <col min="3333" max="3334" width="10.875" style="175"/>
    <col min="3335" max="3335" width="12.125" style="175" customWidth="1"/>
    <col min="3336" max="3336" width="10.875" style="175"/>
    <col min="3337" max="3338" width="10.875" style="175" customWidth="1"/>
    <col min="3339" max="3339" width="12.125" style="175" customWidth="1"/>
    <col min="3340" max="3340" width="10.875" style="175" customWidth="1"/>
    <col min="3341" max="3584" width="10.875" style="175"/>
    <col min="3585" max="3585" width="13.375" style="175" customWidth="1"/>
    <col min="3586" max="3586" width="18.375" style="175" customWidth="1"/>
    <col min="3587" max="3587" width="10.875" style="175"/>
    <col min="3588" max="3588" width="13.375" style="175" customWidth="1"/>
    <col min="3589" max="3590" width="10.875" style="175"/>
    <col min="3591" max="3591" width="12.125" style="175" customWidth="1"/>
    <col min="3592" max="3592" width="10.875" style="175"/>
    <col min="3593" max="3594" width="10.875" style="175" customWidth="1"/>
    <col min="3595" max="3595" width="12.125" style="175" customWidth="1"/>
    <col min="3596" max="3596" width="10.875" style="175" customWidth="1"/>
    <col min="3597" max="3840" width="10.875" style="175"/>
    <col min="3841" max="3841" width="13.375" style="175" customWidth="1"/>
    <col min="3842" max="3842" width="18.375" style="175" customWidth="1"/>
    <col min="3843" max="3843" width="10.875" style="175"/>
    <col min="3844" max="3844" width="13.375" style="175" customWidth="1"/>
    <col min="3845" max="3846" width="10.875" style="175"/>
    <col min="3847" max="3847" width="12.125" style="175" customWidth="1"/>
    <col min="3848" max="3848" width="10.875" style="175"/>
    <col min="3849" max="3850" width="10.875" style="175" customWidth="1"/>
    <col min="3851" max="3851" width="12.125" style="175" customWidth="1"/>
    <col min="3852" max="3852" width="10.875" style="175" customWidth="1"/>
    <col min="3853" max="4096" width="10.875" style="175"/>
    <col min="4097" max="4097" width="13.375" style="175" customWidth="1"/>
    <col min="4098" max="4098" width="18.375" style="175" customWidth="1"/>
    <col min="4099" max="4099" width="10.875" style="175"/>
    <col min="4100" max="4100" width="13.375" style="175" customWidth="1"/>
    <col min="4101" max="4102" width="10.875" style="175"/>
    <col min="4103" max="4103" width="12.125" style="175" customWidth="1"/>
    <col min="4104" max="4104" width="10.875" style="175"/>
    <col min="4105" max="4106" width="10.875" style="175" customWidth="1"/>
    <col min="4107" max="4107" width="12.125" style="175" customWidth="1"/>
    <col min="4108" max="4108" width="10.875" style="175" customWidth="1"/>
    <col min="4109" max="4352" width="10.875" style="175"/>
    <col min="4353" max="4353" width="13.375" style="175" customWidth="1"/>
    <col min="4354" max="4354" width="18.375" style="175" customWidth="1"/>
    <col min="4355" max="4355" width="10.875" style="175"/>
    <col min="4356" max="4356" width="13.375" style="175" customWidth="1"/>
    <col min="4357" max="4358" width="10.875" style="175"/>
    <col min="4359" max="4359" width="12.125" style="175" customWidth="1"/>
    <col min="4360" max="4360" width="10.875" style="175"/>
    <col min="4361" max="4362" width="10.875" style="175" customWidth="1"/>
    <col min="4363" max="4363" width="12.125" style="175" customWidth="1"/>
    <col min="4364" max="4364" width="10.875" style="175" customWidth="1"/>
    <col min="4365" max="4608" width="10.875" style="175"/>
    <col min="4609" max="4609" width="13.375" style="175" customWidth="1"/>
    <col min="4610" max="4610" width="18.375" style="175" customWidth="1"/>
    <col min="4611" max="4611" width="10.875" style="175"/>
    <col min="4612" max="4612" width="13.375" style="175" customWidth="1"/>
    <col min="4613" max="4614" width="10.875" style="175"/>
    <col min="4615" max="4615" width="12.125" style="175" customWidth="1"/>
    <col min="4616" max="4616" width="10.875" style="175"/>
    <col min="4617" max="4618" width="10.875" style="175" customWidth="1"/>
    <col min="4619" max="4619" width="12.125" style="175" customWidth="1"/>
    <col min="4620" max="4620" width="10.875" style="175" customWidth="1"/>
    <col min="4621" max="4864" width="10.875" style="175"/>
    <col min="4865" max="4865" width="13.375" style="175" customWidth="1"/>
    <col min="4866" max="4866" width="18.375" style="175" customWidth="1"/>
    <col min="4867" max="4867" width="10.875" style="175"/>
    <col min="4868" max="4868" width="13.375" style="175" customWidth="1"/>
    <col min="4869" max="4870" width="10.875" style="175"/>
    <col min="4871" max="4871" width="12.125" style="175" customWidth="1"/>
    <col min="4872" max="4872" width="10.875" style="175"/>
    <col min="4873" max="4874" width="10.875" style="175" customWidth="1"/>
    <col min="4875" max="4875" width="12.125" style="175" customWidth="1"/>
    <col min="4876" max="4876" width="10.875" style="175" customWidth="1"/>
    <col min="4877" max="5120" width="10.875" style="175"/>
    <col min="5121" max="5121" width="13.375" style="175" customWidth="1"/>
    <col min="5122" max="5122" width="18.375" style="175" customWidth="1"/>
    <col min="5123" max="5123" width="10.875" style="175"/>
    <col min="5124" max="5124" width="13.375" style="175" customWidth="1"/>
    <col min="5125" max="5126" width="10.875" style="175"/>
    <col min="5127" max="5127" width="12.125" style="175" customWidth="1"/>
    <col min="5128" max="5128" width="10.875" style="175"/>
    <col min="5129" max="5130" width="10.875" style="175" customWidth="1"/>
    <col min="5131" max="5131" width="12.125" style="175" customWidth="1"/>
    <col min="5132" max="5132" width="10.875" style="175" customWidth="1"/>
    <col min="5133" max="5376" width="10.875" style="175"/>
    <col min="5377" max="5377" width="13.375" style="175" customWidth="1"/>
    <col min="5378" max="5378" width="18.375" style="175" customWidth="1"/>
    <col min="5379" max="5379" width="10.875" style="175"/>
    <col min="5380" max="5380" width="13.375" style="175" customWidth="1"/>
    <col min="5381" max="5382" width="10.875" style="175"/>
    <col min="5383" max="5383" width="12.125" style="175" customWidth="1"/>
    <col min="5384" max="5384" width="10.875" style="175"/>
    <col min="5385" max="5386" width="10.875" style="175" customWidth="1"/>
    <col min="5387" max="5387" width="12.125" style="175" customWidth="1"/>
    <col min="5388" max="5388" width="10.875" style="175" customWidth="1"/>
    <col min="5389" max="5632" width="10.875" style="175"/>
    <col min="5633" max="5633" width="13.375" style="175" customWidth="1"/>
    <col min="5634" max="5634" width="18.375" style="175" customWidth="1"/>
    <col min="5635" max="5635" width="10.875" style="175"/>
    <col min="5636" max="5636" width="13.375" style="175" customWidth="1"/>
    <col min="5637" max="5638" width="10.875" style="175"/>
    <col min="5639" max="5639" width="12.125" style="175" customWidth="1"/>
    <col min="5640" max="5640" width="10.875" style="175"/>
    <col min="5641" max="5642" width="10.875" style="175" customWidth="1"/>
    <col min="5643" max="5643" width="12.125" style="175" customWidth="1"/>
    <col min="5644" max="5644" width="10.875" style="175" customWidth="1"/>
    <col min="5645" max="5888" width="10.875" style="175"/>
    <col min="5889" max="5889" width="13.375" style="175" customWidth="1"/>
    <col min="5890" max="5890" width="18.375" style="175" customWidth="1"/>
    <col min="5891" max="5891" width="10.875" style="175"/>
    <col min="5892" max="5892" width="13.375" style="175" customWidth="1"/>
    <col min="5893" max="5894" width="10.875" style="175"/>
    <col min="5895" max="5895" width="12.125" style="175" customWidth="1"/>
    <col min="5896" max="5896" width="10.875" style="175"/>
    <col min="5897" max="5898" width="10.875" style="175" customWidth="1"/>
    <col min="5899" max="5899" width="12.125" style="175" customWidth="1"/>
    <col min="5900" max="5900" width="10.875" style="175" customWidth="1"/>
    <col min="5901" max="6144" width="10.875" style="175"/>
    <col min="6145" max="6145" width="13.375" style="175" customWidth="1"/>
    <col min="6146" max="6146" width="18.375" style="175" customWidth="1"/>
    <col min="6147" max="6147" width="10.875" style="175"/>
    <col min="6148" max="6148" width="13.375" style="175" customWidth="1"/>
    <col min="6149" max="6150" width="10.875" style="175"/>
    <col min="6151" max="6151" width="12.125" style="175" customWidth="1"/>
    <col min="6152" max="6152" width="10.875" style="175"/>
    <col min="6153" max="6154" width="10.875" style="175" customWidth="1"/>
    <col min="6155" max="6155" width="12.125" style="175" customWidth="1"/>
    <col min="6156" max="6156" width="10.875" style="175" customWidth="1"/>
    <col min="6157" max="6400" width="10.875" style="175"/>
    <col min="6401" max="6401" width="13.375" style="175" customWidth="1"/>
    <col min="6402" max="6402" width="18.375" style="175" customWidth="1"/>
    <col min="6403" max="6403" width="10.875" style="175"/>
    <col min="6404" max="6404" width="13.375" style="175" customWidth="1"/>
    <col min="6405" max="6406" width="10.875" style="175"/>
    <col min="6407" max="6407" width="12.125" style="175" customWidth="1"/>
    <col min="6408" max="6408" width="10.875" style="175"/>
    <col min="6409" max="6410" width="10.875" style="175" customWidth="1"/>
    <col min="6411" max="6411" width="12.125" style="175" customWidth="1"/>
    <col min="6412" max="6412" width="10.875" style="175" customWidth="1"/>
    <col min="6413" max="6656" width="10.875" style="175"/>
    <col min="6657" max="6657" width="13.375" style="175" customWidth="1"/>
    <col min="6658" max="6658" width="18.375" style="175" customWidth="1"/>
    <col min="6659" max="6659" width="10.875" style="175"/>
    <col min="6660" max="6660" width="13.375" style="175" customWidth="1"/>
    <col min="6661" max="6662" width="10.875" style="175"/>
    <col min="6663" max="6663" width="12.125" style="175" customWidth="1"/>
    <col min="6664" max="6664" width="10.875" style="175"/>
    <col min="6665" max="6666" width="10.875" style="175" customWidth="1"/>
    <col min="6667" max="6667" width="12.125" style="175" customWidth="1"/>
    <col min="6668" max="6668" width="10.875" style="175" customWidth="1"/>
    <col min="6669" max="6912" width="10.875" style="175"/>
    <col min="6913" max="6913" width="13.375" style="175" customWidth="1"/>
    <col min="6914" max="6914" width="18.375" style="175" customWidth="1"/>
    <col min="6915" max="6915" width="10.875" style="175"/>
    <col min="6916" max="6916" width="13.375" style="175" customWidth="1"/>
    <col min="6917" max="6918" width="10.875" style="175"/>
    <col min="6919" max="6919" width="12.125" style="175" customWidth="1"/>
    <col min="6920" max="6920" width="10.875" style="175"/>
    <col min="6921" max="6922" width="10.875" style="175" customWidth="1"/>
    <col min="6923" max="6923" width="12.125" style="175" customWidth="1"/>
    <col min="6924" max="6924" width="10.875" style="175" customWidth="1"/>
    <col min="6925" max="7168" width="10.875" style="175"/>
    <col min="7169" max="7169" width="13.375" style="175" customWidth="1"/>
    <col min="7170" max="7170" width="18.375" style="175" customWidth="1"/>
    <col min="7171" max="7171" width="10.875" style="175"/>
    <col min="7172" max="7172" width="13.375" style="175" customWidth="1"/>
    <col min="7173" max="7174" width="10.875" style="175"/>
    <col min="7175" max="7175" width="12.125" style="175" customWidth="1"/>
    <col min="7176" max="7176" width="10.875" style="175"/>
    <col min="7177" max="7178" width="10.875" style="175" customWidth="1"/>
    <col min="7179" max="7179" width="12.125" style="175" customWidth="1"/>
    <col min="7180" max="7180" width="10.875" style="175" customWidth="1"/>
    <col min="7181" max="7424" width="10.875" style="175"/>
    <col min="7425" max="7425" width="13.375" style="175" customWidth="1"/>
    <col min="7426" max="7426" width="18.375" style="175" customWidth="1"/>
    <col min="7427" max="7427" width="10.875" style="175"/>
    <col min="7428" max="7428" width="13.375" style="175" customWidth="1"/>
    <col min="7429" max="7430" width="10.875" style="175"/>
    <col min="7431" max="7431" width="12.125" style="175" customWidth="1"/>
    <col min="7432" max="7432" width="10.875" style="175"/>
    <col min="7433" max="7434" width="10.875" style="175" customWidth="1"/>
    <col min="7435" max="7435" width="12.125" style="175" customWidth="1"/>
    <col min="7436" max="7436" width="10.875" style="175" customWidth="1"/>
    <col min="7437" max="7680" width="10.875" style="175"/>
    <col min="7681" max="7681" width="13.375" style="175" customWidth="1"/>
    <col min="7682" max="7682" width="18.375" style="175" customWidth="1"/>
    <col min="7683" max="7683" width="10.875" style="175"/>
    <col min="7684" max="7684" width="13.375" style="175" customWidth="1"/>
    <col min="7685" max="7686" width="10.875" style="175"/>
    <col min="7687" max="7687" width="12.125" style="175" customWidth="1"/>
    <col min="7688" max="7688" width="10.875" style="175"/>
    <col min="7689" max="7690" width="10.875" style="175" customWidth="1"/>
    <col min="7691" max="7691" width="12.125" style="175" customWidth="1"/>
    <col min="7692" max="7692" width="10.875" style="175" customWidth="1"/>
    <col min="7693" max="7936" width="10.875" style="175"/>
    <col min="7937" max="7937" width="13.375" style="175" customWidth="1"/>
    <col min="7938" max="7938" width="18.375" style="175" customWidth="1"/>
    <col min="7939" max="7939" width="10.875" style="175"/>
    <col min="7940" max="7940" width="13.375" style="175" customWidth="1"/>
    <col min="7941" max="7942" width="10.875" style="175"/>
    <col min="7943" max="7943" width="12.125" style="175" customWidth="1"/>
    <col min="7944" max="7944" width="10.875" style="175"/>
    <col min="7945" max="7946" width="10.875" style="175" customWidth="1"/>
    <col min="7947" max="7947" width="12.125" style="175" customWidth="1"/>
    <col min="7948" max="7948" width="10.875" style="175" customWidth="1"/>
    <col min="7949" max="8192" width="10.875" style="175"/>
    <col min="8193" max="8193" width="13.375" style="175" customWidth="1"/>
    <col min="8194" max="8194" width="18.375" style="175" customWidth="1"/>
    <col min="8195" max="8195" width="10.875" style="175"/>
    <col min="8196" max="8196" width="13.375" style="175" customWidth="1"/>
    <col min="8197" max="8198" width="10.875" style="175"/>
    <col min="8199" max="8199" width="12.125" style="175" customWidth="1"/>
    <col min="8200" max="8200" width="10.875" style="175"/>
    <col min="8201" max="8202" width="10.875" style="175" customWidth="1"/>
    <col min="8203" max="8203" width="12.125" style="175" customWidth="1"/>
    <col min="8204" max="8204" width="10.875" style="175" customWidth="1"/>
    <col min="8205" max="8448" width="10.875" style="175"/>
    <col min="8449" max="8449" width="13.375" style="175" customWidth="1"/>
    <col min="8450" max="8450" width="18.375" style="175" customWidth="1"/>
    <col min="8451" max="8451" width="10.875" style="175"/>
    <col min="8452" max="8452" width="13.375" style="175" customWidth="1"/>
    <col min="8453" max="8454" width="10.875" style="175"/>
    <col min="8455" max="8455" width="12.125" style="175" customWidth="1"/>
    <col min="8456" max="8456" width="10.875" style="175"/>
    <col min="8457" max="8458" width="10.875" style="175" customWidth="1"/>
    <col min="8459" max="8459" width="12.125" style="175" customWidth="1"/>
    <col min="8460" max="8460" width="10.875" style="175" customWidth="1"/>
    <col min="8461" max="8704" width="10.875" style="175"/>
    <col min="8705" max="8705" width="13.375" style="175" customWidth="1"/>
    <col min="8706" max="8706" width="18.375" style="175" customWidth="1"/>
    <col min="8707" max="8707" width="10.875" style="175"/>
    <col min="8708" max="8708" width="13.375" style="175" customWidth="1"/>
    <col min="8709" max="8710" width="10.875" style="175"/>
    <col min="8711" max="8711" width="12.125" style="175" customWidth="1"/>
    <col min="8712" max="8712" width="10.875" style="175"/>
    <col min="8713" max="8714" width="10.875" style="175" customWidth="1"/>
    <col min="8715" max="8715" width="12.125" style="175" customWidth="1"/>
    <col min="8716" max="8716" width="10.875" style="175" customWidth="1"/>
    <col min="8717" max="8960" width="10.875" style="175"/>
    <col min="8961" max="8961" width="13.375" style="175" customWidth="1"/>
    <col min="8962" max="8962" width="18.375" style="175" customWidth="1"/>
    <col min="8963" max="8963" width="10.875" style="175"/>
    <col min="8964" max="8964" width="13.375" style="175" customWidth="1"/>
    <col min="8965" max="8966" width="10.875" style="175"/>
    <col min="8967" max="8967" width="12.125" style="175" customWidth="1"/>
    <col min="8968" max="8968" width="10.875" style="175"/>
    <col min="8969" max="8970" width="10.875" style="175" customWidth="1"/>
    <col min="8971" max="8971" width="12.125" style="175" customWidth="1"/>
    <col min="8972" max="8972" width="10.875" style="175" customWidth="1"/>
    <col min="8973" max="9216" width="10.875" style="175"/>
    <col min="9217" max="9217" width="13.375" style="175" customWidth="1"/>
    <col min="9218" max="9218" width="18.375" style="175" customWidth="1"/>
    <col min="9219" max="9219" width="10.875" style="175"/>
    <col min="9220" max="9220" width="13.375" style="175" customWidth="1"/>
    <col min="9221" max="9222" width="10.875" style="175"/>
    <col min="9223" max="9223" width="12.125" style="175" customWidth="1"/>
    <col min="9224" max="9224" width="10.875" style="175"/>
    <col min="9225" max="9226" width="10.875" style="175" customWidth="1"/>
    <col min="9227" max="9227" width="12.125" style="175" customWidth="1"/>
    <col min="9228" max="9228" width="10.875" style="175" customWidth="1"/>
    <col min="9229" max="9472" width="10.875" style="175"/>
    <col min="9473" max="9473" width="13.375" style="175" customWidth="1"/>
    <col min="9474" max="9474" width="18.375" style="175" customWidth="1"/>
    <col min="9475" max="9475" width="10.875" style="175"/>
    <col min="9476" max="9476" width="13.375" style="175" customWidth="1"/>
    <col min="9477" max="9478" width="10.875" style="175"/>
    <col min="9479" max="9479" width="12.125" style="175" customWidth="1"/>
    <col min="9480" max="9480" width="10.875" style="175"/>
    <col min="9481" max="9482" width="10.875" style="175" customWidth="1"/>
    <col min="9483" max="9483" width="12.125" style="175" customWidth="1"/>
    <col min="9484" max="9484" width="10.875" style="175" customWidth="1"/>
    <col min="9485" max="9728" width="10.875" style="175"/>
    <col min="9729" max="9729" width="13.375" style="175" customWidth="1"/>
    <col min="9730" max="9730" width="18.375" style="175" customWidth="1"/>
    <col min="9731" max="9731" width="10.875" style="175"/>
    <col min="9732" max="9732" width="13.375" style="175" customWidth="1"/>
    <col min="9733" max="9734" width="10.875" style="175"/>
    <col min="9735" max="9735" width="12.125" style="175" customWidth="1"/>
    <col min="9736" max="9736" width="10.875" style="175"/>
    <col min="9737" max="9738" width="10.875" style="175" customWidth="1"/>
    <col min="9739" max="9739" width="12.125" style="175" customWidth="1"/>
    <col min="9740" max="9740" width="10.875" style="175" customWidth="1"/>
    <col min="9741" max="9984" width="10.875" style="175"/>
    <col min="9985" max="9985" width="13.375" style="175" customWidth="1"/>
    <col min="9986" max="9986" width="18.375" style="175" customWidth="1"/>
    <col min="9987" max="9987" width="10.875" style="175"/>
    <col min="9988" max="9988" width="13.375" style="175" customWidth="1"/>
    <col min="9989" max="9990" width="10.875" style="175"/>
    <col min="9991" max="9991" width="12.125" style="175" customWidth="1"/>
    <col min="9992" max="9992" width="10.875" style="175"/>
    <col min="9993" max="9994" width="10.875" style="175" customWidth="1"/>
    <col min="9995" max="9995" width="12.125" style="175" customWidth="1"/>
    <col min="9996" max="9996" width="10.875" style="175" customWidth="1"/>
    <col min="9997" max="10240" width="10.875" style="175"/>
    <col min="10241" max="10241" width="13.375" style="175" customWidth="1"/>
    <col min="10242" max="10242" width="18.375" style="175" customWidth="1"/>
    <col min="10243" max="10243" width="10.875" style="175"/>
    <col min="10244" max="10244" width="13.375" style="175" customWidth="1"/>
    <col min="10245" max="10246" width="10.875" style="175"/>
    <col min="10247" max="10247" width="12.125" style="175" customWidth="1"/>
    <col min="10248" max="10248" width="10.875" style="175"/>
    <col min="10249" max="10250" width="10.875" style="175" customWidth="1"/>
    <col min="10251" max="10251" width="12.125" style="175" customWidth="1"/>
    <col min="10252" max="10252" width="10.875" style="175" customWidth="1"/>
    <col min="10253" max="10496" width="10.875" style="175"/>
    <col min="10497" max="10497" width="13.375" style="175" customWidth="1"/>
    <col min="10498" max="10498" width="18.375" style="175" customWidth="1"/>
    <col min="10499" max="10499" width="10.875" style="175"/>
    <col min="10500" max="10500" width="13.375" style="175" customWidth="1"/>
    <col min="10501" max="10502" width="10.875" style="175"/>
    <col min="10503" max="10503" width="12.125" style="175" customWidth="1"/>
    <col min="10504" max="10504" width="10.875" style="175"/>
    <col min="10505" max="10506" width="10.875" style="175" customWidth="1"/>
    <col min="10507" max="10507" width="12.125" style="175" customWidth="1"/>
    <col min="10508" max="10508" width="10.875" style="175" customWidth="1"/>
    <col min="10509" max="10752" width="10.875" style="175"/>
    <col min="10753" max="10753" width="13.375" style="175" customWidth="1"/>
    <col min="10754" max="10754" width="18.375" style="175" customWidth="1"/>
    <col min="10755" max="10755" width="10.875" style="175"/>
    <col min="10756" max="10756" width="13.375" style="175" customWidth="1"/>
    <col min="10757" max="10758" width="10.875" style="175"/>
    <col min="10759" max="10759" width="12.125" style="175" customWidth="1"/>
    <col min="10760" max="10760" width="10.875" style="175"/>
    <col min="10761" max="10762" width="10.875" style="175" customWidth="1"/>
    <col min="10763" max="10763" width="12.125" style="175" customWidth="1"/>
    <col min="10764" max="10764" width="10.875" style="175" customWidth="1"/>
    <col min="10765" max="11008" width="10.875" style="175"/>
    <col min="11009" max="11009" width="13.375" style="175" customWidth="1"/>
    <col min="11010" max="11010" width="18.375" style="175" customWidth="1"/>
    <col min="11011" max="11011" width="10.875" style="175"/>
    <col min="11012" max="11012" width="13.375" style="175" customWidth="1"/>
    <col min="11013" max="11014" width="10.875" style="175"/>
    <col min="11015" max="11015" width="12.125" style="175" customWidth="1"/>
    <col min="11016" max="11016" width="10.875" style="175"/>
    <col min="11017" max="11018" width="10.875" style="175" customWidth="1"/>
    <col min="11019" max="11019" width="12.125" style="175" customWidth="1"/>
    <col min="11020" max="11020" width="10.875" style="175" customWidth="1"/>
    <col min="11021" max="11264" width="10.875" style="175"/>
    <col min="11265" max="11265" width="13.375" style="175" customWidth="1"/>
    <col min="11266" max="11266" width="18.375" style="175" customWidth="1"/>
    <col min="11267" max="11267" width="10.875" style="175"/>
    <col min="11268" max="11268" width="13.375" style="175" customWidth="1"/>
    <col min="11269" max="11270" width="10.875" style="175"/>
    <col min="11271" max="11271" width="12.125" style="175" customWidth="1"/>
    <col min="11272" max="11272" width="10.875" style="175"/>
    <col min="11273" max="11274" width="10.875" style="175" customWidth="1"/>
    <col min="11275" max="11275" width="12.125" style="175" customWidth="1"/>
    <col min="11276" max="11276" width="10.875" style="175" customWidth="1"/>
    <col min="11277" max="11520" width="10.875" style="175"/>
    <col min="11521" max="11521" width="13.375" style="175" customWidth="1"/>
    <col min="11522" max="11522" width="18.375" style="175" customWidth="1"/>
    <col min="11523" max="11523" width="10.875" style="175"/>
    <col min="11524" max="11524" width="13.375" style="175" customWidth="1"/>
    <col min="11525" max="11526" width="10.875" style="175"/>
    <col min="11527" max="11527" width="12.125" style="175" customWidth="1"/>
    <col min="11528" max="11528" width="10.875" style="175"/>
    <col min="11529" max="11530" width="10.875" style="175" customWidth="1"/>
    <col min="11531" max="11531" width="12.125" style="175" customWidth="1"/>
    <col min="11532" max="11532" width="10.875" style="175" customWidth="1"/>
    <col min="11533" max="11776" width="10.875" style="175"/>
    <col min="11777" max="11777" width="13.375" style="175" customWidth="1"/>
    <col min="11778" max="11778" width="18.375" style="175" customWidth="1"/>
    <col min="11779" max="11779" width="10.875" style="175"/>
    <col min="11780" max="11780" width="13.375" style="175" customWidth="1"/>
    <col min="11781" max="11782" width="10.875" style="175"/>
    <col min="11783" max="11783" width="12.125" style="175" customWidth="1"/>
    <col min="11784" max="11784" width="10.875" style="175"/>
    <col min="11785" max="11786" width="10.875" style="175" customWidth="1"/>
    <col min="11787" max="11787" width="12.125" style="175" customWidth="1"/>
    <col min="11788" max="11788" width="10.875" style="175" customWidth="1"/>
    <col min="11789" max="12032" width="10.875" style="175"/>
    <col min="12033" max="12033" width="13.375" style="175" customWidth="1"/>
    <col min="12034" max="12034" width="18.375" style="175" customWidth="1"/>
    <col min="12035" max="12035" width="10.875" style="175"/>
    <col min="12036" max="12036" width="13.375" style="175" customWidth="1"/>
    <col min="12037" max="12038" width="10.875" style="175"/>
    <col min="12039" max="12039" width="12.125" style="175" customWidth="1"/>
    <col min="12040" max="12040" width="10.875" style="175"/>
    <col min="12041" max="12042" width="10.875" style="175" customWidth="1"/>
    <col min="12043" max="12043" width="12.125" style="175" customWidth="1"/>
    <col min="12044" max="12044" width="10.875" style="175" customWidth="1"/>
    <col min="12045" max="12288" width="10.875" style="175"/>
    <col min="12289" max="12289" width="13.375" style="175" customWidth="1"/>
    <col min="12290" max="12290" width="18.375" style="175" customWidth="1"/>
    <col min="12291" max="12291" width="10.875" style="175"/>
    <col min="12292" max="12292" width="13.375" style="175" customWidth="1"/>
    <col min="12293" max="12294" width="10.875" style="175"/>
    <col min="12295" max="12295" width="12.125" style="175" customWidth="1"/>
    <col min="12296" max="12296" width="10.875" style="175"/>
    <col min="12297" max="12298" width="10.875" style="175" customWidth="1"/>
    <col min="12299" max="12299" width="12.125" style="175" customWidth="1"/>
    <col min="12300" max="12300" width="10.875" style="175" customWidth="1"/>
    <col min="12301" max="12544" width="10.875" style="175"/>
    <col min="12545" max="12545" width="13.375" style="175" customWidth="1"/>
    <col min="12546" max="12546" width="18.375" style="175" customWidth="1"/>
    <col min="12547" max="12547" width="10.875" style="175"/>
    <col min="12548" max="12548" width="13.375" style="175" customWidth="1"/>
    <col min="12549" max="12550" width="10.875" style="175"/>
    <col min="12551" max="12551" width="12.125" style="175" customWidth="1"/>
    <col min="12552" max="12552" width="10.875" style="175"/>
    <col min="12553" max="12554" width="10.875" style="175" customWidth="1"/>
    <col min="12555" max="12555" width="12.125" style="175" customWidth="1"/>
    <col min="12556" max="12556" width="10.875" style="175" customWidth="1"/>
    <col min="12557" max="12800" width="10.875" style="175"/>
    <col min="12801" max="12801" width="13.375" style="175" customWidth="1"/>
    <col min="12802" max="12802" width="18.375" style="175" customWidth="1"/>
    <col min="12803" max="12803" width="10.875" style="175"/>
    <col min="12804" max="12804" width="13.375" style="175" customWidth="1"/>
    <col min="12805" max="12806" width="10.875" style="175"/>
    <col min="12807" max="12807" width="12.125" style="175" customWidth="1"/>
    <col min="12808" max="12808" width="10.875" style="175"/>
    <col min="12809" max="12810" width="10.875" style="175" customWidth="1"/>
    <col min="12811" max="12811" width="12.125" style="175" customWidth="1"/>
    <col min="12812" max="12812" width="10.875" style="175" customWidth="1"/>
    <col min="12813" max="13056" width="10.875" style="175"/>
    <col min="13057" max="13057" width="13.375" style="175" customWidth="1"/>
    <col min="13058" max="13058" width="18.375" style="175" customWidth="1"/>
    <col min="13059" max="13059" width="10.875" style="175"/>
    <col min="13060" max="13060" width="13.375" style="175" customWidth="1"/>
    <col min="13061" max="13062" width="10.875" style="175"/>
    <col min="13063" max="13063" width="12.125" style="175" customWidth="1"/>
    <col min="13064" max="13064" width="10.875" style="175"/>
    <col min="13065" max="13066" width="10.875" style="175" customWidth="1"/>
    <col min="13067" max="13067" width="12.125" style="175" customWidth="1"/>
    <col min="13068" max="13068" width="10.875" style="175" customWidth="1"/>
    <col min="13069" max="13312" width="10.875" style="175"/>
    <col min="13313" max="13313" width="13.375" style="175" customWidth="1"/>
    <col min="13314" max="13314" width="18.375" style="175" customWidth="1"/>
    <col min="13315" max="13315" width="10.875" style="175"/>
    <col min="13316" max="13316" width="13.375" style="175" customWidth="1"/>
    <col min="13317" max="13318" width="10.875" style="175"/>
    <col min="13319" max="13319" width="12.125" style="175" customWidth="1"/>
    <col min="13320" max="13320" width="10.875" style="175"/>
    <col min="13321" max="13322" width="10.875" style="175" customWidth="1"/>
    <col min="13323" max="13323" width="12.125" style="175" customWidth="1"/>
    <col min="13324" max="13324" width="10.875" style="175" customWidth="1"/>
    <col min="13325" max="13568" width="10.875" style="175"/>
    <col min="13569" max="13569" width="13.375" style="175" customWidth="1"/>
    <col min="13570" max="13570" width="18.375" style="175" customWidth="1"/>
    <col min="13571" max="13571" width="10.875" style="175"/>
    <col min="13572" max="13572" width="13.375" style="175" customWidth="1"/>
    <col min="13573" max="13574" width="10.875" style="175"/>
    <col min="13575" max="13575" width="12.125" style="175" customWidth="1"/>
    <col min="13576" max="13576" width="10.875" style="175"/>
    <col min="13577" max="13578" width="10.875" style="175" customWidth="1"/>
    <col min="13579" max="13579" width="12.125" style="175" customWidth="1"/>
    <col min="13580" max="13580" width="10.875" style="175" customWidth="1"/>
    <col min="13581" max="13824" width="10.875" style="175"/>
    <col min="13825" max="13825" width="13.375" style="175" customWidth="1"/>
    <col min="13826" max="13826" width="18.375" style="175" customWidth="1"/>
    <col min="13827" max="13827" width="10.875" style="175"/>
    <col min="13828" max="13828" width="13.375" style="175" customWidth="1"/>
    <col min="13829" max="13830" width="10.875" style="175"/>
    <col min="13831" max="13831" width="12.125" style="175" customWidth="1"/>
    <col min="13832" max="13832" width="10.875" style="175"/>
    <col min="13833" max="13834" width="10.875" style="175" customWidth="1"/>
    <col min="13835" max="13835" width="12.125" style="175" customWidth="1"/>
    <col min="13836" max="13836" width="10.875" style="175" customWidth="1"/>
    <col min="13837" max="14080" width="10.875" style="175"/>
    <col min="14081" max="14081" width="13.375" style="175" customWidth="1"/>
    <col min="14082" max="14082" width="18.375" style="175" customWidth="1"/>
    <col min="14083" max="14083" width="10.875" style="175"/>
    <col min="14084" max="14084" width="13.375" style="175" customWidth="1"/>
    <col min="14085" max="14086" width="10.875" style="175"/>
    <col min="14087" max="14087" width="12.125" style="175" customWidth="1"/>
    <col min="14088" max="14088" width="10.875" style="175"/>
    <col min="14089" max="14090" width="10.875" style="175" customWidth="1"/>
    <col min="14091" max="14091" width="12.125" style="175" customWidth="1"/>
    <col min="14092" max="14092" width="10.875" style="175" customWidth="1"/>
    <col min="14093" max="14336" width="10.875" style="175"/>
    <col min="14337" max="14337" width="13.375" style="175" customWidth="1"/>
    <col min="14338" max="14338" width="18.375" style="175" customWidth="1"/>
    <col min="14339" max="14339" width="10.875" style="175"/>
    <col min="14340" max="14340" width="13.375" style="175" customWidth="1"/>
    <col min="14341" max="14342" width="10.875" style="175"/>
    <col min="14343" max="14343" width="12.125" style="175" customWidth="1"/>
    <col min="14344" max="14344" width="10.875" style="175"/>
    <col min="14345" max="14346" width="10.875" style="175" customWidth="1"/>
    <col min="14347" max="14347" width="12.125" style="175" customWidth="1"/>
    <col min="14348" max="14348" width="10.875" style="175" customWidth="1"/>
    <col min="14349" max="14592" width="10.875" style="175"/>
    <col min="14593" max="14593" width="13.375" style="175" customWidth="1"/>
    <col min="14594" max="14594" width="18.375" style="175" customWidth="1"/>
    <col min="14595" max="14595" width="10.875" style="175"/>
    <col min="14596" max="14596" width="13.375" style="175" customWidth="1"/>
    <col min="14597" max="14598" width="10.875" style="175"/>
    <col min="14599" max="14599" width="12.125" style="175" customWidth="1"/>
    <col min="14600" max="14600" width="10.875" style="175"/>
    <col min="14601" max="14602" width="10.875" style="175" customWidth="1"/>
    <col min="14603" max="14603" width="12.125" style="175" customWidth="1"/>
    <col min="14604" max="14604" width="10.875" style="175" customWidth="1"/>
    <col min="14605" max="14848" width="10.875" style="175"/>
    <col min="14849" max="14849" width="13.375" style="175" customWidth="1"/>
    <col min="14850" max="14850" width="18.375" style="175" customWidth="1"/>
    <col min="14851" max="14851" width="10.875" style="175"/>
    <col min="14852" max="14852" width="13.375" style="175" customWidth="1"/>
    <col min="14853" max="14854" width="10.875" style="175"/>
    <col min="14855" max="14855" width="12.125" style="175" customWidth="1"/>
    <col min="14856" max="14856" width="10.875" style="175"/>
    <col min="14857" max="14858" width="10.875" style="175" customWidth="1"/>
    <col min="14859" max="14859" width="12.125" style="175" customWidth="1"/>
    <col min="14860" max="14860" width="10.875" style="175" customWidth="1"/>
    <col min="14861" max="15104" width="10.875" style="175"/>
    <col min="15105" max="15105" width="13.375" style="175" customWidth="1"/>
    <col min="15106" max="15106" width="18.375" style="175" customWidth="1"/>
    <col min="15107" max="15107" width="10.875" style="175"/>
    <col min="15108" max="15108" width="13.375" style="175" customWidth="1"/>
    <col min="15109" max="15110" width="10.875" style="175"/>
    <col min="15111" max="15111" width="12.125" style="175" customWidth="1"/>
    <col min="15112" max="15112" width="10.875" style="175"/>
    <col min="15113" max="15114" width="10.875" style="175" customWidth="1"/>
    <col min="15115" max="15115" width="12.125" style="175" customWidth="1"/>
    <col min="15116" max="15116" width="10.875" style="175" customWidth="1"/>
    <col min="15117" max="15360" width="10.875" style="175"/>
    <col min="15361" max="15361" width="13.375" style="175" customWidth="1"/>
    <col min="15362" max="15362" width="18.375" style="175" customWidth="1"/>
    <col min="15363" max="15363" width="10.875" style="175"/>
    <col min="15364" max="15364" width="13.375" style="175" customWidth="1"/>
    <col min="15365" max="15366" width="10.875" style="175"/>
    <col min="15367" max="15367" width="12.125" style="175" customWidth="1"/>
    <col min="15368" max="15368" width="10.875" style="175"/>
    <col min="15369" max="15370" width="10.875" style="175" customWidth="1"/>
    <col min="15371" max="15371" width="12.125" style="175" customWidth="1"/>
    <col min="15372" max="15372" width="10.875" style="175" customWidth="1"/>
    <col min="15373" max="15616" width="10.875" style="175"/>
    <col min="15617" max="15617" width="13.375" style="175" customWidth="1"/>
    <col min="15618" max="15618" width="18.375" style="175" customWidth="1"/>
    <col min="15619" max="15619" width="10.875" style="175"/>
    <col min="15620" max="15620" width="13.375" style="175" customWidth="1"/>
    <col min="15621" max="15622" width="10.875" style="175"/>
    <col min="15623" max="15623" width="12.125" style="175" customWidth="1"/>
    <col min="15624" max="15624" width="10.875" style="175"/>
    <col min="15625" max="15626" width="10.875" style="175" customWidth="1"/>
    <col min="15627" max="15627" width="12.125" style="175" customWidth="1"/>
    <col min="15628" max="15628" width="10.875" style="175" customWidth="1"/>
    <col min="15629" max="15872" width="10.875" style="175"/>
    <col min="15873" max="15873" width="13.375" style="175" customWidth="1"/>
    <col min="15874" max="15874" width="18.375" style="175" customWidth="1"/>
    <col min="15875" max="15875" width="10.875" style="175"/>
    <col min="15876" max="15876" width="13.375" style="175" customWidth="1"/>
    <col min="15877" max="15878" width="10.875" style="175"/>
    <col min="15879" max="15879" width="12.125" style="175" customWidth="1"/>
    <col min="15880" max="15880" width="10.875" style="175"/>
    <col min="15881" max="15882" width="10.875" style="175" customWidth="1"/>
    <col min="15883" max="15883" width="12.125" style="175" customWidth="1"/>
    <col min="15884" max="15884" width="10.875" style="175" customWidth="1"/>
    <col min="15885" max="16128" width="10.875" style="175"/>
    <col min="16129" max="16129" width="13.375" style="175" customWidth="1"/>
    <col min="16130" max="16130" width="18.375" style="175" customWidth="1"/>
    <col min="16131" max="16131" width="10.875" style="175"/>
    <col min="16132" max="16132" width="13.375" style="175" customWidth="1"/>
    <col min="16133" max="16134" width="10.875" style="175"/>
    <col min="16135" max="16135" width="12.125" style="175" customWidth="1"/>
    <col min="16136" max="16136" width="10.875" style="175"/>
    <col min="16137" max="16138" width="10.875" style="175" customWidth="1"/>
    <col min="16139" max="16139" width="12.125" style="175" customWidth="1"/>
    <col min="16140" max="16140" width="10.875" style="175" customWidth="1"/>
    <col min="16141" max="16384" width="10.875" style="175"/>
  </cols>
  <sheetData>
    <row r="1" spans="1:12" x14ac:dyDescent="0.2">
      <c r="A1" s="174"/>
    </row>
    <row r="6" spans="1:12" x14ac:dyDescent="0.2">
      <c r="D6" s="176" t="s">
        <v>543</v>
      </c>
    </row>
    <row r="7" spans="1:12" x14ac:dyDescent="0.2">
      <c r="C7" s="176" t="s">
        <v>504</v>
      </c>
      <c r="G7" s="174" t="s">
        <v>544</v>
      </c>
    </row>
    <row r="8" spans="1:12" ht="18" thickBot="1" x14ac:dyDescent="0.25">
      <c r="B8" s="177"/>
      <c r="C8" s="178"/>
      <c r="D8" s="177"/>
      <c r="E8" s="177"/>
      <c r="F8" s="178"/>
      <c r="G8" s="178"/>
      <c r="H8" s="178"/>
      <c r="I8" s="178"/>
      <c r="J8" s="178"/>
      <c r="K8" s="179" t="s">
        <v>545</v>
      </c>
      <c r="L8" s="177"/>
    </row>
    <row r="9" spans="1:12" x14ac:dyDescent="0.2">
      <c r="C9" s="180"/>
      <c r="D9" s="181" t="s">
        <v>506</v>
      </c>
      <c r="E9" s="180"/>
      <c r="F9" s="180"/>
      <c r="G9" s="181" t="s">
        <v>507</v>
      </c>
      <c r="H9" s="180"/>
      <c r="I9" s="181" t="s">
        <v>546</v>
      </c>
      <c r="J9" s="180"/>
      <c r="K9" s="180"/>
      <c r="L9" s="180"/>
    </row>
    <row r="10" spans="1:12" x14ac:dyDescent="0.2">
      <c r="C10" s="181" t="s">
        <v>509</v>
      </c>
      <c r="D10" s="181" t="s">
        <v>510</v>
      </c>
      <c r="E10" s="181" t="s">
        <v>13</v>
      </c>
      <c r="F10" s="181" t="s">
        <v>14</v>
      </c>
      <c r="G10" s="181" t="s">
        <v>511</v>
      </c>
      <c r="H10" s="181" t="s">
        <v>547</v>
      </c>
      <c r="I10" s="181" t="s">
        <v>513</v>
      </c>
      <c r="J10" s="181" t="s">
        <v>548</v>
      </c>
      <c r="K10" s="182" t="s">
        <v>186</v>
      </c>
      <c r="L10" s="181" t="s">
        <v>516</v>
      </c>
    </row>
    <row r="11" spans="1:12" x14ac:dyDescent="0.2">
      <c r="B11" s="183"/>
      <c r="C11" s="184" t="s">
        <v>517</v>
      </c>
      <c r="D11" s="184" t="s">
        <v>549</v>
      </c>
      <c r="E11" s="185"/>
      <c r="F11" s="185"/>
      <c r="G11" s="184" t="s">
        <v>519</v>
      </c>
      <c r="H11" s="184" t="s">
        <v>520</v>
      </c>
      <c r="I11" s="184" t="s">
        <v>528</v>
      </c>
      <c r="J11" s="184" t="s">
        <v>522</v>
      </c>
      <c r="K11" s="185"/>
      <c r="L11" s="184"/>
    </row>
    <row r="12" spans="1:12" x14ac:dyDescent="0.2">
      <c r="C12" s="180"/>
    </row>
    <row r="13" spans="1:12" x14ac:dyDescent="0.2">
      <c r="B13" s="174" t="s">
        <v>550</v>
      </c>
      <c r="C13" s="220" t="s">
        <v>102</v>
      </c>
      <c r="D13" s="206">
        <v>22.6</v>
      </c>
      <c r="E13" s="206">
        <v>22.9</v>
      </c>
      <c r="F13" s="206">
        <v>22.7</v>
      </c>
      <c r="G13" s="206">
        <v>23.2</v>
      </c>
      <c r="H13" s="206">
        <v>22.2</v>
      </c>
      <c r="I13" s="206">
        <v>23.7</v>
      </c>
      <c r="J13" s="206">
        <v>21.6</v>
      </c>
      <c r="K13" s="214" t="s">
        <v>102</v>
      </c>
      <c r="L13" s="214" t="s">
        <v>102</v>
      </c>
    </row>
    <row r="14" spans="1:12" x14ac:dyDescent="0.2">
      <c r="B14" s="174" t="s">
        <v>536</v>
      </c>
      <c r="C14" s="205">
        <v>21.9</v>
      </c>
      <c r="D14" s="206">
        <v>21.6</v>
      </c>
      <c r="E14" s="206">
        <v>22.7</v>
      </c>
      <c r="F14" s="206">
        <v>20.9</v>
      </c>
      <c r="G14" s="206">
        <v>20.399999999999999</v>
      </c>
      <c r="H14" s="206">
        <v>22.2</v>
      </c>
      <c r="I14" s="206">
        <v>23.3</v>
      </c>
      <c r="J14" s="206">
        <v>22.2</v>
      </c>
      <c r="K14" s="198" t="s">
        <v>551</v>
      </c>
      <c r="L14" s="206">
        <v>22.9</v>
      </c>
    </row>
    <row r="15" spans="1:12" x14ac:dyDescent="0.2">
      <c r="B15" s="174" t="s">
        <v>538</v>
      </c>
      <c r="C15" s="205">
        <v>21.9</v>
      </c>
      <c r="D15" s="206">
        <v>21.6</v>
      </c>
      <c r="E15" s="206">
        <v>23.6</v>
      </c>
      <c r="F15" s="206">
        <v>21.3</v>
      </c>
      <c r="G15" s="206">
        <v>21.3</v>
      </c>
      <c r="H15" s="206">
        <v>21.4</v>
      </c>
      <c r="I15" s="206">
        <v>23.3</v>
      </c>
      <c r="J15" s="206">
        <v>20.9</v>
      </c>
      <c r="K15" s="198" t="s">
        <v>551</v>
      </c>
      <c r="L15" s="206">
        <v>22.8</v>
      </c>
    </row>
    <row r="16" spans="1:12" x14ac:dyDescent="0.2">
      <c r="B16" s="174" t="s">
        <v>464</v>
      </c>
      <c r="C16" s="205">
        <v>21.9</v>
      </c>
      <c r="D16" s="206">
        <v>21.8</v>
      </c>
      <c r="E16" s="206">
        <v>23.5</v>
      </c>
      <c r="F16" s="206">
        <v>21.3</v>
      </c>
      <c r="G16" s="206">
        <v>19.7</v>
      </c>
      <c r="H16" s="206">
        <v>21.1</v>
      </c>
      <c r="I16" s="206">
        <v>23</v>
      </c>
      <c r="J16" s="206">
        <v>22.6</v>
      </c>
      <c r="K16" s="198" t="s">
        <v>551</v>
      </c>
      <c r="L16" s="206">
        <v>22.3</v>
      </c>
    </row>
    <row r="17" spans="2:12" x14ac:dyDescent="0.2">
      <c r="B17" s="174" t="s">
        <v>410</v>
      </c>
      <c r="C17" s="205">
        <v>21.7</v>
      </c>
      <c r="D17" s="206">
        <v>21.7</v>
      </c>
      <c r="E17" s="206">
        <v>22.6</v>
      </c>
      <c r="F17" s="206">
        <v>21.2</v>
      </c>
      <c r="G17" s="214" t="s">
        <v>537</v>
      </c>
      <c r="H17" s="206">
        <v>21.9</v>
      </c>
      <c r="I17" s="206">
        <v>22.9</v>
      </c>
      <c r="J17" s="206">
        <v>20.6</v>
      </c>
      <c r="K17" s="198" t="s">
        <v>551</v>
      </c>
      <c r="L17" s="206">
        <v>21.7</v>
      </c>
    </row>
    <row r="18" spans="2:12" x14ac:dyDescent="0.2">
      <c r="B18" s="174" t="s">
        <v>465</v>
      </c>
      <c r="C18" s="205">
        <v>20.100000000000001</v>
      </c>
      <c r="D18" s="206">
        <v>20.2</v>
      </c>
      <c r="E18" s="206">
        <v>20.9</v>
      </c>
      <c r="F18" s="206">
        <v>20.2</v>
      </c>
      <c r="G18" s="214" t="s">
        <v>537</v>
      </c>
      <c r="H18" s="206">
        <v>19.899999999999999</v>
      </c>
      <c r="I18" s="206">
        <v>20.6</v>
      </c>
      <c r="J18" s="206">
        <v>19.399999999999999</v>
      </c>
      <c r="K18" s="198" t="s">
        <v>551</v>
      </c>
      <c r="L18" s="206">
        <v>19.899999999999999</v>
      </c>
    </row>
    <row r="19" spans="2:12" x14ac:dyDescent="0.2">
      <c r="C19" s="207"/>
      <c r="D19" s="208"/>
      <c r="E19" s="208"/>
      <c r="F19" s="208"/>
      <c r="G19" s="208"/>
      <c r="H19" s="208"/>
      <c r="I19" s="208"/>
      <c r="J19" s="208"/>
      <c r="K19" s="208"/>
      <c r="L19" s="208"/>
    </row>
    <row r="20" spans="2:12" x14ac:dyDescent="0.2">
      <c r="B20" s="174" t="s">
        <v>466</v>
      </c>
      <c r="C20" s="205">
        <v>20.100000000000001</v>
      </c>
      <c r="D20" s="206">
        <v>20.3</v>
      </c>
      <c r="E20" s="206">
        <v>20.8</v>
      </c>
      <c r="F20" s="206">
        <v>19.899999999999999</v>
      </c>
      <c r="G20" s="214">
        <v>19.600000000000001</v>
      </c>
      <c r="H20" s="206">
        <v>19.5</v>
      </c>
      <c r="I20" s="206">
        <v>21.6</v>
      </c>
      <c r="J20" s="206">
        <v>19.7</v>
      </c>
      <c r="K20" s="198" t="s">
        <v>551</v>
      </c>
      <c r="L20" s="206">
        <v>19.600000000000001</v>
      </c>
    </row>
    <row r="21" spans="2:12" x14ac:dyDescent="0.2">
      <c r="B21" s="174" t="s">
        <v>467</v>
      </c>
      <c r="C21" s="205">
        <v>20.100000000000001</v>
      </c>
      <c r="D21" s="206">
        <v>19.899999999999999</v>
      </c>
      <c r="E21" s="206">
        <v>21</v>
      </c>
      <c r="F21" s="206">
        <v>19.899999999999999</v>
      </c>
      <c r="G21" s="214">
        <v>18.7</v>
      </c>
      <c r="H21" s="206">
        <v>19.399999999999999</v>
      </c>
      <c r="I21" s="206">
        <v>20.399999999999999</v>
      </c>
      <c r="J21" s="206">
        <v>18.600000000000001</v>
      </c>
      <c r="K21" s="198" t="s">
        <v>551</v>
      </c>
      <c r="L21" s="206">
        <v>20.3</v>
      </c>
    </row>
    <row r="22" spans="2:12" x14ac:dyDescent="0.2">
      <c r="B22" s="174" t="s">
        <v>552</v>
      </c>
      <c r="C22" s="221">
        <v>20.100000000000001</v>
      </c>
      <c r="D22" s="222">
        <v>20.100000000000001</v>
      </c>
      <c r="E22" s="222">
        <v>20.9</v>
      </c>
      <c r="F22" s="222">
        <v>20.100000000000001</v>
      </c>
      <c r="G22" s="222">
        <v>18.8</v>
      </c>
      <c r="H22" s="222">
        <v>19.7</v>
      </c>
      <c r="I22" s="222">
        <v>20.5</v>
      </c>
      <c r="J22" s="214">
        <v>18.8</v>
      </c>
      <c r="K22" s="198" t="s">
        <v>551</v>
      </c>
      <c r="L22" s="222">
        <v>20.2</v>
      </c>
    </row>
    <row r="23" spans="2:12" x14ac:dyDescent="0.2">
      <c r="B23" s="174" t="s">
        <v>553</v>
      </c>
      <c r="C23" s="221">
        <v>19.899999999999999</v>
      </c>
      <c r="D23" s="222">
        <v>19.899999999999999</v>
      </c>
      <c r="E23" s="222">
        <v>21.2</v>
      </c>
      <c r="F23" s="222">
        <v>20.100000000000001</v>
      </c>
      <c r="G23" s="222">
        <v>18.8</v>
      </c>
      <c r="H23" s="222">
        <v>18.899999999999999</v>
      </c>
      <c r="I23" s="222">
        <v>20.3</v>
      </c>
      <c r="J23" s="214">
        <v>18.399999999999999</v>
      </c>
      <c r="K23" s="198" t="s">
        <v>551</v>
      </c>
      <c r="L23" s="222">
        <v>19.8</v>
      </c>
    </row>
    <row r="24" spans="2:12" s="226" customFormat="1" x14ac:dyDescent="0.2">
      <c r="B24" s="176" t="s">
        <v>554</v>
      </c>
      <c r="C24" s="223">
        <v>19.899999999999999</v>
      </c>
      <c r="D24" s="224">
        <v>19.899999999999999</v>
      </c>
      <c r="E24" s="224">
        <v>20.399999999999999</v>
      </c>
      <c r="F24" s="224">
        <v>19.899999999999999</v>
      </c>
      <c r="G24" s="224">
        <v>18.8</v>
      </c>
      <c r="H24" s="224">
        <v>20.2</v>
      </c>
      <c r="I24" s="224">
        <v>20.3</v>
      </c>
      <c r="J24" s="225">
        <v>18.5</v>
      </c>
      <c r="K24" s="217" t="s">
        <v>551</v>
      </c>
      <c r="L24" s="224">
        <v>19.8</v>
      </c>
    </row>
    <row r="25" spans="2:12" x14ac:dyDescent="0.2">
      <c r="C25" s="207"/>
      <c r="D25" s="208"/>
      <c r="E25" s="208"/>
      <c r="F25" s="208"/>
      <c r="G25" s="206"/>
      <c r="H25" s="208"/>
      <c r="I25" s="208"/>
      <c r="J25" s="208"/>
      <c r="K25" s="206"/>
      <c r="L25" s="208"/>
    </row>
    <row r="26" spans="2:12" x14ac:dyDescent="0.2">
      <c r="B26" s="174" t="s">
        <v>555</v>
      </c>
      <c r="C26" s="212">
        <v>18.600000000000001</v>
      </c>
      <c r="D26" s="213">
        <v>18.5</v>
      </c>
      <c r="E26" s="213">
        <v>16.899999999999999</v>
      </c>
      <c r="F26" s="213">
        <v>17.100000000000001</v>
      </c>
      <c r="G26" s="198">
        <v>18.100000000000001</v>
      </c>
      <c r="H26" s="213">
        <v>19.8</v>
      </c>
      <c r="I26" s="213">
        <v>20.399999999999999</v>
      </c>
      <c r="J26" s="213">
        <v>18.600000000000001</v>
      </c>
      <c r="K26" s="198" t="s">
        <v>551</v>
      </c>
      <c r="L26" s="213">
        <v>18.8</v>
      </c>
    </row>
    <row r="27" spans="2:12" x14ac:dyDescent="0.2">
      <c r="B27" s="174" t="s">
        <v>473</v>
      </c>
      <c r="C27" s="212">
        <v>20.100000000000001</v>
      </c>
      <c r="D27" s="213">
        <v>20.2</v>
      </c>
      <c r="E27" s="213">
        <v>21.5</v>
      </c>
      <c r="F27" s="213">
        <v>20.7</v>
      </c>
      <c r="G27" s="198">
        <v>17.600000000000001</v>
      </c>
      <c r="H27" s="213">
        <v>19.3</v>
      </c>
      <c r="I27" s="213">
        <v>20.6</v>
      </c>
      <c r="J27" s="213">
        <v>17.2</v>
      </c>
      <c r="K27" s="198" t="s">
        <v>551</v>
      </c>
      <c r="L27" s="213">
        <v>19.899999999999999</v>
      </c>
    </row>
    <row r="28" spans="2:12" x14ac:dyDescent="0.2">
      <c r="B28" s="174" t="s">
        <v>474</v>
      </c>
      <c r="C28" s="212">
        <v>19.5</v>
      </c>
      <c r="D28" s="213">
        <v>19.399999999999999</v>
      </c>
      <c r="E28" s="213">
        <v>21.1</v>
      </c>
      <c r="F28" s="213">
        <v>19.600000000000001</v>
      </c>
      <c r="G28" s="198">
        <v>17.399999999999999</v>
      </c>
      <c r="H28" s="213">
        <v>19.2</v>
      </c>
      <c r="I28" s="213">
        <v>19.5</v>
      </c>
      <c r="J28" s="213">
        <v>17.8</v>
      </c>
      <c r="K28" s="198" t="s">
        <v>551</v>
      </c>
      <c r="L28" s="213">
        <v>19.600000000000001</v>
      </c>
    </row>
    <row r="29" spans="2:12" x14ac:dyDescent="0.2">
      <c r="B29" s="174" t="s">
        <v>475</v>
      </c>
      <c r="C29" s="212">
        <v>20.7</v>
      </c>
      <c r="D29" s="213">
        <v>20.6</v>
      </c>
      <c r="E29" s="213">
        <v>21.8</v>
      </c>
      <c r="F29" s="213">
        <v>20.3</v>
      </c>
      <c r="G29" s="198">
        <v>18.7</v>
      </c>
      <c r="H29" s="213">
        <v>21</v>
      </c>
      <c r="I29" s="213">
        <v>20.8</v>
      </c>
      <c r="J29" s="213">
        <v>20.9</v>
      </c>
      <c r="K29" s="198" t="s">
        <v>551</v>
      </c>
      <c r="L29" s="213">
        <v>20.8</v>
      </c>
    </row>
    <row r="30" spans="2:12" x14ac:dyDescent="0.2">
      <c r="B30" s="174" t="s">
        <v>476</v>
      </c>
      <c r="C30" s="212">
        <v>19.600000000000001</v>
      </c>
      <c r="D30" s="213">
        <v>19.399999999999999</v>
      </c>
      <c r="E30" s="213">
        <v>18.2</v>
      </c>
      <c r="F30" s="213">
        <v>18.899999999999999</v>
      </c>
      <c r="G30" s="198">
        <v>19.5</v>
      </c>
      <c r="H30" s="213">
        <v>19.7</v>
      </c>
      <c r="I30" s="213">
        <v>20.399999999999999</v>
      </c>
      <c r="J30" s="213">
        <v>18.8</v>
      </c>
      <c r="K30" s="198" t="s">
        <v>551</v>
      </c>
      <c r="L30" s="213">
        <v>20</v>
      </c>
    </row>
    <row r="31" spans="2:12" x14ac:dyDescent="0.2">
      <c r="B31" s="174" t="s">
        <v>477</v>
      </c>
      <c r="C31" s="212">
        <v>20.3</v>
      </c>
      <c r="D31" s="213">
        <v>20.399999999999999</v>
      </c>
      <c r="E31" s="213">
        <v>20.2</v>
      </c>
      <c r="F31" s="213">
        <v>21</v>
      </c>
      <c r="G31" s="198">
        <v>19.3</v>
      </c>
      <c r="H31" s="213">
        <v>19.8</v>
      </c>
      <c r="I31" s="213">
        <v>20.8</v>
      </c>
      <c r="J31" s="213">
        <v>17.899999999999999</v>
      </c>
      <c r="K31" s="198" t="s">
        <v>551</v>
      </c>
      <c r="L31" s="213">
        <v>20.100000000000001</v>
      </c>
    </row>
    <row r="32" spans="2:12" x14ac:dyDescent="0.2">
      <c r="C32" s="212"/>
      <c r="D32" s="213"/>
      <c r="E32" s="213"/>
      <c r="F32" s="213"/>
      <c r="G32" s="227"/>
      <c r="H32" s="213"/>
      <c r="I32" s="213"/>
      <c r="J32" s="213"/>
      <c r="K32" s="227" t="s">
        <v>556</v>
      </c>
      <c r="L32" s="213"/>
    </row>
    <row r="33" spans="2:12" x14ac:dyDescent="0.2">
      <c r="B33" s="174" t="s">
        <v>478</v>
      </c>
      <c r="C33" s="212">
        <v>20.2</v>
      </c>
      <c r="D33" s="213">
        <v>20.3</v>
      </c>
      <c r="E33" s="213">
        <v>19.899999999999999</v>
      </c>
      <c r="F33" s="213">
        <v>20.5</v>
      </c>
      <c r="G33" s="198">
        <v>19.2</v>
      </c>
      <c r="H33" s="213">
        <v>20.6</v>
      </c>
      <c r="I33" s="213">
        <v>20</v>
      </c>
      <c r="J33" s="213">
        <v>20</v>
      </c>
      <c r="K33" s="198" t="s">
        <v>551</v>
      </c>
      <c r="L33" s="213">
        <v>20.2</v>
      </c>
    </row>
    <row r="34" spans="2:12" x14ac:dyDescent="0.2">
      <c r="B34" s="174" t="s">
        <v>479</v>
      </c>
      <c r="C34" s="212">
        <v>19.399999999999999</v>
      </c>
      <c r="D34" s="213">
        <v>19.899999999999999</v>
      </c>
      <c r="E34" s="213">
        <v>20.3</v>
      </c>
      <c r="F34" s="213">
        <v>19.3</v>
      </c>
      <c r="G34" s="198">
        <v>20.2</v>
      </c>
      <c r="H34" s="213">
        <v>20.3</v>
      </c>
      <c r="I34" s="213">
        <v>20.3</v>
      </c>
      <c r="J34" s="213">
        <v>20.3</v>
      </c>
      <c r="K34" s="198" t="s">
        <v>551</v>
      </c>
      <c r="L34" s="213">
        <v>18.600000000000001</v>
      </c>
    </row>
    <row r="35" spans="2:12" x14ac:dyDescent="0.2">
      <c r="B35" s="174" t="s">
        <v>480</v>
      </c>
      <c r="C35" s="212">
        <v>20</v>
      </c>
      <c r="D35" s="213">
        <v>20.2</v>
      </c>
      <c r="E35" s="213">
        <v>22.1</v>
      </c>
      <c r="F35" s="213">
        <v>20.5</v>
      </c>
      <c r="G35" s="198">
        <v>18.899999999999999</v>
      </c>
      <c r="H35" s="213">
        <v>20</v>
      </c>
      <c r="I35" s="213">
        <v>20.399999999999999</v>
      </c>
      <c r="J35" s="213">
        <v>16.7</v>
      </c>
      <c r="K35" s="198" t="s">
        <v>551</v>
      </c>
      <c r="L35" s="213">
        <v>19.600000000000001</v>
      </c>
    </row>
    <row r="36" spans="2:12" x14ac:dyDescent="0.2">
      <c r="B36" s="174" t="s">
        <v>481</v>
      </c>
      <c r="C36" s="212">
        <v>20.100000000000001</v>
      </c>
      <c r="D36" s="213">
        <v>19.8</v>
      </c>
      <c r="E36" s="213">
        <v>20.2</v>
      </c>
      <c r="F36" s="213">
        <v>19.600000000000001</v>
      </c>
      <c r="G36" s="198">
        <v>19.100000000000001</v>
      </c>
      <c r="H36" s="213">
        <v>20.8</v>
      </c>
      <c r="I36" s="213">
        <v>19.899999999999999</v>
      </c>
      <c r="J36" s="213">
        <v>18.8</v>
      </c>
      <c r="K36" s="198" t="s">
        <v>551</v>
      </c>
      <c r="L36" s="213">
        <v>20.7</v>
      </c>
    </row>
    <row r="37" spans="2:12" x14ac:dyDescent="0.2">
      <c r="B37" s="174" t="s">
        <v>482</v>
      </c>
      <c r="C37" s="212">
        <v>20.2</v>
      </c>
      <c r="D37" s="213">
        <v>20.399999999999999</v>
      </c>
      <c r="E37" s="213">
        <v>22.7</v>
      </c>
      <c r="F37" s="213">
        <v>20.7</v>
      </c>
      <c r="G37" s="198">
        <v>20.9</v>
      </c>
      <c r="H37" s="213">
        <v>20.5</v>
      </c>
      <c r="I37" s="213">
        <v>20</v>
      </c>
      <c r="J37" s="213">
        <v>17.5</v>
      </c>
      <c r="K37" s="198" t="s">
        <v>551</v>
      </c>
      <c r="L37" s="213">
        <v>20</v>
      </c>
    </row>
    <row r="38" spans="2:12" x14ac:dyDescent="0.2">
      <c r="B38" s="174" t="s">
        <v>483</v>
      </c>
      <c r="C38" s="212">
        <v>19.7</v>
      </c>
      <c r="D38" s="213">
        <v>20.100000000000001</v>
      </c>
      <c r="E38" s="228">
        <v>21</v>
      </c>
      <c r="F38" s="228">
        <v>20.3</v>
      </c>
      <c r="G38" s="229">
        <v>17.2</v>
      </c>
      <c r="H38" s="228">
        <v>21</v>
      </c>
      <c r="I38" s="228">
        <v>20.2</v>
      </c>
      <c r="J38" s="228">
        <v>17.8</v>
      </c>
      <c r="K38" s="198" t="s">
        <v>551</v>
      </c>
      <c r="L38" s="228">
        <v>18.899999999999999</v>
      </c>
    </row>
    <row r="39" spans="2:12" ht="18" thickBot="1" x14ac:dyDescent="0.25">
      <c r="B39" s="177"/>
      <c r="C39" s="202"/>
      <c r="D39" s="203"/>
      <c r="E39" s="203"/>
      <c r="F39" s="203"/>
      <c r="G39" s="203"/>
      <c r="H39" s="203"/>
      <c r="I39" s="203"/>
      <c r="J39" s="203"/>
      <c r="K39" s="203"/>
      <c r="L39" s="203"/>
    </row>
    <row r="40" spans="2:12" x14ac:dyDescent="0.2">
      <c r="C40" s="174" t="s">
        <v>526</v>
      </c>
      <c r="D40" s="199"/>
      <c r="E40" s="199"/>
      <c r="F40" s="199"/>
      <c r="G40" s="199"/>
      <c r="H40" s="199"/>
      <c r="I40" s="199"/>
      <c r="J40" s="199"/>
      <c r="K40" s="199"/>
      <c r="L40" s="199"/>
    </row>
    <row r="42" spans="2:12" x14ac:dyDescent="0.2">
      <c r="C42" s="176" t="s">
        <v>527</v>
      </c>
      <c r="E42" s="204"/>
    </row>
    <row r="43" spans="2:12" ht="18" thickBot="1" x14ac:dyDescent="0.25">
      <c r="B43" s="177"/>
      <c r="C43" s="177"/>
      <c r="D43" s="177"/>
      <c r="E43" s="177"/>
      <c r="F43" s="177"/>
      <c r="G43" s="177"/>
      <c r="H43" s="177"/>
      <c r="I43" s="177"/>
      <c r="J43" s="177"/>
      <c r="K43" s="179" t="s">
        <v>545</v>
      </c>
      <c r="L43" s="177"/>
    </row>
    <row r="44" spans="2:12" x14ac:dyDescent="0.2">
      <c r="C44" s="180"/>
      <c r="D44" s="181" t="s">
        <v>506</v>
      </c>
      <c r="E44" s="180"/>
      <c r="F44" s="180"/>
      <c r="G44" s="181" t="s">
        <v>507</v>
      </c>
      <c r="H44" s="180"/>
      <c r="I44" s="181" t="s">
        <v>546</v>
      </c>
      <c r="J44" s="180"/>
      <c r="K44" s="180"/>
      <c r="L44" s="180"/>
    </row>
    <row r="45" spans="2:12" x14ac:dyDescent="0.2">
      <c r="C45" s="181" t="s">
        <v>509</v>
      </c>
      <c r="D45" s="181" t="s">
        <v>510</v>
      </c>
      <c r="E45" s="181" t="s">
        <v>13</v>
      </c>
      <c r="F45" s="181" t="s">
        <v>14</v>
      </c>
      <c r="G45" s="181" t="s">
        <v>511</v>
      </c>
      <c r="H45" s="181" t="s">
        <v>547</v>
      </c>
      <c r="I45" s="181" t="s">
        <v>513</v>
      </c>
      <c r="J45" s="181" t="s">
        <v>548</v>
      </c>
      <c r="K45" s="182" t="s">
        <v>186</v>
      </c>
      <c r="L45" s="181" t="s">
        <v>516</v>
      </c>
    </row>
    <row r="46" spans="2:12" x14ac:dyDescent="0.2">
      <c r="B46" s="183"/>
      <c r="C46" s="184" t="s">
        <v>517</v>
      </c>
      <c r="D46" s="184" t="s">
        <v>549</v>
      </c>
      <c r="E46" s="185"/>
      <c r="F46" s="185"/>
      <c r="G46" s="184" t="s">
        <v>519</v>
      </c>
      <c r="H46" s="184" t="s">
        <v>520</v>
      </c>
      <c r="I46" s="184" t="s">
        <v>528</v>
      </c>
      <c r="J46" s="184" t="s">
        <v>522</v>
      </c>
      <c r="K46" s="185"/>
      <c r="L46" s="184"/>
    </row>
    <row r="47" spans="2:12" x14ac:dyDescent="0.2">
      <c r="C47" s="180"/>
    </row>
    <row r="48" spans="2:12" x14ac:dyDescent="0.2">
      <c r="B48" s="174" t="s">
        <v>540</v>
      </c>
      <c r="C48" s="205">
        <v>20.6</v>
      </c>
      <c r="D48" s="206">
        <v>20.7</v>
      </c>
      <c r="E48" s="206">
        <v>21.4</v>
      </c>
      <c r="F48" s="206">
        <v>20.5</v>
      </c>
      <c r="G48" s="206">
        <v>18.7</v>
      </c>
      <c r="H48" s="206">
        <v>20.3</v>
      </c>
      <c r="I48" s="206">
        <v>21.2</v>
      </c>
      <c r="J48" s="206">
        <v>19.5</v>
      </c>
      <c r="K48" s="206">
        <v>20.8</v>
      </c>
      <c r="L48" s="206">
        <v>20.399999999999999</v>
      </c>
    </row>
    <row r="49" spans="2:12" x14ac:dyDescent="0.2">
      <c r="B49" s="174" t="s">
        <v>541</v>
      </c>
      <c r="C49" s="205">
        <v>20.9</v>
      </c>
      <c r="D49" s="206">
        <v>21.1</v>
      </c>
      <c r="E49" s="206">
        <v>22</v>
      </c>
      <c r="F49" s="206">
        <v>20.7</v>
      </c>
      <c r="G49" s="206">
        <v>19.399999999999999</v>
      </c>
      <c r="H49" s="206">
        <v>20.7</v>
      </c>
      <c r="I49" s="206">
        <v>21.8</v>
      </c>
      <c r="J49" s="206">
        <v>19.3</v>
      </c>
      <c r="K49" s="206">
        <v>19.8</v>
      </c>
      <c r="L49" s="206">
        <v>20.399999999999999</v>
      </c>
    </row>
    <row r="50" spans="2:12" x14ac:dyDescent="0.2">
      <c r="B50" s="174" t="s">
        <v>542</v>
      </c>
      <c r="C50" s="205">
        <v>20.399999999999999</v>
      </c>
      <c r="D50" s="206">
        <v>20.8</v>
      </c>
      <c r="E50" s="206">
        <v>21.6</v>
      </c>
      <c r="F50" s="206">
        <v>20.5</v>
      </c>
      <c r="G50" s="206">
        <v>20</v>
      </c>
      <c r="H50" s="206">
        <v>20.2</v>
      </c>
      <c r="I50" s="206">
        <v>21.5</v>
      </c>
      <c r="J50" s="206">
        <v>19.3</v>
      </c>
      <c r="K50" s="206">
        <v>19.600000000000001</v>
      </c>
      <c r="L50" s="206">
        <v>19.600000000000001</v>
      </c>
    </row>
    <row r="51" spans="2:12" x14ac:dyDescent="0.2">
      <c r="B51" s="174" t="s">
        <v>466</v>
      </c>
      <c r="C51" s="205">
        <v>20.399999999999999</v>
      </c>
      <c r="D51" s="206">
        <v>20.5</v>
      </c>
      <c r="E51" s="206">
        <v>21.2</v>
      </c>
      <c r="F51" s="206">
        <v>20.3</v>
      </c>
      <c r="G51" s="206">
        <v>19.600000000000001</v>
      </c>
      <c r="H51" s="206">
        <v>20</v>
      </c>
      <c r="I51" s="206">
        <v>21.1</v>
      </c>
      <c r="J51" s="206">
        <v>19.600000000000001</v>
      </c>
      <c r="K51" s="206">
        <v>21</v>
      </c>
      <c r="L51" s="206">
        <v>20</v>
      </c>
    </row>
    <row r="52" spans="2:12" x14ac:dyDescent="0.2">
      <c r="B52" s="174"/>
      <c r="C52" s="205"/>
      <c r="D52" s="206"/>
      <c r="E52" s="206"/>
      <c r="F52" s="206"/>
      <c r="G52" s="206"/>
      <c r="H52" s="206"/>
      <c r="I52" s="206"/>
      <c r="J52" s="206"/>
      <c r="K52" s="206"/>
      <c r="L52" s="206"/>
    </row>
    <row r="53" spans="2:12" x14ac:dyDescent="0.2">
      <c r="B53" s="174" t="s">
        <v>467</v>
      </c>
      <c r="C53" s="205">
        <v>20.6</v>
      </c>
      <c r="D53" s="206">
        <v>20.5</v>
      </c>
      <c r="E53" s="206">
        <v>21.1</v>
      </c>
      <c r="F53" s="206">
        <v>20.3</v>
      </c>
      <c r="G53" s="206">
        <v>18.8</v>
      </c>
      <c r="H53" s="206">
        <v>19.8</v>
      </c>
      <c r="I53" s="206">
        <v>21.2</v>
      </c>
      <c r="J53" s="206">
        <v>19.100000000000001</v>
      </c>
      <c r="K53" s="206">
        <v>18.7</v>
      </c>
      <c r="L53" s="206">
        <v>20.6</v>
      </c>
    </row>
    <row r="54" spans="2:12" x14ac:dyDescent="0.2">
      <c r="B54" s="174" t="s">
        <v>552</v>
      </c>
      <c r="C54" s="221">
        <v>20.5</v>
      </c>
      <c r="D54" s="222">
        <v>20.5</v>
      </c>
      <c r="E54" s="222">
        <v>21.3</v>
      </c>
      <c r="F54" s="222">
        <v>20.7</v>
      </c>
      <c r="G54" s="222">
        <v>18.8</v>
      </c>
      <c r="H54" s="222">
        <v>19.8</v>
      </c>
      <c r="I54" s="222">
        <v>20.5</v>
      </c>
      <c r="J54" s="222">
        <v>19.600000000000001</v>
      </c>
      <c r="K54" s="222">
        <v>18.399999999999999</v>
      </c>
      <c r="L54" s="222">
        <v>20.399999999999999</v>
      </c>
    </row>
    <row r="55" spans="2:12" x14ac:dyDescent="0.2">
      <c r="B55" s="174" t="s">
        <v>553</v>
      </c>
      <c r="C55" s="221">
        <v>20</v>
      </c>
      <c r="D55" s="222">
        <v>20</v>
      </c>
      <c r="E55" s="222">
        <v>21.2</v>
      </c>
      <c r="F55" s="222">
        <v>20.399999999999999</v>
      </c>
      <c r="G55" s="222">
        <v>18.8</v>
      </c>
      <c r="H55" s="222">
        <v>19.5</v>
      </c>
      <c r="I55" s="222">
        <v>19.7</v>
      </c>
      <c r="J55" s="222">
        <v>19.2</v>
      </c>
      <c r="K55" s="222">
        <v>18.399999999999999</v>
      </c>
      <c r="L55" s="222">
        <v>19.8</v>
      </c>
    </row>
    <row r="56" spans="2:12" s="226" customFormat="1" x14ac:dyDescent="0.2">
      <c r="B56" s="176" t="s">
        <v>554</v>
      </c>
      <c r="C56" s="223">
        <v>20.100000000000001</v>
      </c>
      <c r="D56" s="224">
        <v>20.2</v>
      </c>
      <c r="E56" s="224">
        <v>21</v>
      </c>
      <c r="F56" s="224">
        <v>20.100000000000001</v>
      </c>
      <c r="G56" s="224">
        <v>18.8</v>
      </c>
      <c r="H56" s="224">
        <v>20.7</v>
      </c>
      <c r="I56" s="224">
        <v>20.3</v>
      </c>
      <c r="J56" s="224">
        <v>19.100000000000001</v>
      </c>
      <c r="K56" s="217" t="s">
        <v>551</v>
      </c>
      <c r="L56" s="224">
        <v>19.899999999999999</v>
      </c>
    </row>
    <row r="57" spans="2:12" x14ac:dyDescent="0.2">
      <c r="C57" s="207"/>
      <c r="D57" s="208"/>
      <c r="E57" s="208"/>
      <c r="F57" s="208"/>
      <c r="G57" s="208"/>
      <c r="H57" s="208"/>
      <c r="I57" s="208"/>
      <c r="J57" s="208"/>
      <c r="K57" s="206"/>
      <c r="L57" s="208"/>
    </row>
    <row r="58" spans="2:12" x14ac:dyDescent="0.2">
      <c r="B58" s="174" t="s">
        <v>555</v>
      </c>
      <c r="C58" s="212">
        <v>18.399999999999999</v>
      </c>
      <c r="D58" s="213">
        <v>18.399999999999999</v>
      </c>
      <c r="E58" s="213">
        <v>18.600000000000001</v>
      </c>
      <c r="F58" s="213">
        <v>17.5</v>
      </c>
      <c r="G58" s="213">
        <v>18.2</v>
      </c>
      <c r="H58" s="213">
        <v>19.899999999999999</v>
      </c>
      <c r="I58" s="213">
        <v>18.5</v>
      </c>
      <c r="J58" s="213">
        <v>18.399999999999999</v>
      </c>
      <c r="K58" s="198" t="s">
        <v>551</v>
      </c>
      <c r="L58" s="213">
        <v>18.399999999999999</v>
      </c>
    </row>
    <row r="59" spans="2:12" x14ac:dyDescent="0.2">
      <c r="B59" s="174" t="s">
        <v>473</v>
      </c>
      <c r="C59" s="212">
        <v>20.100000000000001</v>
      </c>
      <c r="D59" s="213">
        <v>20.2</v>
      </c>
      <c r="E59" s="213">
        <v>21.6</v>
      </c>
      <c r="F59" s="213">
        <v>20.8</v>
      </c>
      <c r="G59" s="213">
        <v>17.600000000000001</v>
      </c>
      <c r="H59" s="213">
        <v>20</v>
      </c>
      <c r="I59" s="213">
        <v>19.899999999999999</v>
      </c>
      <c r="J59" s="213">
        <v>17.8</v>
      </c>
      <c r="K59" s="198" t="s">
        <v>551</v>
      </c>
      <c r="L59" s="213">
        <v>19.899999999999999</v>
      </c>
    </row>
    <row r="60" spans="2:12" x14ac:dyDescent="0.2">
      <c r="B60" s="174" t="s">
        <v>474</v>
      </c>
      <c r="C60" s="212">
        <v>19.5</v>
      </c>
      <c r="D60" s="213">
        <v>19.3</v>
      </c>
      <c r="E60" s="213">
        <v>21.6</v>
      </c>
      <c r="F60" s="213">
        <v>19.899999999999999</v>
      </c>
      <c r="G60" s="213">
        <v>17.3</v>
      </c>
      <c r="H60" s="213">
        <v>19.399999999999999</v>
      </c>
      <c r="I60" s="213">
        <v>18.3</v>
      </c>
      <c r="J60" s="213">
        <v>18.5</v>
      </c>
      <c r="K60" s="198" t="s">
        <v>551</v>
      </c>
      <c r="L60" s="213">
        <v>19.7</v>
      </c>
    </row>
    <row r="61" spans="2:12" x14ac:dyDescent="0.2">
      <c r="B61" s="174" t="s">
        <v>475</v>
      </c>
      <c r="C61" s="212">
        <v>20.9</v>
      </c>
      <c r="D61" s="213">
        <v>21</v>
      </c>
      <c r="E61" s="213">
        <v>22.5</v>
      </c>
      <c r="F61" s="213">
        <v>20.6</v>
      </c>
      <c r="G61" s="213">
        <v>18.5</v>
      </c>
      <c r="H61" s="213">
        <v>21.1</v>
      </c>
      <c r="I61" s="213">
        <v>20.9</v>
      </c>
      <c r="J61" s="213">
        <v>20.9</v>
      </c>
      <c r="K61" s="198" t="s">
        <v>551</v>
      </c>
      <c r="L61" s="213">
        <v>20.8</v>
      </c>
    </row>
    <row r="62" spans="2:12" x14ac:dyDescent="0.2">
      <c r="B62" s="174" t="s">
        <v>476</v>
      </c>
      <c r="C62" s="212">
        <v>19.8</v>
      </c>
      <c r="D62" s="213">
        <v>19.8</v>
      </c>
      <c r="E62" s="213">
        <v>20.100000000000001</v>
      </c>
      <c r="F62" s="213">
        <v>19</v>
      </c>
      <c r="G62" s="213">
        <v>19.399999999999999</v>
      </c>
      <c r="H62" s="213">
        <v>20.3</v>
      </c>
      <c r="I62" s="213">
        <v>20.100000000000001</v>
      </c>
      <c r="J62" s="213">
        <v>19.8</v>
      </c>
      <c r="K62" s="198" t="s">
        <v>551</v>
      </c>
      <c r="L62" s="213">
        <v>20</v>
      </c>
    </row>
    <row r="63" spans="2:12" x14ac:dyDescent="0.2">
      <c r="B63" s="174" t="s">
        <v>477</v>
      </c>
      <c r="C63" s="212">
        <v>20.8</v>
      </c>
      <c r="D63" s="213">
        <v>20.8</v>
      </c>
      <c r="E63" s="213">
        <v>21.3</v>
      </c>
      <c r="F63" s="213">
        <v>21.5</v>
      </c>
      <c r="G63" s="213">
        <v>19.3</v>
      </c>
      <c r="H63" s="213">
        <v>20.7</v>
      </c>
      <c r="I63" s="213">
        <v>20.6</v>
      </c>
      <c r="J63" s="213">
        <v>18.899999999999999</v>
      </c>
      <c r="K63" s="198" t="s">
        <v>551</v>
      </c>
      <c r="L63" s="213">
        <v>20.7</v>
      </c>
    </row>
    <row r="64" spans="2:12" x14ac:dyDescent="0.2">
      <c r="C64" s="212"/>
      <c r="D64" s="213"/>
      <c r="E64" s="213"/>
      <c r="F64" s="213"/>
      <c r="G64" s="213"/>
      <c r="H64" s="213"/>
      <c r="I64" s="213"/>
      <c r="J64" s="213"/>
      <c r="K64" s="227" t="s">
        <v>556</v>
      </c>
      <c r="L64" s="213"/>
    </row>
    <row r="65" spans="1:12" x14ac:dyDescent="0.2">
      <c r="B65" s="174" t="s">
        <v>478</v>
      </c>
      <c r="C65" s="212">
        <v>20.9</v>
      </c>
      <c r="D65" s="213">
        <v>21.1</v>
      </c>
      <c r="E65" s="213">
        <v>21.7</v>
      </c>
      <c r="F65" s="213">
        <v>20.8</v>
      </c>
      <c r="G65" s="213">
        <v>19.3</v>
      </c>
      <c r="H65" s="213">
        <v>21.2</v>
      </c>
      <c r="I65" s="213">
        <v>21.2</v>
      </c>
      <c r="J65" s="213">
        <v>20.5</v>
      </c>
      <c r="K65" s="198" t="s">
        <v>551</v>
      </c>
      <c r="L65" s="213">
        <v>20.7</v>
      </c>
    </row>
    <row r="66" spans="1:12" x14ac:dyDescent="0.2">
      <c r="B66" s="174" t="s">
        <v>479</v>
      </c>
      <c r="C66" s="212">
        <v>19.5</v>
      </c>
      <c r="D66" s="213">
        <v>19.899999999999999</v>
      </c>
      <c r="E66" s="213">
        <v>19.7</v>
      </c>
      <c r="F66" s="213">
        <v>19</v>
      </c>
      <c r="G66" s="213">
        <v>20.3</v>
      </c>
      <c r="H66" s="213">
        <v>21</v>
      </c>
      <c r="I66" s="213">
        <v>20.3</v>
      </c>
      <c r="J66" s="213">
        <v>20.100000000000001</v>
      </c>
      <c r="K66" s="198" t="s">
        <v>551</v>
      </c>
      <c r="L66" s="213">
        <v>18.8</v>
      </c>
    </row>
    <row r="67" spans="1:12" x14ac:dyDescent="0.2">
      <c r="B67" s="174" t="s">
        <v>480</v>
      </c>
      <c r="C67" s="212">
        <v>20.3</v>
      </c>
      <c r="D67" s="213">
        <v>20.5</v>
      </c>
      <c r="E67" s="213">
        <v>21</v>
      </c>
      <c r="F67" s="213">
        <v>20.3</v>
      </c>
      <c r="G67" s="213">
        <v>18.7</v>
      </c>
      <c r="H67" s="213">
        <v>20.7</v>
      </c>
      <c r="I67" s="213">
        <v>21.1</v>
      </c>
      <c r="J67" s="213">
        <v>17.7</v>
      </c>
      <c r="K67" s="198" t="s">
        <v>551</v>
      </c>
      <c r="L67" s="213">
        <v>20</v>
      </c>
    </row>
    <row r="68" spans="1:12" x14ac:dyDescent="0.2">
      <c r="B68" s="174" t="s">
        <v>481</v>
      </c>
      <c r="C68" s="212">
        <v>20.6</v>
      </c>
      <c r="D68" s="213">
        <v>20.6</v>
      </c>
      <c r="E68" s="213">
        <v>21.5</v>
      </c>
      <c r="F68" s="213">
        <v>20.100000000000001</v>
      </c>
      <c r="G68" s="213">
        <v>19</v>
      </c>
      <c r="H68" s="213">
        <v>21.2</v>
      </c>
      <c r="I68" s="213">
        <v>21.1</v>
      </c>
      <c r="J68" s="213">
        <v>19.5</v>
      </c>
      <c r="K68" s="198" t="s">
        <v>551</v>
      </c>
      <c r="L68" s="213">
        <v>20.5</v>
      </c>
    </row>
    <row r="69" spans="1:12" x14ac:dyDescent="0.2">
      <c r="B69" s="174" t="s">
        <v>482</v>
      </c>
      <c r="C69" s="212">
        <v>20.6</v>
      </c>
      <c r="D69" s="213">
        <v>20.8</v>
      </c>
      <c r="E69" s="213">
        <v>21.9</v>
      </c>
      <c r="F69" s="213">
        <v>20.7</v>
      </c>
      <c r="G69" s="213">
        <v>20.7</v>
      </c>
      <c r="H69" s="213">
        <v>21.1</v>
      </c>
      <c r="I69" s="213">
        <v>20.9</v>
      </c>
      <c r="J69" s="213">
        <v>18.899999999999999</v>
      </c>
      <c r="K69" s="198" t="s">
        <v>551</v>
      </c>
      <c r="L69" s="213">
        <v>20.3</v>
      </c>
    </row>
    <row r="70" spans="1:12" x14ac:dyDescent="0.2">
      <c r="B70" s="174" t="s">
        <v>483</v>
      </c>
      <c r="C70" s="212">
        <v>20.2</v>
      </c>
      <c r="D70" s="228">
        <v>20.6</v>
      </c>
      <c r="E70" s="228">
        <v>21.2</v>
      </c>
      <c r="F70" s="228">
        <v>20.399999999999999</v>
      </c>
      <c r="G70" s="213">
        <v>17.600000000000001</v>
      </c>
      <c r="H70" s="228">
        <v>21.4</v>
      </c>
      <c r="I70" s="228">
        <v>20.9</v>
      </c>
      <c r="J70" s="213">
        <v>18.7</v>
      </c>
      <c r="K70" s="198" t="s">
        <v>551</v>
      </c>
      <c r="L70" s="228">
        <v>19.399999999999999</v>
      </c>
    </row>
    <row r="71" spans="1:12" ht="18" thickBot="1" x14ac:dyDescent="0.25">
      <c r="B71" s="178"/>
      <c r="C71" s="202"/>
      <c r="D71" s="203"/>
      <c r="E71" s="203"/>
      <c r="F71" s="203"/>
      <c r="G71" s="203"/>
      <c r="H71" s="203"/>
      <c r="I71" s="203"/>
      <c r="J71" s="203"/>
      <c r="K71" s="203"/>
      <c r="L71" s="203"/>
    </row>
    <row r="72" spans="1:12" x14ac:dyDescent="0.2">
      <c r="B72" s="204"/>
      <c r="C72" s="174" t="s">
        <v>526</v>
      </c>
      <c r="D72" s="204"/>
      <c r="E72" s="204"/>
      <c r="F72" s="204"/>
      <c r="G72" s="204"/>
      <c r="H72" s="204"/>
      <c r="I72" s="204"/>
      <c r="J72" s="204"/>
      <c r="K72" s="204"/>
      <c r="L72" s="204"/>
    </row>
    <row r="73" spans="1:12" x14ac:dyDescent="0.2">
      <c r="A73" s="17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D44" sqref="D44:D46"/>
    </sheetView>
  </sheetViews>
  <sheetFormatPr defaultColWidth="10.875" defaultRowHeight="17.25" x14ac:dyDescent="0.2"/>
  <cols>
    <col min="1" max="1" width="13.375" style="175" customWidth="1"/>
    <col min="2" max="2" width="18.375" style="175" customWidth="1"/>
    <col min="3" max="3" width="10.875" style="175"/>
    <col min="4" max="4" width="13.375" style="175" customWidth="1"/>
    <col min="5" max="6" width="10.875" style="175"/>
    <col min="7" max="7" width="12.125" style="175" customWidth="1"/>
    <col min="8" max="8" width="10.875" style="175"/>
    <col min="9" max="10" width="10.875" style="175" customWidth="1"/>
    <col min="11" max="11" width="12.125" style="175" customWidth="1"/>
    <col min="12" max="12" width="10.875" style="175" customWidth="1"/>
    <col min="13" max="256" width="10.875" style="175"/>
    <col min="257" max="257" width="13.375" style="175" customWidth="1"/>
    <col min="258" max="258" width="18.375" style="175" customWidth="1"/>
    <col min="259" max="259" width="10.875" style="175"/>
    <col min="260" max="260" width="13.375" style="175" customWidth="1"/>
    <col min="261" max="262" width="10.875" style="175"/>
    <col min="263" max="263" width="12.125" style="175" customWidth="1"/>
    <col min="264" max="264" width="10.875" style="175"/>
    <col min="265" max="266" width="10.875" style="175" customWidth="1"/>
    <col min="267" max="267" width="12.125" style="175" customWidth="1"/>
    <col min="268" max="268" width="10.875" style="175" customWidth="1"/>
    <col min="269" max="512" width="10.875" style="175"/>
    <col min="513" max="513" width="13.375" style="175" customWidth="1"/>
    <col min="514" max="514" width="18.375" style="175" customWidth="1"/>
    <col min="515" max="515" width="10.875" style="175"/>
    <col min="516" max="516" width="13.375" style="175" customWidth="1"/>
    <col min="517" max="518" width="10.875" style="175"/>
    <col min="519" max="519" width="12.125" style="175" customWidth="1"/>
    <col min="520" max="520" width="10.875" style="175"/>
    <col min="521" max="522" width="10.875" style="175" customWidth="1"/>
    <col min="523" max="523" width="12.125" style="175" customWidth="1"/>
    <col min="524" max="524" width="10.875" style="175" customWidth="1"/>
    <col min="525" max="768" width="10.875" style="175"/>
    <col min="769" max="769" width="13.375" style="175" customWidth="1"/>
    <col min="770" max="770" width="18.375" style="175" customWidth="1"/>
    <col min="771" max="771" width="10.875" style="175"/>
    <col min="772" max="772" width="13.375" style="175" customWidth="1"/>
    <col min="773" max="774" width="10.875" style="175"/>
    <col min="775" max="775" width="12.125" style="175" customWidth="1"/>
    <col min="776" max="776" width="10.875" style="175"/>
    <col min="777" max="778" width="10.875" style="175" customWidth="1"/>
    <col min="779" max="779" width="12.125" style="175" customWidth="1"/>
    <col min="780" max="780" width="10.875" style="175" customWidth="1"/>
    <col min="781" max="1024" width="10.875" style="175"/>
    <col min="1025" max="1025" width="13.375" style="175" customWidth="1"/>
    <col min="1026" max="1026" width="18.375" style="175" customWidth="1"/>
    <col min="1027" max="1027" width="10.875" style="175"/>
    <col min="1028" max="1028" width="13.375" style="175" customWidth="1"/>
    <col min="1029" max="1030" width="10.875" style="175"/>
    <col min="1031" max="1031" width="12.125" style="175" customWidth="1"/>
    <col min="1032" max="1032" width="10.875" style="175"/>
    <col min="1033" max="1034" width="10.875" style="175" customWidth="1"/>
    <col min="1035" max="1035" width="12.125" style="175" customWidth="1"/>
    <col min="1036" max="1036" width="10.875" style="175" customWidth="1"/>
    <col min="1037" max="1280" width="10.875" style="175"/>
    <col min="1281" max="1281" width="13.375" style="175" customWidth="1"/>
    <col min="1282" max="1282" width="18.375" style="175" customWidth="1"/>
    <col min="1283" max="1283" width="10.875" style="175"/>
    <col min="1284" max="1284" width="13.375" style="175" customWidth="1"/>
    <col min="1285" max="1286" width="10.875" style="175"/>
    <col min="1287" max="1287" width="12.125" style="175" customWidth="1"/>
    <col min="1288" max="1288" width="10.875" style="175"/>
    <col min="1289" max="1290" width="10.875" style="175" customWidth="1"/>
    <col min="1291" max="1291" width="12.125" style="175" customWidth="1"/>
    <col min="1292" max="1292" width="10.875" style="175" customWidth="1"/>
    <col min="1293" max="1536" width="10.875" style="175"/>
    <col min="1537" max="1537" width="13.375" style="175" customWidth="1"/>
    <col min="1538" max="1538" width="18.375" style="175" customWidth="1"/>
    <col min="1539" max="1539" width="10.875" style="175"/>
    <col min="1540" max="1540" width="13.375" style="175" customWidth="1"/>
    <col min="1541" max="1542" width="10.875" style="175"/>
    <col min="1543" max="1543" width="12.125" style="175" customWidth="1"/>
    <col min="1544" max="1544" width="10.875" style="175"/>
    <col min="1545" max="1546" width="10.875" style="175" customWidth="1"/>
    <col min="1547" max="1547" width="12.125" style="175" customWidth="1"/>
    <col min="1548" max="1548" width="10.875" style="175" customWidth="1"/>
    <col min="1549" max="1792" width="10.875" style="175"/>
    <col min="1793" max="1793" width="13.375" style="175" customWidth="1"/>
    <col min="1794" max="1794" width="18.375" style="175" customWidth="1"/>
    <col min="1795" max="1795" width="10.875" style="175"/>
    <col min="1796" max="1796" width="13.375" style="175" customWidth="1"/>
    <col min="1797" max="1798" width="10.875" style="175"/>
    <col min="1799" max="1799" width="12.125" style="175" customWidth="1"/>
    <col min="1800" max="1800" width="10.875" style="175"/>
    <col min="1801" max="1802" width="10.875" style="175" customWidth="1"/>
    <col min="1803" max="1803" width="12.125" style="175" customWidth="1"/>
    <col min="1804" max="1804" width="10.875" style="175" customWidth="1"/>
    <col min="1805" max="2048" width="10.875" style="175"/>
    <col min="2049" max="2049" width="13.375" style="175" customWidth="1"/>
    <col min="2050" max="2050" width="18.375" style="175" customWidth="1"/>
    <col min="2051" max="2051" width="10.875" style="175"/>
    <col min="2052" max="2052" width="13.375" style="175" customWidth="1"/>
    <col min="2053" max="2054" width="10.875" style="175"/>
    <col min="2055" max="2055" width="12.125" style="175" customWidth="1"/>
    <col min="2056" max="2056" width="10.875" style="175"/>
    <col min="2057" max="2058" width="10.875" style="175" customWidth="1"/>
    <col min="2059" max="2059" width="12.125" style="175" customWidth="1"/>
    <col min="2060" max="2060" width="10.875" style="175" customWidth="1"/>
    <col min="2061" max="2304" width="10.875" style="175"/>
    <col min="2305" max="2305" width="13.375" style="175" customWidth="1"/>
    <col min="2306" max="2306" width="18.375" style="175" customWidth="1"/>
    <col min="2307" max="2307" width="10.875" style="175"/>
    <col min="2308" max="2308" width="13.375" style="175" customWidth="1"/>
    <col min="2309" max="2310" width="10.875" style="175"/>
    <col min="2311" max="2311" width="12.125" style="175" customWidth="1"/>
    <col min="2312" max="2312" width="10.875" style="175"/>
    <col min="2313" max="2314" width="10.875" style="175" customWidth="1"/>
    <col min="2315" max="2315" width="12.125" style="175" customWidth="1"/>
    <col min="2316" max="2316" width="10.875" style="175" customWidth="1"/>
    <col min="2317" max="2560" width="10.875" style="175"/>
    <col min="2561" max="2561" width="13.375" style="175" customWidth="1"/>
    <col min="2562" max="2562" width="18.375" style="175" customWidth="1"/>
    <col min="2563" max="2563" width="10.875" style="175"/>
    <col min="2564" max="2564" width="13.375" style="175" customWidth="1"/>
    <col min="2565" max="2566" width="10.875" style="175"/>
    <col min="2567" max="2567" width="12.125" style="175" customWidth="1"/>
    <col min="2568" max="2568" width="10.875" style="175"/>
    <col min="2569" max="2570" width="10.875" style="175" customWidth="1"/>
    <col min="2571" max="2571" width="12.125" style="175" customWidth="1"/>
    <col min="2572" max="2572" width="10.875" style="175" customWidth="1"/>
    <col min="2573" max="2816" width="10.875" style="175"/>
    <col min="2817" max="2817" width="13.375" style="175" customWidth="1"/>
    <col min="2818" max="2818" width="18.375" style="175" customWidth="1"/>
    <col min="2819" max="2819" width="10.875" style="175"/>
    <col min="2820" max="2820" width="13.375" style="175" customWidth="1"/>
    <col min="2821" max="2822" width="10.875" style="175"/>
    <col min="2823" max="2823" width="12.125" style="175" customWidth="1"/>
    <col min="2824" max="2824" width="10.875" style="175"/>
    <col min="2825" max="2826" width="10.875" style="175" customWidth="1"/>
    <col min="2827" max="2827" width="12.125" style="175" customWidth="1"/>
    <col min="2828" max="2828" width="10.875" style="175" customWidth="1"/>
    <col min="2829" max="3072" width="10.875" style="175"/>
    <col min="3073" max="3073" width="13.375" style="175" customWidth="1"/>
    <col min="3074" max="3074" width="18.375" style="175" customWidth="1"/>
    <col min="3075" max="3075" width="10.875" style="175"/>
    <col min="3076" max="3076" width="13.375" style="175" customWidth="1"/>
    <col min="3077" max="3078" width="10.875" style="175"/>
    <col min="3079" max="3079" width="12.125" style="175" customWidth="1"/>
    <col min="3080" max="3080" width="10.875" style="175"/>
    <col min="3081" max="3082" width="10.875" style="175" customWidth="1"/>
    <col min="3083" max="3083" width="12.125" style="175" customWidth="1"/>
    <col min="3084" max="3084" width="10.875" style="175" customWidth="1"/>
    <col min="3085" max="3328" width="10.875" style="175"/>
    <col min="3329" max="3329" width="13.375" style="175" customWidth="1"/>
    <col min="3330" max="3330" width="18.375" style="175" customWidth="1"/>
    <col min="3331" max="3331" width="10.875" style="175"/>
    <col min="3332" max="3332" width="13.375" style="175" customWidth="1"/>
    <col min="3333" max="3334" width="10.875" style="175"/>
    <col min="3335" max="3335" width="12.125" style="175" customWidth="1"/>
    <col min="3336" max="3336" width="10.875" style="175"/>
    <col min="3337" max="3338" width="10.875" style="175" customWidth="1"/>
    <col min="3339" max="3339" width="12.125" style="175" customWidth="1"/>
    <col min="3340" max="3340" width="10.875" style="175" customWidth="1"/>
    <col min="3341" max="3584" width="10.875" style="175"/>
    <col min="3585" max="3585" width="13.375" style="175" customWidth="1"/>
    <col min="3586" max="3586" width="18.375" style="175" customWidth="1"/>
    <col min="3587" max="3587" width="10.875" style="175"/>
    <col min="3588" max="3588" width="13.375" style="175" customWidth="1"/>
    <col min="3589" max="3590" width="10.875" style="175"/>
    <col min="3591" max="3591" width="12.125" style="175" customWidth="1"/>
    <col min="3592" max="3592" width="10.875" style="175"/>
    <col min="3593" max="3594" width="10.875" style="175" customWidth="1"/>
    <col min="3595" max="3595" width="12.125" style="175" customWidth="1"/>
    <col min="3596" max="3596" width="10.875" style="175" customWidth="1"/>
    <col min="3597" max="3840" width="10.875" style="175"/>
    <col min="3841" max="3841" width="13.375" style="175" customWidth="1"/>
    <col min="3842" max="3842" width="18.375" style="175" customWidth="1"/>
    <col min="3843" max="3843" width="10.875" style="175"/>
    <col min="3844" max="3844" width="13.375" style="175" customWidth="1"/>
    <col min="3845" max="3846" width="10.875" style="175"/>
    <col min="3847" max="3847" width="12.125" style="175" customWidth="1"/>
    <col min="3848" max="3848" width="10.875" style="175"/>
    <col min="3849" max="3850" width="10.875" style="175" customWidth="1"/>
    <col min="3851" max="3851" width="12.125" style="175" customWidth="1"/>
    <col min="3852" max="3852" width="10.875" style="175" customWidth="1"/>
    <col min="3853" max="4096" width="10.875" style="175"/>
    <col min="4097" max="4097" width="13.375" style="175" customWidth="1"/>
    <col min="4098" max="4098" width="18.375" style="175" customWidth="1"/>
    <col min="4099" max="4099" width="10.875" style="175"/>
    <col min="4100" max="4100" width="13.375" style="175" customWidth="1"/>
    <col min="4101" max="4102" width="10.875" style="175"/>
    <col min="4103" max="4103" width="12.125" style="175" customWidth="1"/>
    <col min="4104" max="4104" width="10.875" style="175"/>
    <col min="4105" max="4106" width="10.875" style="175" customWidth="1"/>
    <col min="4107" max="4107" width="12.125" style="175" customWidth="1"/>
    <col min="4108" max="4108" width="10.875" style="175" customWidth="1"/>
    <col min="4109" max="4352" width="10.875" style="175"/>
    <col min="4353" max="4353" width="13.375" style="175" customWidth="1"/>
    <col min="4354" max="4354" width="18.375" style="175" customWidth="1"/>
    <col min="4355" max="4355" width="10.875" style="175"/>
    <col min="4356" max="4356" width="13.375" style="175" customWidth="1"/>
    <col min="4357" max="4358" width="10.875" style="175"/>
    <col min="4359" max="4359" width="12.125" style="175" customWidth="1"/>
    <col min="4360" max="4360" width="10.875" style="175"/>
    <col min="4361" max="4362" width="10.875" style="175" customWidth="1"/>
    <col min="4363" max="4363" width="12.125" style="175" customWidth="1"/>
    <col min="4364" max="4364" width="10.875" style="175" customWidth="1"/>
    <col min="4365" max="4608" width="10.875" style="175"/>
    <col min="4609" max="4609" width="13.375" style="175" customWidth="1"/>
    <col min="4610" max="4610" width="18.375" style="175" customWidth="1"/>
    <col min="4611" max="4611" width="10.875" style="175"/>
    <col min="4612" max="4612" width="13.375" style="175" customWidth="1"/>
    <col min="4613" max="4614" width="10.875" style="175"/>
    <col min="4615" max="4615" width="12.125" style="175" customWidth="1"/>
    <col min="4616" max="4616" width="10.875" style="175"/>
    <col min="4617" max="4618" width="10.875" style="175" customWidth="1"/>
    <col min="4619" max="4619" width="12.125" style="175" customWidth="1"/>
    <col min="4620" max="4620" width="10.875" style="175" customWidth="1"/>
    <col min="4621" max="4864" width="10.875" style="175"/>
    <col min="4865" max="4865" width="13.375" style="175" customWidth="1"/>
    <col min="4866" max="4866" width="18.375" style="175" customWidth="1"/>
    <col min="4867" max="4867" width="10.875" style="175"/>
    <col min="4868" max="4868" width="13.375" style="175" customWidth="1"/>
    <col min="4869" max="4870" width="10.875" style="175"/>
    <col min="4871" max="4871" width="12.125" style="175" customWidth="1"/>
    <col min="4872" max="4872" width="10.875" style="175"/>
    <col min="4873" max="4874" width="10.875" style="175" customWidth="1"/>
    <col min="4875" max="4875" width="12.125" style="175" customWidth="1"/>
    <col min="4876" max="4876" width="10.875" style="175" customWidth="1"/>
    <col min="4877" max="5120" width="10.875" style="175"/>
    <col min="5121" max="5121" width="13.375" style="175" customWidth="1"/>
    <col min="5122" max="5122" width="18.375" style="175" customWidth="1"/>
    <col min="5123" max="5123" width="10.875" style="175"/>
    <col min="5124" max="5124" width="13.375" style="175" customWidth="1"/>
    <col min="5125" max="5126" width="10.875" style="175"/>
    <col min="5127" max="5127" width="12.125" style="175" customWidth="1"/>
    <col min="5128" max="5128" width="10.875" style="175"/>
    <col min="5129" max="5130" width="10.875" style="175" customWidth="1"/>
    <col min="5131" max="5131" width="12.125" style="175" customWidth="1"/>
    <col min="5132" max="5132" width="10.875" style="175" customWidth="1"/>
    <col min="5133" max="5376" width="10.875" style="175"/>
    <col min="5377" max="5377" width="13.375" style="175" customWidth="1"/>
    <col min="5378" max="5378" width="18.375" style="175" customWidth="1"/>
    <col min="5379" max="5379" width="10.875" style="175"/>
    <col min="5380" max="5380" width="13.375" style="175" customWidth="1"/>
    <col min="5381" max="5382" width="10.875" style="175"/>
    <col min="5383" max="5383" width="12.125" style="175" customWidth="1"/>
    <col min="5384" max="5384" width="10.875" style="175"/>
    <col min="5385" max="5386" width="10.875" style="175" customWidth="1"/>
    <col min="5387" max="5387" width="12.125" style="175" customWidth="1"/>
    <col min="5388" max="5388" width="10.875" style="175" customWidth="1"/>
    <col min="5389" max="5632" width="10.875" style="175"/>
    <col min="5633" max="5633" width="13.375" style="175" customWidth="1"/>
    <col min="5634" max="5634" width="18.375" style="175" customWidth="1"/>
    <col min="5635" max="5635" width="10.875" style="175"/>
    <col min="5636" max="5636" width="13.375" style="175" customWidth="1"/>
    <col min="5637" max="5638" width="10.875" style="175"/>
    <col min="5639" max="5639" width="12.125" style="175" customWidth="1"/>
    <col min="5640" max="5640" width="10.875" style="175"/>
    <col min="5641" max="5642" width="10.875" style="175" customWidth="1"/>
    <col min="5643" max="5643" width="12.125" style="175" customWidth="1"/>
    <col min="5644" max="5644" width="10.875" style="175" customWidth="1"/>
    <col min="5645" max="5888" width="10.875" style="175"/>
    <col min="5889" max="5889" width="13.375" style="175" customWidth="1"/>
    <col min="5890" max="5890" width="18.375" style="175" customWidth="1"/>
    <col min="5891" max="5891" width="10.875" style="175"/>
    <col min="5892" max="5892" width="13.375" style="175" customWidth="1"/>
    <col min="5893" max="5894" width="10.875" style="175"/>
    <col min="5895" max="5895" width="12.125" style="175" customWidth="1"/>
    <col min="5896" max="5896" width="10.875" style="175"/>
    <col min="5897" max="5898" width="10.875" style="175" customWidth="1"/>
    <col min="5899" max="5899" width="12.125" style="175" customWidth="1"/>
    <col min="5900" max="5900" width="10.875" style="175" customWidth="1"/>
    <col min="5901" max="6144" width="10.875" style="175"/>
    <col min="6145" max="6145" width="13.375" style="175" customWidth="1"/>
    <col min="6146" max="6146" width="18.375" style="175" customWidth="1"/>
    <col min="6147" max="6147" width="10.875" style="175"/>
    <col min="6148" max="6148" width="13.375" style="175" customWidth="1"/>
    <col min="6149" max="6150" width="10.875" style="175"/>
    <col min="6151" max="6151" width="12.125" style="175" customWidth="1"/>
    <col min="6152" max="6152" width="10.875" style="175"/>
    <col min="6153" max="6154" width="10.875" style="175" customWidth="1"/>
    <col min="6155" max="6155" width="12.125" style="175" customWidth="1"/>
    <col min="6156" max="6156" width="10.875" style="175" customWidth="1"/>
    <col min="6157" max="6400" width="10.875" style="175"/>
    <col min="6401" max="6401" width="13.375" style="175" customWidth="1"/>
    <col min="6402" max="6402" width="18.375" style="175" customWidth="1"/>
    <col min="6403" max="6403" width="10.875" style="175"/>
    <col min="6404" max="6404" width="13.375" style="175" customWidth="1"/>
    <col min="6405" max="6406" width="10.875" style="175"/>
    <col min="6407" max="6407" width="12.125" style="175" customWidth="1"/>
    <col min="6408" max="6408" width="10.875" style="175"/>
    <col min="6409" max="6410" width="10.875" style="175" customWidth="1"/>
    <col min="6411" max="6411" width="12.125" style="175" customWidth="1"/>
    <col min="6412" max="6412" width="10.875" style="175" customWidth="1"/>
    <col min="6413" max="6656" width="10.875" style="175"/>
    <col min="6657" max="6657" width="13.375" style="175" customWidth="1"/>
    <col min="6658" max="6658" width="18.375" style="175" customWidth="1"/>
    <col min="6659" max="6659" width="10.875" style="175"/>
    <col min="6660" max="6660" width="13.375" style="175" customWidth="1"/>
    <col min="6661" max="6662" width="10.875" style="175"/>
    <col min="6663" max="6663" width="12.125" style="175" customWidth="1"/>
    <col min="6664" max="6664" width="10.875" style="175"/>
    <col min="6665" max="6666" width="10.875" style="175" customWidth="1"/>
    <col min="6667" max="6667" width="12.125" style="175" customWidth="1"/>
    <col min="6668" max="6668" width="10.875" style="175" customWidth="1"/>
    <col min="6669" max="6912" width="10.875" style="175"/>
    <col min="6913" max="6913" width="13.375" style="175" customWidth="1"/>
    <col min="6914" max="6914" width="18.375" style="175" customWidth="1"/>
    <col min="6915" max="6915" width="10.875" style="175"/>
    <col min="6916" max="6916" width="13.375" style="175" customWidth="1"/>
    <col min="6917" max="6918" width="10.875" style="175"/>
    <col min="6919" max="6919" width="12.125" style="175" customWidth="1"/>
    <col min="6920" max="6920" width="10.875" style="175"/>
    <col min="6921" max="6922" width="10.875" style="175" customWidth="1"/>
    <col min="6923" max="6923" width="12.125" style="175" customWidth="1"/>
    <col min="6924" max="6924" width="10.875" style="175" customWidth="1"/>
    <col min="6925" max="7168" width="10.875" style="175"/>
    <col min="7169" max="7169" width="13.375" style="175" customWidth="1"/>
    <col min="7170" max="7170" width="18.375" style="175" customWidth="1"/>
    <col min="7171" max="7171" width="10.875" style="175"/>
    <col min="7172" max="7172" width="13.375" style="175" customWidth="1"/>
    <col min="7173" max="7174" width="10.875" style="175"/>
    <col min="7175" max="7175" width="12.125" style="175" customWidth="1"/>
    <col min="7176" max="7176" width="10.875" style="175"/>
    <col min="7177" max="7178" width="10.875" style="175" customWidth="1"/>
    <col min="7179" max="7179" width="12.125" style="175" customWidth="1"/>
    <col min="7180" max="7180" width="10.875" style="175" customWidth="1"/>
    <col min="7181" max="7424" width="10.875" style="175"/>
    <col min="7425" max="7425" width="13.375" style="175" customWidth="1"/>
    <col min="7426" max="7426" width="18.375" style="175" customWidth="1"/>
    <col min="7427" max="7427" width="10.875" style="175"/>
    <col min="7428" max="7428" width="13.375" style="175" customWidth="1"/>
    <col min="7429" max="7430" width="10.875" style="175"/>
    <col min="7431" max="7431" width="12.125" style="175" customWidth="1"/>
    <col min="7432" max="7432" width="10.875" style="175"/>
    <col min="7433" max="7434" width="10.875" style="175" customWidth="1"/>
    <col min="7435" max="7435" width="12.125" style="175" customWidth="1"/>
    <col min="7436" max="7436" width="10.875" style="175" customWidth="1"/>
    <col min="7437" max="7680" width="10.875" style="175"/>
    <col min="7681" max="7681" width="13.375" style="175" customWidth="1"/>
    <col min="7682" max="7682" width="18.375" style="175" customWidth="1"/>
    <col min="7683" max="7683" width="10.875" style="175"/>
    <col min="7684" max="7684" width="13.375" style="175" customWidth="1"/>
    <col min="7685" max="7686" width="10.875" style="175"/>
    <col min="7687" max="7687" width="12.125" style="175" customWidth="1"/>
    <col min="7688" max="7688" width="10.875" style="175"/>
    <col min="7689" max="7690" width="10.875" style="175" customWidth="1"/>
    <col min="7691" max="7691" width="12.125" style="175" customWidth="1"/>
    <col min="7692" max="7692" width="10.875" style="175" customWidth="1"/>
    <col min="7693" max="7936" width="10.875" style="175"/>
    <col min="7937" max="7937" width="13.375" style="175" customWidth="1"/>
    <col min="7938" max="7938" width="18.375" style="175" customWidth="1"/>
    <col min="7939" max="7939" width="10.875" style="175"/>
    <col min="7940" max="7940" width="13.375" style="175" customWidth="1"/>
    <col min="7941" max="7942" width="10.875" style="175"/>
    <col min="7943" max="7943" width="12.125" style="175" customWidth="1"/>
    <col min="7944" max="7944" width="10.875" style="175"/>
    <col min="7945" max="7946" width="10.875" style="175" customWidth="1"/>
    <col min="7947" max="7947" width="12.125" style="175" customWidth="1"/>
    <col min="7948" max="7948" width="10.875" style="175" customWidth="1"/>
    <col min="7949" max="8192" width="10.875" style="175"/>
    <col min="8193" max="8193" width="13.375" style="175" customWidth="1"/>
    <col min="8194" max="8194" width="18.375" style="175" customWidth="1"/>
    <col min="8195" max="8195" width="10.875" style="175"/>
    <col min="8196" max="8196" width="13.375" style="175" customWidth="1"/>
    <col min="8197" max="8198" width="10.875" style="175"/>
    <col min="8199" max="8199" width="12.125" style="175" customWidth="1"/>
    <col min="8200" max="8200" width="10.875" style="175"/>
    <col min="8201" max="8202" width="10.875" style="175" customWidth="1"/>
    <col min="8203" max="8203" width="12.125" style="175" customWidth="1"/>
    <col min="8204" max="8204" width="10.875" style="175" customWidth="1"/>
    <col min="8205" max="8448" width="10.875" style="175"/>
    <col min="8449" max="8449" width="13.375" style="175" customWidth="1"/>
    <col min="8450" max="8450" width="18.375" style="175" customWidth="1"/>
    <col min="8451" max="8451" width="10.875" style="175"/>
    <col min="8452" max="8452" width="13.375" style="175" customWidth="1"/>
    <col min="8453" max="8454" width="10.875" style="175"/>
    <col min="8455" max="8455" width="12.125" style="175" customWidth="1"/>
    <col min="8456" max="8456" width="10.875" style="175"/>
    <col min="8457" max="8458" width="10.875" style="175" customWidth="1"/>
    <col min="8459" max="8459" width="12.125" style="175" customWidth="1"/>
    <col min="8460" max="8460" width="10.875" style="175" customWidth="1"/>
    <col min="8461" max="8704" width="10.875" style="175"/>
    <col min="8705" max="8705" width="13.375" style="175" customWidth="1"/>
    <col min="8706" max="8706" width="18.375" style="175" customWidth="1"/>
    <col min="8707" max="8707" width="10.875" style="175"/>
    <col min="8708" max="8708" width="13.375" style="175" customWidth="1"/>
    <col min="8709" max="8710" width="10.875" style="175"/>
    <col min="8711" max="8711" width="12.125" style="175" customWidth="1"/>
    <col min="8712" max="8712" width="10.875" style="175"/>
    <col min="8713" max="8714" width="10.875" style="175" customWidth="1"/>
    <col min="8715" max="8715" width="12.125" style="175" customWidth="1"/>
    <col min="8716" max="8716" width="10.875" style="175" customWidth="1"/>
    <col min="8717" max="8960" width="10.875" style="175"/>
    <col min="8961" max="8961" width="13.375" style="175" customWidth="1"/>
    <col min="8962" max="8962" width="18.375" style="175" customWidth="1"/>
    <col min="8963" max="8963" width="10.875" style="175"/>
    <col min="8964" max="8964" width="13.375" style="175" customWidth="1"/>
    <col min="8965" max="8966" width="10.875" style="175"/>
    <col min="8967" max="8967" width="12.125" style="175" customWidth="1"/>
    <col min="8968" max="8968" width="10.875" style="175"/>
    <col min="8969" max="8970" width="10.875" style="175" customWidth="1"/>
    <col min="8971" max="8971" width="12.125" style="175" customWidth="1"/>
    <col min="8972" max="8972" width="10.875" style="175" customWidth="1"/>
    <col min="8973" max="9216" width="10.875" style="175"/>
    <col min="9217" max="9217" width="13.375" style="175" customWidth="1"/>
    <col min="9218" max="9218" width="18.375" style="175" customWidth="1"/>
    <col min="9219" max="9219" width="10.875" style="175"/>
    <col min="9220" max="9220" width="13.375" style="175" customWidth="1"/>
    <col min="9221" max="9222" width="10.875" style="175"/>
    <col min="9223" max="9223" width="12.125" style="175" customWidth="1"/>
    <col min="9224" max="9224" width="10.875" style="175"/>
    <col min="9225" max="9226" width="10.875" style="175" customWidth="1"/>
    <col min="9227" max="9227" width="12.125" style="175" customWidth="1"/>
    <col min="9228" max="9228" width="10.875" style="175" customWidth="1"/>
    <col min="9229" max="9472" width="10.875" style="175"/>
    <col min="9473" max="9473" width="13.375" style="175" customWidth="1"/>
    <col min="9474" max="9474" width="18.375" style="175" customWidth="1"/>
    <col min="9475" max="9475" width="10.875" style="175"/>
    <col min="9476" max="9476" width="13.375" style="175" customWidth="1"/>
    <col min="9477" max="9478" width="10.875" style="175"/>
    <col min="9479" max="9479" width="12.125" style="175" customWidth="1"/>
    <col min="9480" max="9480" width="10.875" style="175"/>
    <col min="9481" max="9482" width="10.875" style="175" customWidth="1"/>
    <col min="9483" max="9483" width="12.125" style="175" customWidth="1"/>
    <col min="9484" max="9484" width="10.875" style="175" customWidth="1"/>
    <col min="9485" max="9728" width="10.875" style="175"/>
    <col min="9729" max="9729" width="13.375" style="175" customWidth="1"/>
    <col min="9730" max="9730" width="18.375" style="175" customWidth="1"/>
    <col min="9731" max="9731" width="10.875" style="175"/>
    <col min="9732" max="9732" width="13.375" style="175" customWidth="1"/>
    <col min="9733" max="9734" width="10.875" style="175"/>
    <col min="9735" max="9735" width="12.125" style="175" customWidth="1"/>
    <col min="9736" max="9736" width="10.875" style="175"/>
    <col min="9737" max="9738" width="10.875" style="175" customWidth="1"/>
    <col min="9739" max="9739" width="12.125" style="175" customWidth="1"/>
    <col min="9740" max="9740" width="10.875" style="175" customWidth="1"/>
    <col min="9741" max="9984" width="10.875" style="175"/>
    <col min="9985" max="9985" width="13.375" style="175" customWidth="1"/>
    <col min="9986" max="9986" width="18.375" style="175" customWidth="1"/>
    <col min="9987" max="9987" width="10.875" style="175"/>
    <col min="9988" max="9988" width="13.375" style="175" customWidth="1"/>
    <col min="9989" max="9990" width="10.875" style="175"/>
    <col min="9991" max="9991" width="12.125" style="175" customWidth="1"/>
    <col min="9992" max="9992" width="10.875" style="175"/>
    <col min="9993" max="9994" width="10.875" style="175" customWidth="1"/>
    <col min="9995" max="9995" width="12.125" style="175" customWidth="1"/>
    <col min="9996" max="9996" width="10.875" style="175" customWidth="1"/>
    <col min="9997" max="10240" width="10.875" style="175"/>
    <col min="10241" max="10241" width="13.375" style="175" customWidth="1"/>
    <col min="10242" max="10242" width="18.375" style="175" customWidth="1"/>
    <col min="10243" max="10243" width="10.875" style="175"/>
    <col min="10244" max="10244" width="13.375" style="175" customWidth="1"/>
    <col min="10245" max="10246" width="10.875" style="175"/>
    <col min="10247" max="10247" width="12.125" style="175" customWidth="1"/>
    <col min="10248" max="10248" width="10.875" style="175"/>
    <col min="10249" max="10250" width="10.875" style="175" customWidth="1"/>
    <col min="10251" max="10251" width="12.125" style="175" customWidth="1"/>
    <col min="10252" max="10252" width="10.875" style="175" customWidth="1"/>
    <col min="10253" max="10496" width="10.875" style="175"/>
    <col min="10497" max="10497" width="13.375" style="175" customWidth="1"/>
    <col min="10498" max="10498" width="18.375" style="175" customWidth="1"/>
    <col min="10499" max="10499" width="10.875" style="175"/>
    <col min="10500" max="10500" width="13.375" style="175" customWidth="1"/>
    <col min="10501" max="10502" width="10.875" style="175"/>
    <col min="10503" max="10503" width="12.125" style="175" customWidth="1"/>
    <col min="10504" max="10504" width="10.875" style="175"/>
    <col min="10505" max="10506" width="10.875" style="175" customWidth="1"/>
    <col min="10507" max="10507" width="12.125" style="175" customWidth="1"/>
    <col min="10508" max="10508" width="10.875" style="175" customWidth="1"/>
    <col min="10509" max="10752" width="10.875" style="175"/>
    <col min="10753" max="10753" width="13.375" style="175" customWidth="1"/>
    <col min="10754" max="10754" width="18.375" style="175" customWidth="1"/>
    <col min="10755" max="10755" width="10.875" style="175"/>
    <col min="10756" max="10756" width="13.375" style="175" customWidth="1"/>
    <col min="10757" max="10758" width="10.875" style="175"/>
    <col min="10759" max="10759" width="12.125" style="175" customWidth="1"/>
    <col min="10760" max="10760" width="10.875" style="175"/>
    <col min="10761" max="10762" width="10.875" style="175" customWidth="1"/>
    <col min="10763" max="10763" width="12.125" style="175" customWidth="1"/>
    <col min="10764" max="10764" width="10.875" style="175" customWidth="1"/>
    <col min="10765" max="11008" width="10.875" style="175"/>
    <col min="11009" max="11009" width="13.375" style="175" customWidth="1"/>
    <col min="11010" max="11010" width="18.375" style="175" customWidth="1"/>
    <col min="11011" max="11011" width="10.875" style="175"/>
    <col min="11012" max="11012" width="13.375" style="175" customWidth="1"/>
    <col min="11013" max="11014" width="10.875" style="175"/>
    <col min="11015" max="11015" width="12.125" style="175" customWidth="1"/>
    <col min="11016" max="11016" width="10.875" style="175"/>
    <col min="11017" max="11018" width="10.875" style="175" customWidth="1"/>
    <col min="11019" max="11019" width="12.125" style="175" customWidth="1"/>
    <col min="11020" max="11020" width="10.875" style="175" customWidth="1"/>
    <col min="11021" max="11264" width="10.875" style="175"/>
    <col min="11265" max="11265" width="13.375" style="175" customWidth="1"/>
    <col min="11266" max="11266" width="18.375" style="175" customWidth="1"/>
    <col min="11267" max="11267" width="10.875" style="175"/>
    <col min="11268" max="11268" width="13.375" style="175" customWidth="1"/>
    <col min="11269" max="11270" width="10.875" style="175"/>
    <col min="11271" max="11271" width="12.125" style="175" customWidth="1"/>
    <col min="11272" max="11272" width="10.875" style="175"/>
    <col min="11273" max="11274" width="10.875" style="175" customWidth="1"/>
    <col min="11275" max="11275" width="12.125" style="175" customWidth="1"/>
    <col min="11276" max="11276" width="10.875" style="175" customWidth="1"/>
    <col min="11277" max="11520" width="10.875" style="175"/>
    <col min="11521" max="11521" width="13.375" style="175" customWidth="1"/>
    <col min="11522" max="11522" width="18.375" style="175" customWidth="1"/>
    <col min="11523" max="11523" width="10.875" style="175"/>
    <col min="11524" max="11524" width="13.375" style="175" customWidth="1"/>
    <col min="11525" max="11526" width="10.875" style="175"/>
    <col min="11527" max="11527" width="12.125" style="175" customWidth="1"/>
    <col min="11528" max="11528" width="10.875" style="175"/>
    <col min="11529" max="11530" width="10.875" style="175" customWidth="1"/>
    <col min="11531" max="11531" width="12.125" style="175" customWidth="1"/>
    <col min="11532" max="11532" width="10.875" style="175" customWidth="1"/>
    <col min="11533" max="11776" width="10.875" style="175"/>
    <col min="11777" max="11777" width="13.375" style="175" customWidth="1"/>
    <col min="11778" max="11778" width="18.375" style="175" customWidth="1"/>
    <col min="11779" max="11779" width="10.875" style="175"/>
    <col min="11780" max="11780" width="13.375" style="175" customWidth="1"/>
    <col min="11781" max="11782" width="10.875" style="175"/>
    <col min="11783" max="11783" width="12.125" style="175" customWidth="1"/>
    <col min="11784" max="11784" width="10.875" style="175"/>
    <col min="11785" max="11786" width="10.875" style="175" customWidth="1"/>
    <col min="11787" max="11787" width="12.125" style="175" customWidth="1"/>
    <col min="11788" max="11788" width="10.875" style="175" customWidth="1"/>
    <col min="11789" max="12032" width="10.875" style="175"/>
    <col min="12033" max="12033" width="13.375" style="175" customWidth="1"/>
    <col min="12034" max="12034" width="18.375" style="175" customWidth="1"/>
    <col min="12035" max="12035" width="10.875" style="175"/>
    <col min="12036" max="12036" width="13.375" style="175" customWidth="1"/>
    <col min="12037" max="12038" width="10.875" style="175"/>
    <col min="12039" max="12039" width="12.125" style="175" customWidth="1"/>
    <col min="12040" max="12040" width="10.875" style="175"/>
    <col min="12041" max="12042" width="10.875" style="175" customWidth="1"/>
    <col min="12043" max="12043" width="12.125" style="175" customWidth="1"/>
    <col min="12044" max="12044" width="10.875" style="175" customWidth="1"/>
    <col min="12045" max="12288" width="10.875" style="175"/>
    <col min="12289" max="12289" width="13.375" style="175" customWidth="1"/>
    <col min="12290" max="12290" width="18.375" style="175" customWidth="1"/>
    <col min="12291" max="12291" width="10.875" style="175"/>
    <col min="12292" max="12292" width="13.375" style="175" customWidth="1"/>
    <col min="12293" max="12294" width="10.875" style="175"/>
    <col min="12295" max="12295" width="12.125" style="175" customWidth="1"/>
    <col min="12296" max="12296" width="10.875" style="175"/>
    <col min="12297" max="12298" width="10.875" style="175" customWidth="1"/>
    <col min="12299" max="12299" width="12.125" style="175" customWidth="1"/>
    <col min="12300" max="12300" width="10.875" style="175" customWidth="1"/>
    <col min="12301" max="12544" width="10.875" style="175"/>
    <col min="12545" max="12545" width="13.375" style="175" customWidth="1"/>
    <col min="12546" max="12546" width="18.375" style="175" customWidth="1"/>
    <col min="12547" max="12547" width="10.875" style="175"/>
    <col min="12548" max="12548" width="13.375" style="175" customWidth="1"/>
    <col min="12549" max="12550" width="10.875" style="175"/>
    <col min="12551" max="12551" width="12.125" style="175" customWidth="1"/>
    <col min="12552" max="12552" width="10.875" style="175"/>
    <col min="12553" max="12554" width="10.875" style="175" customWidth="1"/>
    <col min="12555" max="12555" width="12.125" style="175" customWidth="1"/>
    <col min="12556" max="12556" width="10.875" style="175" customWidth="1"/>
    <col min="12557" max="12800" width="10.875" style="175"/>
    <col min="12801" max="12801" width="13.375" style="175" customWidth="1"/>
    <col min="12802" max="12802" width="18.375" style="175" customWidth="1"/>
    <col min="12803" max="12803" width="10.875" style="175"/>
    <col min="12804" max="12804" width="13.375" style="175" customWidth="1"/>
    <col min="12805" max="12806" width="10.875" style="175"/>
    <col min="12807" max="12807" width="12.125" style="175" customWidth="1"/>
    <col min="12808" max="12808" width="10.875" style="175"/>
    <col min="12809" max="12810" width="10.875" style="175" customWidth="1"/>
    <col min="12811" max="12811" width="12.125" style="175" customWidth="1"/>
    <col min="12812" max="12812" width="10.875" style="175" customWidth="1"/>
    <col min="12813" max="13056" width="10.875" style="175"/>
    <col min="13057" max="13057" width="13.375" style="175" customWidth="1"/>
    <col min="13058" max="13058" width="18.375" style="175" customWidth="1"/>
    <col min="13059" max="13059" width="10.875" style="175"/>
    <col min="13060" max="13060" width="13.375" style="175" customWidth="1"/>
    <col min="13061" max="13062" width="10.875" style="175"/>
    <col min="13063" max="13063" width="12.125" style="175" customWidth="1"/>
    <col min="13064" max="13064" width="10.875" style="175"/>
    <col min="13065" max="13066" width="10.875" style="175" customWidth="1"/>
    <col min="13067" max="13067" width="12.125" style="175" customWidth="1"/>
    <col min="13068" max="13068" width="10.875" style="175" customWidth="1"/>
    <col min="13069" max="13312" width="10.875" style="175"/>
    <col min="13313" max="13313" width="13.375" style="175" customWidth="1"/>
    <col min="13314" max="13314" width="18.375" style="175" customWidth="1"/>
    <col min="13315" max="13315" width="10.875" style="175"/>
    <col min="13316" max="13316" width="13.375" style="175" customWidth="1"/>
    <col min="13317" max="13318" width="10.875" style="175"/>
    <col min="13319" max="13319" width="12.125" style="175" customWidth="1"/>
    <col min="13320" max="13320" width="10.875" style="175"/>
    <col min="13321" max="13322" width="10.875" style="175" customWidth="1"/>
    <col min="13323" max="13323" width="12.125" style="175" customWidth="1"/>
    <col min="13324" max="13324" width="10.875" style="175" customWidth="1"/>
    <col min="13325" max="13568" width="10.875" style="175"/>
    <col min="13569" max="13569" width="13.375" style="175" customWidth="1"/>
    <col min="13570" max="13570" width="18.375" style="175" customWidth="1"/>
    <col min="13571" max="13571" width="10.875" style="175"/>
    <col min="13572" max="13572" width="13.375" style="175" customWidth="1"/>
    <col min="13573" max="13574" width="10.875" style="175"/>
    <col min="13575" max="13575" width="12.125" style="175" customWidth="1"/>
    <col min="13576" max="13576" width="10.875" style="175"/>
    <col min="13577" max="13578" width="10.875" style="175" customWidth="1"/>
    <col min="13579" max="13579" width="12.125" style="175" customWidth="1"/>
    <col min="13580" max="13580" width="10.875" style="175" customWidth="1"/>
    <col min="13581" max="13824" width="10.875" style="175"/>
    <col min="13825" max="13825" width="13.375" style="175" customWidth="1"/>
    <col min="13826" max="13826" width="18.375" style="175" customWidth="1"/>
    <col min="13827" max="13827" width="10.875" style="175"/>
    <col min="13828" max="13828" width="13.375" style="175" customWidth="1"/>
    <col min="13829" max="13830" width="10.875" style="175"/>
    <col min="13831" max="13831" width="12.125" style="175" customWidth="1"/>
    <col min="13832" max="13832" width="10.875" style="175"/>
    <col min="13833" max="13834" width="10.875" style="175" customWidth="1"/>
    <col min="13835" max="13835" width="12.125" style="175" customWidth="1"/>
    <col min="13836" max="13836" width="10.875" style="175" customWidth="1"/>
    <col min="13837" max="14080" width="10.875" style="175"/>
    <col min="14081" max="14081" width="13.375" style="175" customWidth="1"/>
    <col min="14082" max="14082" width="18.375" style="175" customWidth="1"/>
    <col min="14083" max="14083" width="10.875" style="175"/>
    <col min="14084" max="14084" width="13.375" style="175" customWidth="1"/>
    <col min="14085" max="14086" width="10.875" style="175"/>
    <col min="14087" max="14087" width="12.125" style="175" customWidth="1"/>
    <col min="14088" max="14088" width="10.875" style="175"/>
    <col min="14089" max="14090" width="10.875" style="175" customWidth="1"/>
    <col min="14091" max="14091" width="12.125" style="175" customWidth="1"/>
    <col min="14092" max="14092" width="10.875" style="175" customWidth="1"/>
    <col min="14093" max="14336" width="10.875" style="175"/>
    <col min="14337" max="14337" width="13.375" style="175" customWidth="1"/>
    <col min="14338" max="14338" width="18.375" style="175" customWidth="1"/>
    <col min="14339" max="14339" width="10.875" style="175"/>
    <col min="14340" max="14340" width="13.375" style="175" customWidth="1"/>
    <col min="14341" max="14342" width="10.875" style="175"/>
    <col min="14343" max="14343" width="12.125" style="175" customWidth="1"/>
    <col min="14344" max="14344" width="10.875" style="175"/>
    <col min="14345" max="14346" width="10.875" style="175" customWidth="1"/>
    <col min="14347" max="14347" width="12.125" style="175" customWidth="1"/>
    <col min="14348" max="14348" width="10.875" style="175" customWidth="1"/>
    <col min="14349" max="14592" width="10.875" style="175"/>
    <col min="14593" max="14593" width="13.375" style="175" customWidth="1"/>
    <col min="14594" max="14594" width="18.375" style="175" customWidth="1"/>
    <col min="14595" max="14595" width="10.875" style="175"/>
    <col min="14596" max="14596" width="13.375" style="175" customWidth="1"/>
    <col min="14597" max="14598" width="10.875" style="175"/>
    <col min="14599" max="14599" width="12.125" style="175" customWidth="1"/>
    <col min="14600" max="14600" width="10.875" style="175"/>
    <col min="14601" max="14602" width="10.875" style="175" customWidth="1"/>
    <col min="14603" max="14603" width="12.125" style="175" customWidth="1"/>
    <col min="14604" max="14604" width="10.875" style="175" customWidth="1"/>
    <col min="14605" max="14848" width="10.875" style="175"/>
    <col min="14849" max="14849" width="13.375" style="175" customWidth="1"/>
    <col min="14850" max="14850" width="18.375" style="175" customWidth="1"/>
    <col min="14851" max="14851" width="10.875" style="175"/>
    <col min="14852" max="14852" width="13.375" style="175" customWidth="1"/>
    <col min="14853" max="14854" width="10.875" style="175"/>
    <col min="14855" max="14855" width="12.125" style="175" customWidth="1"/>
    <col min="14856" max="14856" width="10.875" style="175"/>
    <col min="14857" max="14858" width="10.875" style="175" customWidth="1"/>
    <col min="14859" max="14859" width="12.125" style="175" customWidth="1"/>
    <col min="14860" max="14860" width="10.875" style="175" customWidth="1"/>
    <col min="14861" max="15104" width="10.875" style="175"/>
    <col min="15105" max="15105" width="13.375" style="175" customWidth="1"/>
    <col min="15106" max="15106" width="18.375" style="175" customWidth="1"/>
    <col min="15107" max="15107" width="10.875" style="175"/>
    <col min="15108" max="15108" width="13.375" style="175" customWidth="1"/>
    <col min="15109" max="15110" width="10.875" style="175"/>
    <col min="15111" max="15111" width="12.125" style="175" customWidth="1"/>
    <col min="15112" max="15112" width="10.875" style="175"/>
    <col min="15113" max="15114" width="10.875" style="175" customWidth="1"/>
    <col min="15115" max="15115" width="12.125" style="175" customWidth="1"/>
    <col min="15116" max="15116" width="10.875" style="175" customWidth="1"/>
    <col min="15117" max="15360" width="10.875" style="175"/>
    <col min="15361" max="15361" width="13.375" style="175" customWidth="1"/>
    <col min="15362" max="15362" width="18.375" style="175" customWidth="1"/>
    <col min="15363" max="15363" width="10.875" style="175"/>
    <col min="15364" max="15364" width="13.375" style="175" customWidth="1"/>
    <col min="15365" max="15366" width="10.875" style="175"/>
    <col min="15367" max="15367" width="12.125" style="175" customWidth="1"/>
    <col min="15368" max="15368" width="10.875" style="175"/>
    <col min="15369" max="15370" width="10.875" style="175" customWidth="1"/>
    <col min="15371" max="15371" width="12.125" style="175" customWidth="1"/>
    <col min="15372" max="15372" width="10.875" style="175" customWidth="1"/>
    <col min="15373" max="15616" width="10.875" style="175"/>
    <col min="15617" max="15617" width="13.375" style="175" customWidth="1"/>
    <col min="15618" max="15618" width="18.375" style="175" customWidth="1"/>
    <col min="15619" max="15619" width="10.875" style="175"/>
    <col min="15620" max="15620" width="13.375" style="175" customWidth="1"/>
    <col min="15621" max="15622" width="10.875" style="175"/>
    <col min="15623" max="15623" width="12.125" style="175" customWidth="1"/>
    <col min="15624" max="15624" width="10.875" style="175"/>
    <col min="15625" max="15626" width="10.875" style="175" customWidth="1"/>
    <col min="15627" max="15627" width="12.125" style="175" customWidth="1"/>
    <col min="15628" max="15628" width="10.875" style="175" customWidth="1"/>
    <col min="15629" max="15872" width="10.875" style="175"/>
    <col min="15873" max="15873" width="13.375" style="175" customWidth="1"/>
    <col min="15874" max="15874" width="18.375" style="175" customWidth="1"/>
    <col min="15875" max="15875" width="10.875" style="175"/>
    <col min="15876" max="15876" width="13.375" style="175" customWidth="1"/>
    <col min="15877" max="15878" width="10.875" style="175"/>
    <col min="15879" max="15879" width="12.125" style="175" customWidth="1"/>
    <col min="15880" max="15880" width="10.875" style="175"/>
    <col min="15881" max="15882" width="10.875" style="175" customWidth="1"/>
    <col min="15883" max="15883" width="12.125" style="175" customWidth="1"/>
    <col min="15884" max="15884" width="10.875" style="175" customWidth="1"/>
    <col min="15885" max="16128" width="10.875" style="175"/>
    <col min="16129" max="16129" width="13.375" style="175" customWidth="1"/>
    <col min="16130" max="16130" width="18.375" style="175" customWidth="1"/>
    <col min="16131" max="16131" width="10.875" style="175"/>
    <col min="16132" max="16132" width="13.375" style="175" customWidth="1"/>
    <col min="16133" max="16134" width="10.875" style="175"/>
    <col min="16135" max="16135" width="12.125" style="175" customWidth="1"/>
    <col min="16136" max="16136" width="10.875" style="175"/>
    <col min="16137" max="16138" width="10.875" style="175" customWidth="1"/>
    <col min="16139" max="16139" width="12.125" style="175" customWidth="1"/>
    <col min="16140" max="16140" width="10.875" style="175" customWidth="1"/>
    <col min="16141" max="16384" width="10.875" style="175"/>
  </cols>
  <sheetData>
    <row r="1" spans="1:12" x14ac:dyDescent="0.2">
      <c r="A1" s="174"/>
    </row>
    <row r="6" spans="1:12" x14ac:dyDescent="0.2">
      <c r="C6" s="176" t="s">
        <v>557</v>
      </c>
    </row>
    <row r="7" spans="1:12" x14ac:dyDescent="0.2">
      <c r="C7" s="176" t="s">
        <v>504</v>
      </c>
      <c r="G7" s="174" t="s">
        <v>531</v>
      </c>
    </row>
    <row r="8" spans="1:12" ht="18" thickBot="1" x14ac:dyDescent="0.25">
      <c r="B8" s="177"/>
      <c r="C8" s="178"/>
      <c r="D8" s="177"/>
      <c r="E8" s="177"/>
      <c r="F8" s="178"/>
      <c r="G8" s="178"/>
      <c r="H8" s="178"/>
      <c r="I8" s="178"/>
      <c r="J8" s="178"/>
      <c r="K8" s="179" t="s">
        <v>558</v>
      </c>
      <c r="L8" s="177"/>
    </row>
    <row r="9" spans="1:12" x14ac:dyDescent="0.2">
      <c r="C9" s="180"/>
      <c r="D9" s="181" t="s">
        <v>506</v>
      </c>
      <c r="E9" s="180"/>
      <c r="F9" s="180"/>
      <c r="G9" s="181" t="s">
        <v>507</v>
      </c>
      <c r="H9" s="180"/>
      <c r="I9" s="181" t="s">
        <v>508</v>
      </c>
      <c r="J9" s="180"/>
      <c r="K9" s="180"/>
      <c r="L9" s="180"/>
    </row>
    <row r="10" spans="1:12" x14ac:dyDescent="0.2">
      <c r="C10" s="181" t="s">
        <v>509</v>
      </c>
      <c r="D10" s="181" t="s">
        <v>510</v>
      </c>
      <c r="E10" s="181" t="s">
        <v>13</v>
      </c>
      <c r="F10" s="181" t="s">
        <v>14</v>
      </c>
      <c r="G10" s="181" t="s">
        <v>559</v>
      </c>
      <c r="H10" s="181" t="s">
        <v>512</v>
      </c>
      <c r="I10" s="181" t="s">
        <v>513</v>
      </c>
      <c r="J10" s="181" t="s">
        <v>514</v>
      </c>
      <c r="K10" s="182" t="s">
        <v>515</v>
      </c>
      <c r="L10" s="181" t="s">
        <v>516</v>
      </c>
    </row>
    <row r="11" spans="1:12" x14ac:dyDescent="0.2">
      <c r="B11" s="183"/>
      <c r="C11" s="184" t="s">
        <v>517</v>
      </c>
      <c r="D11" s="184" t="s">
        <v>518</v>
      </c>
      <c r="E11" s="185"/>
      <c r="F11" s="185"/>
      <c r="G11" s="184" t="s">
        <v>519</v>
      </c>
      <c r="H11" s="184" t="s">
        <v>520</v>
      </c>
      <c r="I11" s="184" t="s">
        <v>528</v>
      </c>
      <c r="J11" s="184" t="s">
        <v>522</v>
      </c>
      <c r="K11" s="185"/>
      <c r="L11" s="184"/>
    </row>
    <row r="12" spans="1:12" x14ac:dyDescent="0.2">
      <c r="C12" s="180"/>
    </row>
    <row r="13" spans="1:12" x14ac:dyDescent="0.2">
      <c r="B13" s="174" t="s">
        <v>535</v>
      </c>
      <c r="C13" s="186" t="s">
        <v>102</v>
      </c>
      <c r="D13" s="199">
        <v>190.1</v>
      </c>
      <c r="E13" s="199">
        <v>198.8</v>
      </c>
      <c r="F13" s="199">
        <v>193</v>
      </c>
      <c r="G13" s="199">
        <v>173.9</v>
      </c>
      <c r="H13" s="199">
        <v>193.3</v>
      </c>
      <c r="I13" s="199">
        <v>183.6</v>
      </c>
      <c r="J13" s="199">
        <v>157.30000000000001</v>
      </c>
      <c r="K13" s="187" t="s">
        <v>102</v>
      </c>
      <c r="L13" s="187" t="s">
        <v>102</v>
      </c>
    </row>
    <row r="14" spans="1:12" x14ac:dyDescent="0.2">
      <c r="B14" s="174" t="s">
        <v>536</v>
      </c>
      <c r="C14" s="230">
        <v>175.2</v>
      </c>
      <c r="D14" s="199">
        <v>174.6</v>
      </c>
      <c r="E14" s="199">
        <v>192.6</v>
      </c>
      <c r="F14" s="199">
        <v>172.2</v>
      </c>
      <c r="G14" s="199">
        <v>168.8</v>
      </c>
      <c r="H14" s="199">
        <v>180</v>
      </c>
      <c r="I14" s="199">
        <v>171.6</v>
      </c>
      <c r="J14" s="199">
        <v>167</v>
      </c>
      <c r="K14" s="187" t="s">
        <v>537</v>
      </c>
      <c r="L14" s="199">
        <v>177.5</v>
      </c>
    </row>
    <row r="15" spans="1:12" x14ac:dyDescent="0.2">
      <c r="B15" s="174" t="s">
        <v>538</v>
      </c>
      <c r="C15" s="230">
        <v>175.4</v>
      </c>
      <c r="D15" s="199">
        <v>175.8</v>
      </c>
      <c r="E15" s="199">
        <v>200.1</v>
      </c>
      <c r="F15" s="199">
        <v>175.6</v>
      </c>
      <c r="G15" s="199">
        <v>173.9</v>
      </c>
      <c r="H15" s="199">
        <v>176.9</v>
      </c>
      <c r="I15" s="199">
        <v>180.3</v>
      </c>
      <c r="J15" s="199">
        <v>152.6</v>
      </c>
      <c r="K15" s="187" t="s">
        <v>537</v>
      </c>
      <c r="L15" s="199">
        <v>174.1</v>
      </c>
    </row>
    <row r="16" spans="1:12" x14ac:dyDescent="0.2">
      <c r="B16" s="174" t="s">
        <v>464</v>
      </c>
      <c r="C16" s="230">
        <v>176.9</v>
      </c>
      <c r="D16" s="199">
        <v>178.7</v>
      </c>
      <c r="E16" s="199">
        <v>200.4</v>
      </c>
      <c r="F16" s="199">
        <v>179.8</v>
      </c>
      <c r="G16" s="199">
        <v>160.9</v>
      </c>
      <c r="H16" s="199">
        <v>183.9</v>
      </c>
      <c r="I16" s="199">
        <v>167.8</v>
      </c>
      <c r="J16" s="199">
        <v>166.8</v>
      </c>
      <c r="K16" s="187" t="s">
        <v>537</v>
      </c>
      <c r="L16" s="199">
        <v>171.8</v>
      </c>
    </row>
    <row r="17" spans="2:12" x14ac:dyDescent="0.2">
      <c r="B17" s="174" t="s">
        <v>410</v>
      </c>
      <c r="C17" s="230">
        <v>174.1</v>
      </c>
      <c r="D17" s="199">
        <v>176.9</v>
      </c>
      <c r="E17" s="199">
        <v>192.2</v>
      </c>
      <c r="F17" s="199">
        <v>180.8</v>
      </c>
      <c r="G17" s="187" t="s">
        <v>537</v>
      </c>
      <c r="H17" s="199">
        <v>196.9</v>
      </c>
      <c r="I17" s="199">
        <v>156.4</v>
      </c>
      <c r="J17" s="199">
        <v>153.9</v>
      </c>
      <c r="K17" s="187" t="s">
        <v>537</v>
      </c>
      <c r="L17" s="199">
        <v>166.5</v>
      </c>
    </row>
    <row r="18" spans="2:12" x14ac:dyDescent="0.2">
      <c r="B18" s="174" t="s">
        <v>465</v>
      </c>
      <c r="C18" s="231">
        <v>158.5</v>
      </c>
      <c r="D18" s="232">
        <v>161.5</v>
      </c>
      <c r="E18" s="232">
        <v>181</v>
      </c>
      <c r="F18" s="232">
        <v>165.9</v>
      </c>
      <c r="G18" s="187" t="s">
        <v>537</v>
      </c>
      <c r="H18" s="232">
        <v>175.9</v>
      </c>
      <c r="I18" s="232">
        <v>142.9</v>
      </c>
      <c r="J18" s="232">
        <v>145.1</v>
      </c>
      <c r="K18" s="187" t="s">
        <v>537</v>
      </c>
      <c r="L18" s="232">
        <v>151.5</v>
      </c>
    </row>
    <row r="19" spans="2:12" x14ac:dyDescent="0.2">
      <c r="C19" s="180"/>
    </row>
    <row r="20" spans="2:12" x14ac:dyDescent="0.2">
      <c r="B20" s="174" t="s">
        <v>466</v>
      </c>
      <c r="C20" s="230">
        <v>157.69999999999999</v>
      </c>
      <c r="D20" s="199">
        <v>159.9</v>
      </c>
      <c r="E20" s="199">
        <v>177.8</v>
      </c>
      <c r="F20" s="199">
        <v>162.19999999999999</v>
      </c>
      <c r="G20" s="187">
        <v>162.6</v>
      </c>
      <c r="H20" s="199">
        <v>154</v>
      </c>
      <c r="I20" s="199">
        <v>156.80000000000001</v>
      </c>
      <c r="J20" s="199">
        <v>149.6</v>
      </c>
      <c r="K20" s="187" t="s">
        <v>537</v>
      </c>
      <c r="L20" s="199">
        <v>152.69999999999999</v>
      </c>
    </row>
    <row r="21" spans="2:12" x14ac:dyDescent="0.2">
      <c r="B21" s="174" t="s">
        <v>560</v>
      </c>
      <c r="C21" s="230">
        <v>158.6</v>
      </c>
      <c r="D21" s="199">
        <v>161.80000000000001</v>
      </c>
      <c r="E21" s="199">
        <v>173.6</v>
      </c>
      <c r="F21" s="199">
        <v>163.30000000000001</v>
      </c>
      <c r="G21" s="187">
        <v>153.6</v>
      </c>
      <c r="H21" s="199">
        <v>195.6</v>
      </c>
      <c r="I21" s="199">
        <v>144.4</v>
      </c>
      <c r="J21" s="199">
        <v>133.69999999999999</v>
      </c>
      <c r="K21" s="187" t="s">
        <v>537</v>
      </c>
      <c r="L21" s="199">
        <v>152</v>
      </c>
    </row>
    <row r="22" spans="2:12" x14ac:dyDescent="0.2">
      <c r="B22" s="174" t="s">
        <v>561</v>
      </c>
      <c r="C22" s="233">
        <v>159.30000000000001</v>
      </c>
      <c r="D22" s="234">
        <v>163.1</v>
      </c>
      <c r="E22" s="234">
        <v>178.8</v>
      </c>
      <c r="F22" s="234">
        <v>166</v>
      </c>
      <c r="G22" s="234">
        <v>155.9</v>
      </c>
      <c r="H22" s="234">
        <v>192.9</v>
      </c>
      <c r="I22" s="234">
        <v>144.69999999999999</v>
      </c>
      <c r="J22" s="234">
        <v>135.30000000000001</v>
      </c>
      <c r="K22" s="187" t="s">
        <v>537</v>
      </c>
      <c r="L22" s="234">
        <v>151.9</v>
      </c>
    </row>
    <row r="23" spans="2:12" x14ac:dyDescent="0.2">
      <c r="B23" s="174" t="s">
        <v>562</v>
      </c>
      <c r="C23" s="233">
        <v>157.6</v>
      </c>
      <c r="D23" s="234">
        <v>162.1</v>
      </c>
      <c r="E23" s="234">
        <v>181.3</v>
      </c>
      <c r="F23" s="234">
        <v>164.4</v>
      </c>
      <c r="G23" s="234">
        <v>153.69999999999999</v>
      </c>
      <c r="H23" s="234">
        <v>190</v>
      </c>
      <c r="I23" s="234">
        <v>146.30000000000001</v>
      </c>
      <c r="J23" s="234">
        <v>133.6</v>
      </c>
      <c r="K23" s="187" t="s">
        <v>537</v>
      </c>
      <c r="L23" s="234">
        <v>149.19999999999999</v>
      </c>
    </row>
    <row r="24" spans="2:12" s="226" customFormat="1" x14ac:dyDescent="0.2">
      <c r="B24" s="176" t="s">
        <v>563</v>
      </c>
      <c r="C24" s="235">
        <v>151.9</v>
      </c>
      <c r="D24" s="204">
        <v>152.4</v>
      </c>
      <c r="E24" s="204">
        <v>172.9</v>
      </c>
      <c r="F24" s="204">
        <v>156.4</v>
      </c>
      <c r="G24" s="204">
        <v>151.19999999999999</v>
      </c>
      <c r="H24" s="204">
        <v>176.3</v>
      </c>
      <c r="I24" s="204">
        <v>133.69999999999999</v>
      </c>
      <c r="J24" s="204">
        <v>132</v>
      </c>
      <c r="K24" s="236" t="s">
        <v>537</v>
      </c>
      <c r="L24" s="204">
        <v>150.69999999999999</v>
      </c>
    </row>
    <row r="25" spans="2:12" x14ac:dyDescent="0.2">
      <c r="C25" s="180"/>
      <c r="G25" s="199"/>
      <c r="K25" s="199"/>
    </row>
    <row r="26" spans="2:12" x14ac:dyDescent="0.2">
      <c r="B26" s="174" t="s">
        <v>564</v>
      </c>
      <c r="C26" s="230">
        <v>142</v>
      </c>
      <c r="D26" s="199">
        <v>140.80000000000001</v>
      </c>
      <c r="E26" s="199">
        <v>145.80000000000001</v>
      </c>
      <c r="F26" s="199">
        <v>131.19999999999999</v>
      </c>
      <c r="G26" s="199">
        <v>147.69999999999999</v>
      </c>
      <c r="H26" s="199">
        <v>174.5</v>
      </c>
      <c r="I26" s="199">
        <v>134.19999999999999</v>
      </c>
      <c r="J26" s="199">
        <v>141.9</v>
      </c>
      <c r="K26" s="187" t="s">
        <v>537</v>
      </c>
      <c r="L26" s="199">
        <v>144.1</v>
      </c>
    </row>
    <row r="27" spans="2:12" x14ac:dyDescent="0.2">
      <c r="B27" s="174" t="s">
        <v>473</v>
      </c>
      <c r="C27" s="230">
        <v>153</v>
      </c>
      <c r="D27" s="199">
        <v>153.80000000000001</v>
      </c>
      <c r="E27" s="199">
        <v>183.9</v>
      </c>
      <c r="F27" s="199">
        <v>162.19999999999999</v>
      </c>
      <c r="G27" s="199">
        <v>143</v>
      </c>
      <c r="H27" s="199">
        <v>168.8</v>
      </c>
      <c r="I27" s="199">
        <v>133</v>
      </c>
      <c r="J27" s="199">
        <v>125.1</v>
      </c>
      <c r="K27" s="187" t="s">
        <v>537</v>
      </c>
      <c r="L27" s="199">
        <v>151.6</v>
      </c>
    </row>
    <row r="28" spans="2:12" x14ac:dyDescent="0.2">
      <c r="B28" s="174" t="s">
        <v>474</v>
      </c>
      <c r="C28" s="230">
        <v>149.19999999999999</v>
      </c>
      <c r="D28" s="199">
        <v>149.4</v>
      </c>
      <c r="E28" s="199">
        <v>180.7</v>
      </c>
      <c r="F28" s="199">
        <v>153.4</v>
      </c>
      <c r="G28" s="199">
        <v>143.4</v>
      </c>
      <c r="H28" s="199">
        <v>166.1</v>
      </c>
      <c r="I28" s="199">
        <v>131</v>
      </c>
      <c r="J28" s="199">
        <v>128.69999999999999</v>
      </c>
      <c r="K28" s="187" t="s">
        <v>537</v>
      </c>
      <c r="L28" s="199">
        <v>148.80000000000001</v>
      </c>
    </row>
    <row r="29" spans="2:12" x14ac:dyDescent="0.2">
      <c r="B29" s="174" t="s">
        <v>475</v>
      </c>
      <c r="C29" s="230">
        <v>159.69999999999999</v>
      </c>
      <c r="D29" s="199">
        <v>160.5</v>
      </c>
      <c r="E29" s="199">
        <v>184</v>
      </c>
      <c r="F29" s="199">
        <v>162.19999999999999</v>
      </c>
      <c r="G29" s="199">
        <v>157.1</v>
      </c>
      <c r="H29" s="199">
        <v>182.4</v>
      </c>
      <c r="I29" s="199">
        <v>139.6</v>
      </c>
      <c r="J29" s="199">
        <v>157.69999999999999</v>
      </c>
      <c r="K29" s="187" t="s">
        <v>537</v>
      </c>
      <c r="L29" s="199">
        <v>157.9</v>
      </c>
    </row>
    <row r="30" spans="2:12" x14ac:dyDescent="0.2">
      <c r="B30" s="174" t="s">
        <v>476</v>
      </c>
      <c r="C30" s="230">
        <v>149.69999999999999</v>
      </c>
      <c r="D30" s="199">
        <v>148</v>
      </c>
      <c r="E30" s="199">
        <v>154.9</v>
      </c>
      <c r="F30" s="199">
        <v>149.19999999999999</v>
      </c>
      <c r="G30" s="199">
        <v>156.1</v>
      </c>
      <c r="H30" s="199">
        <v>170.9</v>
      </c>
      <c r="I30" s="199">
        <v>135.30000000000001</v>
      </c>
      <c r="J30" s="199">
        <v>132.4</v>
      </c>
      <c r="K30" s="187" t="s">
        <v>537</v>
      </c>
      <c r="L30" s="199">
        <v>152.6</v>
      </c>
    </row>
    <row r="31" spans="2:12" x14ac:dyDescent="0.2">
      <c r="B31" s="174" t="s">
        <v>477</v>
      </c>
      <c r="C31" s="230">
        <v>154.4</v>
      </c>
      <c r="D31" s="199">
        <v>155.19999999999999</v>
      </c>
      <c r="E31" s="199">
        <v>171.6</v>
      </c>
      <c r="F31" s="199">
        <v>163.9</v>
      </c>
      <c r="G31" s="199">
        <v>151.19999999999999</v>
      </c>
      <c r="H31" s="199">
        <v>170.8</v>
      </c>
      <c r="I31" s="199">
        <v>138</v>
      </c>
      <c r="J31" s="199">
        <v>125.9</v>
      </c>
      <c r="K31" s="187" t="s">
        <v>537</v>
      </c>
      <c r="L31" s="199">
        <v>153.1</v>
      </c>
    </row>
    <row r="32" spans="2:12" x14ac:dyDescent="0.2">
      <c r="C32" s="230"/>
      <c r="D32" s="199"/>
      <c r="E32" s="199"/>
      <c r="F32" s="199"/>
      <c r="G32" s="199"/>
      <c r="H32" s="199"/>
      <c r="I32" s="199"/>
      <c r="J32" s="199"/>
      <c r="K32" s="199"/>
      <c r="L32" s="199"/>
    </row>
    <row r="33" spans="2:12" x14ac:dyDescent="0.2">
      <c r="B33" s="174" t="s">
        <v>478</v>
      </c>
      <c r="C33" s="230">
        <v>154.69999999999999</v>
      </c>
      <c r="D33" s="199">
        <v>155.5</v>
      </c>
      <c r="E33" s="199">
        <v>169.6</v>
      </c>
      <c r="F33" s="199">
        <v>161.6</v>
      </c>
      <c r="G33" s="199">
        <v>151.19999999999999</v>
      </c>
      <c r="H33" s="199">
        <v>179.3</v>
      </c>
      <c r="I33" s="199">
        <v>135.4</v>
      </c>
      <c r="J33" s="199">
        <v>136</v>
      </c>
      <c r="K33" s="187" t="s">
        <v>537</v>
      </c>
      <c r="L33" s="199">
        <v>153.30000000000001</v>
      </c>
    </row>
    <row r="34" spans="2:12" x14ac:dyDescent="0.2">
      <c r="B34" s="174" t="s">
        <v>479</v>
      </c>
      <c r="C34" s="230">
        <v>149.4</v>
      </c>
      <c r="D34" s="199">
        <v>154.30000000000001</v>
      </c>
      <c r="E34" s="199">
        <v>173.5</v>
      </c>
      <c r="F34" s="199">
        <v>153.1</v>
      </c>
      <c r="G34" s="199">
        <v>159.4</v>
      </c>
      <c r="H34" s="199">
        <v>178.6</v>
      </c>
      <c r="I34" s="199">
        <v>138.69999999999999</v>
      </c>
      <c r="J34" s="199">
        <v>149</v>
      </c>
      <c r="K34" s="187" t="s">
        <v>537</v>
      </c>
      <c r="L34" s="199">
        <v>140.80000000000001</v>
      </c>
    </row>
    <row r="35" spans="2:12" x14ac:dyDescent="0.2">
      <c r="B35" s="174" t="s">
        <v>480</v>
      </c>
      <c r="C35" s="230">
        <v>153.19999999999999</v>
      </c>
      <c r="D35" s="199">
        <v>154.80000000000001</v>
      </c>
      <c r="E35" s="199">
        <v>183.6</v>
      </c>
      <c r="F35" s="199">
        <v>161.9</v>
      </c>
      <c r="G35" s="199">
        <v>155.30000000000001</v>
      </c>
      <c r="H35" s="199">
        <v>178.5</v>
      </c>
      <c r="I35" s="199">
        <v>135.80000000000001</v>
      </c>
      <c r="J35" s="199">
        <v>114.4</v>
      </c>
      <c r="K35" s="187" t="s">
        <v>537</v>
      </c>
      <c r="L35" s="199">
        <v>150.4</v>
      </c>
    </row>
    <row r="36" spans="2:12" x14ac:dyDescent="0.2">
      <c r="B36" s="174" t="s">
        <v>481</v>
      </c>
      <c r="C36" s="230">
        <v>152.9</v>
      </c>
      <c r="D36" s="199">
        <v>149.9</v>
      </c>
      <c r="E36" s="199">
        <v>170</v>
      </c>
      <c r="F36" s="199">
        <v>155.5</v>
      </c>
      <c r="G36" s="199">
        <v>154.69999999999999</v>
      </c>
      <c r="H36" s="199">
        <v>180.2</v>
      </c>
      <c r="I36" s="199">
        <v>126</v>
      </c>
      <c r="J36" s="199">
        <v>127.2</v>
      </c>
      <c r="K36" s="187" t="s">
        <v>537</v>
      </c>
      <c r="L36" s="199">
        <v>158.30000000000001</v>
      </c>
    </row>
    <row r="37" spans="2:12" x14ac:dyDescent="0.2">
      <c r="B37" s="174" t="s">
        <v>482</v>
      </c>
      <c r="C37" s="230">
        <v>154.30000000000001</v>
      </c>
      <c r="D37" s="199">
        <v>155.5</v>
      </c>
      <c r="E37" s="199">
        <v>189</v>
      </c>
      <c r="F37" s="199">
        <v>163.9</v>
      </c>
      <c r="G37" s="199">
        <v>157.4</v>
      </c>
      <c r="H37" s="199">
        <v>176.8</v>
      </c>
      <c r="I37" s="199">
        <v>130.6</v>
      </c>
      <c r="J37" s="199">
        <v>121.6</v>
      </c>
      <c r="K37" s="187" t="s">
        <v>537</v>
      </c>
      <c r="L37" s="199">
        <v>153.30000000000001</v>
      </c>
    </row>
    <row r="38" spans="2:12" x14ac:dyDescent="0.2">
      <c r="B38" s="174" t="s">
        <v>483</v>
      </c>
      <c r="C38" s="230">
        <v>149.69999999999999</v>
      </c>
      <c r="D38" s="199">
        <v>152.4</v>
      </c>
      <c r="E38" s="199">
        <v>171.5</v>
      </c>
      <c r="F38" s="199">
        <v>159.5</v>
      </c>
      <c r="G38" s="199">
        <v>139.69999999999999</v>
      </c>
      <c r="H38" s="199">
        <v>187.7</v>
      </c>
      <c r="I38" s="199">
        <v>126.8</v>
      </c>
      <c r="J38" s="199">
        <v>124.2</v>
      </c>
      <c r="K38" s="187" t="s">
        <v>537</v>
      </c>
      <c r="L38" s="199">
        <v>145.30000000000001</v>
      </c>
    </row>
    <row r="39" spans="2:12" ht="18" thickBot="1" x14ac:dyDescent="0.25">
      <c r="B39" s="177"/>
      <c r="C39" s="202"/>
      <c r="D39" s="203"/>
      <c r="E39" s="203"/>
      <c r="F39" s="203"/>
      <c r="G39" s="203"/>
      <c r="H39" s="203"/>
      <c r="I39" s="203"/>
      <c r="J39" s="203"/>
      <c r="K39" s="203"/>
      <c r="L39" s="203"/>
    </row>
    <row r="40" spans="2:12" x14ac:dyDescent="0.2">
      <c r="C40" s="174" t="s">
        <v>526</v>
      </c>
      <c r="D40" s="199"/>
      <c r="E40" s="199"/>
      <c r="F40" s="199"/>
      <c r="G40" s="199"/>
      <c r="H40" s="199"/>
      <c r="I40" s="199"/>
      <c r="J40" s="199"/>
      <c r="K40" s="199"/>
      <c r="L40" s="199"/>
    </row>
    <row r="42" spans="2:12" x14ac:dyDescent="0.2">
      <c r="C42" s="176" t="s">
        <v>527</v>
      </c>
      <c r="D42" s="204"/>
      <c r="E42" s="204"/>
      <c r="F42" s="204"/>
    </row>
    <row r="43" spans="2:12" ht="18" thickBot="1" x14ac:dyDescent="0.25">
      <c r="B43" s="177"/>
      <c r="C43" s="177"/>
      <c r="D43" s="177"/>
      <c r="E43" s="177"/>
      <c r="F43" s="177"/>
      <c r="G43" s="177"/>
      <c r="H43" s="177"/>
      <c r="I43" s="177"/>
      <c r="J43" s="177"/>
      <c r="K43" s="179" t="s">
        <v>565</v>
      </c>
      <c r="L43" s="177"/>
    </row>
    <row r="44" spans="2:12" x14ac:dyDescent="0.2">
      <c r="C44" s="180"/>
      <c r="D44" s="181" t="s">
        <v>506</v>
      </c>
      <c r="E44" s="180"/>
      <c r="F44" s="180"/>
      <c r="G44" s="181" t="s">
        <v>507</v>
      </c>
      <c r="H44" s="180"/>
      <c r="I44" s="181" t="s">
        <v>566</v>
      </c>
      <c r="J44" s="180"/>
      <c r="K44" s="180"/>
      <c r="L44" s="180"/>
    </row>
    <row r="45" spans="2:12" x14ac:dyDescent="0.2">
      <c r="C45" s="181" t="s">
        <v>509</v>
      </c>
      <c r="D45" s="181" t="s">
        <v>510</v>
      </c>
      <c r="E45" s="181" t="s">
        <v>13</v>
      </c>
      <c r="F45" s="181" t="s">
        <v>14</v>
      </c>
      <c r="G45" s="181" t="s">
        <v>511</v>
      </c>
      <c r="H45" s="181" t="s">
        <v>567</v>
      </c>
      <c r="I45" s="181" t="s">
        <v>513</v>
      </c>
      <c r="J45" s="181" t="s">
        <v>568</v>
      </c>
      <c r="K45" s="182" t="s">
        <v>186</v>
      </c>
      <c r="L45" s="181" t="s">
        <v>516</v>
      </c>
    </row>
    <row r="46" spans="2:12" x14ac:dyDescent="0.2">
      <c r="B46" s="183"/>
      <c r="C46" s="184" t="s">
        <v>517</v>
      </c>
      <c r="D46" s="184" t="s">
        <v>569</v>
      </c>
      <c r="E46" s="185"/>
      <c r="F46" s="185"/>
      <c r="G46" s="184" t="s">
        <v>519</v>
      </c>
      <c r="H46" s="184" t="s">
        <v>520</v>
      </c>
      <c r="I46" s="184" t="s">
        <v>528</v>
      </c>
      <c r="J46" s="184" t="s">
        <v>522</v>
      </c>
      <c r="K46" s="185"/>
      <c r="L46" s="184"/>
    </row>
    <row r="47" spans="2:12" x14ac:dyDescent="0.2">
      <c r="C47" s="180"/>
    </row>
    <row r="48" spans="2:12" x14ac:dyDescent="0.2">
      <c r="B48" s="174" t="s">
        <v>540</v>
      </c>
      <c r="C48" s="230">
        <v>161.30000000000001</v>
      </c>
      <c r="D48" s="199">
        <v>163.69999999999999</v>
      </c>
      <c r="E48" s="199">
        <v>175.8</v>
      </c>
      <c r="F48" s="199">
        <v>165.8</v>
      </c>
      <c r="G48" s="199">
        <v>155.6</v>
      </c>
      <c r="H48" s="199">
        <v>174.8</v>
      </c>
      <c r="I48" s="199">
        <v>155.6</v>
      </c>
      <c r="J48" s="199">
        <v>146.4</v>
      </c>
      <c r="K48" s="199">
        <v>165.8</v>
      </c>
      <c r="L48" s="199">
        <v>155.5</v>
      </c>
    </row>
    <row r="49" spans="2:12" x14ac:dyDescent="0.2">
      <c r="B49" s="174" t="s">
        <v>541</v>
      </c>
      <c r="C49" s="230">
        <v>162.69999999999999</v>
      </c>
      <c r="D49" s="199">
        <v>166.1</v>
      </c>
      <c r="E49" s="199">
        <v>180.5</v>
      </c>
      <c r="F49" s="199">
        <v>164.7</v>
      </c>
      <c r="G49" s="199">
        <v>158.19999999999999</v>
      </c>
      <c r="H49" s="199">
        <v>171.6</v>
      </c>
      <c r="I49" s="199">
        <v>163.80000000000001</v>
      </c>
      <c r="J49" s="199">
        <v>149.6</v>
      </c>
      <c r="K49" s="199">
        <v>155.30000000000001</v>
      </c>
      <c r="L49" s="199">
        <v>154.6</v>
      </c>
    </row>
    <row r="50" spans="2:12" x14ac:dyDescent="0.2">
      <c r="B50" s="174" t="s">
        <v>542</v>
      </c>
      <c r="C50" s="230">
        <v>158.6</v>
      </c>
      <c r="D50" s="199">
        <v>162.1</v>
      </c>
      <c r="E50" s="199">
        <v>175.7</v>
      </c>
      <c r="F50" s="199">
        <v>163.30000000000001</v>
      </c>
      <c r="G50" s="199">
        <v>163.19999999999999</v>
      </c>
      <c r="H50" s="199">
        <v>165</v>
      </c>
      <c r="I50" s="199">
        <v>156.69999999999999</v>
      </c>
      <c r="J50" s="199">
        <v>150.1</v>
      </c>
      <c r="K50" s="199">
        <v>153.80000000000001</v>
      </c>
      <c r="L50" s="199">
        <v>150.30000000000001</v>
      </c>
    </row>
    <row r="51" spans="2:12" x14ac:dyDescent="0.2">
      <c r="B51" s="174" t="s">
        <v>466</v>
      </c>
      <c r="C51" s="230">
        <v>157.4</v>
      </c>
      <c r="D51" s="199">
        <v>160.19999999999999</v>
      </c>
      <c r="E51" s="199">
        <v>172.6</v>
      </c>
      <c r="F51" s="199">
        <v>162.69999999999999</v>
      </c>
      <c r="G51" s="199">
        <v>162.6</v>
      </c>
      <c r="H51" s="199">
        <v>163.30000000000001</v>
      </c>
      <c r="I51" s="199">
        <v>152.6</v>
      </c>
      <c r="J51" s="199">
        <v>151.69999999999999</v>
      </c>
      <c r="K51" s="199">
        <v>167.3</v>
      </c>
      <c r="L51" s="199">
        <v>150.9</v>
      </c>
    </row>
    <row r="52" spans="2:12" x14ac:dyDescent="0.2">
      <c r="B52" s="174"/>
      <c r="C52" s="230"/>
      <c r="D52" s="199"/>
      <c r="E52" s="199"/>
      <c r="F52" s="199"/>
      <c r="G52" s="199"/>
      <c r="H52" s="199"/>
      <c r="I52" s="199"/>
      <c r="J52" s="199"/>
      <c r="K52" s="199"/>
      <c r="L52" s="199"/>
    </row>
    <row r="53" spans="2:12" x14ac:dyDescent="0.2">
      <c r="B53" s="174" t="s">
        <v>560</v>
      </c>
      <c r="C53" s="230">
        <v>160.5</v>
      </c>
      <c r="D53" s="199">
        <v>163.30000000000001</v>
      </c>
      <c r="E53" s="199">
        <v>168.4</v>
      </c>
      <c r="F53" s="199">
        <v>161.4</v>
      </c>
      <c r="G53" s="199">
        <v>152.5</v>
      </c>
      <c r="H53" s="199">
        <v>190.3</v>
      </c>
      <c r="I53" s="199">
        <v>158.69999999999999</v>
      </c>
      <c r="J53" s="199">
        <v>144.9</v>
      </c>
      <c r="K53" s="199">
        <v>147.80000000000001</v>
      </c>
      <c r="L53" s="199">
        <v>154.1</v>
      </c>
    </row>
    <row r="54" spans="2:12" x14ac:dyDescent="0.2">
      <c r="B54" s="174" t="s">
        <v>561</v>
      </c>
      <c r="C54" s="233">
        <v>157.5</v>
      </c>
      <c r="D54" s="234">
        <v>159.5</v>
      </c>
      <c r="E54" s="234">
        <v>174</v>
      </c>
      <c r="F54" s="234">
        <v>163.30000000000001</v>
      </c>
      <c r="G54" s="234">
        <v>152.80000000000001</v>
      </c>
      <c r="H54" s="234">
        <v>183.8</v>
      </c>
      <c r="I54" s="234">
        <v>145.5</v>
      </c>
      <c r="J54" s="234">
        <v>147.69999999999999</v>
      </c>
      <c r="K54" s="234">
        <v>147.6</v>
      </c>
      <c r="L54" s="234">
        <v>152.9</v>
      </c>
    </row>
    <row r="55" spans="2:12" x14ac:dyDescent="0.2">
      <c r="B55" s="174" t="s">
        <v>562</v>
      </c>
      <c r="C55" s="233">
        <v>151.80000000000001</v>
      </c>
      <c r="D55" s="199">
        <v>153.30000000000001</v>
      </c>
      <c r="E55" s="199">
        <v>167.1</v>
      </c>
      <c r="F55" s="199">
        <v>161.4</v>
      </c>
      <c r="G55" s="199">
        <v>158.80000000000001</v>
      </c>
      <c r="H55" s="199">
        <v>180.6</v>
      </c>
      <c r="I55" s="199">
        <v>133.4</v>
      </c>
      <c r="J55" s="199">
        <v>147.1</v>
      </c>
      <c r="K55" s="199">
        <v>147</v>
      </c>
      <c r="L55" s="199">
        <v>148.69999999999999</v>
      </c>
    </row>
    <row r="56" spans="2:12" s="226" customFormat="1" x14ac:dyDescent="0.2">
      <c r="B56" s="176" t="s">
        <v>563</v>
      </c>
      <c r="C56" s="235">
        <v>151.9</v>
      </c>
      <c r="D56" s="237">
        <v>152.30000000000001</v>
      </c>
      <c r="E56" s="237">
        <v>168</v>
      </c>
      <c r="F56" s="237">
        <v>161.4</v>
      </c>
      <c r="G56" s="237">
        <v>154.19999999999999</v>
      </c>
      <c r="H56" s="237">
        <v>179.1</v>
      </c>
      <c r="I56" s="237">
        <v>136.80000000000001</v>
      </c>
      <c r="J56" s="237">
        <v>144.4</v>
      </c>
      <c r="K56" s="236" t="s">
        <v>537</v>
      </c>
      <c r="L56" s="237">
        <v>151.30000000000001</v>
      </c>
    </row>
    <row r="57" spans="2:12" x14ac:dyDescent="0.2">
      <c r="C57" s="180"/>
      <c r="K57" s="199"/>
    </row>
    <row r="58" spans="2:12" x14ac:dyDescent="0.2">
      <c r="B58" s="174" t="s">
        <v>564</v>
      </c>
      <c r="C58" s="230">
        <v>137.69999999999999</v>
      </c>
      <c r="D58" s="199">
        <v>136.4</v>
      </c>
      <c r="E58" s="199">
        <v>149.69999999999999</v>
      </c>
      <c r="F58" s="199">
        <v>131.4</v>
      </c>
      <c r="G58" s="199">
        <v>153.80000000000001</v>
      </c>
      <c r="H58" s="199">
        <v>173.9</v>
      </c>
      <c r="I58" s="199">
        <v>120.2</v>
      </c>
      <c r="J58" s="199">
        <v>144.5</v>
      </c>
      <c r="K58" s="187" t="s">
        <v>537</v>
      </c>
      <c r="L58" s="199">
        <v>140.1</v>
      </c>
    </row>
    <row r="59" spans="2:12" x14ac:dyDescent="0.2">
      <c r="B59" s="174" t="s">
        <v>473</v>
      </c>
      <c r="C59" s="230">
        <v>150.30000000000001</v>
      </c>
      <c r="D59" s="199">
        <v>149.9</v>
      </c>
      <c r="E59" s="199">
        <v>172.8</v>
      </c>
      <c r="F59" s="199">
        <v>159.6</v>
      </c>
      <c r="G59" s="199">
        <v>149.1</v>
      </c>
      <c r="H59" s="199">
        <v>173.7</v>
      </c>
      <c r="I59" s="199">
        <v>128.4</v>
      </c>
      <c r="J59" s="199">
        <v>135.69999999999999</v>
      </c>
      <c r="K59" s="187" t="s">
        <v>537</v>
      </c>
      <c r="L59" s="199">
        <v>151.19999999999999</v>
      </c>
    </row>
    <row r="60" spans="2:12" x14ac:dyDescent="0.2">
      <c r="B60" s="174" t="s">
        <v>474</v>
      </c>
      <c r="C60" s="230">
        <v>146</v>
      </c>
      <c r="D60" s="199">
        <v>144.30000000000001</v>
      </c>
      <c r="E60" s="199">
        <v>172.1</v>
      </c>
      <c r="F60" s="199">
        <v>152</v>
      </c>
      <c r="G60" s="199">
        <v>147.30000000000001</v>
      </c>
      <c r="H60" s="199">
        <v>166.5</v>
      </c>
      <c r="I60" s="199">
        <v>120.4</v>
      </c>
      <c r="J60" s="199">
        <v>141.19999999999999</v>
      </c>
      <c r="K60" s="187" t="s">
        <v>537</v>
      </c>
      <c r="L60" s="199">
        <v>149.69999999999999</v>
      </c>
    </row>
    <row r="61" spans="2:12" x14ac:dyDescent="0.2">
      <c r="B61" s="174" t="s">
        <v>475</v>
      </c>
      <c r="C61" s="230">
        <v>157.19999999999999</v>
      </c>
      <c r="D61" s="199">
        <v>157.1</v>
      </c>
      <c r="E61" s="199">
        <v>179.8</v>
      </c>
      <c r="F61" s="199">
        <v>160.6</v>
      </c>
      <c r="G61" s="199">
        <v>159.80000000000001</v>
      </c>
      <c r="H61" s="199">
        <v>182.1</v>
      </c>
      <c r="I61" s="199">
        <v>135.19999999999999</v>
      </c>
      <c r="J61" s="199">
        <v>161.6</v>
      </c>
      <c r="K61" s="187" t="s">
        <v>537</v>
      </c>
      <c r="L61" s="199">
        <v>157.6</v>
      </c>
    </row>
    <row r="62" spans="2:12" x14ac:dyDescent="0.2">
      <c r="B62" s="174" t="s">
        <v>476</v>
      </c>
      <c r="C62" s="230">
        <v>148.6</v>
      </c>
      <c r="D62" s="199">
        <v>147</v>
      </c>
      <c r="E62" s="199">
        <v>157.30000000000001</v>
      </c>
      <c r="F62" s="199">
        <v>147.69999999999999</v>
      </c>
      <c r="G62" s="199">
        <v>161.80000000000001</v>
      </c>
      <c r="H62" s="199">
        <v>174</v>
      </c>
      <c r="I62" s="199">
        <v>131.6</v>
      </c>
      <c r="J62" s="199">
        <v>148.80000000000001</v>
      </c>
      <c r="K62" s="187" t="s">
        <v>537</v>
      </c>
      <c r="L62" s="199">
        <v>151.9</v>
      </c>
    </row>
    <row r="63" spans="2:12" x14ac:dyDescent="0.2">
      <c r="B63" s="174" t="s">
        <v>477</v>
      </c>
      <c r="C63" s="230">
        <v>154.19999999999999</v>
      </c>
      <c r="D63" s="199">
        <v>153.4</v>
      </c>
      <c r="E63" s="199">
        <v>168.2</v>
      </c>
      <c r="F63" s="199">
        <v>163.6</v>
      </c>
      <c r="G63" s="199">
        <v>158.30000000000001</v>
      </c>
      <c r="H63" s="199">
        <v>178.6</v>
      </c>
      <c r="I63" s="199">
        <v>132.4</v>
      </c>
      <c r="J63" s="199">
        <v>142.5</v>
      </c>
      <c r="K63" s="187" t="s">
        <v>537</v>
      </c>
      <c r="L63" s="199">
        <v>155.69999999999999</v>
      </c>
    </row>
    <row r="64" spans="2:12" x14ac:dyDescent="0.2">
      <c r="C64" s="230"/>
      <c r="D64" s="199"/>
      <c r="E64" s="199"/>
      <c r="F64" s="199"/>
      <c r="G64" s="199"/>
      <c r="H64" s="199"/>
      <c r="I64" s="199"/>
      <c r="J64" s="199"/>
      <c r="K64" s="199"/>
      <c r="L64" s="199"/>
    </row>
    <row r="65" spans="1:12" x14ac:dyDescent="0.2">
      <c r="B65" s="174" t="s">
        <v>478</v>
      </c>
      <c r="C65" s="230">
        <v>158.19999999999999</v>
      </c>
      <c r="D65" s="199">
        <v>159.19999999999999</v>
      </c>
      <c r="E65" s="199">
        <v>175.3</v>
      </c>
      <c r="F65" s="199">
        <v>161</v>
      </c>
      <c r="G65" s="199">
        <v>152.5</v>
      </c>
      <c r="H65" s="199">
        <v>183.3</v>
      </c>
      <c r="I65" s="199">
        <v>145.5</v>
      </c>
      <c r="J65" s="199">
        <v>151.69999999999999</v>
      </c>
      <c r="K65" s="187" t="s">
        <v>537</v>
      </c>
      <c r="L65" s="199">
        <v>156.1</v>
      </c>
    </row>
    <row r="66" spans="1:12" x14ac:dyDescent="0.2">
      <c r="B66" s="174" t="s">
        <v>479</v>
      </c>
      <c r="C66" s="230">
        <v>149.1</v>
      </c>
      <c r="D66" s="199">
        <v>152.19999999999999</v>
      </c>
      <c r="E66" s="199">
        <v>157.5</v>
      </c>
      <c r="F66" s="199">
        <v>147.69999999999999</v>
      </c>
      <c r="G66" s="199">
        <v>161.19999999999999</v>
      </c>
      <c r="H66" s="199">
        <v>182.7</v>
      </c>
      <c r="I66" s="199">
        <v>142.80000000000001</v>
      </c>
      <c r="J66" s="199">
        <v>152.6</v>
      </c>
      <c r="K66" s="187" t="s">
        <v>537</v>
      </c>
      <c r="L66" s="199">
        <v>142.80000000000001</v>
      </c>
    </row>
    <row r="67" spans="1:12" x14ac:dyDescent="0.2">
      <c r="B67" s="174" t="s">
        <v>480</v>
      </c>
      <c r="C67" s="230">
        <v>155.19999999999999</v>
      </c>
      <c r="D67" s="199">
        <v>156.19999999999999</v>
      </c>
      <c r="E67" s="199">
        <v>167.4</v>
      </c>
      <c r="F67" s="199">
        <v>156.69999999999999</v>
      </c>
      <c r="G67" s="199">
        <v>153.4</v>
      </c>
      <c r="H67" s="199">
        <v>181.5</v>
      </c>
      <c r="I67" s="199">
        <v>149.1</v>
      </c>
      <c r="J67" s="199">
        <v>130.30000000000001</v>
      </c>
      <c r="K67" s="187" t="s">
        <v>537</v>
      </c>
      <c r="L67" s="199">
        <v>153.19999999999999</v>
      </c>
    </row>
    <row r="68" spans="1:12" x14ac:dyDescent="0.2">
      <c r="B68" s="174" t="s">
        <v>481</v>
      </c>
      <c r="C68" s="230">
        <v>156.5</v>
      </c>
      <c r="D68" s="199">
        <v>156.4</v>
      </c>
      <c r="E68" s="199">
        <v>171.3</v>
      </c>
      <c r="F68" s="199">
        <v>155.30000000000001</v>
      </c>
      <c r="G68" s="199">
        <v>153.80000000000001</v>
      </c>
      <c r="H68" s="199">
        <v>182.4</v>
      </c>
      <c r="I68" s="199">
        <v>146.1</v>
      </c>
      <c r="J68" s="199">
        <v>142.69999999999999</v>
      </c>
      <c r="K68" s="187" t="s">
        <v>537</v>
      </c>
      <c r="L68" s="199">
        <v>156.69999999999999</v>
      </c>
    </row>
    <row r="69" spans="1:12" x14ac:dyDescent="0.2">
      <c r="B69" s="174" t="s">
        <v>482</v>
      </c>
      <c r="C69" s="230">
        <v>157.4</v>
      </c>
      <c r="D69" s="199">
        <v>159.5</v>
      </c>
      <c r="E69" s="199">
        <v>175.2</v>
      </c>
      <c r="F69" s="199">
        <v>162.1</v>
      </c>
      <c r="G69" s="199">
        <v>158.1</v>
      </c>
      <c r="H69" s="199">
        <v>182.1</v>
      </c>
      <c r="I69" s="199">
        <v>148.1</v>
      </c>
      <c r="J69" s="199">
        <v>140.4</v>
      </c>
      <c r="K69" s="187" t="s">
        <v>537</v>
      </c>
      <c r="L69" s="199">
        <v>153.1</v>
      </c>
    </row>
    <row r="70" spans="1:12" x14ac:dyDescent="0.2">
      <c r="B70" s="174" t="s">
        <v>483</v>
      </c>
      <c r="C70" s="230">
        <v>153.80000000000001</v>
      </c>
      <c r="D70" s="199">
        <v>156.80000000000001</v>
      </c>
      <c r="E70" s="199">
        <v>170.1</v>
      </c>
      <c r="F70" s="199">
        <v>158.9</v>
      </c>
      <c r="G70" s="199">
        <v>142</v>
      </c>
      <c r="H70" s="199">
        <v>188.2</v>
      </c>
      <c r="I70" s="199">
        <v>144.1</v>
      </c>
      <c r="J70" s="199">
        <v>139.9</v>
      </c>
      <c r="K70" s="187" t="s">
        <v>537</v>
      </c>
      <c r="L70" s="199">
        <v>147.6</v>
      </c>
    </row>
    <row r="71" spans="1:12" ht="18" thickBot="1" x14ac:dyDescent="0.25">
      <c r="B71" s="178"/>
      <c r="C71" s="202"/>
      <c r="D71" s="203"/>
      <c r="E71" s="203"/>
      <c r="F71" s="203"/>
      <c r="G71" s="203"/>
      <c r="H71" s="203"/>
      <c r="I71" s="203"/>
      <c r="J71" s="203"/>
      <c r="K71" s="203"/>
      <c r="L71" s="203"/>
    </row>
    <row r="72" spans="1:12" x14ac:dyDescent="0.2">
      <c r="B72" s="204"/>
      <c r="C72" s="174" t="s">
        <v>526</v>
      </c>
    </row>
    <row r="73" spans="1:12" x14ac:dyDescent="0.2">
      <c r="A73" s="174"/>
      <c r="B73" s="204"/>
    </row>
  </sheetData>
  <phoneticPr fontId="2"/>
  <pageMargins left="0.4" right="0.6" top="0.6" bottom="0.56000000000000005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100" workbookViewId="0">
      <selection activeCell="D60" sqref="D60"/>
    </sheetView>
  </sheetViews>
  <sheetFormatPr defaultColWidth="10.875" defaultRowHeight="17.25" x14ac:dyDescent="0.2"/>
  <cols>
    <col min="1" max="1" width="13.375" style="28" customWidth="1"/>
    <col min="2" max="2" width="17.125" style="28" customWidth="1"/>
    <col min="3" max="3" width="13.375" style="28" customWidth="1"/>
    <col min="4" max="4" width="12.125" style="28" customWidth="1"/>
    <col min="5" max="6" width="10.875" style="28"/>
    <col min="7" max="7" width="12.125" style="28" customWidth="1"/>
    <col min="8" max="8" width="10.875" style="28"/>
    <col min="9" max="10" width="10.875" style="28" customWidth="1"/>
    <col min="11" max="11" width="12.125" style="28" customWidth="1"/>
    <col min="12" max="256" width="10.875" style="28"/>
    <col min="257" max="257" width="13.375" style="28" customWidth="1"/>
    <col min="258" max="258" width="17.125" style="28" customWidth="1"/>
    <col min="259" max="259" width="13.375" style="28" customWidth="1"/>
    <col min="260" max="260" width="12.125" style="28" customWidth="1"/>
    <col min="261" max="262" width="10.875" style="28"/>
    <col min="263" max="263" width="12.125" style="28" customWidth="1"/>
    <col min="264" max="264" width="10.875" style="28"/>
    <col min="265" max="266" width="10.875" style="28" customWidth="1"/>
    <col min="267" max="267" width="12.125" style="28" customWidth="1"/>
    <col min="268" max="512" width="10.875" style="28"/>
    <col min="513" max="513" width="13.375" style="28" customWidth="1"/>
    <col min="514" max="514" width="17.125" style="28" customWidth="1"/>
    <col min="515" max="515" width="13.375" style="28" customWidth="1"/>
    <col min="516" max="516" width="12.125" style="28" customWidth="1"/>
    <col min="517" max="518" width="10.875" style="28"/>
    <col min="519" max="519" width="12.125" style="28" customWidth="1"/>
    <col min="520" max="520" width="10.875" style="28"/>
    <col min="521" max="522" width="10.875" style="28" customWidth="1"/>
    <col min="523" max="523" width="12.125" style="28" customWidth="1"/>
    <col min="524" max="768" width="10.875" style="28"/>
    <col min="769" max="769" width="13.375" style="28" customWidth="1"/>
    <col min="770" max="770" width="17.125" style="28" customWidth="1"/>
    <col min="771" max="771" width="13.375" style="28" customWidth="1"/>
    <col min="772" max="772" width="12.125" style="28" customWidth="1"/>
    <col min="773" max="774" width="10.875" style="28"/>
    <col min="775" max="775" width="12.125" style="28" customWidth="1"/>
    <col min="776" max="776" width="10.875" style="28"/>
    <col min="777" max="778" width="10.875" style="28" customWidth="1"/>
    <col min="779" max="779" width="12.125" style="28" customWidth="1"/>
    <col min="780" max="1024" width="10.875" style="28"/>
    <col min="1025" max="1025" width="13.375" style="28" customWidth="1"/>
    <col min="1026" max="1026" width="17.125" style="28" customWidth="1"/>
    <col min="1027" max="1027" width="13.375" style="28" customWidth="1"/>
    <col min="1028" max="1028" width="12.125" style="28" customWidth="1"/>
    <col min="1029" max="1030" width="10.875" style="28"/>
    <col min="1031" max="1031" width="12.125" style="28" customWidth="1"/>
    <col min="1032" max="1032" width="10.875" style="28"/>
    <col min="1033" max="1034" width="10.875" style="28" customWidth="1"/>
    <col min="1035" max="1035" width="12.125" style="28" customWidth="1"/>
    <col min="1036" max="1280" width="10.875" style="28"/>
    <col min="1281" max="1281" width="13.375" style="28" customWidth="1"/>
    <col min="1282" max="1282" width="17.125" style="28" customWidth="1"/>
    <col min="1283" max="1283" width="13.375" style="28" customWidth="1"/>
    <col min="1284" max="1284" width="12.125" style="28" customWidth="1"/>
    <col min="1285" max="1286" width="10.875" style="28"/>
    <col min="1287" max="1287" width="12.125" style="28" customWidth="1"/>
    <col min="1288" max="1288" width="10.875" style="28"/>
    <col min="1289" max="1290" width="10.875" style="28" customWidth="1"/>
    <col min="1291" max="1291" width="12.125" style="28" customWidth="1"/>
    <col min="1292" max="1536" width="10.875" style="28"/>
    <col min="1537" max="1537" width="13.375" style="28" customWidth="1"/>
    <col min="1538" max="1538" width="17.125" style="28" customWidth="1"/>
    <col min="1539" max="1539" width="13.375" style="28" customWidth="1"/>
    <col min="1540" max="1540" width="12.125" style="28" customWidth="1"/>
    <col min="1541" max="1542" width="10.875" style="28"/>
    <col min="1543" max="1543" width="12.125" style="28" customWidth="1"/>
    <col min="1544" max="1544" width="10.875" style="28"/>
    <col min="1545" max="1546" width="10.875" style="28" customWidth="1"/>
    <col min="1547" max="1547" width="12.125" style="28" customWidth="1"/>
    <col min="1548" max="1792" width="10.875" style="28"/>
    <col min="1793" max="1793" width="13.375" style="28" customWidth="1"/>
    <col min="1794" max="1794" width="17.125" style="28" customWidth="1"/>
    <col min="1795" max="1795" width="13.375" style="28" customWidth="1"/>
    <col min="1796" max="1796" width="12.125" style="28" customWidth="1"/>
    <col min="1797" max="1798" width="10.875" style="28"/>
    <col min="1799" max="1799" width="12.125" style="28" customWidth="1"/>
    <col min="1800" max="1800" width="10.875" style="28"/>
    <col min="1801" max="1802" width="10.875" style="28" customWidth="1"/>
    <col min="1803" max="1803" width="12.125" style="28" customWidth="1"/>
    <col min="1804" max="2048" width="10.875" style="28"/>
    <col min="2049" max="2049" width="13.375" style="28" customWidth="1"/>
    <col min="2050" max="2050" width="17.125" style="28" customWidth="1"/>
    <col min="2051" max="2051" width="13.375" style="28" customWidth="1"/>
    <col min="2052" max="2052" width="12.125" style="28" customWidth="1"/>
    <col min="2053" max="2054" width="10.875" style="28"/>
    <col min="2055" max="2055" width="12.125" style="28" customWidth="1"/>
    <col min="2056" max="2056" width="10.875" style="28"/>
    <col min="2057" max="2058" width="10.875" style="28" customWidth="1"/>
    <col min="2059" max="2059" width="12.125" style="28" customWidth="1"/>
    <col min="2060" max="2304" width="10.875" style="28"/>
    <col min="2305" max="2305" width="13.375" style="28" customWidth="1"/>
    <col min="2306" max="2306" width="17.125" style="28" customWidth="1"/>
    <col min="2307" max="2307" width="13.375" style="28" customWidth="1"/>
    <col min="2308" max="2308" width="12.125" style="28" customWidth="1"/>
    <col min="2309" max="2310" width="10.875" style="28"/>
    <col min="2311" max="2311" width="12.125" style="28" customWidth="1"/>
    <col min="2312" max="2312" width="10.875" style="28"/>
    <col min="2313" max="2314" width="10.875" style="28" customWidth="1"/>
    <col min="2315" max="2315" width="12.125" style="28" customWidth="1"/>
    <col min="2316" max="2560" width="10.875" style="28"/>
    <col min="2561" max="2561" width="13.375" style="28" customWidth="1"/>
    <col min="2562" max="2562" width="17.125" style="28" customWidth="1"/>
    <col min="2563" max="2563" width="13.375" style="28" customWidth="1"/>
    <col min="2564" max="2564" width="12.125" style="28" customWidth="1"/>
    <col min="2565" max="2566" width="10.875" style="28"/>
    <col min="2567" max="2567" width="12.125" style="28" customWidth="1"/>
    <col min="2568" max="2568" width="10.875" style="28"/>
    <col min="2569" max="2570" width="10.875" style="28" customWidth="1"/>
    <col min="2571" max="2571" width="12.125" style="28" customWidth="1"/>
    <col min="2572" max="2816" width="10.875" style="28"/>
    <col min="2817" max="2817" width="13.375" style="28" customWidth="1"/>
    <col min="2818" max="2818" width="17.125" style="28" customWidth="1"/>
    <col min="2819" max="2819" width="13.375" style="28" customWidth="1"/>
    <col min="2820" max="2820" width="12.125" style="28" customWidth="1"/>
    <col min="2821" max="2822" width="10.875" style="28"/>
    <col min="2823" max="2823" width="12.125" style="28" customWidth="1"/>
    <col min="2824" max="2824" width="10.875" style="28"/>
    <col min="2825" max="2826" width="10.875" style="28" customWidth="1"/>
    <col min="2827" max="2827" width="12.125" style="28" customWidth="1"/>
    <col min="2828" max="3072" width="10.875" style="28"/>
    <col min="3073" max="3073" width="13.375" style="28" customWidth="1"/>
    <col min="3074" max="3074" width="17.125" style="28" customWidth="1"/>
    <col min="3075" max="3075" width="13.375" style="28" customWidth="1"/>
    <col min="3076" max="3076" width="12.125" style="28" customWidth="1"/>
    <col min="3077" max="3078" width="10.875" style="28"/>
    <col min="3079" max="3079" width="12.125" style="28" customWidth="1"/>
    <col min="3080" max="3080" width="10.875" style="28"/>
    <col min="3081" max="3082" width="10.875" style="28" customWidth="1"/>
    <col min="3083" max="3083" width="12.125" style="28" customWidth="1"/>
    <col min="3084" max="3328" width="10.875" style="28"/>
    <col min="3329" max="3329" width="13.375" style="28" customWidth="1"/>
    <col min="3330" max="3330" width="17.125" style="28" customWidth="1"/>
    <col min="3331" max="3331" width="13.375" style="28" customWidth="1"/>
    <col min="3332" max="3332" width="12.125" style="28" customWidth="1"/>
    <col min="3333" max="3334" width="10.875" style="28"/>
    <col min="3335" max="3335" width="12.125" style="28" customWidth="1"/>
    <col min="3336" max="3336" width="10.875" style="28"/>
    <col min="3337" max="3338" width="10.875" style="28" customWidth="1"/>
    <col min="3339" max="3339" width="12.125" style="28" customWidth="1"/>
    <col min="3340" max="3584" width="10.875" style="28"/>
    <col min="3585" max="3585" width="13.375" style="28" customWidth="1"/>
    <col min="3586" max="3586" width="17.125" style="28" customWidth="1"/>
    <col min="3587" max="3587" width="13.375" style="28" customWidth="1"/>
    <col min="3588" max="3588" width="12.125" style="28" customWidth="1"/>
    <col min="3589" max="3590" width="10.875" style="28"/>
    <col min="3591" max="3591" width="12.125" style="28" customWidth="1"/>
    <col min="3592" max="3592" width="10.875" style="28"/>
    <col min="3593" max="3594" width="10.875" style="28" customWidth="1"/>
    <col min="3595" max="3595" width="12.125" style="28" customWidth="1"/>
    <col min="3596" max="3840" width="10.875" style="28"/>
    <col min="3841" max="3841" width="13.375" style="28" customWidth="1"/>
    <col min="3842" max="3842" width="17.125" style="28" customWidth="1"/>
    <col min="3843" max="3843" width="13.375" style="28" customWidth="1"/>
    <col min="3844" max="3844" width="12.125" style="28" customWidth="1"/>
    <col min="3845" max="3846" width="10.875" style="28"/>
    <col min="3847" max="3847" width="12.125" style="28" customWidth="1"/>
    <col min="3848" max="3848" width="10.875" style="28"/>
    <col min="3849" max="3850" width="10.875" style="28" customWidth="1"/>
    <col min="3851" max="3851" width="12.125" style="28" customWidth="1"/>
    <col min="3852" max="4096" width="10.875" style="28"/>
    <col min="4097" max="4097" width="13.375" style="28" customWidth="1"/>
    <col min="4098" max="4098" width="17.125" style="28" customWidth="1"/>
    <col min="4099" max="4099" width="13.375" style="28" customWidth="1"/>
    <col min="4100" max="4100" width="12.125" style="28" customWidth="1"/>
    <col min="4101" max="4102" width="10.875" style="28"/>
    <col min="4103" max="4103" width="12.125" style="28" customWidth="1"/>
    <col min="4104" max="4104" width="10.875" style="28"/>
    <col min="4105" max="4106" width="10.875" style="28" customWidth="1"/>
    <col min="4107" max="4107" width="12.125" style="28" customWidth="1"/>
    <col min="4108" max="4352" width="10.875" style="28"/>
    <col min="4353" max="4353" width="13.375" style="28" customWidth="1"/>
    <col min="4354" max="4354" width="17.125" style="28" customWidth="1"/>
    <col min="4355" max="4355" width="13.375" style="28" customWidth="1"/>
    <col min="4356" max="4356" width="12.125" style="28" customWidth="1"/>
    <col min="4357" max="4358" width="10.875" style="28"/>
    <col min="4359" max="4359" width="12.125" style="28" customWidth="1"/>
    <col min="4360" max="4360" width="10.875" style="28"/>
    <col min="4361" max="4362" width="10.875" style="28" customWidth="1"/>
    <col min="4363" max="4363" width="12.125" style="28" customWidth="1"/>
    <col min="4364" max="4608" width="10.875" style="28"/>
    <col min="4609" max="4609" width="13.375" style="28" customWidth="1"/>
    <col min="4610" max="4610" width="17.125" style="28" customWidth="1"/>
    <col min="4611" max="4611" width="13.375" style="28" customWidth="1"/>
    <col min="4612" max="4612" width="12.125" style="28" customWidth="1"/>
    <col min="4613" max="4614" width="10.875" style="28"/>
    <col min="4615" max="4615" width="12.125" style="28" customWidth="1"/>
    <col min="4616" max="4616" width="10.875" style="28"/>
    <col min="4617" max="4618" width="10.875" style="28" customWidth="1"/>
    <col min="4619" max="4619" width="12.125" style="28" customWidth="1"/>
    <col min="4620" max="4864" width="10.875" style="28"/>
    <col min="4865" max="4865" width="13.375" style="28" customWidth="1"/>
    <col min="4866" max="4866" width="17.125" style="28" customWidth="1"/>
    <col min="4867" max="4867" width="13.375" style="28" customWidth="1"/>
    <col min="4868" max="4868" width="12.125" style="28" customWidth="1"/>
    <col min="4869" max="4870" width="10.875" style="28"/>
    <col min="4871" max="4871" width="12.125" style="28" customWidth="1"/>
    <col min="4872" max="4872" width="10.875" style="28"/>
    <col min="4873" max="4874" width="10.875" style="28" customWidth="1"/>
    <col min="4875" max="4875" width="12.125" style="28" customWidth="1"/>
    <col min="4876" max="5120" width="10.875" style="28"/>
    <col min="5121" max="5121" width="13.375" style="28" customWidth="1"/>
    <col min="5122" max="5122" width="17.125" style="28" customWidth="1"/>
    <col min="5123" max="5123" width="13.375" style="28" customWidth="1"/>
    <col min="5124" max="5124" width="12.125" style="28" customWidth="1"/>
    <col min="5125" max="5126" width="10.875" style="28"/>
    <col min="5127" max="5127" width="12.125" style="28" customWidth="1"/>
    <col min="5128" max="5128" width="10.875" style="28"/>
    <col min="5129" max="5130" width="10.875" style="28" customWidth="1"/>
    <col min="5131" max="5131" width="12.125" style="28" customWidth="1"/>
    <col min="5132" max="5376" width="10.875" style="28"/>
    <col min="5377" max="5377" width="13.375" style="28" customWidth="1"/>
    <col min="5378" max="5378" width="17.125" style="28" customWidth="1"/>
    <col min="5379" max="5379" width="13.375" style="28" customWidth="1"/>
    <col min="5380" max="5380" width="12.125" style="28" customWidth="1"/>
    <col min="5381" max="5382" width="10.875" style="28"/>
    <col min="5383" max="5383" width="12.125" style="28" customWidth="1"/>
    <col min="5384" max="5384" width="10.875" style="28"/>
    <col min="5385" max="5386" width="10.875" style="28" customWidth="1"/>
    <col min="5387" max="5387" width="12.125" style="28" customWidth="1"/>
    <col min="5388" max="5632" width="10.875" style="28"/>
    <col min="5633" max="5633" width="13.375" style="28" customWidth="1"/>
    <col min="5634" max="5634" width="17.125" style="28" customWidth="1"/>
    <col min="5635" max="5635" width="13.375" style="28" customWidth="1"/>
    <col min="5636" max="5636" width="12.125" style="28" customWidth="1"/>
    <col min="5637" max="5638" width="10.875" style="28"/>
    <col min="5639" max="5639" width="12.125" style="28" customWidth="1"/>
    <col min="5640" max="5640" width="10.875" style="28"/>
    <col min="5641" max="5642" width="10.875" style="28" customWidth="1"/>
    <col min="5643" max="5643" width="12.125" style="28" customWidth="1"/>
    <col min="5644" max="5888" width="10.875" style="28"/>
    <col min="5889" max="5889" width="13.375" style="28" customWidth="1"/>
    <col min="5890" max="5890" width="17.125" style="28" customWidth="1"/>
    <col min="5891" max="5891" width="13.375" style="28" customWidth="1"/>
    <col min="5892" max="5892" width="12.125" style="28" customWidth="1"/>
    <col min="5893" max="5894" width="10.875" style="28"/>
    <col min="5895" max="5895" width="12.125" style="28" customWidth="1"/>
    <col min="5896" max="5896" width="10.875" style="28"/>
    <col min="5897" max="5898" width="10.875" style="28" customWidth="1"/>
    <col min="5899" max="5899" width="12.125" style="28" customWidth="1"/>
    <col min="5900" max="6144" width="10.875" style="28"/>
    <col min="6145" max="6145" width="13.375" style="28" customWidth="1"/>
    <col min="6146" max="6146" width="17.125" style="28" customWidth="1"/>
    <col min="6147" max="6147" width="13.375" style="28" customWidth="1"/>
    <col min="6148" max="6148" width="12.125" style="28" customWidth="1"/>
    <col min="6149" max="6150" width="10.875" style="28"/>
    <col min="6151" max="6151" width="12.125" style="28" customWidth="1"/>
    <col min="6152" max="6152" width="10.875" style="28"/>
    <col min="6153" max="6154" width="10.875" style="28" customWidth="1"/>
    <col min="6155" max="6155" width="12.125" style="28" customWidth="1"/>
    <col min="6156" max="6400" width="10.875" style="28"/>
    <col min="6401" max="6401" width="13.375" style="28" customWidth="1"/>
    <col min="6402" max="6402" width="17.125" style="28" customWidth="1"/>
    <col min="6403" max="6403" width="13.375" style="28" customWidth="1"/>
    <col min="6404" max="6404" width="12.125" style="28" customWidth="1"/>
    <col min="6405" max="6406" width="10.875" style="28"/>
    <col min="6407" max="6407" width="12.125" style="28" customWidth="1"/>
    <col min="6408" max="6408" width="10.875" style="28"/>
    <col min="6409" max="6410" width="10.875" style="28" customWidth="1"/>
    <col min="6411" max="6411" width="12.125" style="28" customWidth="1"/>
    <col min="6412" max="6656" width="10.875" style="28"/>
    <col min="6657" max="6657" width="13.375" style="28" customWidth="1"/>
    <col min="6658" max="6658" width="17.125" style="28" customWidth="1"/>
    <col min="6659" max="6659" width="13.375" style="28" customWidth="1"/>
    <col min="6660" max="6660" width="12.125" style="28" customWidth="1"/>
    <col min="6661" max="6662" width="10.875" style="28"/>
    <col min="6663" max="6663" width="12.125" style="28" customWidth="1"/>
    <col min="6664" max="6664" width="10.875" style="28"/>
    <col min="6665" max="6666" width="10.875" style="28" customWidth="1"/>
    <col min="6667" max="6667" width="12.125" style="28" customWidth="1"/>
    <col min="6668" max="6912" width="10.875" style="28"/>
    <col min="6913" max="6913" width="13.375" style="28" customWidth="1"/>
    <col min="6914" max="6914" width="17.125" style="28" customWidth="1"/>
    <col min="6915" max="6915" width="13.375" style="28" customWidth="1"/>
    <col min="6916" max="6916" width="12.125" style="28" customWidth="1"/>
    <col min="6917" max="6918" width="10.875" style="28"/>
    <col min="6919" max="6919" width="12.125" style="28" customWidth="1"/>
    <col min="6920" max="6920" width="10.875" style="28"/>
    <col min="6921" max="6922" width="10.875" style="28" customWidth="1"/>
    <col min="6923" max="6923" width="12.125" style="28" customWidth="1"/>
    <col min="6924" max="7168" width="10.875" style="28"/>
    <col min="7169" max="7169" width="13.375" style="28" customWidth="1"/>
    <col min="7170" max="7170" width="17.125" style="28" customWidth="1"/>
    <col min="7171" max="7171" width="13.375" style="28" customWidth="1"/>
    <col min="7172" max="7172" width="12.125" style="28" customWidth="1"/>
    <col min="7173" max="7174" width="10.875" style="28"/>
    <col min="7175" max="7175" width="12.125" style="28" customWidth="1"/>
    <col min="7176" max="7176" width="10.875" style="28"/>
    <col min="7177" max="7178" width="10.875" style="28" customWidth="1"/>
    <col min="7179" max="7179" width="12.125" style="28" customWidth="1"/>
    <col min="7180" max="7424" width="10.875" style="28"/>
    <col min="7425" max="7425" width="13.375" style="28" customWidth="1"/>
    <col min="7426" max="7426" width="17.125" style="28" customWidth="1"/>
    <col min="7427" max="7427" width="13.375" style="28" customWidth="1"/>
    <col min="7428" max="7428" width="12.125" style="28" customWidth="1"/>
    <col min="7429" max="7430" width="10.875" style="28"/>
    <col min="7431" max="7431" width="12.125" style="28" customWidth="1"/>
    <col min="7432" max="7432" width="10.875" style="28"/>
    <col min="7433" max="7434" width="10.875" style="28" customWidth="1"/>
    <col min="7435" max="7435" width="12.125" style="28" customWidth="1"/>
    <col min="7436" max="7680" width="10.875" style="28"/>
    <col min="7681" max="7681" width="13.375" style="28" customWidth="1"/>
    <col min="7682" max="7682" width="17.125" style="28" customWidth="1"/>
    <col min="7683" max="7683" width="13.375" style="28" customWidth="1"/>
    <col min="7684" max="7684" width="12.125" style="28" customWidth="1"/>
    <col min="7685" max="7686" width="10.875" style="28"/>
    <col min="7687" max="7687" width="12.125" style="28" customWidth="1"/>
    <col min="7688" max="7688" width="10.875" style="28"/>
    <col min="7689" max="7690" width="10.875" style="28" customWidth="1"/>
    <col min="7691" max="7691" width="12.125" style="28" customWidth="1"/>
    <col min="7692" max="7936" width="10.875" style="28"/>
    <col min="7937" max="7937" width="13.375" style="28" customWidth="1"/>
    <col min="7938" max="7938" width="17.125" style="28" customWidth="1"/>
    <col min="7939" max="7939" width="13.375" style="28" customWidth="1"/>
    <col min="7940" max="7940" width="12.125" style="28" customWidth="1"/>
    <col min="7941" max="7942" width="10.875" style="28"/>
    <col min="7943" max="7943" width="12.125" style="28" customWidth="1"/>
    <col min="7944" max="7944" width="10.875" style="28"/>
    <col min="7945" max="7946" width="10.875" style="28" customWidth="1"/>
    <col min="7947" max="7947" width="12.125" style="28" customWidth="1"/>
    <col min="7948" max="8192" width="10.875" style="28"/>
    <col min="8193" max="8193" width="13.375" style="28" customWidth="1"/>
    <col min="8194" max="8194" width="17.125" style="28" customWidth="1"/>
    <col min="8195" max="8195" width="13.375" style="28" customWidth="1"/>
    <col min="8196" max="8196" width="12.125" style="28" customWidth="1"/>
    <col min="8197" max="8198" width="10.875" style="28"/>
    <col min="8199" max="8199" width="12.125" style="28" customWidth="1"/>
    <col min="8200" max="8200" width="10.875" style="28"/>
    <col min="8201" max="8202" width="10.875" style="28" customWidth="1"/>
    <col min="8203" max="8203" width="12.125" style="28" customWidth="1"/>
    <col min="8204" max="8448" width="10.875" style="28"/>
    <col min="8449" max="8449" width="13.375" style="28" customWidth="1"/>
    <col min="8450" max="8450" width="17.125" style="28" customWidth="1"/>
    <col min="8451" max="8451" width="13.375" style="28" customWidth="1"/>
    <col min="8452" max="8452" width="12.125" style="28" customWidth="1"/>
    <col min="8453" max="8454" width="10.875" style="28"/>
    <col min="8455" max="8455" width="12.125" style="28" customWidth="1"/>
    <col min="8456" max="8456" width="10.875" style="28"/>
    <col min="8457" max="8458" width="10.875" style="28" customWidth="1"/>
    <col min="8459" max="8459" width="12.125" style="28" customWidth="1"/>
    <col min="8460" max="8704" width="10.875" style="28"/>
    <col min="8705" max="8705" width="13.375" style="28" customWidth="1"/>
    <col min="8706" max="8706" width="17.125" style="28" customWidth="1"/>
    <col min="8707" max="8707" width="13.375" style="28" customWidth="1"/>
    <col min="8708" max="8708" width="12.125" style="28" customWidth="1"/>
    <col min="8709" max="8710" width="10.875" style="28"/>
    <col min="8711" max="8711" width="12.125" style="28" customWidth="1"/>
    <col min="8712" max="8712" width="10.875" style="28"/>
    <col min="8713" max="8714" width="10.875" style="28" customWidth="1"/>
    <col min="8715" max="8715" width="12.125" style="28" customWidth="1"/>
    <col min="8716" max="8960" width="10.875" style="28"/>
    <col min="8961" max="8961" width="13.375" style="28" customWidth="1"/>
    <col min="8962" max="8962" width="17.125" style="28" customWidth="1"/>
    <col min="8963" max="8963" width="13.375" style="28" customWidth="1"/>
    <col min="8964" max="8964" width="12.125" style="28" customWidth="1"/>
    <col min="8965" max="8966" width="10.875" style="28"/>
    <col min="8967" max="8967" width="12.125" style="28" customWidth="1"/>
    <col min="8968" max="8968" width="10.875" style="28"/>
    <col min="8969" max="8970" width="10.875" style="28" customWidth="1"/>
    <col min="8971" max="8971" width="12.125" style="28" customWidth="1"/>
    <col min="8972" max="9216" width="10.875" style="28"/>
    <col min="9217" max="9217" width="13.375" style="28" customWidth="1"/>
    <col min="9218" max="9218" width="17.125" style="28" customWidth="1"/>
    <col min="9219" max="9219" width="13.375" style="28" customWidth="1"/>
    <col min="9220" max="9220" width="12.125" style="28" customWidth="1"/>
    <col min="9221" max="9222" width="10.875" style="28"/>
    <col min="9223" max="9223" width="12.125" style="28" customWidth="1"/>
    <col min="9224" max="9224" width="10.875" style="28"/>
    <col min="9225" max="9226" width="10.875" style="28" customWidth="1"/>
    <col min="9227" max="9227" width="12.125" style="28" customWidth="1"/>
    <col min="9228" max="9472" width="10.875" style="28"/>
    <col min="9473" max="9473" width="13.375" style="28" customWidth="1"/>
    <col min="9474" max="9474" width="17.125" style="28" customWidth="1"/>
    <col min="9475" max="9475" width="13.375" style="28" customWidth="1"/>
    <col min="9476" max="9476" width="12.125" style="28" customWidth="1"/>
    <col min="9477" max="9478" width="10.875" style="28"/>
    <col min="9479" max="9479" width="12.125" style="28" customWidth="1"/>
    <col min="9480" max="9480" width="10.875" style="28"/>
    <col min="9481" max="9482" width="10.875" style="28" customWidth="1"/>
    <col min="9483" max="9483" width="12.125" style="28" customWidth="1"/>
    <col min="9484" max="9728" width="10.875" style="28"/>
    <col min="9729" max="9729" width="13.375" style="28" customWidth="1"/>
    <col min="9730" max="9730" width="17.125" style="28" customWidth="1"/>
    <col min="9731" max="9731" width="13.375" style="28" customWidth="1"/>
    <col min="9732" max="9732" width="12.125" style="28" customWidth="1"/>
    <col min="9733" max="9734" width="10.875" style="28"/>
    <col min="9735" max="9735" width="12.125" style="28" customWidth="1"/>
    <col min="9736" max="9736" width="10.875" style="28"/>
    <col min="9737" max="9738" width="10.875" style="28" customWidth="1"/>
    <col min="9739" max="9739" width="12.125" style="28" customWidth="1"/>
    <col min="9740" max="9984" width="10.875" style="28"/>
    <col min="9985" max="9985" width="13.375" style="28" customWidth="1"/>
    <col min="9986" max="9986" width="17.125" style="28" customWidth="1"/>
    <col min="9987" max="9987" width="13.375" style="28" customWidth="1"/>
    <col min="9988" max="9988" width="12.125" style="28" customWidth="1"/>
    <col min="9989" max="9990" width="10.875" style="28"/>
    <col min="9991" max="9991" width="12.125" style="28" customWidth="1"/>
    <col min="9992" max="9992" width="10.875" style="28"/>
    <col min="9993" max="9994" width="10.875" style="28" customWidth="1"/>
    <col min="9995" max="9995" width="12.125" style="28" customWidth="1"/>
    <col min="9996" max="10240" width="10.875" style="28"/>
    <col min="10241" max="10241" width="13.375" style="28" customWidth="1"/>
    <col min="10242" max="10242" width="17.125" style="28" customWidth="1"/>
    <col min="10243" max="10243" width="13.375" style="28" customWidth="1"/>
    <col min="10244" max="10244" width="12.125" style="28" customWidth="1"/>
    <col min="10245" max="10246" width="10.875" style="28"/>
    <col min="10247" max="10247" width="12.125" style="28" customWidth="1"/>
    <col min="10248" max="10248" width="10.875" style="28"/>
    <col min="10249" max="10250" width="10.875" style="28" customWidth="1"/>
    <col min="10251" max="10251" width="12.125" style="28" customWidth="1"/>
    <col min="10252" max="10496" width="10.875" style="28"/>
    <col min="10497" max="10497" width="13.375" style="28" customWidth="1"/>
    <col min="10498" max="10498" width="17.125" style="28" customWidth="1"/>
    <col min="10499" max="10499" width="13.375" style="28" customWidth="1"/>
    <col min="10500" max="10500" width="12.125" style="28" customWidth="1"/>
    <col min="10501" max="10502" width="10.875" style="28"/>
    <col min="10503" max="10503" width="12.125" style="28" customWidth="1"/>
    <col min="10504" max="10504" width="10.875" style="28"/>
    <col min="10505" max="10506" width="10.875" style="28" customWidth="1"/>
    <col min="10507" max="10507" width="12.125" style="28" customWidth="1"/>
    <col min="10508" max="10752" width="10.875" style="28"/>
    <col min="10753" max="10753" width="13.375" style="28" customWidth="1"/>
    <col min="10754" max="10754" width="17.125" style="28" customWidth="1"/>
    <col min="10755" max="10755" width="13.375" style="28" customWidth="1"/>
    <col min="10756" max="10756" width="12.125" style="28" customWidth="1"/>
    <col min="10757" max="10758" width="10.875" style="28"/>
    <col min="10759" max="10759" width="12.125" style="28" customWidth="1"/>
    <col min="10760" max="10760" width="10.875" style="28"/>
    <col min="10761" max="10762" width="10.875" style="28" customWidth="1"/>
    <col min="10763" max="10763" width="12.125" style="28" customWidth="1"/>
    <col min="10764" max="11008" width="10.875" style="28"/>
    <col min="11009" max="11009" width="13.375" style="28" customWidth="1"/>
    <col min="11010" max="11010" width="17.125" style="28" customWidth="1"/>
    <col min="11011" max="11011" width="13.375" style="28" customWidth="1"/>
    <col min="11012" max="11012" width="12.125" style="28" customWidth="1"/>
    <col min="11013" max="11014" width="10.875" style="28"/>
    <col min="11015" max="11015" width="12.125" style="28" customWidth="1"/>
    <col min="11016" max="11016" width="10.875" style="28"/>
    <col min="11017" max="11018" width="10.875" style="28" customWidth="1"/>
    <col min="11019" max="11019" width="12.125" style="28" customWidth="1"/>
    <col min="11020" max="11264" width="10.875" style="28"/>
    <col min="11265" max="11265" width="13.375" style="28" customWidth="1"/>
    <col min="11266" max="11266" width="17.125" style="28" customWidth="1"/>
    <col min="11267" max="11267" width="13.375" style="28" customWidth="1"/>
    <col min="11268" max="11268" width="12.125" style="28" customWidth="1"/>
    <col min="11269" max="11270" width="10.875" style="28"/>
    <col min="11271" max="11271" width="12.125" style="28" customWidth="1"/>
    <col min="11272" max="11272" width="10.875" style="28"/>
    <col min="11273" max="11274" width="10.875" style="28" customWidth="1"/>
    <col min="11275" max="11275" width="12.125" style="28" customWidth="1"/>
    <col min="11276" max="11520" width="10.875" style="28"/>
    <col min="11521" max="11521" width="13.375" style="28" customWidth="1"/>
    <col min="11522" max="11522" width="17.125" style="28" customWidth="1"/>
    <col min="11523" max="11523" width="13.375" style="28" customWidth="1"/>
    <col min="11524" max="11524" width="12.125" style="28" customWidth="1"/>
    <col min="11525" max="11526" width="10.875" style="28"/>
    <col min="11527" max="11527" width="12.125" style="28" customWidth="1"/>
    <col min="11528" max="11528" width="10.875" style="28"/>
    <col min="11529" max="11530" width="10.875" style="28" customWidth="1"/>
    <col min="11531" max="11531" width="12.125" style="28" customWidth="1"/>
    <col min="11532" max="11776" width="10.875" style="28"/>
    <col min="11777" max="11777" width="13.375" style="28" customWidth="1"/>
    <col min="11778" max="11778" width="17.125" style="28" customWidth="1"/>
    <col min="11779" max="11779" width="13.375" style="28" customWidth="1"/>
    <col min="11780" max="11780" width="12.125" style="28" customWidth="1"/>
    <col min="11781" max="11782" width="10.875" style="28"/>
    <col min="11783" max="11783" width="12.125" style="28" customWidth="1"/>
    <col min="11784" max="11784" width="10.875" style="28"/>
    <col min="11785" max="11786" width="10.875" style="28" customWidth="1"/>
    <col min="11787" max="11787" width="12.125" style="28" customWidth="1"/>
    <col min="11788" max="12032" width="10.875" style="28"/>
    <col min="12033" max="12033" width="13.375" style="28" customWidth="1"/>
    <col min="12034" max="12034" width="17.125" style="28" customWidth="1"/>
    <col min="12035" max="12035" width="13.375" style="28" customWidth="1"/>
    <col min="12036" max="12036" width="12.125" style="28" customWidth="1"/>
    <col min="12037" max="12038" width="10.875" style="28"/>
    <col min="12039" max="12039" width="12.125" style="28" customWidth="1"/>
    <col min="12040" max="12040" width="10.875" style="28"/>
    <col min="12041" max="12042" width="10.875" style="28" customWidth="1"/>
    <col min="12043" max="12043" width="12.125" style="28" customWidth="1"/>
    <col min="12044" max="12288" width="10.875" style="28"/>
    <col min="12289" max="12289" width="13.375" style="28" customWidth="1"/>
    <col min="12290" max="12290" width="17.125" style="28" customWidth="1"/>
    <col min="12291" max="12291" width="13.375" style="28" customWidth="1"/>
    <col min="12292" max="12292" width="12.125" style="28" customWidth="1"/>
    <col min="12293" max="12294" width="10.875" style="28"/>
    <col min="12295" max="12295" width="12.125" style="28" customWidth="1"/>
    <col min="12296" max="12296" width="10.875" style="28"/>
    <col min="12297" max="12298" width="10.875" style="28" customWidth="1"/>
    <col min="12299" max="12299" width="12.125" style="28" customWidth="1"/>
    <col min="12300" max="12544" width="10.875" style="28"/>
    <col min="12545" max="12545" width="13.375" style="28" customWidth="1"/>
    <col min="12546" max="12546" width="17.125" style="28" customWidth="1"/>
    <col min="12547" max="12547" width="13.375" style="28" customWidth="1"/>
    <col min="12548" max="12548" width="12.125" style="28" customWidth="1"/>
    <col min="12549" max="12550" width="10.875" style="28"/>
    <col min="12551" max="12551" width="12.125" style="28" customWidth="1"/>
    <col min="12552" max="12552" width="10.875" style="28"/>
    <col min="12553" max="12554" width="10.875" style="28" customWidth="1"/>
    <col min="12555" max="12555" width="12.125" style="28" customWidth="1"/>
    <col min="12556" max="12800" width="10.875" style="28"/>
    <col min="12801" max="12801" width="13.375" style="28" customWidth="1"/>
    <col min="12802" max="12802" width="17.125" style="28" customWidth="1"/>
    <col min="12803" max="12803" width="13.375" style="28" customWidth="1"/>
    <col min="12804" max="12804" width="12.125" style="28" customWidth="1"/>
    <col min="12805" max="12806" width="10.875" style="28"/>
    <col min="12807" max="12807" width="12.125" style="28" customWidth="1"/>
    <col min="12808" max="12808" width="10.875" style="28"/>
    <col min="12809" max="12810" width="10.875" style="28" customWidth="1"/>
    <col min="12811" max="12811" width="12.125" style="28" customWidth="1"/>
    <col min="12812" max="13056" width="10.875" style="28"/>
    <col min="13057" max="13057" width="13.375" style="28" customWidth="1"/>
    <col min="13058" max="13058" width="17.125" style="28" customWidth="1"/>
    <col min="13059" max="13059" width="13.375" style="28" customWidth="1"/>
    <col min="13060" max="13060" width="12.125" style="28" customWidth="1"/>
    <col min="13061" max="13062" width="10.875" style="28"/>
    <col min="13063" max="13063" width="12.125" style="28" customWidth="1"/>
    <col min="13064" max="13064" width="10.875" style="28"/>
    <col min="13065" max="13066" width="10.875" style="28" customWidth="1"/>
    <col min="13067" max="13067" width="12.125" style="28" customWidth="1"/>
    <col min="13068" max="13312" width="10.875" style="28"/>
    <col min="13313" max="13313" width="13.375" style="28" customWidth="1"/>
    <col min="13314" max="13314" width="17.125" style="28" customWidth="1"/>
    <col min="13315" max="13315" width="13.375" style="28" customWidth="1"/>
    <col min="13316" max="13316" width="12.125" style="28" customWidth="1"/>
    <col min="13317" max="13318" width="10.875" style="28"/>
    <col min="13319" max="13319" width="12.125" style="28" customWidth="1"/>
    <col min="13320" max="13320" width="10.875" style="28"/>
    <col min="13321" max="13322" width="10.875" style="28" customWidth="1"/>
    <col min="13323" max="13323" width="12.125" style="28" customWidth="1"/>
    <col min="13324" max="13568" width="10.875" style="28"/>
    <col min="13569" max="13569" width="13.375" style="28" customWidth="1"/>
    <col min="13570" max="13570" width="17.125" style="28" customWidth="1"/>
    <col min="13571" max="13571" width="13.375" style="28" customWidth="1"/>
    <col min="13572" max="13572" width="12.125" style="28" customWidth="1"/>
    <col min="13573" max="13574" width="10.875" style="28"/>
    <col min="13575" max="13575" width="12.125" style="28" customWidth="1"/>
    <col min="13576" max="13576" width="10.875" style="28"/>
    <col min="13577" max="13578" width="10.875" style="28" customWidth="1"/>
    <col min="13579" max="13579" width="12.125" style="28" customWidth="1"/>
    <col min="13580" max="13824" width="10.875" style="28"/>
    <col min="13825" max="13825" width="13.375" style="28" customWidth="1"/>
    <col min="13826" max="13826" width="17.125" style="28" customWidth="1"/>
    <col min="13827" max="13827" width="13.375" style="28" customWidth="1"/>
    <col min="13828" max="13828" width="12.125" style="28" customWidth="1"/>
    <col min="13829" max="13830" width="10.875" style="28"/>
    <col min="13831" max="13831" width="12.125" style="28" customWidth="1"/>
    <col min="13832" max="13832" width="10.875" style="28"/>
    <col min="13833" max="13834" width="10.875" style="28" customWidth="1"/>
    <col min="13835" max="13835" width="12.125" style="28" customWidth="1"/>
    <col min="13836" max="14080" width="10.875" style="28"/>
    <col min="14081" max="14081" width="13.375" style="28" customWidth="1"/>
    <col min="14082" max="14082" width="17.125" style="28" customWidth="1"/>
    <col min="14083" max="14083" width="13.375" style="28" customWidth="1"/>
    <col min="14084" max="14084" width="12.125" style="28" customWidth="1"/>
    <col min="14085" max="14086" width="10.875" style="28"/>
    <col min="14087" max="14087" width="12.125" style="28" customWidth="1"/>
    <col min="14088" max="14088" width="10.875" style="28"/>
    <col min="14089" max="14090" width="10.875" style="28" customWidth="1"/>
    <col min="14091" max="14091" width="12.125" style="28" customWidth="1"/>
    <col min="14092" max="14336" width="10.875" style="28"/>
    <col min="14337" max="14337" width="13.375" style="28" customWidth="1"/>
    <col min="14338" max="14338" width="17.125" style="28" customWidth="1"/>
    <col min="14339" max="14339" width="13.375" style="28" customWidth="1"/>
    <col min="14340" max="14340" width="12.125" style="28" customWidth="1"/>
    <col min="14341" max="14342" width="10.875" style="28"/>
    <col min="14343" max="14343" width="12.125" style="28" customWidth="1"/>
    <col min="14344" max="14344" width="10.875" style="28"/>
    <col min="14345" max="14346" width="10.875" style="28" customWidth="1"/>
    <col min="14347" max="14347" width="12.125" style="28" customWidth="1"/>
    <col min="14348" max="14592" width="10.875" style="28"/>
    <col min="14593" max="14593" width="13.375" style="28" customWidth="1"/>
    <col min="14594" max="14594" width="17.125" style="28" customWidth="1"/>
    <col min="14595" max="14595" width="13.375" style="28" customWidth="1"/>
    <col min="14596" max="14596" width="12.125" style="28" customWidth="1"/>
    <col min="14597" max="14598" width="10.875" style="28"/>
    <col min="14599" max="14599" width="12.125" style="28" customWidth="1"/>
    <col min="14600" max="14600" width="10.875" style="28"/>
    <col min="14601" max="14602" width="10.875" style="28" customWidth="1"/>
    <col min="14603" max="14603" width="12.125" style="28" customWidth="1"/>
    <col min="14604" max="14848" width="10.875" style="28"/>
    <col min="14849" max="14849" width="13.375" style="28" customWidth="1"/>
    <col min="14850" max="14850" width="17.125" style="28" customWidth="1"/>
    <col min="14851" max="14851" width="13.375" style="28" customWidth="1"/>
    <col min="14852" max="14852" width="12.125" style="28" customWidth="1"/>
    <col min="14853" max="14854" width="10.875" style="28"/>
    <col min="14855" max="14855" width="12.125" style="28" customWidth="1"/>
    <col min="14856" max="14856" width="10.875" style="28"/>
    <col min="14857" max="14858" width="10.875" style="28" customWidth="1"/>
    <col min="14859" max="14859" width="12.125" style="28" customWidth="1"/>
    <col min="14860" max="15104" width="10.875" style="28"/>
    <col min="15105" max="15105" width="13.375" style="28" customWidth="1"/>
    <col min="15106" max="15106" width="17.125" style="28" customWidth="1"/>
    <col min="15107" max="15107" width="13.375" style="28" customWidth="1"/>
    <col min="15108" max="15108" width="12.125" style="28" customWidth="1"/>
    <col min="15109" max="15110" width="10.875" style="28"/>
    <col min="15111" max="15111" width="12.125" style="28" customWidth="1"/>
    <col min="15112" max="15112" width="10.875" style="28"/>
    <col min="15113" max="15114" width="10.875" style="28" customWidth="1"/>
    <col min="15115" max="15115" width="12.125" style="28" customWidth="1"/>
    <col min="15116" max="15360" width="10.875" style="28"/>
    <col min="15361" max="15361" width="13.375" style="28" customWidth="1"/>
    <col min="15362" max="15362" width="17.125" style="28" customWidth="1"/>
    <col min="15363" max="15363" width="13.375" style="28" customWidth="1"/>
    <col min="15364" max="15364" width="12.125" style="28" customWidth="1"/>
    <col min="15365" max="15366" width="10.875" style="28"/>
    <col min="15367" max="15367" width="12.125" style="28" customWidth="1"/>
    <col min="15368" max="15368" width="10.875" style="28"/>
    <col min="15369" max="15370" width="10.875" style="28" customWidth="1"/>
    <col min="15371" max="15371" width="12.125" style="28" customWidth="1"/>
    <col min="15372" max="15616" width="10.875" style="28"/>
    <col min="15617" max="15617" width="13.375" style="28" customWidth="1"/>
    <col min="15618" max="15618" width="17.125" style="28" customWidth="1"/>
    <col min="15619" max="15619" width="13.375" style="28" customWidth="1"/>
    <col min="15620" max="15620" width="12.125" style="28" customWidth="1"/>
    <col min="15621" max="15622" width="10.875" style="28"/>
    <col min="15623" max="15623" width="12.125" style="28" customWidth="1"/>
    <col min="15624" max="15624" width="10.875" style="28"/>
    <col min="15625" max="15626" width="10.875" style="28" customWidth="1"/>
    <col min="15627" max="15627" width="12.125" style="28" customWidth="1"/>
    <col min="15628" max="15872" width="10.875" style="28"/>
    <col min="15873" max="15873" width="13.375" style="28" customWidth="1"/>
    <col min="15874" max="15874" width="17.125" style="28" customWidth="1"/>
    <col min="15875" max="15875" width="13.375" style="28" customWidth="1"/>
    <col min="15876" max="15876" width="12.125" style="28" customWidth="1"/>
    <col min="15877" max="15878" width="10.875" style="28"/>
    <col min="15879" max="15879" width="12.125" style="28" customWidth="1"/>
    <col min="15880" max="15880" width="10.875" style="28"/>
    <col min="15881" max="15882" width="10.875" style="28" customWidth="1"/>
    <col min="15883" max="15883" width="12.125" style="28" customWidth="1"/>
    <col min="15884" max="16128" width="10.875" style="28"/>
    <col min="16129" max="16129" width="13.375" style="28" customWidth="1"/>
    <col min="16130" max="16130" width="17.125" style="28" customWidth="1"/>
    <col min="16131" max="16131" width="13.375" style="28" customWidth="1"/>
    <col min="16132" max="16132" width="12.125" style="28" customWidth="1"/>
    <col min="16133" max="16134" width="10.875" style="28"/>
    <col min="16135" max="16135" width="12.125" style="28" customWidth="1"/>
    <col min="16136" max="16136" width="10.875" style="28"/>
    <col min="16137" max="16138" width="10.875" style="28" customWidth="1"/>
    <col min="16139" max="16139" width="12.125" style="28" customWidth="1"/>
    <col min="16140" max="16384" width="10.875" style="28"/>
  </cols>
  <sheetData>
    <row r="1" spans="1:12" x14ac:dyDescent="0.2">
      <c r="A1" s="43"/>
    </row>
    <row r="6" spans="1:12" x14ac:dyDescent="0.2">
      <c r="D6" s="3" t="s">
        <v>570</v>
      </c>
    </row>
    <row r="7" spans="1:12" x14ac:dyDescent="0.2">
      <c r="F7" s="43" t="s">
        <v>531</v>
      </c>
    </row>
    <row r="8" spans="1:12" x14ac:dyDescent="0.2">
      <c r="C8" s="3" t="s">
        <v>504</v>
      </c>
    </row>
    <row r="9" spans="1:12" ht="18" thickBot="1" x14ac:dyDescent="0.25">
      <c r="B9" s="44"/>
      <c r="C9" s="44"/>
      <c r="D9" s="44"/>
      <c r="E9" s="44"/>
      <c r="F9" s="44"/>
      <c r="G9" s="44"/>
      <c r="H9" s="44"/>
      <c r="I9" s="44"/>
      <c r="J9" s="44"/>
      <c r="K9" s="66" t="s">
        <v>571</v>
      </c>
      <c r="L9" s="44"/>
    </row>
    <row r="10" spans="1:12" x14ac:dyDescent="0.2">
      <c r="C10" s="40"/>
      <c r="D10" s="163" t="s">
        <v>506</v>
      </c>
      <c r="E10" s="40"/>
      <c r="F10" s="40"/>
      <c r="G10" s="163" t="s">
        <v>507</v>
      </c>
      <c r="H10" s="40"/>
      <c r="I10" s="163" t="s">
        <v>508</v>
      </c>
      <c r="J10" s="40"/>
      <c r="K10" s="40"/>
      <c r="L10" s="40"/>
    </row>
    <row r="11" spans="1:12" x14ac:dyDescent="0.2">
      <c r="C11" s="163" t="s">
        <v>509</v>
      </c>
      <c r="D11" s="163" t="s">
        <v>510</v>
      </c>
      <c r="E11" s="163" t="s">
        <v>13</v>
      </c>
      <c r="F11" s="163" t="s">
        <v>14</v>
      </c>
      <c r="G11" s="163" t="s">
        <v>511</v>
      </c>
      <c r="H11" s="163" t="s">
        <v>512</v>
      </c>
      <c r="I11" s="163" t="s">
        <v>513</v>
      </c>
      <c r="J11" s="163" t="s">
        <v>514</v>
      </c>
      <c r="K11" s="67" t="s">
        <v>572</v>
      </c>
      <c r="L11" s="163" t="s">
        <v>516</v>
      </c>
    </row>
    <row r="12" spans="1:12" x14ac:dyDescent="0.2">
      <c r="B12" s="46"/>
      <c r="C12" s="48" t="s">
        <v>517</v>
      </c>
      <c r="D12" s="48" t="s">
        <v>573</v>
      </c>
      <c r="E12" s="59"/>
      <c r="F12" s="59"/>
      <c r="G12" s="48" t="s">
        <v>519</v>
      </c>
      <c r="H12" s="48" t="s">
        <v>520</v>
      </c>
      <c r="I12" s="48" t="s">
        <v>528</v>
      </c>
      <c r="J12" s="48" t="s">
        <v>522</v>
      </c>
      <c r="K12" s="48"/>
      <c r="L12" s="48"/>
    </row>
    <row r="13" spans="1:12" x14ac:dyDescent="0.2">
      <c r="C13" s="40"/>
    </row>
    <row r="14" spans="1:12" x14ac:dyDescent="0.2">
      <c r="B14" s="43" t="s">
        <v>574</v>
      </c>
      <c r="C14" s="51">
        <v>121188</v>
      </c>
      <c r="D14" s="52">
        <v>85702</v>
      </c>
      <c r="E14" s="52">
        <v>6952</v>
      </c>
      <c r="F14" s="52">
        <v>37039</v>
      </c>
      <c r="G14" s="54">
        <v>1871</v>
      </c>
      <c r="H14" s="52">
        <v>13604</v>
      </c>
      <c r="I14" s="52">
        <v>19094</v>
      </c>
      <c r="J14" s="52">
        <v>6659</v>
      </c>
      <c r="K14" s="238" t="s">
        <v>524</v>
      </c>
      <c r="L14" s="52">
        <v>35485</v>
      </c>
    </row>
    <row r="15" spans="1:12" x14ac:dyDescent="0.2">
      <c r="B15" s="43" t="s">
        <v>575</v>
      </c>
      <c r="C15" s="51">
        <v>115573</v>
      </c>
      <c r="D15" s="52">
        <v>81467</v>
      </c>
      <c r="E15" s="52">
        <v>6824</v>
      </c>
      <c r="F15" s="52">
        <v>34525</v>
      </c>
      <c r="G15" s="54">
        <v>1878</v>
      </c>
      <c r="H15" s="52">
        <v>13449</v>
      </c>
      <c r="I15" s="52">
        <v>17679</v>
      </c>
      <c r="J15" s="52">
        <v>6746</v>
      </c>
      <c r="K15" s="238" t="s">
        <v>524</v>
      </c>
      <c r="L15" s="52">
        <v>34106</v>
      </c>
    </row>
    <row r="16" spans="1:12" x14ac:dyDescent="0.2">
      <c r="B16" s="43" t="s">
        <v>576</v>
      </c>
      <c r="C16" s="51">
        <v>132126</v>
      </c>
      <c r="D16" s="52">
        <v>88154</v>
      </c>
      <c r="E16" s="52">
        <v>6748</v>
      </c>
      <c r="F16" s="52">
        <v>37704</v>
      </c>
      <c r="G16" s="54">
        <v>2284</v>
      </c>
      <c r="H16" s="52">
        <v>13114</v>
      </c>
      <c r="I16" s="52">
        <v>21821</v>
      </c>
      <c r="J16" s="52">
        <v>6121</v>
      </c>
      <c r="K16" s="238" t="s">
        <v>524</v>
      </c>
      <c r="L16" s="52">
        <v>43972</v>
      </c>
    </row>
    <row r="17" spans="2:12" x14ac:dyDescent="0.2">
      <c r="B17" s="43"/>
      <c r="C17" s="51"/>
      <c r="D17" s="52"/>
      <c r="E17" s="52"/>
      <c r="F17" s="52"/>
      <c r="G17" s="54"/>
      <c r="H17" s="52"/>
      <c r="I17" s="52"/>
      <c r="J17" s="52"/>
      <c r="K17" s="238"/>
      <c r="L17" s="52"/>
    </row>
    <row r="18" spans="2:12" x14ac:dyDescent="0.2">
      <c r="B18" s="43" t="s">
        <v>577</v>
      </c>
      <c r="C18" s="51">
        <v>129189</v>
      </c>
      <c r="D18" s="52">
        <v>85071</v>
      </c>
      <c r="E18" s="52">
        <v>6271</v>
      </c>
      <c r="F18" s="52">
        <v>36388</v>
      </c>
      <c r="G18" s="52">
        <v>2249</v>
      </c>
      <c r="H18" s="52">
        <v>12738</v>
      </c>
      <c r="I18" s="52">
        <v>20956</v>
      </c>
      <c r="J18" s="52">
        <v>6143</v>
      </c>
      <c r="K18" s="238" t="s">
        <v>524</v>
      </c>
      <c r="L18" s="52">
        <v>44118</v>
      </c>
    </row>
    <row r="19" spans="2:12" x14ac:dyDescent="0.2">
      <c r="B19" s="43" t="s">
        <v>578</v>
      </c>
      <c r="C19" s="51">
        <v>124009</v>
      </c>
      <c r="D19" s="52">
        <v>80737</v>
      </c>
      <c r="E19" s="52">
        <v>6115</v>
      </c>
      <c r="F19" s="52">
        <v>33215</v>
      </c>
      <c r="G19" s="52">
        <v>2154</v>
      </c>
      <c r="H19" s="52">
        <v>11962</v>
      </c>
      <c r="I19" s="52">
        <v>20996</v>
      </c>
      <c r="J19" s="52">
        <v>5996</v>
      </c>
      <c r="K19" s="238" t="s">
        <v>524</v>
      </c>
      <c r="L19" s="52">
        <v>43272</v>
      </c>
    </row>
    <row r="20" spans="2:12" s="164" customFormat="1" x14ac:dyDescent="0.2">
      <c r="B20" s="3" t="s">
        <v>579</v>
      </c>
      <c r="C20" s="118">
        <v>121174</v>
      </c>
      <c r="D20" s="119">
        <v>77739</v>
      </c>
      <c r="E20" s="119">
        <v>5602</v>
      </c>
      <c r="F20" s="119">
        <v>31189</v>
      </c>
      <c r="G20" s="119">
        <v>2078</v>
      </c>
      <c r="H20" s="119">
        <v>11717</v>
      </c>
      <c r="I20" s="119">
        <v>20820</v>
      </c>
      <c r="J20" s="119">
        <v>6044</v>
      </c>
      <c r="K20" s="239" t="s">
        <v>524</v>
      </c>
      <c r="L20" s="119">
        <v>43434</v>
      </c>
    </row>
    <row r="21" spans="2:12" x14ac:dyDescent="0.2">
      <c r="C21" s="40"/>
      <c r="G21" s="52"/>
      <c r="K21" s="52"/>
    </row>
    <row r="22" spans="2:12" x14ac:dyDescent="0.2">
      <c r="B22" s="43" t="s">
        <v>580</v>
      </c>
      <c r="C22" s="240">
        <v>121284</v>
      </c>
      <c r="D22" s="241">
        <v>77928</v>
      </c>
      <c r="E22" s="241">
        <v>5964</v>
      </c>
      <c r="F22" s="241">
        <v>31553</v>
      </c>
      <c r="G22" s="238">
        <v>2072</v>
      </c>
      <c r="H22" s="241">
        <v>11667</v>
      </c>
      <c r="I22" s="241">
        <v>20531</v>
      </c>
      <c r="J22" s="241">
        <v>5847</v>
      </c>
      <c r="K22" s="238" t="s">
        <v>524</v>
      </c>
      <c r="L22" s="241">
        <v>43356</v>
      </c>
    </row>
    <row r="23" spans="2:12" x14ac:dyDescent="0.2">
      <c r="B23" s="43" t="s">
        <v>581</v>
      </c>
      <c r="C23" s="240">
        <v>121216</v>
      </c>
      <c r="D23" s="241">
        <v>77970</v>
      </c>
      <c r="E23" s="241">
        <v>6009</v>
      </c>
      <c r="F23" s="241">
        <v>31567</v>
      </c>
      <c r="G23" s="238">
        <v>2072</v>
      </c>
      <c r="H23" s="241">
        <v>11605</v>
      </c>
      <c r="I23" s="241">
        <v>20361</v>
      </c>
      <c r="J23" s="241">
        <v>6062</v>
      </c>
      <c r="K23" s="238" t="s">
        <v>524</v>
      </c>
      <c r="L23" s="241">
        <v>43246</v>
      </c>
    </row>
    <row r="24" spans="2:12" x14ac:dyDescent="0.2">
      <c r="B24" s="43" t="s">
        <v>582</v>
      </c>
      <c r="C24" s="240">
        <v>119772</v>
      </c>
      <c r="D24" s="241">
        <v>78337</v>
      </c>
      <c r="E24" s="241">
        <v>5953</v>
      </c>
      <c r="F24" s="241">
        <v>31701</v>
      </c>
      <c r="G24" s="238">
        <v>2057</v>
      </c>
      <c r="H24" s="241">
        <v>11702</v>
      </c>
      <c r="I24" s="241">
        <v>20610</v>
      </c>
      <c r="J24" s="241">
        <v>6017</v>
      </c>
      <c r="K24" s="238" t="s">
        <v>524</v>
      </c>
      <c r="L24" s="241">
        <v>41435</v>
      </c>
    </row>
    <row r="25" spans="2:12" x14ac:dyDescent="0.2">
      <c r="C25" s="40"/>
    </row>
    <row r="26" spans="2:12" x14ac:dyDescent="0.2">
      <c r="B26" s="43" t="s">
        <v>583</v>
      </c>
      <c r="C26" s="240">
        <v>122308</v>
      </c>
      <c r="D26" s="241">
        <v>78500</v>
      </c>
      <c r="E26" s="241">
        <v>6116</v>
      </c>
      <c r="F26" s="241">
        <v>31692</v>
      </c>
      <c r="G26" s="238">
        <v>2057</v>
      </c>
      <c r="H26" s="241">
        <v>11738</v>
      </c>
      <c r="I26" s="241">
        <v>20415</v>
      </c>
      <c r="J26" s="241">
        <v>6197</v>
      </c>
      <c r="K26" s="238" t="s">
        <v>524</v>
      </c>
      <c r="L26" s="241">
        <v>43808</v>
      </c>
    </row>
    <row r="27" spans="2:12" x14ac:dyDescent="0.2">
      <c r="B27" s="43" t="s">
        <v>584</v>
      </c>
      <c r="C27" s="240">
        <v>122450</v>
      </c>
      <c r="D27" s="241">
        <v>78630</v>
      </c>
      <c r="E27" s="241">
        <v>6061</v>
      </c>
      <c r="F27" s="241">
        <v>31277</v>
      </c>
      <c r="G27" s="238">
        <v>2052</v>
      </c>
      <c r="H27" s="241">
        <v>11702</v>
      </c>
      <c r="I27" s="241">
        <v>21073</v>
      </c>
      <c r="J27" s="241">
        <v>6175</v>
      </c>
      <c r="K27" s="238" t="s">
        <v>524</v>
      </c>
      <c r="L27" s="241">
        <v>43820</v>
      </c>
    </row>
    <row r="28" spans="2:12" x14ac:dyDescent="0.2">
      <c r="B28" s="43" t="s">
        <v>585</v>
      </c>
      <c r="C28" s="240">
        <v>122147</v>
      </c>
      <c r="D28" s="241">
        <v>78208</v>
      </c>
      <c r="E28" s="241">
        <v>5950</v>
      </c>
      <c r="F28" s="241">
        <v>31113</v>
      </c>
      <c r="G28" s="238">
        <v>2081</v>
      </c>
      <c r="H28" s="241">
        <v>11680</v>
      </c>
      <c r="I28" s="241">
        <v>21003</v>
      </c>
      <c r="J28" s="241">
        <v>6091</v>
      </c>
      <c r="K28" s="238" t="s">
        <v>524</v>
      </c>
      <c r="L28" s="241">
        <v>43939</v>
      </c>
    </row>
    <row r="29" spans="2:12" x14ac:dyDescent="0.2">
      <c r="C29" s="40"/>
    </row>
    <row r="30" spans="2:12" x14ac:dyDescent="0.2">
      <c r="B30" s="43" t="s">
        <v>586</v>
      </c>
      <c r="C30" s="240">
        <v>120904</v>
      </c>
      <c r="D30" s="241">
        <v>77334</v>
      </c>
      <c r="E30" s="241">
        <v>5271</v>
      </c>
      <c r="F30" s="241">
        <v>31083</v>
      </c>
      <c r="G30" s="238">
        <v>2055</v>
      </c>
      <c r="H30" s="241">
        <v>11698</v>
      </c>
      <c r="I30" s="241">
        <v>20903</v>
      </c>
      <c r="J30" s="241">
        <v>6037</v>
      </c>
      <c r="K30" s="238" t="s">
        <v>524</v>
      </c>
      <c r="L30" s="241">
        <v>43570</v>
      </c>
    </row>
    <row r="31" spans="2:12" x14ac:dyDescent="0.2">
      <c r="B31" s="43" t="s">
        <v>587</v>
      </c>
      <c r="C31" s="240">
        <v>121123</v>
      </c>
      <c r="D31" s="241">
        <v>77640</v>
      </c>
      <c r="E31" s="241">
        <v>5304</v>
      </c>
      <c r="F31" s="241">
        <v>30946</v>
      </c>
      <c r="G31" s="238">
        <v>2055</v>
      </c>
      <c r="H31" s="241">
        <v>11793</v>
      </c>
      <c r="I31" s="241">
        <v>21163</v>
      </c>
      <c r="J31" s="241">
        <v>6095</v>
      </c>
      <c r="K31" s="238" t="s">
        <v>524</v>
      </c>
      <c r="L31" s="241">
        <v>43483</v>
      </c>
    </row>
    <row r="32" spans="2:12" x14ac:dyDescent="0.2">
      <c r="B32" s="43" t="s">
        <v>588</v>
      </c>
      <c r="C32" s="240">
        <v>120941</v>
      </c>
      <c r="D32" s="241">
        <v>77368</v>
      </c>
      <c r="E32" s="241">
        <v>5252</v>
      </c>
      <c r="F32" s="241">
        <v>30995</v>
      </c>
      <c r="G32" s="238">
        <v>2065</v>
      </c>
      <c r="H32" s="241">
        <v>11755</v>
      </c>
      <c r="I32" s="241">
        <v>20970</v>
      </c>
      <c r="J32" s="241">
        <v>6044</v>
      </c>
      <c r="K32" s="238" t="s">
        <v>524</v>
      </c>
      <c r="L32" s="241">
        <v>43573</v>
      </c>
    </row>
    <row r="33" spans="2:12" x14ac:dyDescent="0.2">
      <c r="C33" s="40"/>
    </row>
    <row r="34" spans="2:12" x14ac:dyDescent="0.2">
      <c r="B34" s="43" t="s">
        <v>589</v>
      </c>
      <c r="C34" s="240">
        <v>120839</v>
      </c>
      <c r="D34" s="241">
        <v>77298</v>
      </c>
      <c r="E34" s="241">
        <v>5123</v>
      </c>
      <c r="F34" s="241">
        <v>30846</v>
      </c>
      <c r="G34" s="238">
        <v>2060</v>
      </c>
      <c r="H34" s="241">
        <v>11812</v>
      </c>
      <c r="I34" s="241">
        <v>21158</v>
      </c>
      <c r="J34" s="241">
        <v>6012</v>
      </c>
      <c r="K34" s="238" t="s">
        <v>524</v>
      </c>
      <c r="L34" s="241">
        <v>43541</v>
      </c>
    </row>
    <row r="35" spans="2:12" x14ac:dyDescent="0.2">
      <c r="B35" s="43" t="s">
        <v>590</v>
      </c>
      <c r="C35" s="240">
        <v>120703</v>
      </c>
      <c r="D35" s="241">
        <v>76886</v>
      </c>
      <c r="E35" s="241">
        <v>5115</v>
      </c>
      <c r="F35" s="241">
        <v>30919</v>
      </c>
      <c r="G35" s="238">
        <v>2060</v>
      </c>
      <c r="H35" s="241">
        <v>11704</v>
      </c>
      <c r="I35" s="241">
        <v>20872</v>
      </c>
      <c r="J35" s="241">
        <v>5929</v>
      </c>
      <c r="K35" s="238" t="s">
        <v>524</v>
      </c>
      <c r="L35" s="241">
        <v>43817</v>
      </c>
    </row>
    <row r="36" spans="2:12" x14ac:dyDescent="0.2">
      <c r="B36" s="43" t="s">
        <v>591</v>
      </c>
      <c r="C36" s="240">
        <v>120391</v>
      </c>
      <c r="D36" s="242">
        <v>76773</v>
      </c>
      <c r="E36" s="242">
        <v>5105</v>
      </c>
      <c r="F36" s="242">
        <v>30570</v>
      </c>
      <c r="G36" s="243">
        <v>2249</v>
      </c>
      <c r="H36" s="242">
        <v>11754</v>
      </c>
      <c r="I36" s="242">
        <v>20779</v>
      </c>
      <c r="J36" s="241">
        <v>6029</v>
      </c>
      <c r="K36" s="238" t="s">
        <v>524</v>
      </c>
      <c r="L36" s="242">
        <v>43618</v>
      </c>
    </row>
    <row r="37" spans="2:12" ht="18" thickBot="1" x14ac:dyDescent="0.25">
      <c r="B37" s="44"/>
      <c r="C37" s="169"/>
      <c r="D37" s="58"/>
      <c r="E37" s="58"/>
      <c r="F37" s="58"/>
      <c r="G37" s="58"/>
      <c r="H37" s="58"/>
      <c r="I37" s="58"/>
      <c r="J37" s="58"/>
      <c r="K37" s="58"/>
      <c r="L37" s="58"/>
    </row>
    <row r="38" spans="2:12" x14ac:dyDescent="0.2">
      <c r="C38" s="43" t="s">
        <v>526</v>
      </c>
      <c r="D38" s="52"/>
      <c r="E38" s="52"/>
      <c r="F38" s="52"/>
      <c r="G38" s="52"/>
      <c r="H38" s="52"/>
      <c r="I38" s="52"/>
      <c r="J38" s="52"/>
      <c r="K38" s="52"/>
      <c r="L38" s="52"/>
    </row>
    <row r="41" spans="2:12" x14ac:dyDescent="0.2">
      <c r="C41" s="3" t="s">
        <v>527</v>
      </c>
    </row>
    <row r="42" spans="2:12" ht="18" thickBot="1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66" t="s">
        <v>571</v>
      </c>
      <c r="L42" s="44"/>
    </row>
    <row r="43" spans="2:12" x14ac:dyDescent="0.2">
      <c r="C43" s="40"/>
      <c r="D43" s="163" t="s">
        <v>506</v>
      </c>
      <c r="E43" s="40"/>
      <c r="F43" s="40"/>
      <c r="G43" s="163" t="s">
        <v>507</v>
      </c>
      <c r="H43" s="40"/>
      <c r="I43" s="163" t="s">
        <v>508</v>
      </c>
      <c r="J43" s="40"/>
      <c r="K43" s="40"/>
      <c r="L43" s="40"/>
    </row>
    <row r="44" spans="2:12" x14ac:dyDescent="0.2">
      <c r="C44" s="163" t="s">
        <v>509</v>
      </c>
      <c r="D44" s="163" t="s">
        <v>510</v>
      </c>
      <c r="E44" s="163" t="s">
        <v>13</v>
      </c>
      <c r="F44" s="163" t="s">
        <v>14</v>
      </c>
      <c r="G44" s="163" t="s">
        <v>511</v>
      </c>
      <c r="H44" s="163" t="s">
        <v>512</v>
      </c>
      <c r="I44" s="163" t="s">
        <v>513</v>
      </c>
      <c r="J44" s="163" t="s">
        <v>514</v>
      </c>
      <c r="K44" s="67" t="s">
        <v>572</v>
      </c>
      <c r="L44" s="163" t="s">
        <v>516</v>
      </c>
    </row>
    <row r="45" spans="2:12" x14ac:dyDescent="0.2">
      <c r="B45" s="46"/>
      <c r="C45" s="48" t="s">
        <v>517</v>
      </c>
      <c r="D45" s="48" t="s">
        <v>573</v>
      </c>
      <c r="E45" s="59"/>
      <c r="F45" s="59"/>
      <c r="G45" s="48" t="s">
        <v>519</v>
      </c>
      <c r="H45" s="48" t="s">
        <v>520</v>
      </c>
      <c r="I45" s="48" t="s">
        <v>528</v>
      </c>
      <c r="J45" s="48" t="s">
        <v>522</v>
      </c>
      <c r="K45" s="48"/>
      <c r="L45" s="48"/>
    </row>
    <row r="46" spans="2:12" x14ac:dyDescent="0.2">
      <c r="C46" s="40"/>
    </row>
    <row r="47" spans="2:12" x14ac:dyDescent="0.2">
      <c r="B47" s="43" t="s">
        <v>574</v>
      </c>
      <c r="C47" s="51">
        <v>233269</v>
      </c>
      <c r="D47" s="52">
        <v>163827</v>
      </c>
      <c r="E47" s="52">
        <v>19396</v>
      </c>
      <c r="F47" s="52">
        <v>59766</v>
      </c>
      <c r="G47" s="52">
        <v>1871</v>
      </c>
      <c r="H47" s="52">
        <v>22587</v>
      </c>
      <c r="I47" s="52">
        <v>47443</v>
      </c>
      <c r="J47" s="52">
        <v>11688</v>
      </c>
      <c r="K47" s="52">
        <v>1075</v>
      </c>
      <c r="L47" s="52">
        <v>69443</v>
      </c>
    </row>
    <row r="48" spans="2:12" x14ac:dyDescent="0.2">
      <c r="B48" s="43" t="s">
        <v>575</v>
      </c>
      <c r="C48" s="51">
        <v>225224</v>
      </c>
      <c r="D48" s="52">
        <v>157725</v>
      </c>
      <c r="E48" s="52">
        <v>18950</v>
      </c>
      <c r="F48" s="52">
        <v>56570</v>
      </c>
      <c r="G48" s="52">
        <v>1878</v>
      </c>
      <c r="H48" s="52">
        <v>21868</v>
      </c>
      <c r="I48" s="52">
        <v>45744</v>
      </c>
      <c r="J48" s="52">
        <v>11818</v>
      </c>
      <c r="K48" s="52">
        <v>895</v>
      </c>
      <c r="L48" s="52">
        <v>67500</v>
      </c>
    </row>
    <row r="49" spans="2:12" x14ac:dyDescent="0.2">
      <c r="B49" s="43" t="s">
        <v>576</v>
      </c>
      <c r="C49" s="51">
        <v>257869</v>
      </c>
      <c r="D49" s="52">
        <v>179078</v>
      </c>
      <c r="E49" s="52">
        <v>21193</v>
      </c>
      <c r="F49" s="52">
        <v>61190</v>
      </c>
      <c r="G49" s="52">
        <v>3087</v>
      </c>
      <c r="H49" s="52">
        <v>20499</v>
      </c>
      <c r="I49" s="52">
        <v>59161</v>
      </c>
      <c r="J49" s="52">
        <v>13589</v>
      </c>
      <c r="K49" s="52">
        <v>361</v>
      </c>
      <c r="L49" s="52">
        <v>78790</v>
      </c>
    </row>
    <row r="50" spans="2:12" x14ac:dyDescent="0.2">
      <c r="B50" s="43"/>
      <c r="C50" s="51"/>
      <c r="D50" s="52"/>
      <c r="E50" s="52"/>
      <c r="F50" s="52"/>
      <c r="G50" s="52"/>
      <c r="H50" s="52"/>
      <c r="I50" s="52"/>
      <c r="J50" s="52"/>
      <c r="K50" s="52"/>
      <c r="L50" s="52"/>
    </row>
    <row r="51" spans="2:12" x14ac:dyDescent="0.2">
      <c r="B51" s="43" t="s">
        <v>577</v>
      </c>
      <c r="C51" s="51">
        <v>250106</v>
      </c>
      <c r="D51" s="52">
        <v>173295</v>
      </c>
      <c r="E51" s="52">
        <v>20065</v>
      </c>
      <c r="F51" s="52">
        <v>58275</v>
      </c>
      <c r="G51" s="52">
        <v>2977</v>
      </c>
      <c r="H51" s="52">
        <v>20090</v>
      </c>
      <c r="I51" s="52">
        <v>57858</v>
      </c>
      <c r="J51" s="52">
        <v>13704</v>
      </c>
      <c r="K51" s="52">
        <v>326</v>
      </c>
      <c r="L51" s="52">
        <v>76811</v>
      </c>
    </row>
    <row r="52" spans="2:12" x14ac:dyDescent="0.2">
      <c r="B52" s="43" t="s">
        <v>578</v>
      </c>
      <c r="C52" s="51">
        <v>238773</v>
      </c>
      <c r="D52" s="52">
        <v>163298</v>
      </c>
      <c r="E52" s="52">
        <v>19957</v>
      </c>
      <c r="F52" s="52">
        <v>50762</v>
      </c>
      <c r="G52" s="52">
        <v>2818</v>
      </c>
      <c r="H52" s="52">
        <v>19261</v>
      </c>
      <c r="I52" s="52">
        <v>57447</v>
      </c>
      <c r="J52" s="52">
        <v>12757</v>
      </c>
      <c r="K52" s="52">
        <v>297</v>
      </c>
      <c r="L52" s="52">
        <v>75475</v>
      </c>
    </row>
    <row r="53" spans="2:12" x14ac:dyDescent="0.2">
      <c r="B53" s="3" t="s">
        <v>579</v>
      </c>
      <c r="C53" s="118">
        <v>232399</v>
      </c>
      <c r="D53" s="119">
        <v>156375</v>
      </c>
      <c r="E53" s="119">
        <v>18915</v>
      </c>
      <c r="F53" s="119">
        <v>48248</v>
      </c>
      <c r="G53" s="119">
        <v>2731</v>
      </c>
      <c r="H53" s="119">
        <v>19396</v>
      </c>
      <c r="I53" s="119">
        <v>53935</v>
      </c>
      <c r="J53" s="119">
        <v>12863</v>
      </c>
      <c r="K53" s="239" t="s">
        <v>524</v>
      </c>
      <c r="L53" s="119">
        <v>76024</v>
      </c>
    </row>
    <row r="54" spans="2:12" x14ac:dyDescent="0.2">
      <c r="C54" s="40"/>
      <c r="K54" s="52"/>
    </row>
    <row r="55" spans="2:12" x14ac:dyDescent="0.2">
      <c r="B55" s="43" t="s">
        <v>580</v>
      </c>
      <c r="C55" s="240">
        <v>233057</v>
      </c>
      <c r="D55" s="241">
        <v>157663</v>
      </c>
      <c r="E55" s="241">
        <v>20011</v>
      </c>
      <c r="F55" s="241">
        <v>48380</v>
      </c>
      <c r="G55" s="241">
        <v>2736</v>
      </c>
      <c r="H55" s="241">
        <v>19414</v>
      </c>
      <c r="I55" s="241">
        <v>54218</v>
      </c>
      <c r="J55" s="241">
        <v>12610</v>
      </c>
      <c r="K55" s="238" t="s">
        <v>524</v>
      </c>
      <c r="L55" s="241">
        <v>75394</v>
      </c>
    </row>
    <row r="56" spans="2:12" x14ac:dyDescent="0.2">
      <c r="B56" s="43" t="s">
        <v>581</v>
      </c>
      <c r="C56" s="240">
        <v>237260</v>
      </c>
      <c r="D56" s="241">
        <v>161991</v>
      </c>
      <c r="E56" s="241">
        <v>20202</v>
      </c>
      <c r="F56" s="241">
        <v>48398</v>
      </c>
      <c r="G56" s="241">
        <v>2736</v>
      </c>
      <c r="H56" s="241">
        <v>19392</v>
      </c>
      <c r="I56" s="241">
        <v>58096</v>
      </c>
      <c r="J56" s="241">
        <v>12873</v>
      </c>
      <c r="K56" s="238" t="s">
        <v>524</v>
      </c>
      <c r="L56" s="241">
        <v>75269</v>
      </c>
    </row>
    <row r="57" spans="2:12" x14ac:dyDescent="0.2">
      <c r="B57" s="43" t="s">
        <v>582</v>
      </c>
      <c r="C57" s="240">
        <v>231322</v>
      </c>
      <c r="D57" s="241">
        <v>157890</v>
      </c>
      <c r="E57" s="241">
        <v>20080</v>
      </c>
      <c r="F57" s="241">
        <v>48472</v>
      </c>
      <c r="G57" s="241">
        <v>2721</v>
      </c>
      <c r="H57" s="241">
        <v>19500</v>
      </c>
      <c r="I57" s="241">
        <v>54093</v>
      </c>
      <c r="J57" s="241">
        <v>12727</v>
      </c>
      <c r="K57" s="238" t="s">
        <v>524</v>
      </c>
      <c r="L57" s="241">
        <v>73432</v>
      </c>
    </row>
    <row r="58" spans="2:12" x14ac:dyDescent="0.2">
      <c r="C58" s="40"/>
    </row>
    <row r="59" spans="2:12" x14ac:dyDescent="0.2">
      <c r="B59" s="43" t="s">
        <v>583</v>
      </c>
      <c r="C59" s="240">
        <v>233510</v>
      </c>
      <c r="D59" s="241">
        <v>157556</v>
      </c>
      <c r="E59" s="241">
        <v>19734</v>
      </c>
      <c r="F59" s="241">
        <v>48639</v>
      </c>
      <c r="G59" s="241">
        <v>2721</v>
      </c>
      <c r="H59" s="241">
        <v>19438</v>
      </c>
      <c r="I59" s="241">
        <v>53653</v>
      </c>
      <c r="J59" s="241">
        <v>13086</v>
      </c>
      <c r="K59" s="238" t="s">
        <v>524</v>
      </c>
      <c r="L59" s="241">
        <v>75954</v>
      </c>
    </row>
    <row r="60" spans="2:12" x14ac:dyDescent="0.2">
      <c r="B60" s="43" t="s">
        <v>584</v>
      </c>
      <c r="C60" s="240">
        <v>234004</v>
      </c>
      <c r="D60" s="241">
        <v>157792</v>
      </c>
      <c r="E60" s="241">
        <v>19337</v>
      </c>
      <c r="F60" s="241">
        <v>48867</v>
      </c>
      <c r="G60" s="241">
        <v>2716</v>
      </c>
      <c r="H60" s="241">
        <v>19197</v>
      </c>
      <c r="I60" s="241">
        <v>54321</v>
      </c>
      <c r="J60" s="241">
        <v>13064</v>
      </c>
      <c r="K60" s="238" t="s">
        <v>524</v>
      </c>
      <c r="L60" s="241">
        <v>76212</v>
      </c>
    </row>
    <row r="61" spans="2:12" x14ac:dyDescent="0.2">
      <c r="B61" s="43" t="s">
        <v>585</v>
      </c>
      <c r="C61" s="240">
        <v>233326</v>
      </c>
      <c r="D61" s="241">
        <v>156597</v>
      </c>
      <c r="E61" s="241">
        <v>19063</v>
      </c>
      <c r="F61" s="241">
        <v>48811</v>
      </c>
      <c r="G61" s="241">
        <v>2745</v>
      </c>
      <c r="H61" s="241">
        <v>19290</v>
      </c>
      <c r="I61" s="241">
        <v>53418</v>
      </c>
      <c r="J61" s="241">
        <v>12980</v>
      </c>
      <c r="K61" s="238" t="s">
        <v>524</v>
      </c>
      <c r="L61" s="241">
        <v>76729</v>
      </c>
    </row>
    <row r="62" spans="2:12" x14ac:dyDescent="0.2">
      <c r="C62" s="40"/>
    </row>
    <row r="63" spans="2:12" x14ac:dyDescent="0.2">
      <c r="B63" s="43" t="s">
        <v>586</v>
      </c>
      <c r="C63" s="240">
        <v>232527</v>
      </c>
      <c r="D63" s="241">
        <v>154940</v>
      </c>
      <c r="E63" s="241">
        <v>18386</v>
      </c>
      <c r="F63" s="241">
        <v>48299</v>
      </c>
      <c r="G63" s="241">
        <v>2719</v>
      </c>
      <c r="H63" s="241">
        <v>19352</v>
      </c>
      <c r="I63" s="241">
        <v>53040</v>
      </c>
      <c r="J63" s="241">
        <v>12857</v>
      </c>
      <c r="K63" s="238" t="s">
        <v>524</v>
      </c>
      <c r="L63" s="241">
        <v>77587</v>
      </c>
    </row>
    <row r="64" spans="2:12" x14ac:dyDescent="0.2">
      <c r="B64" s="43" t="s">
        <v>587</v>
      </c>
      <c r="C64" s="240">
        <v>232037</v>
      </c>
      <c r="D64" s="241">
        <v>155139</v>
      </c>
      <c r="E64" s="241">
        <v>18364</v>
      </c>
      <c r="F64" s="241">
        <v>48020</v>
      </c>
      <c r="G64" s="241">
        <v>2719</v>
      </c>
      <c r="H64" s="241">
        <v>19458</v>
      </c>
      <c r="I64" s="241">
        <v>53392</v>
      </c>
      <c r="J64" s="241">
        <v>12902</v>
      </c>
      <c r="K64" s="238" t="s">
        <v>524</v>
      </c>
      <c r="L64" s="241">
        <v>76898</v>
      </c>
    </row>
    <row r="65" spans="1:12" x14ac:dyDescent="0.2">
      <c r="B65" s="43" t="s">
        <v>588</v>
      </c>
      <c r="C65" s="240">
        <v>231389</v>
      </c>
      <c r="D65" s="241">
        <v>154477</v>
      </c>
      <c r="E65" s="241">
        <v>17977</v>
      </c>
      <c r="F65" s="241">
        <v>48031</v>
      </c>
      <c r="G65" s="241">
        <v>2698</v>
      </c>
      <c r="H65" s="241">
        <v>19399</v>
      </c>
      <c r="I65" s="241">
        <v>53221</v>
      </c>
      <c r="J65" s="241">
        <v>12864</v>
      </c>
      <c r="K65" s="238" t="s">
        <v>524</v>
      </c>
      <c r="L65" s="241">
        <v>76912</v>
      </c>
    </row>
    <row r="66" spans="1:12" x14ac:dyDescent="0.2">
      <c r="C66" s="40"/>
    </row>
    <row r="67" spans="1:12" x14ac:dyDescent="0.2">
      <c r="B67" s="43" t="s">
        <v>589</v>
      </c>
      <c r="C67" s="240">
        <v>230548</v>
      </c>
      <c r="D67" s="241">
        <v>154527</v>
      </c>
      <c r="E67" s="241">
        <v>18091</v>
      </c>
      <c r="F67" s="241">
        <v>47822</v>
      </c>
      <c r="G67" s="241">
        <v>2693</v>
      </c>
      <c r="H67" s="241">
        <v>19497</v>
      </c>
      <c r="I67" s="241">
        <v>53312</v>
      </c>
      <c r="J67" s="241">
        <v>12825</v>
      </c>
      <c r="K67" s="238" t="s">
        <v>524</v>
      </c>
      <c r="L67" s="241">
        <v>76021</v>
      </c>
    </row>
    <row r="68" spans="1:12" x14ac:dyDescent="0.2">
      <c r="B68" s="43" t="s">
        <v>590</v>
      </c>
      <c r="C68" s="240">
        <v>229937</v>
      </c>
      <c r="D68" s="241">
        <v>153877</v>
      </c>
      <c r="E68" s="241">
        <v>17849</v>
      </c>
      <c r="F68" s="241">
        <v>47807</v>
      </c>
      <c r="G68" s="241">
        <v>2693</v>
      </c>
      <c r="H68" s="241">
        <v>19389</v>
      </c>
      <c r="I68" s="241">
        <v>53135</v>
      </c>
      <c r="J68" s="241">
        <v>12717</v>
      </c>
      <c r="K68" s="238" t="s">
        <v>524</v>
      </c>
      <c r="L68" s="241">
        <v>76060</v>
      </c>
    </row>
    <row r="69" spans="1:12" x14ac:dyDescent="0.2">
      <c r="B69" s="43" t="s">
        <v>591</v>
      </c>
      <c r="C69" s="240">
        <v>229866</v>
      </c>
      <c r="D69" s="242">
        <v>154055</v>
      </c>
      <c r="E69" s="242">
        <v>17879</v>
      </c>
      <c r="F69" s="242">
        <v>47423</v>
      </c>
      <c r="G69" s="242">
        <v>2882</v>
      </c>
      <c r="H69" s="242">
        <v>19418</v>
      </c>
      <c r="I69" s="242">
        <v>53322</v>
      </c>
      <c r="J69" s="242">
        <v>12844</v>
      </c>
      <c r="K69" s="238" t="s">
        <v>524</v>
      </c>
      <c r="L69" s="241">
        <v>75811</v>
      </c>
    </row>
    <row r="70" spans="1:12" ht="18" thickBot="1" x14ac:dyDescent="0.25">
      <c r="B70" s="44"/>
      <c r="C70" s="169"/>
      <c r="D70" s="58"/>
      <c r="E70" s="58"/>
      <c r="F70" s="58"/>
      <c r="G70" s="58"/>
      <c r="H70" s="58"/>
      <c r="I70" s="58"/>
      <c r="J70" s="58"/>
      <c r="K70" s="58"/>
      <c r="L70" s="58"/>
    </row>
    <row r="71" spans="1:12" x14ac:dyDescent="0.2">
      <c r="C71" s="43" t="s">
        <v>526</v>
      </c>
    </row>
    <row r="72" spans="1:12" x14ac:dyDescent="0.2">
      <c r="A72" s="43"/>
    </row>
  </sheetData>
  <phoneticPr fontId="2"/>
  <pageMargins left="0.34" right="0.4" top="0.6" bottom="0.53" header="0.51200000000000001" footer="0.51200000000000001"/>
  <pageSetup paperSize="12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19"/>
  <sheetViews>
    <sheetView showGridLines="0" zoomScale="75" zoomScaleNormal="100" workbookViewId="0">
      <selection activeCell="N122" sqref="N122"/>
    </sheetView>
  </sheetViews>
  <sheetFormatPr defaultColWidth="9.625" defaultRowHeight="17.25" x14ac:dyDescent="0.2"/>
  <cols>
    <col min="1" max="1" width="13.375" style="175" customWidth="1"/>
    <col min="2" max="2" width="14.625" style="175" customWidth="1"/>
    <col min="3" max="3" width="8.375" style="175" customWidth="1"/>
    <col min="4" max="4" width="10.125" style="175" bestFit="1" customWidth="1"/>
    <col min="5" max="5" width="7.125" style="175" customWidth="1"/>
    <col min="6" max="6" width="10.875" style="175" customWidth="1"/>
    <col min="7" max="7" width="12.125" style="175" customWidth="1"/>
    <col min="8" max="8" width="13.375" style="175" customWidth="1"/>
    <col min="9" max="9" width="8.375" style="175" customWidth="1"/>
    <col min="10" max="10" width="9.625" style="175"/>
    <col min="11" max="11" width="7.125" style="175" customWidth="1"/>
    <col min="12" max="13" width="10.875" style="175" customWidth="1"/>
    <col min="14" max="14" width="12.125" style="175" customWidth="1"/>
    <col min="15" max="256" width="9.625" style="175"/>
    <col min="257" max="257" width="13.375" style="175" customWidth="1"/>
    <col min="258" max="258" width="14.625" style="175" customWidth="1"/>
    <col min="259" max="259" width="8.375" style="175" customWidth="1"/>
    <col min="260" max="260" width="10.125" style="175" bestFit="1" customWidth="1"/>
    <col min="261" max="261" width="7.125" style="175" customWidth="1"/>
    <col min="262" max="262" width="10.875" style="175" customWidth="1"/>
    <col min="263" max="263" width="12.125" style="175" customWidth="1"/>
    <col min="264" max="264" width="13.375" style="175" customWidth="1"/>
    <col min="265" max="265" width="8.375" style="175" customWidth="1"/>
    <col min="266" max="266" width="9.625" style="175"/>
    <col min="267" max="267" width="7.125" style="175" customWidth="1"/>
    <col min="268" max="269" width="10.875" style="175" customWidth="1"/>
    <col min="270" max="270" width="12.125" style="175" customWidth="1"/>
    <col min="271" max="512" width="9.625" style="175"/>
    <col min="513" max="513" width="13.375" style="175" customWidth="1"/>
    <col min="514" max="514" width="14.625" style="175" customWidth="1"/>
    <col min="515" max="515" width="8.375" style="175" customWidth="1"/>
    <col min="516" max="516" width="10.125" style="175" bestFit="1" customWidth="1"/>
    <col min="517" max="517" width="7.125" style="175" customWidth="1"/>
    <col min="518" max="518" width="10.875" style="175" customWidth="1"/>
    <col min="519" max="519" width="12.125" style="175" customWidth="1"/>
    <col min="520" max="520" width="13.375" style="175" customWidth="1"/>
    <col min="521" max="521" width="8.375" style="175" customWidth="1"/>
    <col min="522" max="522" width="9.625" style="175"/>
    <col min="523" max="523" width="7.125" style="175" customWidth="1"/>
    <col min="524" max="525" width="10.875" style="175" customWidth="1"/>
    <col min="526" max="526" width="12.125" style="175" customWidth="1"/>
    <col min="527" max="768" width="9.625" style="175"/>
    <col min="769" max="769" width="13.375" style="175" customWidth="1"/>
    <col min="770" max="770" width="14.625" style="175" customWidth="1"/>
    <col min="771" max="771" width="8.375" style="175" customWidth="1"/>
    <col min="772" max="772" width="10.125" style="175" bestFit="1" customWidth="1"/>
    <col min="773" max="773" width="7.125" style="175" customWidth="1"/>
    <col min="774" max="774" width="10.875" style="175" customWidth="1"/>
    <col min="775" max="775" width="12.125" style="175" customWidth="1"/>
    <col min="776" max="776" width="13.375" style="175" customWidth="1"/>
    <col min="777" max="777" width="8.375" style="175" customWidth="1"/>
    <col min="778" max="778" width="9.625" style="175"/>
    <col min="779" max="779" width="7.125" style="175" customWidth="1"/>
    <col min="780" max="781" width="10.875" style="175" customWidth="1"/>
    <col min="782" max="782" width="12.125" style="175" customWidth="1"/>
    <col min="783" max="1024" width="9.625" style="175"/>
    <col min="1025" max="1025" width="13.375" style="175" customWidth="1"/>
    <col min="1026" max="1026" width="14.625" style="175" customWidth="1"/>
    <col min="1027" max="1027" width="8.375" style="175" customWidth="1"/>
    <col min="1028" max="1028" width="10.125" style="175" bestFit="1" customWidth="1"/>
    <col min="1029" max="1029" width="7.125" style="175" customWidth="1"/>
    <col min="1030" max="1030" width="10.875" style="175" customWidth="1"/>
    <col min="1031" max="1031" width="12.125" style="175" customWidth="1"/>
    <col min="1032" max="1032" width="13.375" style="175" customWidth="1"/>
    <col min="1033" max="1033" width="8.375" style="175" customWidth="1"/>
    <col min="1034" max="1034" width="9.625" style="175"/>
    <col min="1035" max="1035" width="7.125" style="175" customWidth="1"/>
    <col min="1036" max="1037" width="10.875" style="175" customWidth="1"/>
    <col min="1038" max="1038" width="12.125" style="175" customWidth="1"/>
    <col min="1039" max="1280" width="9.625" style="175"/>
    <col min="1281" max="1281" width="13.375" style="175" customWidth="1"/>
    <col min="1282" max="1282" width="14.625" style="175" customWidth="1"/>
    <col min="1283" max="1283" width="8.375" style="175" customWidth="1"/>
    <col min="1284" max="1284" width="10.125" style="175" bestFit="1" customWidth="1"/>
    <col min="1285" max="1285" width="7.125" style="175" customWidth="1"/>
    <col min="1286" max="1286" width="10.875" style="175" customWidth="1"/>
    <col min="1287" max="1287" width="12.125" style="175" customWidth="1"/>
    <col min="1288" max="1288" width="13.375" style="175" customWidth="1"/>
    <col min="1289" max="1289" width="8.375" style="175" customWidth="1"/>
    <col min="1290" max="1290" width="9.625" style="175"/>
    <col min="1291" max="1291" width="7.125" style="175" customWidth="1"/>
    <col min="1292" max="1293" width="10.875" style="175" customWidth="1"/>
    <col min="1294" max="1294" width="12.125" style="175" customWidth="1"/>
    <col min="1295" max="1536" width="9.625" style="175"/>
    <col min="1537" max="1537" width="13.375" style="175" customWidth="1"/>
    <col min="1538" max="1538" width="14.625" style="175" customWidth="1"/>
    <col min="1539" max="1539" width="8.375" style="175" customWidth="1"/>
    <col min="1540" max="1540" width="10.125" style="175" bestFit="1" customWidth="1"/>
    <col min="1541" max="1541" width="7.125" style="175" customWidth="1"/>
    <col min="1542" max="1542" width="10.875" style="175" customWidth="1"/>
    <col min="1543" max="1543" width="12.125" style="175" customWidth="1"/>
    <col min="1544" max="1544" width="13.375" style="175" customWidth="1"/>
    <col min="1545" max="1545" width="8.375" style="175" customWidth="1"/>
    <col min="1546" max="1546" width="9.625" style="175"/>
    <col min="1547" max="1547" width="7.125" style="175" customWidth="1"/>
    <col min="1548" max="1549" width="10.875" style="175" customWidth="1"/>
    <col min="1550" max="1550" width="12.125" style="175" customWidth="1"/>
    <col min="1551" max="1792" width="9.625" style="175"/>
    <col min="1793" max="1793" width="13.375" style="175" customWidth="1"/>
    <col min="1794" max="1794" width="14.625" style="175" customWidth="1"/>
    <col min="1795" max="1795" width="8.375" style="175" customWidth="1"/>
    <col min="1796" max="1796" width="10.125" style="175" bestFit="1" customWidth="1"/>
    <col min="1797" max="1797" width="7.125" style="175" customWidth="1"/>
    <col min="1798" max="1798" width="10.875" style="175" customWidth="1"/>
    <col min="1799" max="1799" width="12.125" style="175" customWidth="1"/>
    <col min="1800" max="1800" width="13.375" style="175" customWidth="1"/>
    <col min="1801" max="1801" width="8.375" style="175" customWidth="1"/>
    <col min="1802" max="1802" width="9.625" style="175"/>
    <col min="1803" max="1803" width="7.125" style="175" customWidth="1"/>
    <col min="1804" max="1805" width="10.875" style="175" customWidth="1"/>
    <col min="1806" max="1806" width="12.125" style="175" customWidth="1"/>
    <col min="1807" max="2048" width="9.625" style="175"/>
    <col min="2049" max="2049" width="13.375" style="175" customWidth="1"/>
    <col min="2050" max="2050" width="14.625" style="175" customWidth="1"/>
    <col min="2051" max="2051" width="8.375" style="175" customWidth="1"/>
    <col min="2052" max="2052" width="10.125" style="175" bestFit="1" customWidth="1"/>
    <col min="2053" max="2053" width="7.125" style="175" customWidth="1"/>
    <col min="2054" max="2054" width="10.875" style="175" customWidth="1"/>
    <col min="2055" max="2055" width="12.125" style="175" customWidth="1"/>
    <col min="2056" max="2056" width="13.375" style="175" customWidth="1"/>
    <col min="2057" max="2057" width="8.375" style="175" customWidth="1"/>
    <col min="2058" max="2058" width="9.625" style="175"/>
    <col min="2059" max="2059" width="7.125" style="175" customWidth="1"/>
    <col min="2060" max="2061" width="10.875" style="175" customWidth="1"/>
    <col min="2062" max="2062" width="12.125" style="175" customWidth="1"/>
    <col min="2063" max="2304" width="9.625" style="175"/>
    <col min="2305" max="2305" width="13.375" style="175" customWidth="1"/>
    <col min="2306" max="2306" width="14.625" style="175" customWidth="1"/>
    <col min="2307" max="2307" width="8.375" style="175" customWidth="1"/>
    <col min="2308" max="2308" width="10.125" style="175" bestFit="1" customWidth="1"/>
    <col min="2309" max="2309" width="7.125" style="175" customWidth="1"/>
    <col min="2310" max="2310" width="10.875" style="175" customWidth="1"/>
    <col min="2311" max="2311" width="12.125" style="175" customWidth="1"/>
    <col min="2312" max="2312" width="13.375" style="175" customWidth="1"/>
    <col min="2313" max="2313" width="8.375" style="175" customWidth="1"/>
    <col min="2314" max="2314" width="9.625" style="175"/>
    <col min="2315" max="2315" width="7.125" style="175" customWidth="1"/>
    <col min="2316" max="2317" width="10.875" style="175" customWidth="1"/>
    <col min="2318" max="2318" width="12.125" style="175" customWidth="1"/>
    <col min="2319" max="2560" width="9.625" style="175"/>
    <col min="2561" max="2561" width="13.375" style="175" customWidth="1"/>
    <col min="2562" max="2562" width="14.625" style="175" customWidth="1"/>
    <col min="2563" max="2563" width="8.375" style="175" customWidth="1"/>
    <col min="2564" max="2564" width="10.125" style="175" bestFit="1" customWidth="1"/>
    <col min="2565" max="2565" width="7.125" style="175" customWidth="1"/>
    <col min="2566" max="2566" width="10.875" style="175" customWidth="1"/>
    <col min="2567" max="2567" width="12.125" style="175" customWidth="1"/>
    <col min="2568" max="2568" width="13.375" style="175" customWidth="1"/>
    <col min="2569" max="2569" width="8.375" style="175" customWidth="1"/>
    <col min="2570" max="2570" width="9.625" style="175"/>
    <col min="2571" max="2571" width="7.125" style="175" customWidth="1"/>
    <col min="2572" max="2573" width="10.875" style="175" customWidth="1"/>
    <col min="2574" max="2574" width="12.125" style="175" customWidth="1"/>
    <col min="2575" max="2816" width="9.625" style="175"/>
    <col min="2817" max="2817" width="13.375" style="175" customWidth="1"/>
    <col min="2818" max="2818" width="14.625" style="175" customWidth="1"/>
    <col min="2819" max="2819" width="8.375" style="175" customWidth="1"/>
    <col min="2820" max="2820" width="10.125" style="175" bestFit="1" customWidth="1"/>
    <col min="2821" max="2821" width="7.125" style="175" customWidth="1"/>
    <col min="2822" max="2822" width="10.875" style="175" customWidth="1"/>
    <col min="2823" max="2823" width="12.125" style="175" customWidth="1"/>
    <col min="2824" max="2824" width="13.375" style="175" customWidth="1"/>
    <col min="2825" max="2825" width="8.375" style="175" customWidth="1"/>
    <col min="2826" max="2826" width="9.625" style="175"/>
    <col min="2827" max="2827" width="7.125" style="175" customWidth="1"/>
    <col min="2828" max="2829" width="10.875" style="175" customWidth="1"/>
    <col min="2830" max="2830" width="12.125" style="175" customWidth="1"/>
    <col min="2831" max="3072" width="9.625" style="175"/>
    <col min="3073" max="3073" width="13.375" style="175" customWidth="1"/>
    <col min="3074" max="3074" width="14.625" style="175" customWidth="1"/>
    <col min="3075" max="3075" width="8.375" style="175" customWidth="1"/>
    <col min="3076" max="3076" width="10.125" style="175" bestFit="1" customWidth="1"/>
    <col min="3077" max="3077" width="7.125" style="175" customWidth="1"/>
    <col min="3078" max="3078" width="10.875" style="175" customWidth="1"/>
    <col min="3079" max="3079" width="12.125" style="175" customWidth="1"/>
    <col min="3080" max="3080" width="13.375" style="175" customWidth="1"/>
    <col min="3081" max="3081" width="8.375" style="175" customWidth="1"/>
    <col min="3082" max="3082" width="9.625" style="175"/>
    <col min="3083" max="3083" width="7.125" style="175" customWidth="1"/>
    <col min="3084" max="3085" width="10.875" style="175" customWidth="1"/>
    <col min="3086" max="3086" width="12.125" style="175" customWidth="1"/>
    <col min="3087" max="3328" width="9.625" style="175"/>
    <col min="3329" max="3329" width="13.375" style="175" customWidth="1"/>
    <col min="3330" max="3330" width="14.625" style="175" customWidth="1"/>
    <col min="3331" max="3331" width="8.375" style="175" customWidth="1"/>
    <col min="3332" max="3332" width="10.125" style="175" bestFit="1" customWidth="1"/>
    <col min="3333" max="3333" width="7.125" style="175" customWidth="1"/>
    <col min="3334" max="3334" width="10.875" style="175" customWidth="1"/>
    <col min="3335" max="3335" width="12.125" style="175" customWidth="1"/>
    <col min="3336" max="3336" width="13.375" style="175" customWidth="1"/>
    <col min="3337" max="3337" width="8.375" style="175" customWidth="1"/>
    <col min="3338" max="3338" width="9.625" style="175"/>
    <col min="3339" max="3339" width="7.125" style="175" customWidth="1"/>
    <col min="3340" max="3341" width="10.875" style="175" customWidth="1"/>
    <col min="3342" max="3342" width="12.125" style="175" customWidth="1"/>
    <col min="3343" max="3584" width="9.625" style="175"/>
    <col min="3585" max="3585" width="13.375" style="175" customWidth="1"/>
    <col min="3586" max="3586" width="14.625" style="175" customWidth="1"/>
    <col min="3587" max="3587" width="8.375" style="175" customWidth="1"/>
    <col min="3588" max="3588" width="10.125" style="175" bestFit="1" customWidth="1"/>
    <col min="3589" max="3589" width="7.125" style="175" customWidth="1"/>
    <col min="3590" max="3590" width="10.875" style="175" customWidth="1"/>
    <col min="3591" max="3591" width="12.125" style="175" customWidth="1"/>
    <col min="3592" max="3592" width="13.375" style="175" customWidth="1"/>
    <col min="3593" max="3593" width="8.375" style="175" customWidth="1"/>
    <col min="3594" max="3594" width="9.625" style="175"/>
    <col min="3595" max="3595" width="7.125" style="175" customWidth="1"/>
    <col min="3596" max="3597" width="10.875" style="175" customWidth="1"/>
    <col min="3598" max="3598" width="12.125" style="175" customWidth="1"/>
    <col min="3599" max="3840" width="9.625" style="175"/>
    <col min="3841" max="3841" width="13.375" style="175" customWidth="1"/>
    <col min="3842" max="3842" width="14.625" style="175" customWidth="1"/>
    <col min="3843" max="3843" width="8.375" style="175" customWidth="1"/>
    <col min="3844" max="3844" width="10.125" style="175" bestFit="1" customWidth="1"/>
    <col min="3845" max="3845" width="7.125" style="175" customWidth="1"/>
    <col min="3846" max="3846" width="10.875" style="175" customWidth="1"/>
    <col min="3847" max="3847" width="12.125" style="175" customWidth="1"/>
    <col min="3848" max="3848" width="13.375" style="175" customWidth="1"/>
    <col min="3849" max="3849" width="8.375" style="175" customWidth="1"/>
    <col min="3850" max="3850" width="9.625" style="175"/>
    <col min="3851" max="3851" width="7.125" style="175" customWidth="1"/>
    <col min="3852" max="3853" width="10.875" style="175" customWidth="1"/>
    <col min="3854" max="3854" width="12.125" style="175" customWidth="1"/>
    <col min="3855" max="4096" width="9.625" style="175"/>
    <col min="4097" max="4097" width="13.375" style="175" customWidth="1"/>
    <col min="4098" max="4098" width="14.625" style="175" customWidth="1"/>
    <col min="4099" max="4099" width="8.375" style="175" customWidth="1"/>
    <col min="4100" max="4100" width="10.125" style="175" bestFit="1" customWidth="1"/>
    <col min="4101" max="4101" width="7.125" style="175" customWidth="1"/>
    <col min="4102" max="4102" width="10.875" style="175" customWidth="1"/>
    <col min="4103" max="4103" width="12.125" style="175" customWidth="1"/>
    <col min="4104" max="4104" width="13.375" style="175" customWidth="1"/>
    <col min="4105" max="4105" width="8.375" style="175" customWidth="1"/>
    <col min="4106" max="4106" width="9.625" style="175"/>
    <col min="4107" max="4107" width="7.125" style="175" customWidth="1"/>
    <col min="4108" max="4109" width="10.875" style="175" customWidth="1"/>
    <col min="4110" max="4110" width="12.125" style="175" customWidth="1"/>
    <col min="4111" max="4352" width="9.625" style="175"/>
    <col min="4353" max="4353" width="13.375" style="175" customWidth="1"/>
    <col min="4354" max="4354" width="14.625" style="175" customWidth="1"/>
    <col min="4355" max="4355" width="8.375" style="175" customWidth="1"/>
    <col min="4356" max="4356" width="10.125" style="175" bestFit="1" customWidth="1"/>
    <col min="4357" max="4357" width="7.125" style="175" customWidth="1"/>
    <col min="4358" max="4358" width="10.875" style="175" customWidth="1"/>
    <col min="4359" max="4359" width="12.125" style="175" customWidth="1"/>
    <col min="4360" max="4360" width="13.375" style="175" customWidth="1"/>
    <col min="4361" max="4361" width="8.375" style="175" customWidth="1"/>
    <col min="4362" max="4362" width="9.625" style="175"/>
    <col min="4363" max="4363" width="7.125" style="175" customWidth="1"/>
    <col min="4364" max="4365" width="10.875" style="175" customWidth="1"/>
    <col min="4366" max="4366" width="12.125" style="175" customWidth="1"/>
    <col min="4367" max="4608" width="9.625" style="175"/>
    <col min="4609" max="4609" width="13.375" style="175" customWidth="1"/>
    <col min="4610" max="4610" width="14.625" style="175" customWidth="1"/>
    <col min="4611" max="4611" width="8.375" style="175" customWidth="1"/>
    <col min="4612" max="4612" width="10.125" style="175" bestFit="1" customWidth="1"/>
    <col min="4613" max="4613" width="7.125" style="175" customWidth="1"/>
    <col min="4614" max="4614" width="10.875" style="175" customWidth="1"/>
    <col min="4615" max="4615" width="12.125" style="175" customWidth="1"/>
    <col min="4616" max="4616" width="13.375" style="175" customWidth="1"/>
    <col min="4617" max="4617" width="8.375" style="175" customWidth="1"/>
    <col min="4618" max="4618" width="9.625" style="175"/>
    <col min="4619" max="4619" width="7.125" style="175" customWidth="1"/>
    <col min="4620" max="4621" width="10.875" style="175" customWidth="1"/>
    <col min="4622" max="4622" width="12.125" style="175" customWidth="1"/>
    <col min="4623" max="4864" width="9.625" style="175"/>
    <col min="4865" max="4865" width="13.375" style="175" customWidth="1"/>
    <col min="4866" max="4866" width="14.625" style="175" customWidth="1"/>
    <col min="4867" max="4867" width="8.375" style="175" customWidth="1"/>
    <col min="4868" max="4868" width="10.125" style="175" bestFit="1" customWidth="1"/>
    <col min="4869" max="4869" width="7.125" style="175" customWidth="1"/>
    <col min="4870" max="4870" width="10.875" style="175" customWidth="1"/>
    <col min="4871" max="4871" width="12.125" style="175" customWidth="1"/>
    <col min="4872" max="4872" width="13.375" style="175" customWidth="1"/>
    <col min="4873" max="4873" width="8.375" style="175" customWidth="1"/>
    <col min="4874" max="4874" width="9.625" style="175"/>
    <col min="4875" max="4875" width="7.125" style="175" customWidth="1"/>
    <col min="4876" max="4877" width="10.875" style="175" customWidth="1"/>
    <col min="4878" max="4878" width="12.125" style="175" customWidth="1"/>
    <col min="4879" max="5120" width="9.625" style="175"/>
    <col min="5121" max="5121" width="13.375" style="175" customWidth="1"/>
    <col min="5122" max="5122" width="14.625" style="175" customWidth="1"/>
    <col min="5123" max="5123" width="8.375" style="175" customWidth="1"/>
    <col min="5124" max="5124" width="10.125" style="175" bestFit="1" customWidth="1"/>
    <col min="5125" max="5125" width="7.125" style="175" customWidth="1"/>
    <col min="5126" max="5126" width="10.875" style="175" customWidth="1"/>
    <col min="5127" max="5127" width="12.125" style="175" customWidth="1"/>
    <col min="5128" max="5128" width="13.375" style="175" customWidth="1"/>
    <col min="5129" max="5129" width="8.375" style="175" customWidth="1"/>
    <col min="5130" max="5130" width="9.625" style="175"/>
    <col min="5131" max="5131" width="7.125" style="175" customWidth="1"/>
    <col min="5132" max="5133" width="10.875" style="175" customWidth="1"/>
    <col min="5134" max="5134" width="12.125" style="175" customWidth="1"/>
    <col min="5135" max="5376" width="9.625" style="175"/>
    <col min="5377" max="5377" width="13.375" style="175" customWidth="1"/>
    <col min="5378" max="5378" width="14.625" style="175" customWidth="1"/>
    <col min="5379" max="5379" width="8.375" style="175" customWidth="1"/>
    <col min="5380" max="5380" width="10.125" style="175" bestFit="1" customWidth="1"/>
    <col min="5381" max="5381" width="7.125" style="175" customWidth="1"/>
    <col min="5382" max="5382" width="10.875" style="175" customWidth="1"/>
    <col min="5383" max="5383" width="12.125" style="175" customWidth="1"/>
    <col min="5384" max="5384" width="13.375" style="175" customWidth="1"/>
    <col min="5385" max="5385" width="8.375" style="175" customWidth="1"/>
    <col min="5386" max="5386" width="9.625" style="175"/>
    <col min="5387" max="5387" width="7.125" style="175" customWidth="1"/>
    <col min="5388" max="5389" width="10.875" style="175" customWidth="1"/>
    <col min="5390" max="5390" width="12.125" style="175" customWidth="1"/>
    <col min="5391" max="5632" width="9.625" style="175"/>
    <col min="5633" max="5633" width="13.375" style="175" customWidth="1"/>
    <col min="5634" max="5634" width="14.625" style="175" customWidth="1"/>
    <col min="5635" max="5635" width="8.375" style="175" customWidth="1"/>
    <col min="5636" max="5636" width="10.125" style="175" bestFit="1" customWidth="1"/>
    <col min="5637" max="5637" width="7.125" style="175" customWidth="1"/>
    <col min="5638" max="5638" width="10.875" style="175" customWidth="1"/>
    <col min="5639" max="5639" width="12.125" style="175" customWidth="1"/>
    <col min="5640" max="5640" width="13.375" style="175" customWidth="1"/>
    <col min="5641" max="5641" width="8.375" style="175" customWidth="1"/>
    <col min="5642" max="5642" width="9.625" style="175"/>
    <col min="5643" max="5643" width="7.125" style="175" customWidth="1"/>
    <col min="5644" max="5645" width="10.875" style="175" customWidth="1"/>
    <col min="5646" max="5646" width="12.125" style="175" customWidth="1"/>
    <col min="5647" max="5888" width="9.625" style="175"/>
    <col min="5889" max="5889" width="13.375" style="175" customWidth="1"/>
    <col min="5890" max="5890" width="14.625" style="175" customWidth="1"/>
    <col min="5891" max="5891" width="8.375" style="175" customWidth="1"/>
    <col min="5892" max="5892" width="10.125" style="175" bestFit="1" customWidth="1"/>
    <col min="5893" max="5893" width="7.125" style="175" customWidth="1"/>
    <col min="5894" max="5894" width="10.875" style="175" customWidth="1"/>
    <col min="5895" max="5895" width="12.125" style="175" customWidth="1"/>
    <col min="5896" max="5896" width="13.375" style="175" customWidth="1"/>
    <col min="5897" max="5897" width="8.375" style="175" customWidth="1"/>
    <col min="5898" max="5898" width="9.625" style="175"/>
    <col min="5899" max="5899" width="7.125" style="175" customWidth="1"/>
    <col min="5900" max="5901" width="10.875" style="175" customWidth="1"/>
    <col min="5902" max="5902" width="12.125" style="175" customWidth="1"/>
    <col min="5903" max="6144" width="9.625" style="175"/>
    <col min="6145" max="6145" width="13.375" style="175" customWidth="1"/>
    <col min="6146" max="6146" width="14.625" style="175" customWidth="1"/>
    <col min="6147" max="6147" width="8.375" style="175" customWidth="1"/>
    <col min="6148" max="6148" width="10.125" style="175" bestFit="1" customWidth="1"/>
    <col min="6149" max="6149" width="7.125" style="175" customWidth="1"/>
    <col min="6150" max="6150" width="10.875" style="175" customWidth="1"/>
    <col min="6151" max="6151" width="12.125" style="175" customWidth="1"/>
    <col min="6152" max="6152" width="13.375" style="175" customWidth="1"/>
    <col min="6153" max="6153" width="8.375" style="175" customWidth="1"/>
    <col min="6154" max="6154" width="9.625" style="175"/>
    <col min="6155" max="6155" width="7.125" style="175" customWidth="1"/>
    <col min="6156" max="6157" width="10.875" style="175" customWidth="1"/>
    <col min="6158" max="6158" width="12.125" style="175" customWidth="1"/>
    <col min="6159" max="6400" width="9.625" style="175"/>
    <col min="6401" max="6401" width="13.375" style="175" customWidth="1"/>
    <col min="6402" max="6402" width="14.625" style="175" customWidth="1"/>
    <col min="6403" max="6403" width="8.375" style="175" customWidth="1"/>
    <col min="6404" max="6404" width="10.125" style="175" bestFit="1" customWidth="1"/>
    <col min="6405" max="6405" width="7.125" style="175" customWidth="1"/>
    <col min="6406" max="6406" width="10.875" style="175" customWidth="1"/>
    <col min="6407" max="6407" width="12.125" style="175" customWidth="1"/>
    <col min="6408" max="6408" width="13.375" style="175" customWidth="1"/>
    <col min="6409" max="6409" width="8.375" style="175" customWidth="1"/>
    <col min="6410" max="6410" width="9.625" style="175"/>
    <col min="6411" max="6411" width="7.125" style="175" customWidth="1"/>
    <col min="6412" max="6413" width="10.875" style="175" customWidth="1"/>
    <col min="6414" max="6414" width="12.125" style="175" customWidth="1"/>
    <col min="6415" max="6656" width="9.625" style="175"/>
    <col min="6657" max="6657" width="13.375" style="175" customWidth="1"/>
    <col min="6658" max="6658" width="14.625" style="175" customWidth="1"/>
    <col min="6659" max="6659" width="8.375" style="175" customWidth="1"/>
    <col min="6660" max="6660" width="10.125" style="175" bestFit="1" customWidth="1"/>
    <col min="6661" max="6661" width="7.125" style="175" customWidth="1"/>
    <col min="6662" max="6662" width="10.875" style="175" customWidth="1"/>
    <col min="6663" max="6663" width="12.125" style="175" customWidth="1"/>
    <col min="6664" max="6664" width="13.375" style="175" customWidth="1"/>
    <col min="6665" max="6665" width="8.375" style="175" customWidth="1"/>
    <col min="6666" max="6666" width="9.625" style="175"/>
    <col min="6667" max="6667" width="7.125" style="175" customWidth="1"/>
    <col min="6668" max="6669" width="10.875" style="175" customWidth="1"/>
    <col min="6670" max="6670" width="12.125" style="175" customWidth="1"/>
    <col min="6671" max="6912" width="9.625" style="175"/>
    <col min="6913" max="6913" width="13.375" style="175" customWidth="1"/>
    <col min="6914" max="6914" width="14.625" style="175" customWidth="1"/>
    <col min="6915" max="6915" width="8.375" style="175" customWidth="1"/>
    <col min="6916" max="6916" width="10.125" style="175" bestFit="1" customWidth="1"/>
    <col min="6917" max="6917" width="7.125" style="175" customWidth="1"/>
    <col min="6918" max="6918" width="10.875" style="175" customWidth="1"/>
    <col min="6919" max="6919" width="12.125" style="175" customWidth="1"/>
    <col min="6920" max="6920" width="13.375" style="175" customWidth="1"/>
    <col min="6921" max="6921" width="8.375" style="175" customWidth="1"/>
    <col min="6922" max="6922" width="9.625" style="175"/>
    <col min="6923" max="6923" width="7.125" style="175" customWidth="1"/>
    <col min="6924" max="6925" width="10.875" style="175" customWidth="1"/>
    <col min="6926" max="6926" width="12.125" style="175" customWidth="1"/>
    <col min="6927" max="7168" width="9.625" style="175"/>
    <col min="7169" max="7169" width="13.375" style="175" customWidth="1"/>
    <col min="7170" max="7170" width="14.625" style="175" customWidth="1"/>
    <col min="7171" max="7171" width="8.375" style="175" customWidth="1"/>
    <col min="7172" max="7172" width="10.125" style="175" bestFit="1" customWidth="1"/>
    <col min="7173" max="7173" width="7.125" style="175" customWidth="1"/>
    <col min="7174" max="7174" width="10.875" style="175" customWidth="1"/>
    <col min="7175" max="7175" width="12.125" style="175" customWidth="1"/>
    <col min="7176" max="7176" width="13.375" style="175" customWidth="1"/>
    <col min="7177" max="7177" width="8.375" style="175" customWidth="1"/>
    <col min="7178" max="7178" width="9.625" style="175"/>
    <col min="7179" max="7179" width="7.125" style="175" customWidth="1"/>
    <col min="7180" max="7181" width="10.875" style="175" customWidth="1"/>
    <col min="7182" max="7182" width="12.125" style="175" customWidth="1"/>
    <col min="7183" max="7424" width="9.625" style="175"/>
    <col min="7425" max="7425" width="13.375" style="175" customWidth="1"/>
    <col min="7426" max="7426" width="14.625" style="175" customWidth="1"/>
    <col min="7427" max="7427" width="8.375" style="175" customWidth="1"/>
    <col min="7428" max="7428" width="10.125" style="175" bestFit="1" customWidth="1"/>
    <col min="7429" max="7429" width="7.125" style="175" customWidth="1"/>
    <col min="7430" max="7430" width="10.875" style="175" customWidth="1"/>
    <col min="7431" max="7431" width="12.125" style="175" customWidth="1"/>
    <col min="7432" max="7432" width="13.375" style="175" customWidth="1"/>
    <col min="7433" max="7433" width="8.375" style="175" customWidth="1"/>
    <col min="7434" max="7434" width="9.625" style="175"/>
    <col min="7435" max="7435" width="7.125" style="175" customWidth="1"/>
    <col min="7436" max="7437" width="10.875" style="175" customWidth="1"/>
    <col min="7438" max="7438" width="12.125" style="175" customWidth="1"/>
    <col min="7439" max="7680" width="9.625" style="175"/>
    <col min="7681" max="7681" width="13.375" style="175" customWidth="1"/>
    <col min="7682" max="7682" width="14.625" style="175" customWidth="1"/>
    <col min="7683" max="7683" width="8.375" style="175" customWidth="1"/>
    <col min="7684" max="7684" width="10.125" style="175" bestFit="1" customWidth="1"/>
    <col min="7685" max="7685" width="7.125" style="175" customWidth="1"/>
    <col min="7686" max="7686" width="10.875" style="175" customWidth="1"/>
    <col min="7687" max="7687" width="12.125" style="175" customWidth="1"/>
    <col min="7688" max="7688" width="13.375" style="175" customWidth="1"/>
    <col min="7689" max="7689" width="8.375" style="175" customWidth="1"/>
    <col min="7690" max="7690" width="9.625" style="175"/>
    <col min="7691" max="7691" width="7.125" style="175" customWidth="1"/>
    <col min="7692" max="7693" width="10.875" style="175" customWidth="1"/>
    <col min="7694" max="7694" width="12.125" style="175" customWidth="1"/>
    <col min="7695" max="7936" width="9.625" style="175"/>
    <col min="7937" max="7937" width="13.375" style="175" customWidth="1"/>
    <col min="7938" max="7938" width="14.625" style="175" customWidth="1"/>
    <col min="7939" max="7939" width="8.375" style="175" customWidth="1"/>
    <col min="7940" max="7940" width="10.125" style="175" bestFit="1" customWidth="1"/>
    <col min="7941" max="7941" width="7.125" style="175" customWidth="1"/>
    <col min="7942" max="7942" width="10.875" style="175" customWidth="1"/>
    <col min="7943" max="7943" width="12.125" style="175" customWidth="1"/>
    <col min="7944" max="7944" width="13.375" style="175" customWidth="1"/>
    <col min="7945" max="7945" width="8.375" style="175" customWidth="1"/>
    <col min="7946" max="7946" width="9.625" style="175"/>
    <col min="7947" max="7947" width="7.125" style="175" customWidth="1"/>
    <col min="7948" max="7949" width="10.875" style="175" customWidth="1"/>
    <col min="7950" max="7950" width="12.125" style="175" customWidth="1"/>
    <col min="7951" max="8192" width="9.625" style="175"/>
    <col min="8193" max="8193" width="13.375" style="175" customWidth="1"/>
    <col min="8194" max="8194" width="14.625" style="175" customWidth="1"/>
    <col min="8195" max="8195" width="8.375" style="175" customWidth="1"/>
    <col min="8196" max="8196" width="10.125" style="175" bestFit="1" customWidth="1"/>
    <col min="8197" max="8197" width="7.125" style="175" customWidth="1"/>
    <col min="8198" max="8198" width="10.875" style="175" customWidth="1"/>
    <col min="8199" max="8199" width="12.125" style="175" customWidth="1"/>
    <col min="8200" max="8200" width="13.375" style="175" customWidth="1"/>
    <col min="8201" max="8201" width="8.375" style="175" customWidth="1"/>
    <col min="8202" max="8202" width="9.625" style="175"/>
    <col min="8203" max="8203" width="7.125" style="175" customWidth="1"/>
    <col min="8204" max="8205" width="10.875" style="175" customWidth="1"/>
    <col min="8206" max="8206" width="12.125" style="175" customWidth="1"/>
    <col min="8207" max="8448" width="9.625" style="175"/>
    <col min="8449" max="8449" width="13.375" style="175" customWidth="1"/>
    <col min="8450" max="8450" width="14.625" style="175" customWidth="1"/>
    <col min="8451" max="8451" width="8.375" style="175" customWidth="1"/>
    <col min="8452" max="8452" width="10.125" style="175" bestFit="1" customWidth="1"/>
    <col min="8453" max="8453" width="7.125" style="175" customWidth="1"/>
    <col min="8454" max="8454" width="10.875" style="175" customWidth="1"/>
    <col min="8455" max="8455" width="12.125" style="175" customWidth="1"/>
    <col min="8456" max="8456" width="13.375" style="175" customWidth="1"/>
    <col min="8457" max="8457" width="8.375" style="175" customWidth="1"/>
    <col min="8458" max="8458" width="9.625" style="175"/>
    <col min="8459" max="8459" width="7.125" style="175" customWidth="1"/>
    <col min="8460" max="8461" width="10.875" style="175" customWidth="1"/>
    <col min="8462" max="8462" width="12.125" style="175" customWidth="1"/>
    <col min="8463" max="8704" width="9.625" style="175"/>
    <col min="8705" max="8705" width="13.375" style="175" customWidth="1"/>
    <col min="8706" max="8706" width="14.625" style="175" customWidth="1"/>
    <col min="8707" max="8707" width="8.375" style="175" customWidth="1"/>
    <col min="8708" max="8708" width="10.125" style="175" bestFit="1" customWidth="1"/>
    <col min="8709" max="8709" width="7.125" style="175" customWidth="1"/>
    <col min="8710" max="8710" width="10.875" style="175" customWidth="1"/>
    <col min="8711" max="8711" width="12.125" style="175" customWidth="1"/>
    <col min="8712" max="8712" width="13.375" style="175" customWidth="1"/>
    <col min="8713" max="8713" width="8.375" style="175" customWidth="1"/>
    <col min="8714" max="8714" width="9.625" style="175"/>
    <col min="8715" max="8715" width="7.125" style="175" customWidth="1"/>
    <col min="8716" max="8717" width="10.875" style="175" customWidth="1"/>
    <col min="8718" max="8718" width="12.125" style="175" customWidth="1"/>
    <col min="8719" max="8960" width="9.625" style="175"/>
    <col min="8961" max="8961" width="13.375" style="175" customWidth="1"/>
    <col min="8962" max="8962" width="14.625" style="175" customWidth="1"/>
    <col min="8963" max="8963" width="8.375" style="175" customWidth="1"/>
    <col min="8964" max="8964" width="10.125" style="175" bestFit="1" customWidth="1"/>
    <col min="8965" max="8965" width="7.125" style="175" customWidth="1"/>
    <col min="8966" max="8966" width="10.875" style="175" customWidth="1"/>
    <col min="8967" max="8967" width="12.125" style="175" customWidth="1"/>
    <col min="8968" max="8968" width="13.375" style="175" customWidth="1"/>
    <col min="8969" max="8969" width="8.375" style="175" customWidth="1"/>
    <col min="8970" max="8970" width="9.625" style="175"/>
    <col min="8971" max="8971" width="7.125" style="175" customWidth="1"/>
    <col min="8972" max="8973" width="10.875" style="175" customWidth="1"/>
    <col min="8974" max="8974" width="12.125" style="175" customWidth="1"/>
    <col min="8975" max="9216" width="9.625" style="175"/>
    <col min="9217" max="9217" width="13.375" style="175" customWidth="1"/>
    <col min="9218" max="9218" width="14.625" style="175" customWidth="1"/>
    <col min="9219" max="9219" width="8.375" style="175" customWidth="1"/>
    <col min="9220" max="9220" width="10.125" style="175" bestFit="1" customWidth="1"/>
    <col min="9221" max="9221" width="7.125" style="175" customWidth="1"/>
    <col min="9222" max="9222" width="10.875" style="175" customWidth="1"/>
    <col min="9223" max="9223" width="12.125" style="175" customWidth="1"/>
    <col min="9224" max="9224" width="13.375" style="175" customWidth="1"/>
    <col min="9225" max="9225" width="8.375" style="175" customWidth="1"/>
    <col min="9226" max="9226" width="9.625" style="175"/>
    <col min="9227" max="9227" width="7.125" style="175" customWidth="1"/>
    <col min="9228" max="9229" width="10.875" style="175" customWidth="1"/>
    <col min="9230" max="9230" width="12.125" style="175" customWidth="1"/>
    <col min="9231" max="9472" width="9.625" style="175"/>
    <col min="9473" max="9473" width="13.375" style="175" customWidth="1"/>
    <col min="9474" max="9474" width="14.625" style="175" customWidth="1"/>
    <col min="9475" max="9475" width="8.375" style="175" customWidth="1"/>
    <col min="9476" max="9476" width="10.125" style="175" bestFit="1" customWidth="1"/>
    <col min="9477" max="9477" width="7.125" style="175" customWidth="1"/>
    <col min="9478" max="9478" width="10.875" style="175" customWidth="1"/>
    <col min="9479" max="9479" width="12.125" style="175" customWidth="1"/>
    <col min="9480" max="9480" width="13.375" style="175" customWidth="1"/>
    <col min="9481" max="9481" width="8.375" style="175" customWidth="1"/>
    <col min="9482" max="9482" width="9.625" style="175"/>
    <col min="9483" max="9483" width="7.125" style="175" customWidth="1"/>
    <col min="9484" max="9485" width="10.875" style="175" customWidth="1"/>
    <col min="9486" max="9486" width="12.125" style="175" customWidth="1"/>
    <col min="9487" max="9728" width="9.625" style="175"/>
    <col min="9729" max="9729" width="13.375" style="175" customWidth="1"/>
    <col min="9730" max="9730" width="14.625" style="175" customWidth="1"/>
    <col min="9731" max="9731" width="8.375" style="175" customWidth="1"/>
    <col min="9732" max="9732" width="10.125" style="175" bestFit="1" customWidth="1"/>
    <col min="9733" max="9733" width="7.125" style="175" customWidth="1"/>
    <col min="9734" max="9734" width="10.875" style="175" customWidth="1"/>
    <col min="9735" max="9735" width="12.125" style="175" customWidth="1"/>
    <col min="9736" max="9736" width="13.375" style="175" customWidth="1"/>
    <col min="9737" max="9737" width="8.375" style="175" customWidth="1"/>
    <col min="9738" max="9738" width="9.625" style="175"/>
    <col min="9739" max="9739" width="7.125" style="175" customWidth="1"/>
    <col min="9740" max="9741" width="10.875" style="175" customWidth="1"/>
    <col min="9742" max="9742" width="12.125" style="175" customWidth="1"/>
    <col min="9743" max="9984" width="9.625" style="175"/>
    <col min="9985" max="9985" width="13.375" style="175" customWidth="1"/>
    <col min="9986" max="9986" width="14.625" style="175" customWidth="1"/>
    <col min="9987" max="9987" width="8.375" style="175" customWidth="1"/>
    <col min="9988" max="9988" width="10.125" style="175" bestFit="1" customWidth="1"/>
    <col min="9989" max="9989" width="7.125" style="175" customWidth="1"/>
    <col min="9990" max="9990" width="10.875" style="175" customWidth="1"/>
    <col min="9991" max="9991" width="12.125" style="175" customWidth="1"/>
    <col min="9992" max="9992" width="13.375" style="175" customWidth="1"/>
    <col min="9993" max="9993" width="8.375" style="175" customWidth="1"/>
    <col min="9994" max="9994" width="9.625" style="175"/>
    <col min="9995" max="9995" width="7.125" style="175" customWidth="1"/>
    <col min="9996" max="9997" width="10.875" style="175" customWidth="1"/>
    <col min="9998" max="9998" width="12.125" style="175" customWidth="1"/>
    <col min="9999" max="10240" width="9.625" style="175"/>
    <col min="10241" max="10241" width="13.375" style="175" customWidth="1"/>
    <col min="10242" max="10242" width="14.625" style="175" customWidth="1"/>
    <col min="10243" max="10243" width="8.375" style="175" customWidth="1"/>
    <col min="10244" max="10244" width="10.125" style="175" bestFit="1" customWidth="1"/>
    <col min="10245" max="10245" width="7.125" style="175" customWidth="1"/>
    <col min="10246" max="10246" width="10.875" style="175" customWidth="1"/>
    <col min="10247" max="10247" width="12.125" style="175" customWidth="1"/>
    <col min="10248" max="10248" width="13.375" style="175" customWidth="1"/>
    <col min="10249" max="10249" width="8.375" style="175" customWidth="1"/>
    <col min="10250" max="10250" width="9.625" style="175"/>
    <col min="10251" max="10251" width="7.125" style="175" customWidth="1"/>
    <col min="10252" max="10253" width="10.875" style="175" customWidth="1"/>
    <col min="10254" max="10254" width="12.125" style="175" customWidth="1"/>
    <col min="10255" max="10496" width="9.625" style="175"/>
    <col min="10497" max="10497" width="13.375" style="175" customWidth="1"/>
    <col min="10498" max="10498" width="14.625" style="175" customWidth="1"/>
    <col min="10499" max="10499" width="8.375" style="175" customWidth="1"/>
    <col min="10500" max="10500" width="10.125" style="175" bestFit="1" customWidth="1"/>
    <col min="10501" max="10501" width="7.125" style="175" customWidth="1"/>
    <col min="10502" max="10502" width="10.875" style="175" customWidth="1"/>
    <col min="10503" max="10503" width="12.125" style="175" customWidth="1"/>
    <col min="10504" max="10504" width="13.375" style="175" customWidth="1"/>
    <col min="10505" max="10505" width="8.375" style="175" customWidth="1"/>
    <col min="10506" max="10506" width="9.625" style="175"/>
    <col min="10507" max="10507" width="7.125" style="175" customWidth="1"/>
    <col min="10508" max="10509" width="10.875" style="175" customWidth="1"/>
    <col min="10510" max="10510" width="12.125" style="175" customWidth="1"/>
    <col min="10511" max="10752" width="9.625" style="175"/>
    <col min="10753" max="10753" width="13.375" style="175" customWidth="1"/>
    <col min="10754" max="10754" width="14.625" style="175" customWidth="1"/>
    <col min="10755" max="10755" width="8.375" style="175" customWidth="1"/>
    <col min="10756" max="10756" width="10.125" style="175" bestFit="1" customWidth="1"/>
    <col min="10757" max="10757" width="7.125" style="175" customWidth="1"/>
    <col min="10758" max="10758" width="10.875" style="175" customWidth="1"/>
    <col min="10759" max="10759" width="12.125" style="175" customWidth="1"/>
    <col min="10760" max="10760" width="13.375" style="175" customWidth="1"/>
    <col min="10761" max="10761" width="8.375" style="175" customWidth="1"/>
    <col min="10762" max="10762" width="9.625" style="175"/>
    <col min="10763" max="10763" width="7.125" style="175" customWidth="1"/>
    <col min="10764" max="10765" width="10.875" style="175" customWidth="1"/>
    <col min="10766" max="10766" width="12.125" style="175" customWidth="1"/>
    <col min="10767" max="11008" width="9.625" style="175"/>
    <col min="11009" max="11009" width="13.375" style="175" customWidth="1"/>
    <col min="11010" max="11010" width="14.625" style="175" customWidth="1"/>
    <col min="11011" max="11011" width="8.375" style="175" customWidth="1"/>
    <col min="11012" max="11012" width="10.125" style="175" bestFit="1" customWidth="1"/>
    <col min="11013" max="11013" width="7.125" style="175" customWidth="1"/>
    <col min="11014" max="11014" width="10.875" style="175" customWidth="1"/>
    <col min="11015" max="11015" width="12.125" style="175" customWidth="1"/>
    <col min="11016" max="11016" width="13.375" style="175" customWidth="1"/>
    <col min="11017" max="11017" width="8.375" style="175" customWidth="1"/>
    <col min="11018" max="11018" width="9.625" style="175"/>
    <col min="11019" max="11019" width="7.125" style="175" customWidth="1"/>
    <col min="11020" max="11021" width="10.875" style="175" customWidth="1"/>
    <col min="11022" max="11022" width="12.125" style="175" customWidth="1"/>
    <col min="11023" max="11264" width="9.625" style="175"/>
    <col min="11265" max="11265" width="13.375" style="175" customWidth="1"/>
    <col min="11266" max="11266" width="14.625" style="175" customWidth="1"/>
    <col min="11267" max="11267" width="8.375" style="175" customWidth="1"/>
    <col min="11268" max="11268" width="10.125" style="175" bestFit="1" customWidth="1"/>
    <col min="11269" max="11269" width="7.125" style="175" customWidth="1"/>
    <col min="11270" max="11270" width="10.875" style="175" customWidth="1"/>
    <col min="11271" max="11271" width="12.125" style="175" customWidth="1"/>
    <col min="11272" max="11272" width="13.375" style="175" customWidth="1"/>
    <col min="11273" max="11273" width="8.375" style="175" customWidth="1"/>
    <col min="11274" max="11274" width="9.625" style="175"/>
    <col min="11275" max="11275" width="7.125" style="175" customWidth="1"/>
    <col min="11276" max="11277" width="10.875" style="175" customWidth="1"/>
    <col min="11278" max="11278" width="12.125" style="175" customWidth="1"/>
    <col min="11279" max="11520" width="9.625" style="175"/>
    <col min="11521" max="11521" width="13.375" style="175" customWidth="1"/>
    <col min="11522" max="11522" width="14.625" style="175" customWidth="1"/>
    <col min="11523" max="11523" width="8.375" style="175" customWidth="1"/>
    <col min="11524" max="11524" width="10.125" style="175" bestFit="1" customWidth="1"/>
    <col min="11525" max="11525" width="7.125" style="175" customWidth="1"/>
    <col min="11526" max="11526" width="10.875" style="175" customWidth="1"/>
    <col min="11527" max="11527" width="12.125" style="175" customWidth="1"/>
    <col min="11528" max="11528" width="13.375" style="175" customWidth="1"/>
    <col min="11529" max="11529" width="8.375" style="175" customWidth="1"/>
    <col min="11530" max="11530" width="9.625" style="175"/>
    <col min="11531" max="11531" width="7.125" style="175" customWidth="1"/>
    <col min="11532" max="11533" width="10.875" style="175" customWidth="1"/>
    <col min="11534" max="11534" width="12.125" style="175" customWidth="1"/>
    <col min="11535" max="11776" width="9.625" style="175"/>
    <col min="11777" max="11777" width="13.375" style="175" customWidth="1"/>
    <col min="11778" max="11778" width="14.625" style="175" customWidth="1"/>
    <col min="11779" max="11779" width="8.375" style="175" customWidth="1"/>
    <col min="11780" max="11780" width="10.125" style="175" bestFit="1" customWidth="1"/>
    <col min="11781" max="11781" width="7.125" style="175" customWidth="1"/>
    <col min="11782" max="11782" width="10.875" style="175" customWidth="1"/>
    <col min="11783" max="11783" width="12.125" style="175" customWidth="1"/>
    <col min="11784" max="11784" width="13.375" style="175" customWidth="1"/>
    <col min="11785" max="11785" width="8.375" style="175" customWidth="1"/>
    <col min="11786" max="11786" width="9.625" style="175"/>
    <col min="11787" max="11787" width="7.125" style="175" customWidth="1"/>
    <col min="11788" max="11789" width="10.875" style="175" customWidth="1"/>
    <col min="11790" max="11790" width="12.125" style="175" customWidth="1"/>
    <col min="11791" max="12032" width="9.625" style="175"/>
    <col min="12033" max="12033" width="13.375" style="175" customWidth="1"/>
    <col min="12034" max="12034" width="14.625" style="175" customWidth="1"/>
    <col min="12035" max="12035" width="8.375" style="175" customWidth="1"/>
    <col min="12036" max="12036" width="10.125" style="175" bestFit="1" customWidth="1"/>
    <col min="12037" max="12037" width="7.125" style="175" customWidth="1"/>
    <col min="12038" max="12038" width="10.875" style="175" customWidth="1"/>
    <col min="12039" max="12039" width="12.125" style="175" customWidth="1"/>
    <col min="12040" max="12040" width="13.375" style="175" customWidth="1"/>
    <col min="12041" max="12041" width="8.375" style="175" customWidth="1"/>
    <col min="12042" max="12042" width="9.625" style="175"/>
    <col min="12043" max="12043" width="7.125" style="175" customWidth="1"/>
    <col min="12044" max="12045" width="10.875" style="175" customWidth="1"/>
    <col min="12046" max="12046" width="12.125" style="175" customWidth="1"/>
    <col min="12047" max="12288" width="9.625" style="175"/>
    <col min="12289" max="12289" width="13.375" style="175" customWidth="1"/>
    <col min="12290" max="12290" width="14.625" style="175" customWidth="1"/>
    <col min="12291" max="12291" width="8.375" style="175" customWidth="1"/>
    <col min="12292" max="12292" width="10.125" style="175" bestFit="1" customWidth="1"/>
    <col min="12293" max="12293" width="7.125" style="175" customWidth="1"/>
    <col min="12294" max="12294" width="10.875" style="175" customWidth="1"/>
    <col min="12295" max="12295" width="12.125" style="175" customWidth="1"/>
    <col min="12296" max="12296" width="13.375" style="175" customWidth="1"/>
    <col min="12297" max="12297" width="8.375" style="175" customWidth="1"/>
    <col min="12298" max="12298" width="9.625" style="175"/>
    <col min="12299" max="12299" width="7.125" style="175" customWidth="1"/>
    <col min="12300" max="12301" width="10.875" style="175" customWidth="1"/>
    <col min="12302" max="12302" width="12.125" style="175" customWidth="1"/>
    <col min="12303" max="12544" width="9.625" style="175"/>
    <col min="12545" max="12545" width="13.375" style="175" customWidth="1"/>
    <col min="12546" max="12546" width="14.625" style="175" customWidth="1"/>
    <col min="12547" max="12547" width="8.375" style="175" customWidth="1"/>
    <col min="12548" max="12548" width="10.125" style="175" bestFit="1" customWidth="1"/>
    <col min="12549" max="12549" width="7.125" style="175" customWidth="1"/>
    <col min="12550" max="12550" width="10.875" style="175" customWidth="1"/>
    <col min="12551" max="12551" width="12.125" style="175" customWidth="1"/>
    <col min="12552" max="12552" width="13.375" style="175" customWidth="1"/>
    <col min="12553" max="12553" width="8.375" style="175" customWidth="1"/>
    <col min="12554" max="12554" width="9.625" style="175"/>
    <col min="12555" max="12555" width="7.125" style="175" customWidth="1"/>
    <col min="12556" max="12557" width="10.875" style="175" customWidth="1"/>
    <col min="12558" max="12558" width="12.125" style="175" customWidth="1"/>
    <col min="12559" max="12800" width="9.625" style="175"/>
    <col min="12801" max="12801" width="13.375" style="175" customWidth="1"/>
    <col min="12802" max="12802" width="14.625" style="175" customWidth="1"/>
    <col min="12803" max="12803" width="8.375" style="175" customWidth="1"/>
    <col min="12804" max="12804" width="10.125" style="175" bestFit="1" customWidth="1"/>
    <col min="12805" max="12805" width="7.125" style="175" customWidth="1"/>
    <col min="12806" max="12806" width="10.875" style="175" customWidth="1"/>
    <col min="12807" max="12807" width="12.125" style="175" customWidth="1"/>
    <col min="12808" max="12808" width="13.375" style="175" customWidth="1"/>
    <col min="12809" max="12809" width="8.375" style="175" customWidth="1"/>
    <col min="12810" max="12810" width="9.625" style="175"/>
    <col min="12811" max="12811" width="7.125" style="175" customWidth="1"/>
    <col min="12812" max="12813" width="10.875" style="175" customWidth="1"/>
    <col min="12814" max="12814" width="12.125" style="175" customWidth="1"/>
    <col min="12815" max="13056" width="9.625" style="175"/>
    <col min="13057" max="13057" width="13.375" style="175" customWidth="1"/>
    <col min="13058" max="13058" width="14.625" style="175" customWidth="1"/>
    <col min="13059" max="13059" width="8.375" style="175" customWidth="1"/>
    <col min="13060" max="13060" width="10.125" style="175" bestFit="1" customWidth="1"/>
    <col min="13061" max="13061" width="7.125" style="175" customWidth="1"/>
    <col min="13062" max="13062" width="10.875" style="175" customWidth="1"/>
    <col min="13063" max="13063" width="12.125" style="175" customWidth="1"/>
    <col min="13064" max="13064" width="13.375" style="175" customWidth="1"/>
    <col min="13065" max="13065" width="8.375" style="175" customWidth="1"/>
    <col min="13066" max="13066" width="9.625" style="175"/>
    <col min="13067" max="13067" width="7.125" style="175" customWidth="1"/>
    <col min="13068" max="13069" width="10.875" style="175" customWidth="1"/>
    <col min="13070" max="13070" width="12.125" style="175" customWidth="1"/>
    <col min="13071" max="13312" width="9.625" style="175"/>
    <col min="13313" max="13313" width="13.375" style="175" customWidth="1"/>
    <col min="13314" max="13314" width="14.625" style="175" customWidth="1"/>
    <col min="13315" max="13315" width="8.375" style="175" customWidth="1"/>
    <col min="13316" max="13316" width="10.125" style="175" bestFit="1" customWidth="1"/>
    <col min="13317" max="13317" width="7.125" style="175" customWidth="1"/>
    <col min="13318" max="13318" width="10.875" style="175" customWidth="1"/>
    <col min="13319" max="13319" width="12.125" style="175" customWidth="1"/>
    <col min="13320" max="13320" width="13.375" style="175" customWidth="1"/>
    <col min="13321" max="13321" width="8.375" style="175" customWidth="1"/>
    <col min="13322" max="13322" width="9.625" style="175"/>
    <col min="13323" max="13323" width="7.125" style="175" customWidth="1"/>
    <col min="13324" max="13325" width="10.875" style="175" customWidth="1"/>
    <col min="13326" max="13326" width="12.125" style="175" customWidth="1"/>
    <col min="13327" max="13568" width="9.625" style="175"/>
    <col min="13569" max="13569" width="13.375" style="175" customWidth="1"/>
    <col min="13570" max="13570" width="14.625" style="175" customWidth="1"/>
    <col min="13571" max="13571" width="8.375" style="175" customWidth="1"/>
    <col min="13572" max="13572" width="10.125" style="175" bestFit="1" customWidth="1"/>
    <col min="13573" max="13573" width="7.125" style="175" customWidth="1"/>
    <col min="13574" max="13574" width="10.875" style="175" customWidth="1"/>
    <col min="13575" max="13575" width="12.125" style="175" customWidth="1"/>
    <col min="13576" max="13576" width="13.375" style="175" customWidth="1"/>
    <col min="13577" max="13577" width="8.375" style="175" customWidth="1"/>
    <col min="13578" max="13578" width="9.625" style="175"/>
    <col min="13579" max="13579" width="7.125" style="175" customWidth="1"/>
    <col min="13580" max="13581" width="10.875" style="175" customWidth="1"/>
    <col min="13582" max="13582" width="12.125" style="175" customWidth="1"/>
    <col min="13583" max="13824" width="9.625" style="175"/>
    <col min="13825" max="13825" width="13.375" style="175" customWidth="1"/>
    <col min="13826" max="13826" width="14.625" style="175" customWidth="1"/>
    <col min="13827" max="13827" width="8.375" style="175" customWidth="1"/>
    <col min="13828" max="13828" width="10.125" style="175" bestFit="1" customWidth="1"/>
    <col min="13829" max="13829" width="7.125" style="175" customWidth="1"/>
    <col min="13830" max="13830" width="10.875" style="175" customWidth="1"/>
    <col min="13831" max="13831" width="12.125" style="175" customWidth="1"/>
    <col min="13832" max="13832" width="13.375" style="175" customWidth="1"/>
    <col min="13833" max="13833" width="8.375" style="175" customWidth="1"/>
    <col min="13834" max="13834" width="9.625" style="175"/>
    <col min="13835" max="13835" width="7.125" style="175" customWidth="1"/>
    <col min="13836" max="13837" width="10.875" style="175" customWidth="1"/>
    <col min="13838" max="13838" width="12.125" style="175" customWidth="1"/>
    <col min="13839" max="14080" width="9.625" style="175"/>
    <col min="14081" max="14081" width="13.375" style="175" customWidth="1"/>
    <col min="14082" max="14082" width="14.625" style="175" customWidth="1"/>
    <col min="14083" max="14083" width="8.375" style="175" customWidth="1"/>
    <col min="14084" max="14084" width="10.125" style="175" bestFit="1" customWidth="1"/>
    <col min="14085" max="14085" width="7.125" style="175" customWidth="1"/>
    <col min="14086" max="14086" width="10.875" style="175" customWidth="1"/>
    <col min="14087" max="14087" width="12.125" style="175" customWidth="1"/>
    <col min="14088" max="14088" width="13.375" style="175" customWidth="1"/>
    <col min="14089" max="14089" width="8.375" style="175" customWidth="1"/>
    <col min="14090" max="14090" width="9.625" style="175"/>
    <col min="14091" max="14091" width="7.125" style="175" customWidth="1"/>
    <col min="14092" max="14093" width="10.875" style="175" customWidth="1"/>
    <col min="14094" max="14094" width="12.125" style="175" customWidth="1"/>
    <col min="14095" max="14336" width="9.625" style="175"/>
    <col min="14337" max="14337" width="13.375" style="175" customWidth="1"/>
    <col min="14338" max="14338" width="14.625" style="175" customWidth="1"/>
    <col min="14339" max="14339" width="8.375" style="175" customWidth="1"/>
    <col min="14340" max="14340" width="10.125" style="175" bestFit="1" customWidth="1"/>
    <col min="14341" max="14341" width="7.125" style="175" customWidth="1"/>
    <col min="14342" max="14342" width="10.875" style="175" customWidth="1"/>
    <col min="14343" max="14343" width="12.125" style="175" customWidth="1"/>
    <col min="14344" max="14344" width="13.375" style="175" customWidth="1"/>
    <col min="14345" max="14345" width="8.375" style="175" customWidth="1"/>
    <col min="14346" max="14346" width="9.625" style="175"/>
    <col min="14347" max="14347" width="7.125" style="175" customWidth="1"/>
    <col min="14348" max="14349" width="10.875" style="175" customWidth="1"/>
    <col min="14350" max="14350" width="12.125" style="175" customWidth="1"/>
    <col min="14351" max="14592" width="9.625" style="175"/>
    <col min="14593" max="14593" width="13.375" style="175" customWidth="1"/>
    <col min="14594" max="14594" width="14.625" style="175" customWidth="1"/>
    <col min="14595" max="14595" width="8.375" style="175" customWidth="1"/>
    <col min="14596" max="14596" width="10.125" style="175" bestFit="1" customWidth="1"/>
    <col min="14597" max="14597" width="7.125" style="175" customWidth="1"/>
    <col min="14598" max="14598" width="10.875" style="175" customWidth="1"/>
    <col min="14599" max="14599" width="12.125" style="175" customWidth="1"/>
    <col min="14600" max="14600" width="13.375" style="175" customWidth="1"/>
    <col min="14601" max="14601" width="8.375" style="175" customWidth="1"/>
    <col min="14602" max="14602" width="9.625" style="175"/>
    <col min="14603" max="14603" width="7.125" style="175" customWidth="1"/>
    <col min="14604" max="14605" width="10.875" style="175" customWidth="1"/>
    <col min="14606" max="14606" width="12.125" style="175" customWidth="1"/>
    <col min="14607" max="14848" width="9.625" style="175"/>
    <col min="14849" max="14849" width="13.375" style="175" customWidth="1"/>
    <col min="14850" max="14850" width="14.625" style="175" customWidth="1"/>
    <col min="14851" max="14851" width="8.375" style="175" customWidth="1"/>
    <col min="14852" max="14852" width="10.125" style="175" bestFit="1" customWidth="1"/>
    <col min="14853" max="14853" width="7.125" style="175" customWidth="1"/>
    <col min="14854" max="14854" width="10.875" style="175" customWidth="1"/>
    <col min="14855" max="14855" width="12.125" style="175" customWidth="1"/>
    <col min="14856" max="14856" width="13.375" style="175" customWidth="1"/>
    <col min="14857" max="14857" width="8.375" style="175" customWidth="1"/>
    <col min="14858" max="14858" width="9.625" style="175"/>
    <col min="14859" max="14859" width="7.125" style="175" customWidth="1"/>
    <col min="14860" max="14861" width="10.875" style="175" customWidth="1"/>
    <col min="14862" max="14862" width="12.125" style="175" customWidth="1"/>
    <col min="14863" max="15104" width="9.625" style="175"/>
    <col min="15105" max="15105" width="13.375" style="175" customWidth="1"/>
    <col min="15106" max="15106" width="14.625" style="175" customWidth="1"/>
    <col min="15107" max="15107" width="8.375" style="175" customWidth="1"/>
    <col min="15108" max="15108" width="10.125" style="175" bestFit="1" customWidth="1"/>
    <col min="15109" max="15109" width="7.125" style="175" customWidth="1"/>
    <col min="15110" max="15110" width="10.875" style="175" customWidth="1"/>
    <col min="15111" max="15111" width="12.125" style="175" customWidth="1"/>
    <col min="15112" max="15112" width="13.375" style="175" customWidth="1"/>
    <col min="15113" max="15113" width="8.375" style="175" customWidth="1"/>
    <col min="15114" max="15114" width="9.625" style="175"/>
    <col min="15115" max="15115" width="7.125" style="175" customWidth="1"/>
    <col min="15116" max="15117" width="10.875" style="175" customWidth="1"/>
    <col min="15118" max="15118" width="12.125" style="175" customWidth="1"/>
    <col min="15119" max="15360" width="9.625" style="175"/>
    <col min="15361" max="15361" width="13.375" style="175" customWidth="1"/>
    <col min="15362" max="15362" width="14.625" style="175" customWidth="1"/>
    <col min="15363" max="15363" width="8.375" style="175" customWidth="1"/>
    <col min="15364" max="15364" width="10.125" style="175" bestFit="1" customWidth="1"/>
    <col min="15365" max="15365" width="7.125" style="175" customWidth="1"/>
    <col min="15366" max="15366" width="10.875" style="175" customWidth="1"/>
    <col min="15367" max="15367" width="12.125" style="175" customWidth="1"/>
    <col min="15368" max="15368" width="13.375" style="175" customWidth="1"/>
    <col min="15369" max="15369" width="8.375" style="175" customWidth="1"/>
    <col min="15370" max="15370" width="9.625" style="175"/>
    <col min="15371" max="15371" width="7.125" style="175" customWidth="1"/>
    <col min="15372" max="15373" width="10.875" style="175" customWidth="1"/>
    <col min="15374" max="15374" width="12.125" style="175" customWidth="1"/>
    <col min="15375" max="15616" width="9.625" style="175"/>
    <col min="15617" max="15617" width="13.375" style="175" customWidth="1"/>
    <col min="15618" max="15618" width="14.625" style="175" customWidth="1"/>
    <col min="15619" max="15619" width="8.375" style="175" customWidth="1"/>
    <col min="15620" max="15620" width="10.125" style="175" bestFit="1" customWidth="1"/>
    <col min="15621" max="15621" width="7.125" style="175" customWidth="1"/>
    <col min="15622" max="15622" width="10.875" style="175" customWidth="1"/>
    <col min="15623" max="15623" width="12.125" style="175" customWidth="1"/>
    <col min="15624" max="15624" width="13.375" style="175" customWidth="1"/>
    <col min="15625" max="15625" width="8.375" style="175" customWidth="1"/>
    <col min="15626" max="15626" width="9.625" style="175"/>
    <col min="15627" max="15627" width="7.125" style="175" customWidth="1"/>
    <col min="15628" max="15629" width="10.875" style="175" customWidth="1"/>
    <col min="15630" max="15630" width="12.125" style="175" customWidth="1"/>
    <col min="15631" max="15872" width="9.625" style="175"/>
    <col min="15873" max="15873" width="13.375" style="175" customWidth="1"/>
    <col min="15874" max="15874" width="14.625" style="175" customWidth="1"/>
    <col min="15875" max="15875" width="8.375" style="175" customWidth="1"/>
    <col min="15876" max="15876" width="10.125" style="175" bestFit="1" customWidth="1"/>
    <col min="15877" max="15877" width="7.125" style="175" customWidth="1"/>
    <col min="15878" max="15878" width="10.875" style="175" customWidth="1"/>
    <col min="15879" max="15879" width="12.125" style="175" customWidth="1"/>
    <col min="15880" max="15880" width="13.375" style="175" customWidth="1"/>
    <col min="15881" max="15881" width="8.375" style="175" customWidth="1"/>
    <col min="15882" max="15882" width="9.625" style="175"/>
    <col min="15883" max="15883" width="7.125" style="175" customWidth="1"/>
    <col min="15884" max="15885" width="10.875" style="175" customWidth="1"/>
    <col min="15886" max="15886" width="12.125" style="175" customWidth="1"/>
    <col min="15887" max="16128" width="9.625" style="175"/>
    <col min="16129" max="16129" width="13.375" style="175" customWidth="1"/>
    <col min="16130" max="16130" width="14.625" style="175" customWidth="1"/>
    <col min="16131" max="16131" width="8.375" style="175" customWidth="1"/>
    <col min="16132" max="16132" width="10.125" style="175" bestFit="1" customWidth="1"/>
    <col min="16133" max="16133" width="7.125" style="175" customWidth="1"/>
    <col min="16134" max="16134" width="10.875" style="175" customWidth="1"/>
    <col min="16135" max="16135" width="12.125" style="175" customWidth="1"/>
    <col min="16136" max="16136" width="13.375" style="175" customWidth="1"/>
    <col min="16137" max="16137" width="8.375" style="175" customWidth="1"/>
    <col min="16138" max="16138" width="9.625" style="175"/>
    <col min="16139" max="16139" width="7.125" style="175" customWidth="1"/>
    <col min="16140" max="16141" width="10.875" style="175" customWidth="1"/>
    <col min="16142" max="16142" width="12.125" style="175" customWidth="1"/>
    <col min="16143" max="16384" width="9.625" style="175"/>
  </cols>
  <sheetData>
    <row r="1" spans="1:14" x14ac:dyDescent="0.2">
      <c r="A1" s="174"/>
    </row>
    <row r="6" spans="1:14" x14ac:dyDescent="0.2">
      <c r="D6" s="176" t="s">
        <v>592</v>
      </c>
    </row>
    <row r="7" spans="1:14" x14ac:dyDescent="0.2">
      <c r="G7" s="244" t="s">
        <v>593</v>
      </c>
    </row>
    <row r="8" spans="1:14" x14ac:dyDescent="0.2">
      <c r="C8" s="174" t="s">
        <v>594</v>
      </c>
    </row>
    <row r="9" spans="1:14" ht="18" thickBot="1" x14ac:dyDescent="0.25">
      <c r="B9" s="177"/>
      <c r="C9" s="179" t="s">
        <v>595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1:14" x14ac:dyDescent="0.2">
      <c r="C10" s="180"/>
      <c r="I10" s="180"/>
    </row>
    <row r="11" spans="1:14" x14ac:dyDescent="0.2">
      <c r="C11" s="185"/>
      <c r="D11" s="183"/>
      <c r="E11" s="183"/>
      <c r="F11" s="245" t="s">
        <v>596</v>
      </c>
      <c r="G11" s="183"/>
      <c r="H11" s="183"/>
      <c r="I11" s="185"/>
      <c r="J11" s="183"/>
      <c r="K11" s="183"/>
      <c r="L11" s="245" t="s">
        <v>597</v>
      </c>
      <c r="M11" s="183"/>
      <c r="N11" s="183"/>
    </row>
    <row r="12" spans="1:14" x14ac:dyDescent="0.2">
      <c r="C12" s="180"/>
      <c r="D12" s="184" t="s">
        <v>598</v>
      </c>
      <c r="E12" s="183"/>
      <c r="F12" s="181" t="s">
        <v>599</v>
      </c>
      <c r="G12" s="183"/>
      <c r="H12" s="181" t="s">
        <v>600</v>
      </c>
      <c r="I12" s="180"/>
      <c r="J12" s="184" t="s">
        <v>598</v>
      </c>
      <c r="K12" s="183"/>
      <c r="L12" s="181" t="s">
        <v>599</v>
      </c>
      <c r="M12" s="183"/>
      <c r="N12" s="181" t="s">
        <v>600</v>
      </c>
    </row>
    <row r="13" spans="1:14" x14ac:dyDescent="0.2">
      <c r="B13" s="174" t="s">
        <v>601</v>
      </c>
      <c r="C13" s="181" t="s">
        <v>602</v>
      </c>
      <c r="D13" s="180"/>
      <c r="E13" s="180"/>
      <c r="F13" s="181" t="s">
        <v>603</v>
      </c>
      <c r="G13" s="181" t="s">
        <v>604</v>
      </c>
      <c r="H13" s="181" t="s">
        <v>605</v>
      </c>
      <c r="I13" s="181" t="s">
        <v>602</v>
      </c>
      <c r="J13" s="180"/>
      <c r="K13" s="180"/>
      <c r="L13" s="181" t="s">
        <v>603</v>
      </c>
      <c r="M13" s="181" t="s">
        <v>604</v>
      </c>
      <c r="N13" s="181" t="s">
        <v>605</v>
      </c>
    </row>
    <row r="14" spans="1:14" x14ac:dyDescent="0.2">
      <c r="B14" s="246" t="s">
        <v>606</v>
      </c>
      <c r="C14" s="184" t="s">
        <v>607</v>
      </c>
      <c r="D14" s="184" t="s">
        <v>608</v>
      </c>
      <c r="E14" s="184" t="s">
        <v>609</v>
      </c>
      <c r="F14" s="184" t="s">
        <v>610</v>
      </c>
      <c r="G14" s="184" t="s">
        <v>611</v>
      </c>
      <c r="H14" s="184" t="s">
        <v>610</v>
      </c>
      <c r="I14" s="184" t="s">
        <v>607</v>
      </c>
      <c r="J14" s="184" t="s">
        <v>608</v>
      </c>
      <c r="K14" s="184" t="s">
        <v>609</v>
      </c>
      <c r="L14" s="184" t="s">
        <v>610</v>
      </c>
      <c r="M14" s="184" t="s">
        <v>611</v>
      </c>
      <c r="N14" s="184" t="s">
        <v>610</v>
      </c>
    </row>
    <row r="15" spans="1:14" x14ac:dyDescent="0.2">
      <c r="C15" s="189" t="s">
        <v>612</v>
      </c>
      <c r="D15" s="247" t="s">
        <v>613</v>
      </c>
      <c r="E15" s="190" t="s">
        <v>613</v>
      </c>
      <c r="F15" s="190" t="s">
        <v>614</v>
      </c>
      <c r="G15" s="190" t="s">
        <v>614</v>
      </c>
      <c r="H15" s="190" t="s">
        <v>614</v>
      </c>
      <c r="I15" s="190" t="s">
        <v>612</v>
      </c>
      <c r="J15" s="190" t="s">
        <v>613</v>
      </c>
      <c r="K15" s="190" t="s">
        <v>613</v>
      </c>
      <c r="L15" s="190" t="s">
        <v>614</v>
      </c>
      <c r="M15" s="190" t="s">
        <v>614</v>
      </c>
      <c r="N15" s="190" t="s">
        <v>614</v>
      </c>
    </row>
    <row r="16" spans="1:14" x14ac:dyDescent="0.2">
      <c r="C16" s="180"/>
      <c r="D16" s="248"/>
      <c r="H16" s="176" t="s">
        <v>615</v>
      </c>
    </row>
    <row r="17" spans="1:14" x14ac:dyDescent="0.2">
      <c r="B17" s="176" t="s">
        <v>616</v>
      </c>
      <c r="C17" s="249">
        <v>13.6</v>
      </c>
      <c r="D17" s="250">
        <v>171</v>
      </c>
      <c r="E17" s="251">
        <v>14</v>
      </c>
      <c r="F17" s="252">
        <v>341.2</v>
      </c>
      <c r="G17" s="252">
        <v>312.39999999999998</v>
      </c>
      <c r="H17" s="253">
        <v>943.7</v>
      </c>
      <c r="I17" s="237">
        <v>7.9</v>
      </c>
      <c r="J17" s="254">
        <v>167</v>
      </c>
      <c r="K17" s="254">
        <v>6</v>
      </c>
      <c r="L17" s="237">
        <v>232.1</v>
      </c>
      <c r="M17" s="237">
        <v>217.3</v>
      </c>
      <c r="N17" s="237">
        <v>602</v>
      </c>
    </row>
    <row r="18" spans="1:14" x14ac:dyDescent="0.2">
      <c r="C18" s="230"/>
      <c r="D18" s="255"/>
      <c r="E18" s="256"/>
      <c r="F18" s="199"/>
      <c r="G18" s="199"/>
      <c r="H18" s="199"/>
      <c r="I18" s="199"/>
      <c r="J18" s="256"/>
      <c r="K18" s="256"/>
      <c r="L18" s="199"/>
      <c r="M18" s="199"/>
      <c r="N18" s="199"/>
    </row>
    <row r="19" spans="1:14" x14ac:dyDescent="0.2">
      <c r="B19" s="174" t="s">
        <v>617</v>
      </c>
      <c r="C19" s="230">
        <v>0.5</v>
      </c>
      <c r="D19" s="255">
        <v>200</v>
      </c>
      <c r="E19" s="256">
        <v>5</v>
      </c>
      <c r="F19" s="199">
        <v>139.30000000000001</v>
      </c>
      <c r="G19" s="199">
        <v>135.19999999999999</v>
      </c>
      <c r="H19" s="199">
        <v>0</v>
      </c>
      <c r="I19" s="187" t="s">
        <v>351</v>
      </c>
      <c r="J19" s="187" t="s">
        <v>351</v>
      </c>
      <c r="K19" s="187" t="s">
        <v>351</v>
      </c>
      <c r="L19" s="187" t="s">
        <v>351</v>
      </c>
      <c r="M19" s="187" t="s">
        <v>351</v>
      </c>
      <c r="N19" s="187" t="s">
        <v>351</v>
      </c>
    </row>
    <row r="20" spans="1:14" x14ac:dyDescent="0.2">
      <c r="B20" s="174" t="s">
        <v>618</v>
      </c>
      <c r="C20" s="230">
        <v>1.3</v>
      </c>
      <c r="D20" s="255">
        <v>171</v>
      </c>
      <c r="E20" s="256">
        <v>16</v>
      </c>
      <c r="F20" s="199">
        <v>185.8</v>
      </c>
      <c r="G20" s="199">
        <v>161.19999999999999</v>
      </c>
      <c r="H20" s="199">
        <v>135.69999999999999</v>
      </c>
      <c r="I20" s="199">
        <v>0.9</v>
      </c>
      <c r="J20" s="256">
        <v>177</v>
      </c>
      <c r="K20" s="256">
        <v>8</v>
      </c>
      <c r="L20" s="199">
        <v>164.6</v>
      </c>
      <c r="M20" s="199">
        <v>156.6</v>
      </c>
      <c r="N20" s="199">
        <v>109.2</v>
      </c>
    </row>
    <row r="21" spans="1:14" x14ac:dyDescent="0.2">
      <c r="B21" s="174" t="s">
        <v>619</v>
      </c>
      <c r="C21" s="230">
        <v>2.6</v>
      </c>
      <c r="D21" s="255">
        <v>171</v>
      </c>
      <c r="E21" s="256">
        <v>17</v>
      </c>
      <c r="F21" s="199">
        <v>218.8</v>
      </c>
      <c r="G21" s="199">
        <v>193.8</v>
      </c>
      <c r="H21" s="199">
        <v>353.9</v>
      </c>
      <c r="I21" s="199">
        <v>2.4</v>
      </c>
      <c r="J21" s="256">
        <v>168</v>
      </c>
      <c r="K21" s="256">
        <v>6</v>
      </c>
      <c r="L21" s="199">
        <v>192.2</v>
      </c>
      <c r="M21" s="199">
        <v>178.3</v>
      </c>
      <c r="N21" s="199">
        <v>381.3</v>
      </c>
    </row>
    <row r="22" spans="1:14" x14ac:dyDescent="0.2">
      <c r="B22" s="174" t="s">
        <v>620</v>
      </c>
      <c r="C22" s="230">
        <v>5.6</v>
      </c>
      <c r="D22" s="255">
        <v>172</v>
      </c>
      <c r="E22" s="256">
        <v>17</v>
      </c>
      <c r="F22" s="199">
        <v>258.3</v>
      </c>
      <c r="G22" s="199">
        <v>228.9</v>
      </c>
      <c r="H22" s="199">
        <v>626.1</v>
      </c>
      <c r="I22" s="199">
        <v>5.3</v>
      </c>
      <c r="J22" s="256">
        <v>166</v>
      </c>
      <c r="K22" s="256">
        <v>7</v>
      </c>
      <c r="L22" s="199">
        <v>220</v>
      </c>
      <c r="M22" s="199">
        <v>202</v>
      </c>
      <c r="N22" s="199">
        <v>594</v>
      </c>
    </row>
    <row r="23" spans="1:14" x14ac:dyDescent="0.2">
      <c r="C23" s="180"/>
      <c r="D23" s="248"/>
      <c r="I23" s="199"/>
      <c r="J23" s="256"/>
      <c r="K23" s="256"/>
      <c r="L23" s="199"/>
      <c r="M23" s="199"/>
      <c r="N23" s="199"/>
    </row>
    <row r="24" spans="1:14" x14ac:dyDescent="0.2">
      <c r="A24" s="204"/>
      <c r="B24" s="174" t="s">
        <v>621</v>
      </c>
      <c r="C24" s="230">
        <v>8.9</v>
      </c>
      <c r="D24" s="255">
        <v>172</v>
      </c>
      <c r="E24" s="256">
        <v>18</v>
      </c>
      <c r="F24" s="199">
        <v>311.60000000000002</v>
      </c>
      <c r="G24" s="199">
        <v>278.89999999999998</v>
      </c>
      <c r="H24" s="199">
        <v>855.3</v>
      </c>
      <c r="I24" s="199">
        <v>7.2</v>
      </c>
      <c r="J24" s="256">
        <v>164</v>
      </c>
      <c r="K24" s="256">
        <v>7</v>
      </c>
      <c r="L24" s="199">
        <v>243.9</v>
      </c>
      <c r="M24" s="199">
        <v>226.5</v>
      </c>
      <c r="N24" s="199">
        <v>715.1</v>
      </c>
    </row>
    <row r="25" spans="1:14" x14ac:dyDescent="0.2">
      <c r="A25" s="204"/>
      <c r="B25" s="174" t="s">
        <v>622</v>
      </c>
      <c r="C25" s="230">
        <v>12</v>
      </c>
      <c r="D25" s="255">
        <v>170</v>
      </c>
      <c r="E25" s="256">
        <v>15</v>
      </c>
      <c r="F25" s="199">
        <v>354.6</v>
      </c>
      <c r="G25" s="199">
        <v>323</v>
      </c>
      <c r="H25" s="199">
        <v>1066.4000000000001</v>
      </c>
      <c r="I25" s="199">
        <v>8.3000000000000007</v>
      </c>
      <c r="J25" s="256">
        <v>168</v>
      </c>
      <c r="K25" s="256">
        <v>7</v>
      </c>
      <c r="L25" s="199">
        <v>248.3</v>
      </c>
      <c r="M25" s="199">
        <v>229.6</v>
      </c>
      <c r="N25" s="199">
        <v>654.4</v>
      </c>
    </row>
    <row r="26" spans="1:14" x14ac:dyDescent="0.2">
      <c r="A26" s="204"/>
      <c r="B26" s="174" t="s">
        <v>623</v>
      </c>
      <c r="C26" s="230">
        <v>15.1</v>
      </c>
      <c r="D26" s="255">
        <v>172</v>
      </c>
      <c r="E26" s="256">
        <v>13</v>
      </c>
      <c r="F26" s="199">
        <v>389.4</v>
      </c>
      <c r="G26" s="199">
        <v>359.9</v>
      </c>
      <c r="H26" s="199">
        <v>1180.0999999999999</v>
      </c>
      <c r="I26" s="199">
        <v>8.6</v>
      </c>
      <c r="J26" s="256">
        <v>165</v>
      </c>
      <c r="K26" s="256">
        <v>6</v>
      </c>
      <c r="L26" s="199">
        <v>259.89999999999998</v>
      </c>
      <c r="M26" s="199">
        <v>242.1</v>
      </c>
      <c r="N26" s="199">
        <v>734.6</v>
      </c>
    </row>
    <row r="27" spans="1:14" x14ac:dyDescent="0.2">
      <c r="A27" s="204"/>
      <c r="B27" s="174" t="s">
        <v>624</v>
      </c>
      <c r="C27" s="230">
        <v>18.7</v>
      </c>
      <c r="D27" s="255">
        <v>170</v>
      </c>
      <c r="E27" s="256">
        <v>12</v>
      </c>
      <c r="F27" s="199">
        <v>416.6</v>
      </c>
      <c r="G27" s="199">
        <v>386.6</v>
      </c>
      <c r="H27" s="199">
        <v>1305.7</v>
      </c>
      <c r="I27" s="199">
        <v>10.9</v>
      </c>
      <c r="J27" s="256">
        <v>166</v>
      </c>
      <c r="K27" s="256">
        <v>6</v>
      </c>
      <c r="L27" s="199">
        <v>274.2</v>
      </c>
      <c r="M27" s="199">
        <v>258.7</v>
      </c>
      <c r="N27" s="199">
        <v>789.1</v>
      </c>
    </row>
    <row r="28" spans="1:14" x14ac:dyDescent="0.2">
      <c r="C28" s="180"/>
      <c r="D28" s="248"/>
      <c r="I28" s="199"/>
      <c r="J28" s="256"/>
      <c r="K28" s="256"/>
      <c r="L28" s="199"/>
      <c r="M28" s="199"/>
      <c r="N28" s="199"/>
    </row>
    <row r="29" spans="1:14" x14ac:dyDescent="0.2">
      <c r="A29" s="204"/>
      <c r="B29" s="174" t="s">
        <v>625</v>
      </c>
      <c r="C29" s="230">
        <v>22.1</v>
      </c>
      <c r="D29" s="255">
        <v>170</v>
      </c>
      <c r="E29" s="256">
        <v>11</v>
      </c>
      <c r="F29" s="199">
        <v>396.9</v>
      </c>
      <c r="G29" s="199">
        <v>368.4</v>
      </c>
      <c r="H29" s="199">
        <v>1157.4000000000001</v>
      </c>
      <c r="I29" s="199">
        <v>12.9</v>
      </c>
      <c r="J29" s="256">
        <v>167</v>
      </c>
      <c r="K29" s="256">
        <v>4</v>
      </c>
      <c r="L29" s="199">
        <v>255.5</v>
      </c>
      <c r="M29" s="199">
        <v>245.7</v>
      </c>
      <c r="N29" s="199">
        <v>732.2</v>
      </c>
    </row>
    <row r="30" spans="1:14" x14ac:dyDescent="0.2">
      <c r="A30" s="204"/>
      <c r="B30" s="174" t="s">
        <v>626</v>
      </c>
      <c r="C30" s="230">
        <v>23</v>
      </c>
      <c r="D30" s="255">
        <v>170</v>
      </c>
      <c r="E30" s="256">
        <v>12</v>
      </c>
      <c r="F30" s="199">
        <v>368.9</v>
      </c>
      <c r="G30" s="199">
        <v>342.8</v>
      </c>
      <c r="H30" s="199">
        <v>979</v>
      </c>
      <c r="I30" s="199">
        <v>14.4</v>
      </c>
      <c r="J30" s="256">
        <v>169</v>
      </c>
      <c r="K30" s="256">
        <v>5</v>
      </c>
      <c r="L30" s="199">
        <v>230.9</v>
      </c>
      <c r="M30" s="199">
        <v>222.1</v>
      </c>
      <c r="N30" s="199">
        <v>542.5</v>
      </c>
    </row>
    <row r="31" spans="1:14" x14ac:dyDescent="0.2">
      <c r="A31" s="204"/>
      <c r="B31" s="174" t="s">
        <v>627</v>
      </c>
      <c r="C31" s="230">
        <v>14.3</v>
      </c>
      <c r="D31" s="255">
        <v>175</v>
      </c>
      <c r="E31" s="256">
        <v>10</v>
      </c>
      <c r="F31" s="199">
        <v>315.7</v>
      </c>
      <c r="G31" s="199">
        <v>297.10000000000002</v>
      </c>
      <c r="H31" s="199">
        <v>587.6</v>
      </c>
      <c r="I31" s="199">
        <v>14.5</v>
      </c>
      <c r="J31" s="256">
        <v>166</v>
      </c>
      <c r="K31" s="256">
        <v>6</v>
      </c>
      <c r="L31" s="199">
        <v>203.6</v>
      </c>
      <c r="M31" s="199">
        <v>196.5</v>
      </c>
      <c r="N31" s="199">
        <v>342.1</v>
      </c>
    </row>
    <row r="32" spans="1:14" x14ac:dyDescent="0.2">
      <c r="A32" s="204"/>
      <c r="B32" s="174" t="s">
        <v>628</v>
      </c>
      <c r="C32" s="230">
        <v>15.1</v>
      </c>
      <c r="D32" s="255">
        <v>169</v>
      </c>
      <c r="E32" s="256">
        <v>0</v>
      </c>
      <c r="F32" s="199">
        <v>266.60000000000002</v>
      </c>
      <c r="G32" s="199">
        <v>264.39999999999998</v>
      </c>
      <c r="H32" s="199">
        <v>394.2</v>
      </c>
      <c r="I32" s="199">
        <v>23.3</v>
      </c>
      <c r="J32" s="256">
        <v>167</v>
      </c>
      <c r="K32" s="256">
        <v>0</v>
      </c>
      <c r="L32" s="199">
        <v>180</v>
      </c>
      <c r="M32" s="199">
        <v>179.8</v>
      </c>
      <c r="N32" s="199">
        <v>415.9</v>
      </c>
    </row>
    <row r="33" spans="1:14" x14ac:dyDescent="0.2">
      <c r="B33" s="183"/>
      <c r="C33" s="185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</row>
    <row r="34" spans="1:14" x14ac:dyDescent="0.2">
      <c r="A34" s="204"/>
      <c r="C34" s="230"/>
      <c r="D34" s="255"/>
      <c r="E34" s="256"/>
      <c r="F34" s="199"/>
      <c r="G34" s="199"/>
      <c r="H34" s="199"/>
      <c r="I34" s="199"/>
      <c r="J34" s="256"/>
      <c r="K34" s="256"/>
      <c r="L34" s="199"/>
      <c r="M34" s="199"/>
      <c r="N34" s="199"/>
    </row>
    <row r="35" spans="1:14" x14ac:dyDescent="0.2">
      <c r="A35" s="204"/>
      <c r="B35" s="176" t="s">
        <v>601</v>
      </c>
      <c r="C35" s="249"/>
      <c r="D35" s="257"/>
      <c r="E35" s="254"/>
      <c r="F35" s="237"/>
      <c r="G35" s="237"/>
      <c r="H35" s="176" t="s">
        <v>615</v>
      </c>
      <c r="I35" s="237"/>
      <c r="J35" s="254"/>
      <c r="K35" s="254"/>
      <c r="L35" s="237"/>
      <c r="M35" s="237"/>
      <c r="N35" s="237"/>
    </row>
    <row r="36" spans="1:14" x14ac:dyDescent="0.2">
      <c r="A36" s="204"/>
      <c r="B36" s="176" t="s">
        <v>629</v>
      </c>
      <c r="C36" s="249">
        <v>11</v>
      </c>
      <c r="D36" s="250">
        <v>179</v>
      </c>
      <c r="E36" s="251">
        <v>14</v>
      </c>
      <c r="F36" s="237">
        <v>304</v>
      </c>
      <c r="G36" s="237">
        <v>282.60000000000002</v>
      </c>
      <c r="H36" s="237">
        <v>569.4</v>
      </c>
      <c r="I36" s="237">
        <v>7.5</v>
      </c>
      <c r="J36" s="251">
        <v>173</v>
      </c>
      <c r="K36" s="251">
        <v>7</v>
      </c>
      <c r="L36" s="237">
        <v>211.1</v>
      </c>
      <c r="M36" s="237">
        <v>199.6</v>
      </c>
      <c r="N36" s="237">
        <v>448.2</v>
      </c>
    </row>
    <row r="37" spans="1:14" x14ac:dyDescent="0.2">
      <c r="A37" s="204"/>
      <c r="C37" s="230"/>
      <c r="D37" s="255"/>
      <c r="E37" s="256"/>
      <c r="F37" s="199"/>
      <c r="G37" s="199"/>
      <c r="H37" s="199"/>
      <c r="I37" s="199"/>
      <c r="J37" s="256"/>
      <c r="K37" s="256"/>
      <c r="L37" s="199"/>
      <c r="M37" s="199"/>
      <c r="N37" s="199"/>
    </row>
    <row r="38" spans="1:14" x14ac:dyDescent="0.2">
      <c r="A38" s="204"/>
      <c r="B38" s="174" t="s">
        <v>617</v>
      </c>
      <c r="C38" s="230">
        <v>0.5</v>
      </c>
      <c r="D38" s="255">
        <v>200</v>
      </c>
      <c r="E38" s="256">
        <v>5</v>
      </c>
      <c r="F38" s="199">
        <v>139.30000000000001</v>
      </c>
      <c r="G38" s="199">
        <v>135.19999999999999</v>
      </c>
      <c r="H38" s="199">
        <v>0</v>
      </c>
      <c r="I38" s="187" t="s">
        <v>351</v>
      </c>
      <c r="J38" s="187" t="s">
        <v>351</v>
      </c>
      <c r="K38" s="187" t="s">
        <v>351</v>
      </c>
      <c r="L38" s="187" t="s">
        <v>351</v>
      </c>
      <c r="M38" s="187" t="s">
        <v>351</v>
      </c>
      <c r="N38" s="187" t="s">
        <v>351</v>
      </c>
    </row>
    <row r="39" spans="1:14" x14ac:dyDescent="0.2">
      <c r="A39" s="204"/>
      <c r="B39" s="174" t="s">
        <v>618</v>
      </c>
      <c r="C39" s="230">
        <v>0.9</v>
      </c>
      <c r="D39" s="255">
        <v>180</v>
      </c>
      <c r="E39" s="256">
        <v>20</v>
      </c>
      <c r="F39" s="199">
        <v>178.3</v>
      </c>
      <c r="G39" s="199">
        <v>155.5</v>
      </c>
      <c r="H39" s="199">
        <v>35.5</v>
      </c>
      <c r="I39" s="199">
        <v>0.8</v>
      </c>
      <c r="J39" s="256">
        <v>189</v>
      </c>
      <c r="K39" s="256">
        <v>9</v>
      </c>
      <c r="L39" s="199">
        <v>156.5</v>
      </c>
      <c r="M39" s="199">
        <v>148</v>
      </c>
      <c r="N39" s="199">
        <v>75.5</v>
      </c>
    </row>
    <row r="40" spans="1:14" x14ac:dyDescent="0.2">
      <c r="A40" s="204"/>
      <c r="B40" s="174" t="s">
        <v>619</v>
      </c>
      <c r="C40" s="230">
        <v>2.4</v>
      </c>
      <c r="D40" s="255">
        <v>178</v>
      </c>
      <c r="E40" s="256">
        <v>17</v>
      </c>
      <c r="F40" s="199">
        <v>213.5</v>
      </c>
      <c r="G40" s="199">
        <v>192</v>
      </c>
      <c r="H40" s="199">
        <v>245.3</v>
      </c>
      <c r="I40" s="199">
        <v>2.2000000000000002</v>
      </c>
      <c r="J40" s="256">
        <v>175</v>
      </c>
      <c r="K40" s="256">
        <v>8</v>
      </c>
      <c r="L40" s="199">
        <v>181</v>
      </c>
      <c r="M40" s="199">
        <v>169.5</v>
      </c>
      <c r="N40" s="199">
        <v>284.10000000000002</v>
      </c>
    </row>
    <row r="41" spans="1:14" x14ac:dyDescent="0.2">
      <c r="A41" s="204"/>
      <c r="B41" s="174" t="s">
        <v>620</v>
      </c>
      <c r="C41" s="230">
        <v>4.9000000000000004</v>
      </c>
      <c r="D41" s="255">
        <v>180</v>
      </c>
      <c r="E41" s="256">
        <v>16</v>
      </c>
      <c r="F41" s="199">
        <v>235.3</v>
      </c>
      <c r="G41" s="199">
        <v>214.2</v>
      </c>
      <c r="H41" s="199">
        <v>433</v>
      </c>
      <c r="I41" s="199">
        <v>4.7</v>
      </c>
      <c r="J41" s="256">
        <v>171</v>
      </c>
      <c r="K41" s="256">
        <v>7</v>
      </c>
      <c r="L41" s="199">
        <v>202</v>
      </c>
      <c r="M41" s="199">
        <v>191</v>
      </c>
      <c r="N41" s="199">
        <v>465.1</v>
      </c>
    </row>
    <row r="42" spans="1:14" x14ac:dyDescent="0.2">
      <c r="C42" s="180"/>
      <c r="D42" s="248"/>
    </row>
    <row r="43" spans="1:14" x14ac:dyDescent="0.2">
      <c r="A43" s="204"/>
      <c r="B43" s="174" t="s">
        <v>621</v>
      </c>
      <c r="C43" s="230">
        <v>7.9</v>
      </c>
      <c r="D43" s="255">
        <v>181</v>
      </c>
      <c r="E43" s="256">
        <v>16</v>
      </c>
      <c r="F43" s="199">
        <v>291.89999999999998</v>
      </c>
      <c r="G43" s="199">
        <v>269</v>
      </c>
      <c r="H43" s="199">
        <v>637.29999999999995</v>
      </c>
      <c r="I43" s="199">
        <v>5.7</v>
      </c>
      <c r="J43" s="256">
        <v>175</v>
      </c>
      <c r="K43" s="256">
        <v>8</v>
      </c>
      <c r="L43" s="199">
        <v>217.5</v>
      </c>
      <c r="M43" s="199">
        <v>203.9</v>
      </c>
      <c r="N43" s="199">
        <v>550.20000000000005</v>
      </c>
    </row>
    <row r="44" spans="1:14" x14ac:dyDescent="0.2">
      <c r="A44" s="204"/>
      <c r="B44" s="174" t="s">
        <v>622</v>
      </c>
      <c r="C44" s="230">
        <v>9.4</v>
      </c>
      <c r="D44" s="255">
        <v>179</v>
      </c>
      <c r="E44" s="256">
        <v>15</v>
      </c>
      <c r="F44" s="199">
        <v>313.5</v>
      </c>
      <c r="G44" s="199">
        <v>291.89999999999998</v>
      </c>
      <c r="H44" s="199">
        <v>635.6</v>
      </c>
      <c r="I44" s="199">
        <v>6.3</v>
      </c>
      <c r="J44" s="256">
        <v>178</v>
      </c>
      <c r="K44" s="256">
        <v>9</v>
      </c>
      <c r="L44" s="199">
        <v>216.1</v>
      </c>
      <c r="M44" s="199">
        <v>199.7</v>
      </c>
      <c r="N44" s="199">
        <v>399.3</v>
      </c>
    </row>
    <row r="45" spans="1:14" x14ac:dyDescent="0.2">
      <c r="A45" s="204"/>
      <c r="B45" s="174" t="s">
        <v>623</v>
      </c>
      <c r="C45" s="230">
        <v>12.4</v>
      </c>
      <c r="D45" s="255">
        <v>181</v>
      </c>
      <c r="E45" s="256">
        <v>14</v>
      </c>
      <c r="F45" s="199">
        <v>347.1</v>
      </c>
      <c r="G45" s="199">
        <v>322</v>
      </c>
      <c r="H45" s="199">
        <v>728.9</v>
      </c>
      <c r="I45" s="199">
        <v>7.5</v>
      </c>
      <c r="J45" s="256">
        <v>172</v>
      </c>
      <c r="K45" s="256">
        <v>9</v>
      </c>
      <c r="L45" s="199">
        <v>222.6</v>
      </c>
      <c r="M45" s="199">
        <v>207.4</v>
      </c>
      <c r="N45" s="199">
        <v>537.79999999999995</v>
      </c>
    </row>
    <row r="46" spans="1:14" x14ac:dyDescent="0.2">
      <c r="A46" s="204"/>
      <c r="B46" s="174" t="s">
        <v>624</v>
      </c>
      <c r="C46" s="230">
        <v>13.6</v>
      </c>
      <c r="D46" s="255">
        <v>178</v>
      </c>
      <c r="E46" s="256">
        <v>14</v>
      </c>
      <c r="F46" s="199">
        <v>360.8</v>
      </c>
      <c r="G46" s="199">
        <v>334.4</v>
      </c>
      <c r="H46" s="199">
        <v>668.9</v>
      </c>
      <c r="I46" s="199">
        <v>9.4</v>
      </c>
      <c r="J46" s="256">
        <v>171</v>
      </c>
      <c r="K46" s="256">
        <v>6</v>
      </c>
      <c r="L46" s="199">
        <v>248.4</v>
      </c>
      <c r="M46" s="199">
        <v>236</v>
      </c>
      <c r="N46" s="199">
        <v>608.70000000000005</v>
      </c>
    </row>
    <row r="47" spans="1:14" x14ac:dyDescent="0.2">
      <c r="C47" s="180"/>
      <c r="D47" s="248"/>
      <c r="I47" s="199"/>
      <c r="J47" s="256"/>
    </row>
    <row r="48" spans="1:14" x14ac:dyDescent="0.2">
      <c r="A48" s="204"/>
      <c r="B48" s="174" t="s">
        <v>625</v>
      </c>
      <c r="C48" s="230">
        <v>16.399999999999999</v>
      </c>
      <c r="D48" s="255">
        <v>178</v>
      </c>
      <c r="E48" s="256">
        <v>11</v>
      </c>
      <c r="F48" s="199">
        <v>341.1</v>
      </c>
      <c r="G48" s="199">
        <v>321.89999999999998</v>
      </c>
      <c r="H48" s="199">
        <v>616</v>
      </c>
      <c r="I48" s="199">
        <v>12.8</v>
      </c>
      <c r="J48" s="256">
        <v>171</v>
      </c>
      <c r="K48" s="256">
        <v>5</v>
      </c>
      <c r="L48" s="199">
        <v>240</v>
      </c>
      <c r="M48" s="199">
        <v>231.7</v>
      </c>
      <c r="N48" s="199">
        <v>590.9</v>
      </c>
    </row>
    <row r="49" spans="1:14" x14ac:dyDescent="0.2">
      <c r="A49" s="204"/>
      <c r="B49" s="174" t="s">
        <v>626</v>
      </c>
      <c r="C49" s="230">
        <v>17.899999999999999</v>
      </c>
      <c r="D49" s="255">
        <v>178</v>
      </c>
      <c r="E49" s="256">
        <v>11</v>
      </c>
      <c r="F49" s="199">
        <v>325.39999999999998</v>
      </c>
      <c r="G49" s="199">
        <v>308.89999999999998</v>
      </c>
      <c r="H49" s="199">
        <v>579.5</v>
      </c>
      <c r="I49" s="199">
        <v>12.6</v>
      </c>
      <c r="J49" s="256">
        <v>174</v>
      </c>
      <c r="K49" s="256">
        <v>6</v>
      </c>
      <c r="L49" s="199">
        <v>206.9</v>
      </c>
      <c r="M49" s="199">
        <v>199.6</v>
      </c>
      <c r="N49" s="199">
        <v>396.8</v>
      </c>
    </row>
    <row r="50" spans="1:14" x14ac:dyDescent="0.2">
      <c r="A50" s="204"/>
      <c r="B50" s="174" t="s">
        <v>627</v>
      </c>
      <c r="C50" s="230">
        <v>14.5</v>
      </c>
      <c r="D50" s="255">
        <v>177</v>
      </c>
      <c r="E50" s="256">
        <v>11</v>
      </c>
      <c r="F50" s="199">
        <v>291.3</v>
      </c>
      <c r="G50" s="199">
        <v>271.60000000000002</v>
      </c>
      <c r="H50" s="199">
        <v>509.7</v>
      </c>
      <c r="I50" s="199">
        <v>13.1</v>
      </c>
      <c r="J50" s="256">
        <v>170</v>
      </c>
      <c r="K50" s="256">
        <v>8</v>
      </c>
      <c r="L50" s="199">
        <v>190.7</v>
      </c>
      <c r="M50" s="199">
        <v>181.9</v>
      </c>
      <c r="N50" s="199">
        <v>231.4</v>
      </c>
    </row>
    <row r="51" spans="1:14" x14ac:dyDescent="0.2">
      <c r="A51" s="204"/>
      <c r="B51" s="174" t="s">
        <v>628</v>
      </c>
      <c r="C51" s="230">
        <v>15.4</v>
      </c>
      <c r="D51" s="255">
        <v>170</v>
      </c>
      <c r="E51" s="256">
        <v>0</v>
      </c>
      <c r="F51" s="199">
        <v>255.5</v>
      </c>
      <c r="G51" s="199">
        <v>253.7</v>
      </c>
      <c r="H51" s="199">
        <v>285.2</v>
      </c>
      <c r="I51" s="199">
        <v>18.899999999999999</v>
      </c>
      <c r="J51" s="256">
        <v>176</v>
      </c>
      <c r="K51" s="256">
        <v>0</v>
      </c>
      <c r="L51" s="199">
        <v>152.80000000000001</v>
      </c>
      <c r="M51" s="199">
        <v>152.5</v>
      </c>
      <c r="N51" s="199">
        <v>224.5</v>
      </c>
    </row>
    <row r="52" spans="1:14" x14ac:dyDescent="0.2">
      <c r="B52" s="183"/>
      <c r="C52" s="185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</row>
    <row r="53" spans="1:14" x14ac:dyDescent="0.2">
      <c r="A53" s="204"/>
      <c r="C53" s="230"/>
      <c r="D53" s="255"/>
      <c r="E53" s="256"/>
      <c r="F53" s="199"/>
      <c r="G53" s="199"/>
      <c r="I53" s="199"/>
      <c r="J53" s="256"/>
      <c r="K53" s="256"/>
      <c r="L53" s="199"/>
      <c r="M53" s="199"/>
      <c r="N53" s="199"/>
    </row>
    <row r="54" spans="1:14" x14ac:dyDescent="0.2">
      <c r="A54" s="204"/>
      <c r="B54" s="176" t="s">
        <v>601</v>
      </c>
      <c r="C54" s="249"/>
      <c r="D54" s="257"/>
      <c r="E54" s="254"/>
      <c r="F54" s="237"/>
      <c r="G54" s="237"/>
      <c r="H54" s="176" t="s">
        <v>615</v>
      </c>
      <c r="I54" s="237"/>
      <c r="J54" s="254"/>
      <c r="K54" s="254"/>
      <c r="L54" s="237"/>
      <c r="M54" s="237"/>
      <c r="N54" s="237"/>
    </row>
    <row r="55" spans="1:14" x14ac:dyDescent="0.2">
      <c r="A55" s="204"/>
      <c r="B55" s="176" t="s">
        <v>630</v>
      </c>
      <c r="C55" s="249">
        <v>13.8</v>
      </c>
      <c r="D55" s="250">
        <v>166</v>
      </c>
      <c r="E55" s="251">
        <v>13</v>
      </c>
      <c r="F55" s="237">
        <v>340.2</v>
      </c>
      <c r="G55" s="237">
        <v>312.8</v>
      </c>
      <c r="H55" s="237">
        <v>1007.9</v>
      </c>
      <c r="I55" s="237">
        <v>7.4</v>
      </c>
      <c r="J55" s="251">
        <v>164</v>
      </c>
      <c r="K55" s="251">
        <v>6</v>
      </c>
      <c r="L55" s="237">
        <v>239.3</v>
      </c>
      <c r="M55" s="237">
        <v>221.1</v>
      </c>
      <c r="N55" s="237">
        <v>681.1</v>
      </c>
    </row>
    <row r="56" spans="1:14" x14ac:dyDescent="0.2">
      <c r="A56" s="204"/>
      <c r="C56" s="230"/>
      <c r="D56" s="255"/>
      <c r="E56" s="256"/>
      <c r="F56" s="199"/>
      <c r="G56" s="199"/>
      <c r="H56" s="199"/>
      <c r="I56" s="199"/>
      <c r="J56" s="256"/>
      <c r="K56" s="256"/>
      <c r="L56" s="199"/>
      <c r="M56" s="199"/>
      <c r="N56" s="199"/>
    </row>
    <row r="57" spans="1:14" x14ac:dyDescent="0.2">
      <c r="A57" s="204"/>
      <c r="B57" s="174" t="s">
        <v>617</v>
      </c>
      <c r="C57" s="186" t="s">
        <v>351</v>
      </c>
      <c r="D57" s="258" t="s">
        <v>351</v>
      </c>
      <c r="E57" s="258" t="s">
        <v>351</v>
      </c>
      <c r="F57" s="258" t="s">
        <v>351</v>
      </c>
      <c r="G57" s="258" t="s">
        <v>351</v>
      </c>
      <c r="H57" s="258" t="s">
        <v>351</v>
      </c>
      <c r="I57" s="258" t="s">
        <v>351</v>
      </c>
      <c r="J57" s="258" t="s">
        <v>351</v>
      </c>
      <c r="K57" s="258" t="s">
        <v>351</v>
      </c>
      <c r="L57" s="258" t="s">
        <v>351</v>
      </c>
      <c r="M57" s="258" t="s">
        <v>351</v>
      </c>
      <c r="N57" s="258" t="s">
        <v>351</v>
      </c>
    </row>
    <row r="58" spans="1:14" x14ac:dyDescent="0.2">
      <c r="A58" s="204"/>
      <c r="B58" s="174" t="s">
        <v>618</v>
      </c>
      <c r="C58" s="230">
        <v>1.3</v>
      </c>
      <c r="D58" s="255">
        <v>159</v>
      </c>
      <c r="E58" s="256">
        <v>28</v>
      </c>
      <c r="F58" s="199">
        <v>205.7</v>
      </c>
      <c r="G58" s="199">
        <v>164.8</v>
      </c>
      <c r="H58" s="199">
        <v>231.7</v>
      </c>
      <c r="I58" s="199">
        <v>1.1000000000000001</v>
      </c>
      <c r="J58" s="256">
        <v>166</v>
      </c>
      <c r="K58" s="256">
        <v>9</v>
      </c>
      <c r="L58" s="199">
        <v>171.8</v>
      </c>
      <c r="M58" s="199">
        <v>163</v>
      </c>
      <c r="N58" s="199">
        <v>147.30000000000001</v>
      </c>
    </row>
    <row r="59" spans="1:14" x14ac:dyDescent="0.2">
      <c r="A59" s="204"/>
      <c r="B59" s="174" t="s">
        <v>619</v>
      </c>
      <c r="C59" s="230">
        <v>2.5</v>
      </c>
      <c r="D59" s="255">
        <v>167</v>
      </c>
      <c r="E59" s="256">
        <v>17</v>
      </c>
      <c r="F59" s="199">
        <v>214.7</v>
      </c>
      <c r="G59" s="199">
        <v>188.7</v>
      </c>
      <c r="H59" s="199">
        <v>374.3</v>
      </c>
      <c r="I59" s="199">
        <v>2.4</v>
      </c>
      <c r="J59" s="256">
        <v>164</v>
      </c>
      <c r="K59" s="256">
        <v>6</v>
      </c>
      <c r="L59" s="199">
        <v>198.3</v>
      </c>
      <c r="M59" s="199">
        <v>181.6</v>
      </c>
      <c r="N59" s="199">
        <v>412.2</v>
      </c>
    </row>
    <row r="60" spans="1:14" x14ac:dyDescent="0.2">
      <c r="A60" s="204"/>
      <c r="B60" s="174" t="s">
        <v>620</v>
      </c>
      <c r="C60" s="230">
        <v>5.5</v>
      </c>
      <c r="D60" s="255">
        <v>169</v>
      </c>
      <c r="E60" s="256">
        <v>15</v>
      </c>
      <c r="F60" s="199">
        <v>250.6</v>
      </c>
      <c r="G60" s="199">
        <v>223.7</v>
      </c>
      <c r="H60" s="199">
        <v>647.1</v>
      </c>
      <c r="I60" s="199">
        <v>5.6</v>
      </c>
      <c r="J60" s="259" t="s">
        <v>631</v>
      </c>
      <c r="K60" s="256">
        <v>8</v>
      </c>
      <c r="L60" s="199">
        <v>230.4</v>
      </c>
      <c r="M60" s="199">
        <v>206.5</v>
      </c>
      <c r="N60" s="199">
        <v>647</v>
      </c>
    </row>
    <row r="61" spans="1:14" x14ac:dyDescent="0.2">
      <c r="C61" s="180"/>
      <c r="D61" s="248"/>
    </row>
    <row r="62" spans="1:14" x14ac:dyDescent="0.2">
      <c r="A62" s="204"/>
      <c r="B62" s="174" t="s">
        <v>621</v>
      </c>
      <c r="C62" s="230">
        <v>9.1</v>
      </c>
      <c r="D62" s="255">
        <v>168</v>
      </c>
      <c r="E62" s="256">
        <v>17</v>
      </c>
      <c r="F62" s="199">
        <v>290.39999999999998</v>
      </c>
      <c r="G62" s="199">
        <v>259.60000000000002</v>
      </c>
      <c r="H62" s="199">
        <v>836.6</v>
      </c>
      <c r="I62" s="199">
        <v>7.4</v>
      </c>
      <c r="J62" s="256">
        <v>161</v>
      </c>
      <c r="K62" s="256">
        <v>7</v>
      </c>
      <c r="L62" s="199">
        <v>256.2</v>
      </c>
      <c r="M62" s="199">
        <v>237.8</v>
      </c>
      <c r="N62" s="199">
        <v>760.6</v>
      </c>
    </row>
    <row r="63" spans="1:14" x14ac:dyDescent="0.2">
      <c r="A63" s="204"/>
      <c r="B63" s="174" t="s">
        <v>622</v>
      </c>
      <c r="C63" s="230">
        <v>12.8</v>
      </c>
      <c r="D63" s="255">
        <v>166</v>
      </c>
      <c r="E63" s="256">
        <v>14</v>
      </c>
      <c r="F63" s="199">
        <v>349.1</v>
      </c>
      <c r="G63" s="199">
        <v>319.3</v>
      </c>
      <c r="H63" s="199">
        <v>1182.7</v>
      </c>
      <c r="I63" s="199">
        <v>10.7</v>
      </c>
      <c r="J63" s="256">
        <v>160</v>
      </c>
      <c r="K63" s="256">
        <v>6</v>
      </c>
      <c r="L63" s="199">
        <v>269.5</v>
      </c>
      <c r="M63" s="199">
        <v>246.7</v>
      </c>
      <c r="N63" s="199">
        <v>916.7</v>
      </c>
    </row>
    <row r="64" spans="1:14" x14ac:dyDescent="0.2">
      <c r="A64" s="204"/>
      <c r="B64" s="174" t="s">
        <v>623</v>
      </c>
      <c r="C64" s="230">
        <v>15.4</v>
      </c>
      <c r="D64" s="255">
        <v>166</v>
      </c>
      <c r="E64" s="256">
        <v>11</v>
      </c>
      <c r="F64" s="199">
        <v>377</v>
      </c>
      <c r="G64" s="199">
        <v>350.8</v>
      </c>
      <c r="H64" s="199">
        <v>1202.7</v>
      </c>
      <c r="I64" s="199">
        <v>9.1</v>
      </c>
      <c r="J64" s="256">
        <v>161</v>
      </c>
      <c r="K64" s="256">
        <v>4</v>
      </c>
      <c r="L64" s="199">
        <v>281.3</v>
      </c>
      <c r="M64" s="199">
        <v>260</v>
      </c>
      <c r="N64" s="199">
        <v>864.1</v>
      </c>
    </row>
    <row r="65" spans="1:14" x14ac:dyDescent="0.2">
      <c r="A65" s="204"/>
      <c r="B65" s="174" t="s">
        <v>624</v>
      </c>
      <c r="C65" s="230">
        <v>19.8</v>
      </c>
      <c r="D65" s="255">
        <v>165</v>
      </c>
      <c r="E65" s="256">
        <v>12</v>
      </c>
      <c r="F65" s="199">
        <v>418.3</v>
      </c>
      <c r="G65" s="199">
        <v>392.4</v>
      </c>
      <c r="H65" s="199">
        <v>1380.4</v>
      </c>
      <c r="I65" s="199">
        <v>10</v>
      </c>
      <c r="J65" s="256">
        <v>166</v>
      </c>
      <c r="K65" s="256">
        <v>6</v>
      </c>
      <c r="L65" s="199">
        <v>261.10000000000002</v>
      </c>
      <c r="M65" s="199">
        <v>247</v>
      </c>
      <c r="N65" s="199">
        <v>802.5</v>
      </c>
    </row>
    <row r="66" spans="1:14" x14ac:dyDescent="0.2">
      <c r="C66" s="180"/>
      <c r="D66" s="248"/>
    </row>
    <row r="67" spans="1:14" x14ac:dyDescent="0.2">
      <c r="A67" s="204"/>
      <c r="B67" s="174" t="s">
        <v>625</v>
      </c>
      <c r="C67" s="230">
        <v>21.5</v>
      </c>
      <c r="D67" s="255">
        <v>166</v>
      </c>
      <c r="E67" s="256">
        <v>11</v>
      </c>
      <c r="F67" s="199">
        <v>405.4</v>
      </c>
      <c r="G67" s="199">
        <v>377.8</v>
      </c>
      <c r="H67" s="199">
        <v>1179</v>
      </c>
      <c r="I67" s="199">
        <v>11.7</v>
      </c>
      <c r="J67" s="256">
        <v>166</v>
      </c>
      <c r="K67" s="256">
        <v>4</v>
      </c>
      <c r="L67" s="199">
        <v>247.6</v>
      </c>
      <c r="M67" s="199">
        <v>236.4</v>
      </c>
      <c r="N67" s="199">
        <v>822.1</v>
      </c>
    </row>
    <row r="68" spans="1:14" x14ac:dyDescent="0.2">
      <c r="A68" s="204"/>
      <c r="B68" s="174" t="s">
        <v>626</v>
      </c>
      <c r="C68" s="230">
        <v>24.1</v>
      </c>
      <c r="D68" s="255">
        <v>164</v>
      </c>
      <c r="E68" s="256">
        <v>10</v>
      </c>
      <c r="F68" s="199">
        <v>397.5</v>
      </c>
      <c r="G68" s="199">
        <v>370.7</v>
      </c>
      <c r="H68" s="199">
        <v>1239.9000000000001</v>
      </c>
      <c r="I68" s="199">
        <v>16.2</v>
      </c>
      <c r="J68" s="256">
        <v>172</v>
      </c>
      <c r="K68" s="256">
        <v>4</v>
      </c>
      <c r="L68" s="199">
        <v>238.3</v>
      </c>
      <c r="M68" s="199">
        <v>224</v>
      </c>
      <c r="N68" s="199">
        <v>682.4</v>
      </c>
    </row>
    <row r="69" spans="1:14" x14ac:dyDescent="0.2">
      <c r="A69" s="204"/>
      <c r="B69" s="174" t="s">
        <v>627</v>
      </c>
      <c r="C69" s="230">
        <v>13.2</v>
      </c>
      <c r="D69" s="255">
        <v>169</v>
      </c>
      <c r="E69" s="256">
        <v>8</v>
      </c>
      <c r="F69" s="199">
        <v>458.9</v>
      </c>
      <c r="G69" s="199">
        <v>445.4</v>
      </c>
      <c r="H69" s="199">
        <v>886.7</v>
      </c>
      <c r="I69" s="199">
        <v>15.4</v>
      </c>
      <c r="J69" s="256">
        <v>170</v>
      </c>
      <c r="K69" s="256">
        <v>5</v>
      </c>
      <c r="L69" s="199">
        <v>209.9</v>
      </c>
      <c r="M69" s="199">
        <v>201.4</v>
      </c>
      <c r="N69" s="199">
        <v>618.29999999999995</v>
      </c>
    </row>
    <row r="70" spans="1:14" x14ac:dyDescent="0.2">
      <c r="A70" s="204"/>
      <c r="B70" s="174" t="s">
        <v>628</v>
      </c>
      <c r="C70" s="230">
        <v>12.2</v>
      </c>
      <c r="D70" s="255">
        <v>163</v>
      </c>
      <c r="E70" s="256">
        <v>1</v>
      </c>
      <c r="F70" s="199">
        <v>335.7</v>
      </c>
      <c r="G70" s="199">
        <v>331</v>
      </c>
      <c r="H70" s="199">
        <v>1044</v>
      </c>
      <c r="I70" s="199">
        <v>17</v>
      </c>
      <c r="J70" s="256">
        <v>175</v>
      </c>
      <c r="K70" s="256">
        <v>0</v>
      </c>
      <c r="L70" s="199">
        <v>183.8</v>
      </c>
      <c r="M70" s="199">
        <v>183.8</v>
      </c>
      <c r="N70" s="199">
        <v>407.8</v>
      </c>
    </row>
    <row r="71" spans="1:14" ht="18" thickBot="1" x14ac:dyDescent="0.25">
      <c r="A71" s="204"/>
      <c r="B71" s="177"/>
      <c r="C71" s="202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</row>
    <row r="72" spans="1:14" x14ac:dyDescent="0.2">
      <c r="A72" s="204"/>
      <c r="C72" s="174" t="s">
        <v>632</v>
      </c>
    </row>
    <row r="73" spans="1:14" x14ac:dyDescent="0.2">
      <c r="A73" s="174"/>
    </row>
    <row r="74" spans="1:14" x14ac:dyDescent="0.2">
      <c r="A74" s="174"/>
    </row>
    <row r="79" spans="1:14" x14ac:dyDescent="0.2">
      <c r="D79" s="176" t="s">
        <v>633</v>
      </c>
    </row>
    <row r="80" spans="1:14" x14ac:dyDescent="0.2">
      <c r="G80" s="234" t="str">
        <f>G7</f>
        <v>＝平成14年(2002)＝</v>
      </c>
    </row>
    <row r="81" spans="2:14" x14ac:dyDescent="0.2">
      <c r="C81" s="174" t="s">
        <v>594</v>
      </c>
    </row>
    <row r="82" spans="2:14" ht="18" thickBot="1" x14ac:dyDescent="0.25">
      <c r="B82" s="177"/>
      <c r="C82" s="179" t="s">
        <v>595</v>
      </c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</row>
    <row r="83" spans="2:14" x14ac:dyDescent="0.2">
      <c r="C83" s="180"/>
      <c r="I83" s="180"/>
    </row>
    <row r="84" spans="2:14" x14ac:dyDescent="0.2">
      <c r="C84" s="185"/>
      <c r="D84" s="183"/>
      <c r="E84" s="183"/>
      <c r="F84" s="245" t="s">
        <v>596</v>
      </c>
      <c r="G84" s="183"/>
      <c r="H84" s="183"/>
      <c r="I84" s="185"/>
      <c r="J84" s="183"/>
      <c r="K84" s="183"/>
      <c r="L84" s="245" t="s">
        <v>597</v>
      </c>
      <c r="M84" s="183"/>
      <c r="N84" s="183"/>
    </row>
    <row r="85" spans="2:14" x14ac:dyDescent="0.2">
      <c r="C85" s="180"/>
      <c r="D85" s="184" t="s">
        <v>598</v>
      </c>
      <c r="E85" s="183"/>
      <c r="F85" s="181" t="s">
        <v>599</v>
      </c>
      <c r="G85" s="183"/>
      <c r="H85" s="181" t="s">
        <v>600</v>
      </c>
      <c r="I85" s="180"/>
      <c r="J85" s="184" t="s">
        <v>598</v>
      </c>
      <c r="K85" s="183"/>
      <c r="L85" s="181" t="s">
        <v>599</v>
      </c>
      <c r="M85" s="183"/>
      <c r="N85" s="181" t="s">
        <v>600</v>
      </c>
    </row>
    <row r="86" spans="2:14" x14ac:dyDescent="0.2">
      <c r="B86" s="174" t="s">
        <v>601</v>
      </c>
      <c r="C86" s="181" t="s">
        <v>602</v>
      </c>
      <c r="D86" s="180"/>
      <c r="E86" s="180"/>
      <c r="F86" s="181" t="s">
        <v>603</v>
      </c>
      <c r="G86" s="181" t="s">
        <v>604</v>
      </c>
      <c r="H86" s="181" t="s">
        <v>605</v>
      </c>
      <c r="I86" s="181" t="s">
        <v>602</v>
      </c>
      <c r="J86" s="180"/>
      <c r="K86" s="180"/>
      <c r="L86" s="181" t="s">
        <v>603</v>
      </c>
      <c r="M86" s="181" t="s">
        <v>604</v>
      </c>
      <c r="N86" s="181" t="s">
        <v>605</v>
      </c>
    </row>
    <row r="87" spans="2:14" x14ac:dyDescent="0.2">
      <c r="B87" s="246" t="s">
        <v>606</v>
      </c>
      <c r="C87" s="184" t="s">
        <v>607</v>
      </c>
      <c r="D87" s="184" t="s">
        <v>608</v>
      </c>
      <c r="E87" s="184" t="s">
        <v>609</v>
      </c>
      <c r="F87" s="184" t="s">
        <v>610</v>
      </c>
      <c r="G87" s="184" t="s">
        <v>611</v>
      </c>
      <c r="H87" s="184" t="s">
        <v>610</v>
      </c>
      <c r="I87" s="184" t="s">
        <v>607</v>
      </c>
      <c r="J87" s="184" t="s">
        <v>608</v>
      </c>
      <c r="K87" s="184" t="s">
        <v>609</v>
      </c>
      <c r="L87" s="184" t="s">
        <v>610</v>
      </c>
      <c r="M87" s="184" t="s">
        <v>611</v>
      </c>
      <c r="N87" s="184" t="s">
        <v>610</v>
      </c>
    </row>
    <row r="88" spans="2:14" x14ac:dyDescent="0.2">
      <c r="C88" s="189" t="s">
        <v>612</v>
      </c>
      <c r="D88" s="247" t="s">
        <v>613</v>
      </c>
      <c r="E88" s="190" t="s">
        <v>613</v>
      </c>
      <c r="F88" s="190" t="s">
        <v>614</v>
      </c>
      <c r="G88" s="190" t="s">
        <v>614</v>
      </c>
      <c r="H88" s="190" t="s">
        <v>614</v>
      </c>
      <c r="I88" s="190" t="s">
        <v>612</v>
      </c>
      <c r="J88" s="190" t="s">
        <v>613</v>
      </c>
      <c r="K88" s="190" t="s">
        <v>613</v>
      </c>
      <c r="L88" s="190" t="s">
        <v>614</v>
      </c>
      <c r="M88" s="190" t="s">
        <v>614</v>
      </c>
      <c r="N88" s="190" t="s">
        <v>614</v>
      </c>
    </row>
    <row r="89" spans="2:14" x14ac:dyDescent="0.2">
      <c r="B89" s="176" t="s">
        <v>601</v>
      </c>
      <c r="C89" s="180"/>
      <c r="D89" s="248"/>
      <c r="H89" s="176" t="s">
        <v>615</v>
      </c>
    </row>
    <row r="90" spans="2:14" x14ac:dyDescent="0.2">
      <c r="B90" s="176" t="s">
        <v>195</v>
      </c>
      <c r="C90" s="260">
        <v>18</v>
      </c>
      <c r="D90" s="250">
        <v>163</v>
      </c>
      <c r="E90" s="251">
        <v>16</v>
      </c>
      <c r="F90" s="252">
        <v>405.9</v>
      </c>
      <c r="G90" s="252">
        <v>362.7</v>
      </c>
      <c r="H90" s="253">
        <v>1503.7</v>
      </c>
      <c r="I90" s="237">
        <v>10.3</v>
      </c>
      <c r="J90" s="251">
        <v>156</v>
      </c>
      <c r="K90" s="251">
        <v>4</v>
      </c>
      <c r="L90" s="237">
        <v>273.7</v>
      </c>
      <c r="M90" s="237">
        <v>257.2</v>
      </c>
      <c r="N90" s="237">
        <v>848.3</v>
      </c>
    </row>
    <row r="91" spans="2:14" x14ac:dyDescent="0.2">
      <c r="C91" s="230"/>
      <c r="D91" s="255"/>
      <c r="E91" s="256"/>
      <c r="F91" s="199"/>
      <c r="G91" s="199"/>
      <c r="H91" s="199"/>
      <c r="I91" s="199"/>
      <c r="J91" s="256"/>
      <c r="K91" s="256"/>
      <c r="L91" s="199"/>
      <c r="M91" s="199"/>
      <c r="N91" s="199"/>
    </row>
    <row r="92" spans="2:14" x14ac:dyDescent="0.2">
      <c r="B92" s="174" t="s">
        <v>617</v>
      </c>
      <c r="C92" s="186" t="s">
        <v>351</v>
      </c>
      <c r="D92" s="261" t="s">
        <v>351</v>
      </c>
      <c r="E92" s="261" t="s">
        <v>351</v>
      </c>
      <c r="F92" s="261" t="s">
        <v>351</v>
      </c>
      <c r="G92" s="261" t="s">
        <v>351</v>
      </c>
      <c r="H92" s="261" t="s">
        <v>351</v>
      </c>
      <c r="I92" s="261" t="s">
        <v>351</v>
      </c>
      <c r="J92" s="261" t="s">
        <v>351</v>
      </c>
      <c r="K92" s="261" t="s">
        <v>351</v>
      </c>
      <c r="L92" s="261" t="s">
        <v>351</v>
      </c>
      <c r="M92" s="261" t="s">
        <v>351</v>
      </c>
      <c r="N92" s="261" t="s">
        <v>351</v>
      </c>
    </row>
    <row r="93" spans="2:14" x14ac:dyDescent="0.2">
      <c r="B93" s="174" t="s">
        <v>618</v>
      </c>
      <c r="C93" s="230">
        <v>1.8</v>
      </c>
      <c r="D93" s="255">
        <v>166</v>
      </c>
      <c r="E93" s="256">
        <v>4</v>
      </c>
      <c r="F93" s="199">
        <v>183.6</v>
      </c>
      <c r="G93" s="199">
        <v>167.1</v>
      </c>
      <c r="H93" s="199">
        <v>219.5</v>
      </c>
      <c r="I93" s="199">
        <v>0.8</v>
      </c>
      <c r="J93" s="256">
        <v>172</v>
      </c>
      <c r="K93" s="256">
        <v>1</v>
      </c>
      <c r="L93" s="199">
        <v>172</v>
      </c>
      <c r="M93" s="199">
        <v>169.9</v>
      </c>
      <c r="N93" s="199">
        <v>99.1</v>
      </c>
    </row>
    <row r="94" spans="2:14" x14ac:dyDescent="0.2">
      <c r="B94" s="174" t="s">
        <v>634</v>
      </c>
      <c r="C94" s="230">
        <v>3.2</v>
      </c>
      <c r="D94" s="255">
        <v>164</v>
      </c>
      <c r="E94" s="256">
        <v>16</v>
      </c>
      <c r="F94" s="199">
        <v>235.1</v>
      </c>
      <c r="G94" s="199">
        <v>204.9</v>
      </c>
      <c r="H94" s="199">
        <v>536.1</v>
      </c>
      <c r="I94" s="199">
        <v>2.5</v>
      </c>
      <c r="J94" s="256">
        <v>158</v>
      </c>
      <c r="K94" s="256">
        <v>4</v>
      </c>
      <c r="L94" s="199">
        <v>204.1</v>
      </c>
      <c r="M94" s="199">
        <v>191.2</v>
      </c>
      <c r="N94" s="199">
        <v>539.6</v>
      </c>
    </row>
    <row r="95" spans="2:14" x14ac:dyDescent="0.2">
      <c r="B95" s="174" t="s">
        <v>620</v>
      </c>
      <c r="C95" s="230">
        <v>6.9</v>
      </c>
      <c r="D95" s="255">
        <v>161</v>
      </c>
      <c r="E95" s="256">
        <v>21</v>
      </c>
      <c r="F95" s="199">
        <v>307</v>
      </c>
      <c r="G95" s="199">
        <v>260.2</v>
      </c>
      <c r="H95" s="199">
        <v>911.8</v>
      </c>
      <c r="I95" s="199">
        <v>6.1</v>
      </c>
      <c r="J95" s="256">
        <v>161</v>
      </c>
      <c r="K95" s="256">
        <v>6</v>
      </c>
      <c r="L95" s="199">
        <v>245.5</v>
      </c>
      <c r="M95" s="199">
        <v>222.8</v>
      </c>
      <c r="N95" s="199">
        <v>834</v>
      </c>
    </row>
    <row r="96" spans="2:14" x14ac:dyDescent="0.2">
      <c r="C96" s="180"/>
      <c r="D96" s="248"/>
    </row>
    <row r="97" spans="2:14" x14ac:dyDescent="0.2">
      <c r="B97" s="174" t="s">
        <v>621</v>
      </c>
      <c r="C97" s="230">
        <v>10.4</v>
      </c>
      <c r="D97" s="255">
        <v>164</v>
      </c>
      <c r="E97" s="256">
        <v>22</v>
      </c>
      <c r="F97" s="199">
        <v>371.8</v>
      </c>
      <c r="G97" s="199">
        <v>320.8</v>
      </c>
      <c r="H97" s="199">
        <v>1231.7</v>
      </c>
      <c r="I97" s="199">
        <v>9</v>
      </c>
      <c r="J97" s="256">
        <v>155</v>
      </c>
      <c r="K97" s="256">
        <v>5</v>
      </c>
      <c r="L97" s="199">
        <v>260.10000000000002</v>
      </c>
      <c r="M97" s="199">
        <v>239</v>
      </c>
      <c r="N97" s="199">
        <v>885.6</v>
      </c>
    </row>
    <row r="98" spans="2:14" x14ac:dyDescent="0.2">
      <c r="B98" s="174" t="s">
        <v>622</v>
      </c>
      <c r="C98" s="230">
        <v>14.7</v>
      </c>
      <c r="D98" s="255">
        <v>163</v>
      </c>
      <c r="E98" s="256">
        <v>17</v>
      </c>
      <c r="F98" s="199">
        <v>413.5</v>
      </c>
      <c r="G98" s="199">
        <v>367.3</v>
      </c>
      <c r="H98" s="199">
        <v>1519.4</v>
      </c>
      <c r="I98" s="199">
        <v>9.6999999999999993</v>
      </c>
      <c r="J98" s="256">
        <v>156</v>
      </c>
      <c r="K98" s="256">
        <v>3</v>
      </c>
      <c r="L98" s="199">
        <v>289.39999999999998</v>
      </c>
      <c r="M98" s="199">
        <v>271.3</v>
      </c>
      <c r="N98" s="199">
        <v>862.6</v>
      </c>
    </row>
    <row r="99" spans="2:14" x14ac:dyDescent="0.2">
      <c r="B99" s="174" t="s">
        <v>623</v>
      </c>
      <c r="C99" s="230">
        <v>19.600000000000001</v>
      </c>
      <c r="D99" s="255">
        <v>162</v>
      </c>
      <c r="E99" s="256">
        <v>14</v>
      </c>
      <c r="F99" s="199">
        <v>483.2</v>
      </c>
      <c r="G99" s="199">
        <v>441.4</v>
      </c>
      <c r="H99" s="199">
        <v>1972.5</v>
      </c>
      <c r="I99" s="199">
        <v>11.1</v>
      </c>
      <c r="J99" s="256">
        <v>155</v>
      </c>
      <c r="K99" s="256">
        <v>4</v>
      </c>
      <c r="L99" s="199">
        <v>328.5</v>
      </c>
      <c r="M99" s="199">
        <v>312.2</v>
      </c>
      <c r="N99" s="199">
        <v>1047</v>
      </c>
    </row>
    <row r="100" spans="2:14" x14ac:dyDescent="0.2">
      <c r="B100" s="174" t="s">
        <v>624</v>
      </c>
      <c r="C100" s="230">
        <v>25</v>
      </c>
      <c r="D100" s="255">
        <v>162</v>
      </c>
      <c r="E100" s="256">
        <v>10</v>
      </c>
      <c r="F100" s="199">
        <v>496.7</v>
      </c>
      <c r="G100" s="199">
        <v>457.1</v>
      </c>
      <c r="H100" s="199">
        <v>2163.1</v>
      </c>
      <c r="I100" s="199">
        <v>16.7</v>
      </c>
      <c r="J100" s="256">
        <v>152</v>
      </c>
      <c r="K100" s="256">
        <v>5</v>
      </c>
      <c r="L100" s="199">
        <v>374.4</v>
      </c>
      <c r="M100" s="199">
        <v>347.4</v>
      </c>
      <c r="N100" s="199">
        <v>1290.2</v>
      </c>
    </row>
    <row r="101" spans="2:14" x14ac:dyDescent="0.2">
      <c r="C101" s="180"/>
      <c r="D101" s="248"/>
    </row>
    <row r="102" spans="2:14" x14ac:dyDescent="0.2">
      <c r="B102" s="174" t="s">
        <v>625</v>
      </c>
      <c r="C102" s="230">
        <v>31.1</v>
      </c>
      <c r="D102" s="255">
        <v>162</v>
      </c>
      <c r="E102" s="256">
        <v>13</v>
      </c>
      <c r="F102" s="199">
        <v>467.7</v>
      </c>
      <c r="G102" s="199">
        <v>424.6</v>
      </c>
      <c r="H102" s="199">
        <v>1924.9</v>
      </c>
      <c r="I102" s="199">
        <v>15.7</v>
      </c>
      <c r="J102" s="256">
        <v>155</v>
      </c>
      <c r="K102" s="256">
        <v>3</v>
      </c>
      <c r="L102" s="199">
        <v>319.7</v>
      </c>
      <c r="M102" s="199">
        <v>308.3</v>
      </c>
      <c r="N102" s="199">
        <v>992.9</v>
      </c>
    </row>
    <row r="103" spans="2:14" x14ac:dyDescent="0.2">
      <c r="B103" s="174" t="s">
        <v>626</v>
      </c>
      <c r="C103" s="230">
        <v>30.2</v>
      </c>
      <c r="D103" s="255">
        <v>164</v>
      </c>
      <c r="E103" s="256">
        <v>16</v>
      </c>
      <c r="F103" s="199">
        <v>409.1</v>
      </c>
      <c r="G103" s="199">
        <v>367.3</v>
      </c>
      <c r="H103" s="199">
        <v>1351</v>
      </c>
      <c r="I103" s="199">
        <v>19.100000000000001</v>
      </c>
      <c r="J103" s="256">
        <v>149</v>
      </c>
      <c r="K103" s="256">
        <v>1</v>
      </c>
      <c r="L103" s="199">
        <v>312</v>
      </c>
      <c r="M103" s="199">
        <v>304.3</v>
      </c>
      <c r="N103" s="199">
        <v>917.1</v>
      </c>
    </row>
    <row r="104" spans="2:14" x14ac:dyDescent="0.2">
      <c r="B104" s="174" t="s">
        <v>627</v>
      </c>
      <c r="C104" s="230">
        <v>15.6</v>
      </c>
      <c r="D104" s="255">
        <v>166</v>
      </c>
      <c r="E104" s="262">
        <v>8</v>
      </c>
      <c r="F104" s="199">
        <v>259.8</v>
      </c>
      <c r="G104" s="199">
        <v>244.1</v>
      </c>
      <c r="H104" s="199">
        <v>1025.2</v>
      </c>
      <c r="I104" s="199">
        <v>19</v>
      </c>
      <c r="J104" s="256">
        <v>150</v>
      </c>
      <c r="K104" s="262">
        <v>0</v>
      </c>
      <c r="L104" s="199">
        <v>243.5</v>
      </c>
      <c r="M104" s="199">
        <v>243.4</v>
      </c>
      <c r="N104" s="199">
        <v>494.2</v>
      </c>
    </row>
    <row r="105" spans="2:14" x14ac:dyDescent="0.2">
      <c r="B105" s="174" t="s">
        <v>628</v>
      </c>
      <c r="C105" s="230">
        <v>28.5</v>
      </c>
      <c r="D105" s="255">
        <v>160</v>
      </c>
      <c r="E105" s="262">
        <v>0</v>
      </c>
      <c r="F105" s="199">
        <v>168.2</v>
      </c>
      <c r="G105" s="199">
        <v>168.2</v>
      </c>
      <c r="H105" s="199">
        <v>0</v>
      </c>
      <c r="I105" s="199">
        <v>32.5</v>
      </c>
      <c r="J105" s="256">
        <v>149</v>
      </c>
      <c r="K105" s="256">
        <v>0</v>
      </c>
      <c r="L105" s="199">
        <v>231.6</v>
      </c>
      <c r="M105" s="199">
        <v>231.6</v>
      </c>
      <c r="N105" s="199">
        <v>782.1</v>
      </c>
    </row>
    <row r="106" spans="2:14" x14ac:dyDescent="0.2">
      <c r="B106" s="183"/>
      <c r="C106" s="185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</row>
    <row r="107" spans="2:14" x14ac:dyDescent="0.2">
      <c r="C107" s="230" t="s">
        <v>635</v>
      </c>
      <c r="D107" s="255"/>
      <c r="E107" s="256"/>
      <c r="F107" s="199"/>
      <c r="G107" s="199"/>
      <c r="H107" s="199"/>
      <c r="I107" s="199"/>
      <c r="J107" s="256"/>
      <c r="K107" s="256"/>
      <c r="L107" s="199"/>
      <c r="M107" s="199"/>
      <c r="N107" s="199"/>
    </row>
    <row r="108" spans="2:14" x14ac:dyDescent="0.2">
      <c r="C108" s="249"/>
      <c r="D108" s="257"/>
      <c r="E108" s="254"/>
      <c r="F108" s="237"/>
      <c r="G108" s="237"/>
      <c r="H108" s="176" t="s">
        <v>636</v>
      </c>
      <c r="I108" s="237"/>
      <c r="J108" s="254"/>
      <c r="K108" s="254"/>
      <c r="L108" s="237"/>
      <c r="M108" s="237"/>
      <c r="N108" s="237"/>
    </row>
    <row r="109" spans="2:14" x14ac:dyDescent="0.2">
      <c r="B109" s="176" t="s">
        <v>616</v>
      </c>
      <c r="C109" s="249">
        <v>12.5</v>
      </c>
      <c r="D109" s="250">
        <v>172</v>
      </c>
      <c r="E109" s="251">
        <v>14</v>
      </c>
      <c r="F109" s="237">
        <v>339.5</v>
      </c>
      <c r="G109" s="237">
        <v>313.8</v>
      </c>
      <c r="H109" s="237">
        <v>743</v>
      </c>
      <c r="I109" s="237">
        <v>6.3</v>
      </c>
      <c r="J109" s="251">
        <v>174</v>
      </c>
      <c r="K109" s="251">
        <v>8</v>
      </c>
      <c r="L109" s="237">
        <v>193.2</v>
      </c>
      <c r="M109" s="237">
        <v>184.5</v>
      </c>
      <c r="N109" s="237">
        <v>491.6</v>
      </c>
    </row>
    <row r="110" spans="2:14" x14ac:dyDescent="0.2">
      <c r="C110" s="230"/>
      <c r="D110" s="255"/>
      <c r="E110" s="256"/>
      <c r="F110" s="199"/>
      <c r="G110" s="199"/>
      <c r="H110" s="199"/>
      <c r="I110" s="199"/>
      <c r="J110" s="256"/>
      <c r="K110" s="256"/>
      <c r="L110" s="199"/>
      <c r="M110" s="199"/>
      <c r="N110" s="199"/>
    </row>
    <row r="111" spans="2:14" x14ac:dyDescent="0.2">
      <c r="B111" s="174" t="s">
        <v>617</v>
      </c>
      <c r="C111" s="186" t="s">
        <v>351</v>
      </c>
      <c r="D111" s="258" t="s">
        <v>351</v>
      </c>
      <c r="E111" s="258" t="s">
        <v>351</v>
      </c>
      <c r="F111" s="258" t="s">
        <v>351</v>
      </c>
      <c r="G111" s="258" t="s">
        <v>351</v>
      </c>
      <c r="H111" s="258" t="s">
        <v>351</v>
      </c>
      <c r="I111" s="258" t="s">
        <v>351</v>
      </c>
      <c r="J111" s="258" t="s">
        <v>351</v>
      </c>
      <c r="K111" s="258" t="s">
        <v>351</v>
      </c>
      <c r="L111" s="258" t="s">
        <v>351</v>
      </c>
      <c r="M111" s="258" t="s">
        <v>351</v>
      </c>
      <c r="N111" s="258" t="s">
        <v>351</v>
      </c>
    </row>
    <row r="112" spans="2:14" x14ac:dyDescent="0.2">
      <c r="B112" s="174" t="s">
        <v>618</v>
      </c>
      <c r="C112" s="186">
        <v>0.5</v>
      </c>
      <c r="D112" s="258">
        <v>185</v>
      </c>
      <c r="E112" s="258">
        <v>2</v>
      </c>
      <c r="F112" s="263" t="s">
        <v>637</v>
      </c>
      <c r="G112" s="263" t="s">
        <v>638</v>
      </c>
      <c r="H112" s="263" t="s">
        <v>639</v>
      </c>
      <c r="I112" s="258" t="s">
        <v>351</v>
      </c>
      <c r="J112" s="258" t="s">
        <v>351</v>
      </c>
      <c r="K112" s="258" t="s">
        <v>351</v>
      </c>
      <c r="L112" s="258" t="s">
        <v>351</v>
      </c>
      <c r="M112" s="258" t="s">
        <v>351</v>
      </c>
      <c r="N112" s="258" t="s">
        <v>351</v>
      </c>
    </row>
    <row r="113" spans="2:14" x14ac:dyDescent="0.2">
      <c r="B113" s="174" t="s">
        <v>619</v>
      </c>
      <c r="C113" s="230">
        <v>3</v>
      </c>
      <c r="D113" s="255">
        <v>179</v>
      </c>
      <c r="E113" s="256">
        <v>19</v>
      </c>
      <c r="F113" s="199">
        <v>260</v>
      </c>
      <c r="G113" s="199">
        <v>232.1</v>
      </c>
      <c r="H113" s="199">
        <v>307.8</v>
      </c>
      <c r="I113" s="199">
        <v>1.5</v>
      </c>
      <c r="J113" s="256">
        <v>178</v>
      </c>
      <c r="K113" s="256">
        <v>14</v>
      </c>
      <c r="L113" s="199">
        <v>149.5</v>
      </c>
      <c r="M113" s="199">
        <v>138.4</v>
      </c>
      <c r="N113" s="199">
        <v>163.6</v>
      </c>
    </row>
    <row r="114" spans="2:14" x14ac:dyDescent="0.2">
      <c r="B114" s="174" t="s">
        <v>620</v>
      </c>
      <c r="C114" s="230">
        <v>6</v>
      </c>
      <c r="D114" s="255">
        <v>168</v>
      </c>
      <c r="E114" s="256">
        <v>14</v>
      </c>
      <c r="F114" s="199">
        <v>256.5</v>
      </c>
      <c r="G114" s="199">
        <v>236.7</v>
      </c>
      <c r="H114" s="199">
        <v>583</v>
      </c>
      <c r="I114" s="199">
        <v>4.7</v>
      </c>
      <c r="J114" s="256">
        <v>177</v>
      </c>
      <c r="K114" s="256">
        <v>11</v>
      </c>
      <c r="L114" s="199">
        <v>200.1</v>
      </c>
      <c r="M114" s="199">
        <v>185.8</v>
      </c>
      <c r="N114" s="199">
        <v>554.79999999999995</v>
      </c>
    </row>
    <row r="115" spans="2:14" x14ac:dyDescent="0.2">
      <c r="C115" s="180"/>
      <c r="D115" s="248"/>
    </row>
    <row r="116" spans="2:14" x14ac:dyDescent="0.2">
      <c r="B116" s="174" t="s">
        <v>621</v>
      </c>
      <c r="C116" s="230">
        <v>9.4</v>
      </c>
      <c r="D116" s="255">
        <v>171</v>
      </c>
      <c r="E116" s="256">
        <v>19</v>
      </c>
      <c r="F116" s="199">
        <v>324.7</v>
      </c>
      <c r="G116" s="199">
        <v>292.60000000000002</v>
      </c>
      <c r="H116" s="199">
        <v>979.7</v>
      </c>
      <c r="I116" s="199">
        <v>7</v>
      </c>
      <c r="J116" s="256">
        <v>169</v>
      </c>
      <c r="K116" s="256">
        <v>4</v>
      </c>
      <c r="L116" s="199">
        <v>198.2</v>
      </c>
      <c r="M116" s="199">
        <v>192.3</v>
      </c>
      <c r="N116" s="199">
        <v>691.6</v>
      </c>
    </row>
    <row r="117" spans="2:14" x14ac:dyDescent="0.2">
      <c r="B117" s="174" t="s">
        <v>622</v>
      </c>
      <c r="C117" s="230">
        <v>9.6</v>
      </c>
      <c r="D117" s="255">
        <v>173</v>
      </c>
      <c r="E117" s="256">
        <v>12</v>
      </c>
      <c r="F117" s="199">
        <v>344.5</v>
      </c>
      <c r="G117" s="199">
        <v>321.89999999999998</v>
      </c>
      <c r="H117" s="199">
        <v>698.7</v>
      </c>
      <c r="I117" s="199">
        <v>7.4</v>
      </c>
      <c r="J117" s="256">
        <v>182</v>
      </c>
      <c r="K117" s="256">
        <v>6</v>
      </c>
      <c r="L117" s="199">
        <v>216.3</v>
      </c>
      <c r="M117" s="199">
        <v>205.6</v>
      </c>
      <c r="N117" s="199">
        <v>465.4</v>
      </c>
    </row>
    <row r="118" spans="2:14" x14ac:dyDescent="0.2">
      <c r="B118" s="174" t="s">
        <v>623</v>
      </c>
      <c r="C118" s="230">
        <v>15.5</v>
      </c>
      <c r="D118" s="255">
        <v>174</v>
      </c>
      <c r="E118" s="256">
        <v>14</v>
      </c>
      <c r="F118" s="199">
        <v>377.7</v>
      </c>
      <c r="G118" s="199">
        <v>348.9</v>
      </c>
      <c r="H118" s="199">
        <v>929.6</v>
      </c>
      <c r="I118" s="199">
        <v>8.9</v>
      </c>
      <c r="J118" s="256">
        <v>172</v>
      </c>
      <c r="K118" s="256">
        <v>3</v>
      </c>
      <c r="L118" s="199">
        <v>197.5</v>
      </c>
      <c r="M118" s="199">
        <v>194.2</v>
      </c>
      <c r="N118" s="199">
        <v>535.9</v>
      </c>
    </row>
    <row r="119" spans="2:14" x14ac:dyDescent="0.2">
      <c r="B119" s="174" t="s">
        <v>624</v>
      </c>
      <c r="C119" s="230">
        <v>13.3</v>
      </c>
      <c r="D119" s="255">
        <v>173</v>
      </c>
      <c r="E119" s="256">
        <v>16</v>
      </c>
      <c r="F119" s="199">
        <v>384.9</v>
      </c>
      <c r="G119" s="199">
        <v>353.4</v>
      </c>
      <c r="H119" s="199">
        <v>887.3</v>
      </c>
      <c r="I119" s="199">
        <v>12.2</v>
      </c>
      <c r="J119" s="256">
        <v>164</v>
      </c>
      <c r="K119" s="256">
        <v>7</v>
      </c>
      <c r="L119" s="199">
        <v>260.2</v>
      </c>
      <c r="M119" s="199">
        <v>249</v>
      </c>
      <c r="N119" s="199">
        <v>633.9</v>
      </c>
    </row>
    <row r="120" spans="2:14" x14ac:dyDescent="0.2">
      <c r="C120" s="180"/>
      <c r="D120" s="248"/>
    </row>
    <row r="121" spans="2:14" x14ac:dyDescent="0.2">
      <c r="B121" s="174" t="s">
        <v>625</v>
      </c>
      <c r="C121" s="230">
        <v>19.2</v>
      </c>
      <c r="D121" s="255">
        <v>173</v>
      </c>
      <c r="E121" s="256">
        <v>11</v>
      </c>
      <c r="F121" s="199">
        <v>369.4</v>
      </c>
      <c r="G121" s="199">
        <v>346.4</v>
      </c>
      <c r="H121" s="199">
        <v>680.2</v>
      </c>
      <c r="I121" s="199">
        <v>18.2</v>
      </c>
      <c r="J121" s="256">
        <v>164</v>
      </c>
      <c r="K121" s="262">
        <v>0</v>
      </c>
      <c r="L121" s="199">
        <v>257.89999999999998</v>
      </c>
      <c r="M121" s="199">
        <v>257.89999999999998</v>
      </c>
      <c r="N121" s="199">
        <v>816.7</v>
      </c>
    </row>
    <row r="122" spans="2:14" x14ac:dyDescent="0.2">
      <c r="B122" s="174" t="s">
        <v>626</v>
      </c>
      <c r="C122" s="230">
        <v>24.7</v>
      </c>
      <c r="D122" s="255">
        <v>167</v>
      </c>
      <c r="E122" s="256">
        <v>6</v>
      </c>
      <c r="F122" s="199">
        <v>422</v>
      </c>
      <c r="G122" s="199">
        <v>405.9</v>
      </c>
      <c r="H122" s="199">
        <v>949.4</v>
      </c>
      <c r="I122" s="258" t="s">
        <v>351</v>
      </c>
      <c r="J122" s="258" t="s">
        <v>351</v>
      </c>
      <c r="K122" s="258" t="s">
        <v>351</v>
      </c>
      <c r="L122" s="258" t="s">
        <v>351</v>
      </c>
      <c r="M122" s="258" t="s">
        <v>351</v>
      </c>
      <c r="N122" s="258" t="s">
        <v>351</v>
      </c>
    </row>
    <row r="123" spans="2:14" x14ac:dyDescent="0.2">
      <c r="B123" s="174" t="s">
        <v>627</v>
      </c>
      <c r="C123" s="186">
        <v>17.899999999999999</v>
      </c>
      <c r="D123" s="258">
        <v>171</v>
      </c>
      <c r="E123" s="258">
        <v>18</v>
      </c>
      <c r="F123" s="263" t="s">
        <v>640</v>
      </c>
      <c r="G123" s="263" t="s">
        <v>641</v>
      </c>
      <c r="H123" s="263" t="s">
        <v>642</v>
      </c>
      <c r="I123" s="258" t="s">
        <v>351</v>
      </c>
      <c r="J123" s="258" t="s">
        <v>351</v>
      </c>
      <c r="K123" s="258" t="s">
        <v>351</v>
      </c>
      <c r="L123" s="258" t="s">
        <v>351</v>
      </c>
      <c r="M123" s="258" t="s">
        <v>351</v>
      </c>
      <c r="N123" s="258" t="s">
        <v>351</v>
      </c>
    </row>
    <row r="124" spans="2:14" x14ac:dyDescent="0.2">
      <c r="B124" s="174" t="s">
        <v>628</v>
      </c>
      <c r="C124" s="186">
        <v>12</v>
      </c>
      <c r="D124" s="258">
        <v>162</v>
      </c>
      <c r="E124" s="258">
        <v>1</v>
      </c>
      <c r="F124" s="263" t="s">
        <v>643</v>
      </c>
      <c r="G124" s="263" t="s">
        <v>644</v>
      </c>
      <c r="H124" s="263" t="s">
        <v>645</v>
      </c>
      <c r="I124" s="199">
        <v>7.5</v>
      </c>
      <c r="J124" s="256">
        <v>187</v>
      </c>
      <c r="K124" s="262">
        <v>0</v>
      </c>
      <c r="L124" s="199">
        <v>165</v>
      </c>
      <c r="M124" s="199">
        <v>165</v>
      </c>
      <c r="N124" s="199">
        <v>340</v>
      </c>
    </row>
    <row r="125" spans="2:14" x14ac:dyDescent="0.2">
      <c r="B125" s="183"/>
      <c r="C125" s="185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</row>
    <row r="126" spans="2:14" x14ac:dyDescent="0.2">
      <c r="C126" s="230"/>
      <c r="D126" s="255"/>
      <c r="E126" s="256"/>
      <c r="F126" s="199"/>
      <c r="G126" s="199"/>
      <c r="H126" s="199"/>
      <c r="I126" s="199"/>
      <c r="J126" s="256"/>
      <c r="K126" s="256"/>
      <c r="L126" s="199"/>
      <c r="M126" s="199"/>
      <c r="N126" s="199"/>
    </row>
    <row r="127" spans="2:14" x14ac:dyDescent="0.2">
      <c r="C127" s="249"/>
      <c r="D127" s="257"/>
      <c r="E127" s="254"/>
      <c r="F127" s="237"/>
      <c r="G127" s="237"/>
      <c r="H127" s="176" t="s">
        <v>646</v>
      </c>
      <c r="I127" s="237"/>
      <c r="J127" s="254"/>
      <c r="K127" s="254"/>
      <c r="L127" s="237"/>
      <c r="M127" s="237"/>
      <c r="N127" s="237"/>
    </row>
    <row r="128" spans="2:14" x14ac:dyDescent="0.2">
      <c r="B128" s="176" t="s">
        <v>616</v>
      </c>
      <c r="C128" s="249">
        <v>15.8</v>
      </c>
      <c r="D128" s="250">
        <v>171</v>
      </c>
      <c r="E128" s="251">
        <v>16</v>
      </c>
      <c r="F128" s="237">
        <v>349.2</v>
      </c>
      <c r="G128" s="237">
        <v>316.10000000000002</v>
      </c>
      <c r="H128" s="237">
        <v>1086.7</v>
      </c>
      <c r="I128" s="237">
        <v>9.1999999999999993</v>
      </c>
      <c r="J128" s="251">
        <v>173</v>
      </c>
      <c r="K128" s="251">
        <v>9</v>
      </c>
      <c r="L128" s="237">
        <v>198.8</v>
      </c>
      <c r="M128" s="237">
        <v>187.9</v>
      </c>
      <c r="N128" s="237">
        <v>427.7</v>
      </c>
    </row>
    <row r="129" spans="2:14" x14ac:dyDescent="0.2">
      <c r="C129" s="230"/>
      <c r="D129" s="255"/>
      <c r="E129" s="256"/>
      <c r="F129" s="199"/>
      <c r="G129" s="199"/>
      <c r="H129" s="199"/>
      <c r="I129" s="199"/>
      <c r="J129" s="256"/>
      <c r="K129" s="256"/>
      <c r="L129" s="199"/>
      <c r="M129" s="199"/>
      <c r="N129" s="199"/>
    </row>
    <row r="130" spans="2:14" x14ac:dyDescent="0.2">
      <c r="B130" s="174" t="s">
        <v>617</v>
      </c>
      <c r="C130" s="230">
        <v>0.5</v>
      </c>
      <c r="D130" s="255">
        <v>200</v>
      </c>
      <c r="E130" s="256">
        <v>5</v>
      </c>
      <c r="F130" s="199">
        <v>139.30000000000001</v>
      </c>
      <c r="G130" s="199">
        <v>135.19999999999999</v>
      </c>
      <c r="H130" s="199">
        <v>0</v>
      </c>
      <c r="I130" s="258" t="s">
        <v>351</v>
      </c>
      <c r="J130" s="258" t="s">
        <v>351</v>
      </c>
      <c r="K130" s="258" t="s">
        <v>351</v>
      </c>
      <c r="L130" s="258" t="s">
        <v>351</v>
      </c>
      <c r="M130" s="258" t="s">
        <v>351</v>
      </c>
      <c r="N130" s="258" t="s">
        <v>351</v>
      </c>
    </row>
    <row r="131" spans="2:14" x14ac:dyDescent="0.2">
      <c r="B131" s="174" t="s">
        <v>618</v>
      </c>
      <c r="C131" s="230">
        <v>1.4</v>
      </c>
      <c r="D131" s="255">
        <v>169</v>
      </c>
      <c r="E131" s="256">
        <v>21</v>
      </c>
      <c r="F131" s="199">
        <v>196.4</v>
      </c>
      <c r="G131" s="199">
        <v>164</v>
      </c>
      <c r="H131" s="199">
        <v>174.3</v>
      </c>
      <c r="I131" s="199">
        <v>1</v>
      </c>
      <c r="J131" s="256">
        <v>185</v>
      </c>
      <c r="K131" s="256">
        <v>7</v>
      </c>
      <c r="L131" s="199">
        <v>156.19999999999999</v>
      </c>
      <c r="M131" s="199">
        <v>149.6</v>
      </c>
      <c r="N131" s="199">
        <v>133.4</v>
      </c>
    </row>
    <row r="132" spans="2:14" x14ac:dyDescent="0.2">
      <c r="B132" s="174" t="s">
        <v>619</v>
      </c>
      <c r="C132" s="230">
        <v>3.2</v>
      </c>
      <c r="D132" s="255">
        <v>171</v>
      </c>
      <c r="E132" s="256">
        <v>19</v>
      </c>
      <c r="F132" s="199">
        <v>220.8</v>
      </c>
      <c r="G132" s="199">
        <v>191.2</v>
      </c>
      <c r="H132" s="199">
        <v>452.5</v>
      </c>
      <c r="I132" s="199">
        <v>2.8</v>
      </c>
      <c r="J132" s="256">
        <v>172</v>
      </c>
      <c r="K132" s="256">
        <v>10</v>
      </c>
      <c r="L132" s="199">
        <v>171.3</v>
      </c>
      <c r="M132" s="199">
        <v>160.1</v>
      </c>
      <c r="N132" s="199">
        <v>347.9</v>
      </c>
    </row>
    <row r="133" spans="2:14" x14ac:dyDescent="0.2">
      <c r="B133" s="174" t="s">
        <v>620</v>
      </c>
      <c r="C133" s="230">
        <v>6.4</v>
      </c>
      <c r="D133" s="255">
        <v>173</v>
      </c>
      <c r="E133" s="256">
        <v>19</v>
      </c>
      <c r="F133" s="199">
        <v>258.89999999999998</v>
      </c>
      <c r="G133" s="199">
        <v>224.6</v>
      </c>
      <c r="H133" s="199">
        <v>694.4</v>
      </c>
      <c r="I133" s="199">
        <v>5.5</v>
      </c>
      <c r="J133" s="256">
        <v>172</v>
      </c>
      <c r="K133" s="256">
        <v>11</v>
      </c>
      <c r="L133" s="199">
        <v>191.5</v>
      </c>
      <c r="M133" s="199">
        <v>178.3</v>
      </c>
      <c r="N133" s="199">
        <v>475.8</v>
      </c>
    </row>
    <row r="134" spans="2:14" x14ac:dyDescent="0.2">
      <c r="C134" s="180"/>
      <c r="D134" s="248"/>
    </row>
    <row r="135" spans="2:14" x14ac:dyDescent="0.2">
      <c r="B135" s="174" t="s">
        <v>621</v>
      </c>
      <c r="C135" s="230">
        <v>9.8000000000000007</v>
      </c>
      <c r="D135" s="255">
        <v>174</v>
      </c>
      <c r="E135" s="256">
        <v>21</v>
      </c>
      <c r="F135" s="199">
        <v>315.60000000000002</v>
      </c>
      <c r="G135" s="199">
        <v>277.7</v>
      </c>
      <c r="H135" s="199">
        <v>902.4</v>
      </c>
      <c r="I135" s="199">
        <v>8.5</v>
      </c>
      <c r="J135" s="256">
        <v>171</v>
      </c>
      <c r="K135" s="256">
        <v>11</v>
      </c>
      <c r="L135" s="199">
        <v>212</v>
      </c>
      <c r="M135" s="199">
        <v>197.2</v>
      </c>
      <c r="N135" s="199">
        <v>621</v>
      </c>
    </row>
    <row r="136" spans="2:14" x14ac:dyDescent="0.2">
      <c r="B136" s="174" t="s">
        <v>622</v>
      </c>
      <c r="C136" s="230">
        <v>13.3</v>
      </c>
      <c r="D136" s="255">
        <v>171</v>
      </c>
      <c r="E136" s="256">
        <v>18</v>
      </c>
      <c r="F136" s="199">
        <v>360</v>
      </c>
      <c r="G136" s="199">
        <v>323</v>
      </c>
      <c r="H136" s="199">
        <v>1167.5</v>
      </c>
      <c r="I136" s="199">
        <v>7.5</v>
      </c>
      <c r="J136" s="256">
        <v>176</v>
      </c>
      <c r="K136" s="256">
        <v>8</v>
      </c>
      <c r="L136" s="199">
        <v>183.1</v>
      </c>
      <c r="M136" s="199">
        <v>174.1</v>
      </c>
      <c r="N136" s="199">
        <v>370.4</v>
      </c>
    </row>
    <row r="137" spans="2:14" x14ac:dyDescent="0.2">
      <c r="B137" s="174" t="s">
        <v>623</v>
      </c>
      <c r="C137" s="230">
        <v>16.100000000000001</v>
      </c>
      <c r="D137" s="255">
        <v>173</v>
      </c>
      <c r="E137" s="256">
        <v>13</v>
      </c>
      <c r="F137" s="199">
        <v>379</v>
      </c>
      <c r="G137" s="199">
        <v>350.5</v>
      </c>
      <c r="H137" s="199">
        <v>1269.0999999999999</v>
      </c>
      <c r="I137" s="199">
        <v>9.1</v>
      </c>
      <c r="J137" s="256">
        <v>168</v>
      </c>
      <c r="K137" s="256">
        <v>11</v>
      </c>
      <c r="L137" s="199">
        <v>214.8</v>
      </c>
      <c r="M137" s="199">
        <v>201.4</v>
      </c>
      <c r="N137" s="199">
        <v>490.5</v>
      </c>
    </row>
    <row r="138" spans="2:14" x14ac:dyDescent="0.2">
      <c r="B138" s="174" t="s">
        <v>624</v>
      </c>
      <c r="C138" s="230">
        <v>21.6</v>
      </c>
      <c r="D138" s="255">
        <v>168</v>
      </c>
      <c r="E138" s="256">
        <v>13</v>
      </c>
      <c r="F138" s="199">
        <v>423</v>
      </c>
      <c r="G138" s="199">
        <v>384.7</v>
      </c>
      <c r="H138" s="199">
        <v>1567.2</v>
      </c>
      <c r="I138" s="199">
        <v>12.8</v>
      </c>
      <c r="J138" s="256">
        <v>170</v>
      </c>
      <c r="K138" s="256">
        <v>11</v>
      </c>
      <c r="L138" s="199">
        <v>228.5</v>
      </c>
      <c r="M138" s="199">
        <v>214.5</v>
      </c>
      <c r="N138" s="199">
        <v>454.2</v>
      </c>
    </row>
    <row r="139" spans="2:14" x14ac:dyDescent="0.2">
      <c r="C139" s="180"/>
      <c r="D139" s="248"/>
    </row>
    <row r="140" spans="2:14" x14ac:dyDescent="0.2">
      <c r="B140" s="174" t="s">
        <v>625</v>
      </c>
      <c r="C140" s="230">
        <v>25.3</v>
      </c>
      <c r="D140" s="255">
        <v>169</v>
      </c>
      <c r="E140" s="256">
        <v>10</v>
      </c>
      <c r="F140" s="199">
        <v>417.9</v>
      </c>
      <c r="G140" s="199">
        <v>386.7</v>
      </c>
      <c r="H140" s="199">
        <v>1448.1</v>
      </c>
      <c r="I140" s="199">
        <v>13.6</v>
      </c>
      <c r="J140" s="256">
        <v>177</v>
      </c>
      <c r="K140" s="256">
        <v>5</v>
      </c>
      <c r="L140" s="199">
        <v>212.6</v>
      </c>
      <c r="M140" s="199">
        <v>206.7</v>
      </c>
      <c r="N140" s="199">
        <v>463.8</v>
      </c>
    </row>
    <row r="141" spans="2:14" x14ac:dyDescent="0.2">
      <c r="B141" s="174" t="s">
        <v>626</v>
      </c>
      <c r="C141" s="230">
        <v>27.6</v>
      </c>
      <c r="D141" s="255">
        <v>167</v>
      </c>
      <c r="E141" s="256">
        <v>11</v>
      </c>
      <c r="F141" s="199">
        <v>395.1</v>
      </c>
      <c r="G141" s="199">
        <v>368.1</v>
      </c>
      <c r="H141" s="199">
        <v>1173.0999999999999</v>
      </c>
      <c r="I141" s="199">
        <v>16.399999999999999</v>
      </c>
      <c r="J141" s="256">
        <v>178</v>
      </c>
      <c r="K141" s="256">
        <v>8</v>
      </c>
      <c r="L141" s="199">
        <v>215.9</v>
      </c>
      <c r="M141" s="199">
        <v>206.2</v>
      </c>
      <c r="N141" s="199">
        <v>439</v>
      </c>
    </row>
    <row r="142" spans="2:14" x14ac:dyDescent="0.2">
      <c r="B142" s="174" t="s">
        <v>627</v>
      </c>
      <c r="C142" s="230">
        <v>22.6</v>
      </c>
      <c r="D142" s="255">
        <v>182</v>
      </c>
      <c r="E142" s="256">
        <v>17</v>
      </c>
      <c r="F142" s="199">
        <v>376.1</v>
      </c>
      <c r="G142" s="199">
        <v>345.3</v>
      </c>
      <c r="H142" s="199">
        <v>699.6</v>
      </c>
      <c r="I142" s="199">
        <v>16.899999999999999</v>
      </c>
      <c r="J142" s="256">
        <v>170</v>
      </c>
      <c r="K142" s="256">
        <v>10</v>
      </c>
      <c r="L142" s="199">
        <v>200.7</v>
      </c>
      <c r="M142" s="199">
        <v>189.7</v>
      </c>
      <c r="N142" s="199">
        <v>210.8</v>
      </c>
    </row>
    <row r="143" spans="2:14" x14ac:dyDescent="0.2">
      <c r="B143" s="174" t="s">
        <v>628</v>
      </c>
      <c r="C143" s="230">
        <v>26.7</v>
      </c>
      <c r="D143" s="255">
        <v>176</v>
      </c>
      <c r="E143" s="256">
        <v>0</v>
      </c>
      <c r="F143" s="199">
        <v>279.60000000000002</v>
      </c>
      <c r="G143" s="199">
        <v>279.39999999999998</v>
      </c>
      <c r="H143" s="199">
        <v>302.10000000000002</v>
      </c>
      <c r="I143" s="199">
        <v>21.2</v>
      </c>
      <c r="J143" s="256">
        <v>171</v>
      </c>
      <c r="K143" s="256">
        <v>1</v>
      </c>
      <c r="L143" s="199">
        <v>176.2</v>
      </c>
      <c r="M143" s="199">
        <v>175.6</v>
      </c>
      <c r="N143" s="199">
        <v>150.80000000000001</v>
      </c>
    </row>
    <row r="144" spans="2:14" ht="18" thickBot="1" x14ac:dyDescent="0.25">
      <c r="B144" s="177"/>
      <c r="C144" s="264"/>
      <c r="D144" s="203"/>
      <c r="E144" s="203"/>
      <c r="F144" s="203"/>
      <c r="G144" s="203"/>
      <c r="H144" s="203" t="s">
        <v>635</v>
      </c>
      <c r="I144" s="203"/>
      <c r="J144" s="203"/>
      <c r="K144" s="203"/>
      <c r="L144" s="203"/>
      <c r="M144" s="203"/>
      <c r="N144" s="203"/>
    </row>
    <row r="145" spans="1:14" x14ac:dyDescent="0.2">
      <c r="C145" s="174" t="s">
        <v>632</v>
      </c>
    </row>
    <row r="146" spans="1:14" x14ac:dyDescent="0.2">
      <c r="A146" s="174"/>
    </row>
    <row r="147" spans="1:14" x14ac:dyDescent="0.2">
      <c r="A147" s="174"/>
    </row>
    <row r="152" spans="1:14" x14ac:dyDescent="0.2">
      <c r="D152" s="176" t="s">
        <v>633</v>
      </c>
    </row>
    <row r="153" spans="1:14" x14ac:dyDescent="0.2">
      <c r="G153" s="234" t="str">
        <f>G7</f>
        <v>＝平成14年(2002)＝</v>
      </c>
    </row>
    <row r="154" spans="1:14" x14ac:dyDescent="0.2">
      <c r="C154" s="174" t="s">
        <v>594</v>
      </c>
    </row>
    <row r="155" spans="1:14" ht="18" thickBot="1" x14ac:dyDescent="0.25">
      <c r="B155" s="177"/>
      <c r="C155" s="179" t="s">
        <v>595</v>
      </c>
      <c r="D155" s="177"/>
      <c r="E155" s="177"/>
      <c r="F155" s="177"/>
      <c r="G155" s="177"/>
      <c r="H155" s="177"/>
      <c r="I155" s="177"/>
      <c r="J155" s="177"/>
      <c r="K155" s="177"/>
      <c r="L155" s="177"/>
      <c r="M155" s="177"/>
      <c r="N155" s="177"/>
    </row>
    <row r="156" spans="1:14" x14ac:dyDescent="0.2">
      <c r="C156" s="180"/>
      <c r="I156" s="180"/>
    </row>
    <row r="157" spans="1:14" x14ac:dyDescent="0.2">
      <c r="C157" s="185"/>
      <c r="D157" s="183"/>
      <c r="E157" s="183"/>
      <c r="F157" s="245" t="s">
        <v>596</v>
      </c>
      <c r="G157" s="183"/>
      <c r="H157" s="183"/>
      <c r="I157" s="185"/>
      <c r="J157" s="183"/>
      <c r="K157" s="183"/>
      <c r="L157" s="245" t="s">
        <v>597</v>
      </c>
      <c r="M157" s="183"/>
      <c r="N157" s="183"/>
    </row>
    <row r="158" spans="1:14" x14ac:dyDescent="0.2">
      <c r="C158" s="180"/>
      <c r="D158" s="184" t="s">
        <v>598</v>
      </c>
      <c r="E158" s="183"/>
      <c r="F158" s="181" t="s">
        <v>599</v>
      </c>
      <c r="G158" s="183"/>
      <c r="H158" s="181" t="s">
        <v>600</v>
      </c>
      <c r="I158" s="180"/>
      <c r="J158" s="184" t="s">
        <v>598</v>
      </c>
      <c r="K158" s="183"/>
      <c r="L158" s="181" t="s">
        <v>599</v>
      </c>
      <c r="M158" s="183"/>
      <c r="N158" s="181" t="s">
        <v>600</v>
      </c>
    </row>
    <row r="159" spans="1:14" x14ac:dyDescent="0.2">
      <c r="B159" s="174" t="s">
        <v>601</v>
      </c>
      <c r="C159" s="181" t="s">
        <v>602</v>
      </c>
      <c r="D159" s="180"/>
      <c r="E159" s="180"/>
      <c r="F159" s="181" t="s">
        <v>603</v>
      </c>
      <c r="G159" s="181" t="s">
        <v>604</v>
      </c>
      <c r="H159" s="181" t="s">
        <v>605</v>
      </c>
      <c r="I159" s="181" t="s">
        <v>602</v>
      </c>
      <c r="J159" s="180"/>
      <c r="K159" s="180"/>
      <c r="L159" s="181" t="s">
        <v>603</v>
      </c>
      <c r="M159" s="181" t="s">
        <v>604</v>
      </c>
      <c r="N159" s="181" t="s">
        <v>605</v>
      </c>
    </row>
    <row r="160" spans="1:14" x14ac:dyDescent="0.2">
      <c r="B160" s="246" t="s">
        <v>606</v>
      </c>
      <c r="C160" s="184" t="s">
        <v>607</v>
      </c>
      <c r="D160" s="184" t="s">
        <v>608</v>
      </c>
      <c r="E160" s="184" t="s">
        <v>609</v>
      </c>
      <c r="F160" s="184" t="s">
        <v>610</v>
      </c>
      <c r="G160" s="184" t="s">
        <v>611</v>
      </c>
      <c r="H160" s="184" t="s">
        <v>610</v>
      </c>
      <c r="I160" s="184" t="s">
        <v>607</v>
      </c>
      <c r="J160" s="184" t="s">
        <v>608</v>
      </c>
      <c r="K160" s="184" t="s">
        <v>609</v>
      </c>
      <c r="L160" s="184" t="s">
        <v>610</v>
      </c>
      <c r="M160" s="184" t="s">
        <v>611</v>
      </c>
      <c r="N160" s="184" t="s">
        <v>610</v>
      </c>
    </row>
    <row r="161" spans="2:14" x14ac:dyDescent="0.2">
      <c r="C161" s="189" t="s">
        <v>612</v>
      </c>
      <c r="D161" s="247" t="s">
        <v>613</v>
      </c>
      <c r="E161" s="190" t="s">
        <v>613</v>
      </c>
      <c r="F161" s="190" t="s">
        <v>614</v>
      </c>
      <c r="G161" s="190" t="s">
        <v>614</v>
      </c>
      <c r="H161" s="190" t="s">
        <v>614</v>
      </c>
      <c r="I161" s="190" t="s">
        <v>612</v>
      </c>
      <c r="J161" s="190" t="s">
        <v>613</v>
      </c>
      <c r="K161" s="190" t="s">
        <v>613</v>
      </c>
      <c r="L161" s="190" t="s">
        <v>614</v>
      </c>
      <c r="M161" s="190" t="s">
        <v>614</v>
      </c>
      <c r="N161" s="190" t="s">
        <v>614</v>
      </c>
    </row>
    <row r="162" spans="2:14" x14ac:dyDescent="0.2">
      <c r="C162" s="180"/>
      <c r="D162" s="248"/>
      <c r="H162" s="176" t="s">
        <v>184</v>
      </c>
    </row>
    <row r="163" spans="2:14" x14ac:dyDescent="0.2">
      <c r="B163" s="176" t="s">
        <v>616</v>
      </c>
      <c r="C163" s="249">
        <v>10.199999999999999</v>
      </c>
      <c r="D163" s="250">
        <v>175</v>
      </c>
      <c r="E163" s="251">
        <v>7</v>
      </c>
      <c r="F163" s="237">
        <v>307.5</v>
      </c>
      <c r="G163" s="237">
        <v>297.10000000000002</v>
      </c>
      <c r="H163" s="237">
        <v>746.1</v>
      </c>
      <c r="I163" s="237">
        <v>7.6</v>
      </c>
      <c r="J163" s="251">
        <v>174</v>
      </c>
      <c r="K163" s="251">
        <v>6</v>
      </c>
      <c r="L163" s="237">
        <v>202</v>
      </c>
      <c r="M163" s="237">
        <v>194</v>
      </c>
      <c r="N163" s="237">
        <v>449.9</v>
      </c>
    </row>
    <row r="164" spans="2:14" x14ac:dyDescent="0.2">
      <c r="C164" s="230"/>
      <c r="D164" s="255"/>
      <c r="E164" s="256"/>
      <c r="F164" s="199"/>
      <c r="G164" s="199"/>
      <c r="H164" s="199"/>
      <c r="I164" s="199"/>
      <c r="J164" s="256"/>
      <c r="K164" s="256"/>
      <c r="L164" s="199"/>
      <c r="M164" s="199"/>
      <c r="N164" s="199"/>
    </row>
    <row r="165" spans="2:14" x14ac:dyDescent="0.2">
      <c r="B165" s="174" t="s">
        <v>617</v>
      </c>
      <c r="C165" s="186" t="s">
        <v>351</v>
      </c>
      <c r="D165" s="261" t="s">
        <v>351</v>
      </c>
      <c r="E165" s="261" t="s">
        <v>351</v>
      </c>
      <c r="F165" s="261" t="s">
        <v>351</v>
      </c>
      <c r="G165" s="261" t="s">
        <v>351</v>
      </c>
      <c r="H165" s="261" t="s">
        <v>351</v>
      </c>
      <c r="I165" s="261" t="s">
        <v>351</v>
      </c>
      <c r="J165" s="261" t="s">
        <v>351</v>
      </c>
      <c r="K165" s="261" t="s">
        <v>351</v>
      </c>
      <c r="L165" s="261" t="s">
        <v>351</v>
      </c>
      <c r="M165" s="261" t="s">
        <v>351</v>
      </c>
      <c r="N165" s="261" t="s">
        <v>351</v>
      </c>
    </row>
    <row r="166" spans="2:14" x14ac:dyDescent="0.2">
      <c r="B166" s="174" t="s">
        <v>618</v>
      </c>
      <c r="C166" s="230">
        <v>1.4</v>
      </c>
      <c r="D166" s="255">
        <v>162</v>
      </c>
      <c r="E166" s="256">
        <v>6</v>
      </c>
      <c r="F166" s="199">
        <v>158.9</v>
      </c>
      <c r="G166" s="199">
        <v>152.5</v>
      </c>
      <c r="H166" s="199">
        <v>14.8</v>
      </c>
      <c r="I166" s="199">
        <v>0.7</v>
      </c>
      <c r="J166" s="256">
        <v>170</v>
      </c>
      <c r="K166" s="256">
        <v>5</v>
      </c>
      <c r="L166" s="199">
        <v>167.3</v>
      </c>
      <c r="M166" s="199">
        <v>162.1</v>
      </c>
      <c r="N166" s="199">
        <v>65.8</v>
      </c>
    </row>
    <row r="167" spans="2:14" x14ac:dyDescent="0.2">
      <c r="B167" s="174" t="s">
        <v>619</v>
      </c>
      <c r="C167" s="230">
        <v>1.8</v>
      </c>
      <c r="D167" s="255">
        <v>173</v>
      </c>
      <c r="E167" s="256">
        <v>14</v>
      </c>
      <c r="F167" s="199">
        <v>206.7</v>
      </c>
      <c r="G167" s="199">
        <v>190.7</v>
      </c>
      <c r="H167" s="199">
        <v>272.8</v>
      </c>
      <c r="I167" s="199">
        <v>2.9</v>
      </c>
      <c r="J167" s="256">
        <v>172</v>
      </c>
      <c r="K167" s="256">
        <v>5</v>
      </c>
      <c r="L167" s="199">
        <v>172.2</v>
      </c>
      <c r="M167" s="199">
        <v>166.5</v>
      </c>
      <c r="N167" s="199">
        <v>345.8</v>
      </c>
    </row>
    <row r="168" spans="2:14" x14ac:dyDescent="0.2">
      <c r="B168" s="174" t="s">
        <v>620</v>
      </c>
      <c r="C168" s="230">
        <v>4.9000000000000004</v>
      </c>
      <c r="D168" s="255">
        <v>172</v>
      </c>
      <c r="E168" s="256">
        <v>8</v>
      </c>
      <c r="F168" s="199">
        <v>252.7</v>
      </c>
      <c r="G168" s="199">
        <v>241.2</v>
      </c>
      <c r="H168" s="199">
        <v>519.20000000000005</v>
      </c>
      <c r="I168" s="199">
        <v>6.8</v>
      </c>
      <c r="J168" s="256">
        <v>171</v>
      </c>
      <c r="K168" s="256">
        <v>8</v>
      </c>
      <c r="L168" s="199">
        <v>196.1</v>
      </c>
      <c r="M168" s="199">
        <v>185.4</v>
      </c>
      <c r="N168" s="199">
        <v>488.6</v>
      </c>
    </row>
    <row r="169" spans="2:14" x14ac:dyDescent="0.2">
      <c r="C169" s="180"/>
      <c r="D169" s="248"/>
    </row>
    <row r="170" spans="2:14" x14ac:dyDescent="0.2">
      <c r="B170" s="174" t="s">
        <v>621</v>
      </c>
      <c r="C170" s="230">
        <v>8.1</v>
      </c>
      <c r="D170" s="255">
        <v>175</v>
      </c>
      <c r="E170" s="256">
        <v>10</v>
      </c>
      <c r="F170" s="199">
        <v>292.3</v>
      </c>
      <c r="G170" s="199">
        <v>278.2</v>
      </c>
      <c r="H170" s="199">
        <v>746.7</v>
      </c>
      <c r="I170" s="199">
        <v>7.6</v>
      </c>
      <c r="J170" s="256">
        <v>173</v>
      </c>
      <c r="K170" s="256">
        <v>7</v>
      </c>
      <c r="L170" s="199">
        <v>200.5</v>
      </c>
      <c r="M170" s="199">
        <v>188.8</v>
      </c>
      <c r="N170" s="199">
        <v>543</v>
      </c>
    </row>
    <row r="171" spans="2:14" x14ac:dyDescent="0.2">
      <c r="B171" s="174" t="s">
        <v>622</v>
      </c>
      <c r="C171" s="230">
        <v>12.5</v>
      </c>
      <c r="D171" s="255">
        <v>174</v>
      </c>
      <c r="E171" s="256">
        <v>7</v>
      </c>
      <c r="F171" s="199">
        <v>340.1</v>
      </c>
      <c r="G171" s="199">
        <v>327.2</v>
      </c>
      <c r="H171" s="199">
        <v>1088.7</v>
      </c>
      <c r="I171" s="199">
        <v>14.7</v>
      </c>
      <c r="J171" s="256">
        <v>185</v>
      </c>
      <c r="K171" s="256">
        <v>7</v>
      </c>
      <c r="L171" s="199">
        <v>239.9</v>
      </c>
      <c r="M171" s="199">
        <v>230</v>
      </c>
      <c r="N171" s="199">
        <v>567.9</v>
      </c>
    </row>
    <row r="172" spans="2:14" x14ac:dyDescent="0.2">
      <c r="B172" s="174" t="s">
        <v>623</v>
      </c>
      <c r="C172" s="230">
        <v>12.1</v>
      </c>
      <c r="D172" s="255">
        <v>178</v>
      </c>
      <c r="E172" s="256">
        <v>2</v>
      </c>
      <c r="F172" s="199">
        <v>335.7</v>
      </c>
      <c r="G172" s="199">
        <v>331.5</v>
      </c>
      <c r="H172" s="199">
        <v>825.1</v>
      </c>
      <c r="I172" s="199">
        <v>4.4000000000000004</v>
      </c>
      <c r="J172" s="256">
        <v>170</v>
      </c>
      <c r="K172" s="256">
        <v>2</v>
      </c>
      <c r="L172" s="199">
        <v>207.6</v>
      </c>
      <c r="M172" s="199">
        <v>204.6</v>
      </c>
      <c r="N172" s="199">
        <v>442.4</v>
      </c>
    </row>
    <row r="173" spans="2:14" x14ac:dyDescent="0.2">
      <c r="B173" s="174" t="s">
        <v>624</v>
      </c>
      <c r="C173" s="230">
        <v>15.7</v>
      </c>
      <c r="D173" s="255">
        <v>177</v>
      </c>
      <c r="E173" s="256">
        <v>3</v>
      </c>
      <c r="F173" s="199">
        <v>397.2</v>
      </c>
      <c r="G173" s="199">
        <v>389.6</v>
      </c>
      <c r="H173" s="199">
        <v>1036.8</v>
      </c>
      <c r="I173" s="199">
        <v>9.3000000000000007</v>
      </c>
      <c r="J173" s="256">
        <v>181</v>
      </c>
      <c r="K173" s="256">
        <v>6</v>
      </c>
      <c r="L173" s="199">
        <v>207.2</v>
      </c>
      <c r="M173" s="199">
        <v>202.6</v>
      </c>
      <c r="N173" s="199">
        <v>320.8</v>
      </c>
    </row>
    <row r="174" spans="2:14" x14ac:dyDescent="0.2">
      <c r="C174" s="180"/>
      <c r="D174" s="248"/>
    </row>
    <row r="175" spans="2:14" x14ac:dyDescent="0.2">
      <c r="B175" s="174" t="s">
        <v>625</v>
      </c>
      <c r="C175" s="230">
        <v>13.7</v>
      </c>
      <c r="D175" s="255">
        <v>176</v>
      </c>
      <c r="E175" s="256">
        <v>8</v>
      </c>
      <c r="F175" s="199">
        <v>335.2</v>
      </c>
      <c r="G175" s="199">
        <v>327.7</v>
      </c>
      <c r="H175" s="199">
        <v>366.6</v>
      </c>
      <c r="I175" s="199">
        <v>12.6</v>
      </c>
      <c r="J175" s="256">
        <v>173</v>
      </c>
      <c r="K175" s="256">
        <v>8</v>
      </c>
      <c r="L175" s="199">
        <v>241.4</v>
      </c>
      <c r="M175" s="199">
        <v>230.6</v>
      </c>
      <c r="N175" s="199">
        <v>549.9</v>
      </c>
    </row>
    <row r="176" spans="2:14" x14ac:dyDescent="0.2">
      <c r="B176" s="174" t="s">
        <v>626</v>
      </c>
      <c r="C176" s="230">
        <v>14</v>
      </c>
      <c r="D176" s="255">
        <v>169</v>
      </c>
      <c r="E176" s="256">
        <v>3</v>
      </c>
      <c r="F176" s="199">
        <v>305.60000000000002</v>
      </c>
      <c r="G176" s="199">
        <v>300.2</v>
      </c>
      <c r="H176" s="199">
        <v>879</v>
      </c>
      <c r="I176" s="199">
        <v>15.6</v>
      </c>
      <c r="J176" s="256">
        <v>175</v>
      </c>
      <c r="K176" s="256">
        <v>8</v>
      </c>
      <c r="L176" s="199">
        <v>210</v>
      </c>
      <c r="M176" s="199">
        <v>200.3</v>
      </c>
      <c r="N176" s="199">
        <v>436</v>
      </c>
    </row>
    <row r="177" spans="2:14" x14ac:dyDescent="0.2">
      <c r="B177" s="174" t="s">
        <v>627</v>
      </c>
      <c r="C177" s="230">
        <v>18.7</v>
      </c>
      <c r="D177" s="255">
        <v>188</v>
      </c>
      <c r="E177" s="262">
        <v>2</v>
      </c>
      <c r="F177" s="199">
        <v>255.5</v>
      </c>
      <c r="G177" s="199">
        <v>246.2</v>
      </c>
      <c r="H177" s="199">
        <v>532.1</v>
      </c>
      <c r="I177" s="199">
        <v>13.5</v>
      </c>
      <c r="J177" s="256">
        <v>184</v>
      </c>
      <c r="K177" s="256">
        <v>3</v>
      </c>
      <c r="L177" s="199">
        <v>228.2</v>
      </c>
      <c r="M177" s="199">
        <v>223.3</v>
      </c>
      <c r="N177" s="199">
        <v>620.4</v>
      </c>
    </row>
    <row r="178" spans="2:14" x14ac:dyDescent="0.2">
      <c r="B178" s="174" t="s">
        <v>628</v>
      </c>
      <c r="C178" s="230">
        <v>4</v>
      </c>
      <c r="D178" s="255">
        <v>178</v>
      </c>
      <c r="E178" s="256">
        <v>0</v>
      </c>
      <c r="F178" s="199">
        <v>230.8</v>
      </c>
      <c r="G178" s="199">
        <v>230.8</v>
      </c>
      <c r="H178" s="199">
        <v>294.7</v>
      </c>
      <c r="I178" s="199">
        <v>5.8</v>
      </c>
      <c r="J178" s="256">
        <v>159</v>
      </c>
      <c r="K178" s="256">
        <v>0</v>
      </c>
      <c r="L178" s="199">
        <v>90.7</v>
      </c>
      <c r="M178" s="199">
        <v>90.7</v>
      </c>
      <c r="N178" s="199">
        <v>105</v>
      </c>
    </row>
    <row r="179" spans="2:14" x14ac:dyDescent="0.2">
      <c r="B179" s="183"/>
      <c r="C179" s="265"/>
      <c r="D179" s="266"/>
      <c r="E179" s="266"/>
      <c r="F179" s="267"/>
      <c r="G179" s="267"/>
      <c r="H179" s="267"/>
      <c r="I179" s="183"/>
      <c r="J179" s="183"/>
      <c r="K179" s="183"/>
      <c r="L179" s="183"/>
      <c r="M179" s="183"/>
      <c r="N179" s="183"/>
    </row>
    <row r="180" spans="2:14" x14ac:dyDescent="0.2">
      <c r="C180" s="230"/>
      <c r="D180" s="255"/>
      <c r="E180" s="256"/>
      <c r="F180" s="199"/>
      <c r="G180" s="199"/>
      <c r="H180" s="199"/>
      <c r="I180" s="199"/>
      <c r="J180" s="256"/>
      <c r="K180" s="256"/>
      <c r="L180" s="199"/>
      <c r="M180" s="199"/>
      <c r="N180" s="199"/>
    </row>
    <row r="181" spans="2:14" x14ac:dyDescent="0.2">
      <c r="C181" s="249"/>
      <c r="D181" s="257"/>
      <c r="E181" s="254"/>
      <c r="F181" s="237"/>
      <c r="G181" s="237"/>
      <c r="H181" s="176" t="s">
        <v>647</v>
      </c>
      <c r="I181" s="237"/>
      <c r="J181" s="254"/>
      <c r="K181" s="254"/>
      <c r="L181" s="237"/>
      <c r="M181" s="237"/>
      <c r="N181" s="237"/>
    </row>
    <row r="182" spans="2:14" x14ac:dyDescent="0.2">
      <c r="B182" s="176" t="s">
        <v>616</v>
      </c>
      <c r="C182" s="249">
        <v>18.600000000000001</v>
      </c>
      <c r="D182" s="250">
        <v>155</v>
      </c>
      <c r="E182" s="251">
        <v>8</v>
      </c>
      <c r="F182" s="237">
        <v>439.7</v>
      </c>
      <c r="G182" s="237">
        <v>417.5</v>
      </c>
      <c r="H182" s="237">
        <v>1675.2</v>
      </c>
      <c r="I182" s="237">
        <v>9.5</v>
      </c>
      <c r="J182" s="251">
        <v>150</v>
      </c>
      <c r="K182" s="251">
        <v>2</v>
      </c>
      <c r="L182" s="237">
        <v>240.6</v>
      </c>
      <c r="M182" s="237">
        <v>237.2</v>
      </c>
      <c r="N182" s="237">
        <v>632.29999999999995</v>
      </c>
    </row>
    <row r="183" spans="2:14" x14ac:dyDescent="0.2">
      <c r="C183" s="230"/>
      <c r="D183" s="255"/>
      <c r="E183" s="256"/>
      <c r="F183" s="199"/>
      <c r="G183" s="199"/>
      <c r="H183" s="199"/>
      <c r="I183" s="199"/>
      <c r="J183" s="256"/>
      <c r="K183" s="256"/>
      <c r="L183" s="199"/>
      <c r="M183" s="199"/>
      <c r="N183" s="199"/>
    </row>
    <row r="184" spans="2:14" x14ac:dyDescent="0.2">
      <c r="B184" s="174" t="s">
        <v>617</v>
      </c>
      <c r="C184" s="186" t="s">
        <v>351</v>
      </c>
      <c r="D184" s="261" t="s">
        <v>351</v>
      </c>
      <c r="E184" s="261" t="s">
        <v>351</v>
      </c>
      <c r="F184" s="261" t="s">
        <v>351</v>
      </c>
      <c r="G184" s="261" t="s">
        <v>351</v>
      </c>
      <c r="H184" s="261" t="s">
        <v>351</v>
      </c>
      <c r="I184" s="261" t="s">
        <v>351</v>
      </c>
      <c r="J184" s="261" t="s">
        <v>351</v>
      </c>
      <c r="K184" s="261" t="s">
        <v>351</v>
      </c>
      <c r="L184" s="261" t="s">
        <v>351</v>
      </c>
      <c r="M184" s="261" t="s">
        <v>351</v>
      </c>
      <c r="N184" s="261" t="s">
        <v>351</v>
      </c>
    </row>
    <row r="185" spans="2:14" x14ac:dyDescent="0.2">
      <c r="B185" s="174" t="s">
        <v>618</v>
      </c>
      <c r="C185" s="186" t="s">
        <v>351</v>
      </c>
      <c r="D185" s="261" t="s">
        <v>351</v>
      </c>
      <c r="E185" s="261" t="s">
        <v>351</v>
      </c>
      <c r="F185" s="261" t="s">
        <v>351</v>
      </c>
      <c r="G185" s="261" t="s">
        <v>351</v>
      </c>
      <c r="H185" s="261" t="s">
        <v>351</v>
      </c>
      <c r="I185" s="261">
        <v>0.5</v>
      </c>
      <c r="J185" s="258">
        <v>184</v>
      </c>
      <c r="K185" s="258">
        <v>2</v>
      </c>
      <c r="L185" s="261">
        <v>208.4</v>
      </c>
      <c r="M185" s="261">
        <v>205.3</v>
      </c>
      <c r="N185" s="261">
        <v>0</v>
      </c>
    </row>
    <row r="186" spans="2:14" x14ac:dyDescent="0.2">
      <c r="B186" s="174" t="s">
        <v>619</v>
      </c>
      <c r="C186" s="230">
        <v>0.7</v>
      </c>
      <c r="D186" s="255">
        <v>158</v>
      </c>
      <c r="E186" s="256">
        <v>3</v>
      </c>
      <c r="F186" s="199">
        <v>194.9</v>
      </c>
      <c r="G186" s="199">
        <v>187.3</v>
      </c>
      <c r="H186" s="199">
        <v>117.9</v>
      </c>
      <c r="I186" s="199">
        <v>2.2999999999999998</v>
      </c>
      <c r="J186" s="256">
        <v>154</v>
      </c>
      <c r="K186" s="256">
        <v>4</v>
      </c>
      <c r="L186" s="199">
        <v>192</v>
      </c>
      <c r="M186" s="199">
        <v>185.9</v>
      </c>
      <c r="N186" s="199">
        <v>474.1</v>
      </c>
    </row>
    <row r="187" spans="2:14" x14ac:dyDescent="0.2">
      <c r="B187" s="174" t="s">
        <v>620</v>
      </c>
      <c r="C187" s="230">
        <v>5.0999999999999996</v>
      </c>
      <c r="D187" s="255">
        <v>158</v>
      </c>
      <c r="E187" s="256">
        <v>15</v>
      </c>
      <c r="F187" s="199">
        <v>316.89999999999998</v>
      </c>
      <c r="G187" s="199">
        <v>286.10000000000002</v>
      </c>
      <c r="H187" s="199">
        <v>1331.8</v>
      </c>
      <c r="I187" s="199">
        <v>4.2</v>
      </c>
      <c r="J187" s="256">
        <v>151</v>
      </c>
      <c r="K187" s="256">
        <v>2</v>
      </c>
      <c r="L187" s="199">
        <v>194.9</v>
      </c>
      <c r="M187" s="199">
        <v>191</v>
      </c>
      <c r="N187" s="199">
        <v>621.4</v>
      </c>
    </row>
    <row r="188" spans="2:14" x14ac:dyDescent="0.2">
      <c r="C188" s="180"/>
      <c r="D188" s="248"/>
    </row>
    <row r="189" spans="2:14" x14ac:dyDescent="0.2">
      <c r="B189" s="174" t="s">
        <v>621</v>
      </c>
      <c r="C189" s="230">
        <v>10.3</v>
      </c>
      <c r="D189" s="255">
        <v>155</v>
      </c>
      <c r="E189" s="256">
        <v>14</v>
      </c>
      <c r="F189" s="199">
        <v>385.4</v>
      </c>
      <c r="G189" s="199">
        <v>350.6</v>
      </c>
      <c r="H189" s="199">
        <v>1526.6</v>
      </c>
      <c r="I189" s="199">
        <v>6.5</v>
      </c>
      <c r="J189" s="256">
        <v>150</v>
      </c>
      <c r="K189" s="256">
        <v>2</v>
      </c>
      <c r="L189" s="199">
        <v>202</v>
      </c>
      <c r="M189" s="199">
        <v>197.2</v>
      </c>
      <c r="N189" s="199">
        <v>531.9</v>
      </c>
    </row>
    <row r="190" spans="2:14" x14ac:dyDescent="0.2">
      <c r="B190" s="174" t="s">
        <v>622</v>
      </c>
      <c r="C190" s="230">
        <v>13.6</v>
      </c>
      <c r="D190" s="255">
        <v>154</v>
      </c>
      <c r="E190" s="256">
        <v>9</v>
      </c>
      <c r="F190" s="199">
        <v>487.8</v>
      </c>
      <c r="G190" s="199">
        <v>459.5</v>
      </c>
      <c r="H190" s="199">
        <v>1835.4</v>
      </c>
      <c r="I190" s="199">
        <v>7</v>
      </c>
      <c r="J190" s="256">
        <v>150</v>
      </c>
      <c r="K190" s="256">
        <v>1</v>
      </c>
      <c r="L190" s="199">
        <v>236.6</v>
      </c>
      <c r="M190" s="199">
        <v>233.5</v>
      </c>
      <c r="N190" s="199">
        <v>609.4</v>
      </c>
    </row>
    <row r="191" spans="2:14" x14ac:dyDescent="0.2">
      <c r="B191" s="174" t="s">
        <v>623</v>
      </c>
      <c r="C191" s="230">
        <v>19.5</v>
      </c>
      <c r="D191" s="255">
        <v>156</v>
      </c>
      <c r="E191" s="256">
        <v>7</v>
      </c>
      <c r="F191" s="199">
        <v>494.7</v>
      </c>
      <c r="G191" s="199">
        <v>471.1</v>
      </c>
      <c r="H191" s="199">
        <v>2027.8</v>
      </c>
      <c r="I191" s="199">
        <v>8.6999999999999993</v>
      </c>
      <c r="J191" s="256">
        <v>149</v>
      </c>
      <c r="K191" s="256">
        <v>1</v>
      </c>
      <c r="L191" s="199">
        <v>263.3</v>
      </c>
      <c r="M191" s="199">
        <v>259.2</v>
      </c>
      <c r="N191" s="199">
        <v>687.5</v>
      </c>
    </row>
    <row r="192" spans="2:14" x14ac:dyDescent="0.2">
      <c r="B192" s="174" t="s">
        <v>624</v>
      </c>
      <c r="C192" s="230">
        <v>25.4</v>
      </c>
      <c r="D192" s="255">
        <v>157</v>
      </c>
      <c r="E192" s="256">
        <v>2</v>
      </c>
      <c r="F192" s="199">
        <v>537.79999999999995</v>
      </c>
      <c r="G192" s="199">
        <v>528.29999999999995</v>
      </c>
      <c r="H192" s="199">
        <v>2151</v>
      </c>
      <c r="I192" s="199">
        <v>12.3</v>
      </c>
      <c r="J192" s="256">
        <v>147</v>
      </c>
      <c r="K192" s="256">
        <v>1</v>
      </c>
      <c r="L192" s="187">
        <v>325.3</v>
      </c>
      <c r="M192" s="199">
        <v>322.89999999999998</v>
      </c>
      <c r="N192" s="199">
        <v>1025.9000000000001</v>
      </c>
    </row>
    <row r="193" spans="2:16" x14ac:dyDescent="0.2">
      <c r="C193" s="180"/>
      <c r="D193" s="248"/>
    </row>
    <row r="194" spans="2:16" x14ac:dyDescent="0.2">
      <c r="B194" s="174" t="s">
        <v>625</v>
      </c>
      <c r="C194" s="230">
        <v>30</v>
      </c>
      <c r="D194" s="255">
        <v>151</v>
      </c>
      <c r="E194" s="256">
        <v>8</v>
      </c>
      <c r="F194" s="199">
        <v>434.4</v>
      </c>
      <c r="G194" s="199">
        <v>415.9</v>
      </c>
      <c r="H194" s="199">
        <v>1694.4</v>
      </c>
      <c r="I194" s="199">
        <v>12.5</v>
      </c>
      <c r="J194" s="256">
        <v>152</v>
      </c>
      <c r="K194" s="256">
        <v>1</v>
      </c>
      <c r="L194" s="199">
        <v>275.10000000000002</v>
      </c>
      <c r="M194" s="199">
        <v>271.5</v>
      </c>
      <c r="N194" s="199">
        <v>700.2</v>
      </c>
    </row>
    <row r="195" spans="2:16" x14ac:dyDescent="0.2">
      <c r="B195" s="174" t="s">
        <v>626</v>
      </c>
      <c r="C195" s="230">
        <v>30.8</v>
      </c>
      <c r="D195" s="255">
        <v>151</v>
      </c>
      <c r="E195" s="256">
        <v>4</v>
      </c>
      <c r="F195" s="199">
        <v>410.1</v>
      </c>
      <c r="G195" s="199">
        <v>401.2</v>
      </c>
      <c r="H195" s="199">
        <v>1104.7</v>
      </c>
      <c r="I195" s="199">
        <v>14.2</v>
      </c>
      <c r="J195" s="256">
        <v>144</v>
      </c>
      <c r="K195" s="256">
        <v>0</v>
      </c>
      <c r="L195" s="199">
        <v>285.60000000000002</v>
      </c>
      <c r="M195" s="199">
        <v>285.60000000000002</v>
      </c>
      <c r="N195" s="199">
        <v>644.6</v>
      </c>
    </row>
    <row r="196" spans="2:16" x14ac:dyDescent="0.2">
      <c r="B196" s="174" t="s">
        <v>627</v>
      </c>
      <c r="C196" s="230">
        <v>18.5</v>
      </c>
      <c r="D196" s="255">
        <v>148</v>
      </c>
      <c r="E196" s="256">
        <v>0</v>
      </c>
      <c r="F196" s="199">
        <v>228.6</v>
      </c>
      <c r="G196" s="199">
        <v>228.6</v>
      </c>
      <c r="H196" s="199">
        <v>646.70000000000005</v>
      </c>
      <c r="I196" s="199">
        <v>19.2</v>
      </c>
      <c r="J196" s="256">
        <v>150</v>
      </c>
      <c r="K196" s="262">
        <v>0</v>
      </c>
      <c r="L196" s="199">
        <v>245.9</v>
      </c>
      <c r="M196" s="199">
        <v>245.9</v>
      </c>
      <c r="N196" s="199">
        <v>497.1</v>
      </c>
    </row>
    <row r="197" spans="2:16" x14ac:dyDescent="0.2">
      <c r="B197" s="174" t="s">
        <v>628</v>
      </c>
      <c r="C197" s="186">
        <v>14.5</v>
      </c>
      <c r="D197" s="258">
        <v>155</v>
      </c>
      <c r="E197" s="258">
        <v>0</v>
      </c>
      <c r="F197" s="261">
        <v>184.1</v>
      </c>
      <c r="G197" s="261">
        <v>184.1</v>
      </c>
      <c r="H197" s="261">
        <v>0</v>
      </c>
      <c r="I197" s="261">
        <v>32.5</v>
      </c>
      <c r="J197" s="258">
        <v>149</v>
      </c>
      <c r="K197" s="263" t="s">
        <v>648</v>
      </c>
      <c r="L197" s="261">
        <v>231.6</v>
      </c>
      <c r="M197" s="261">
        <v>231.6</v>
      </c>
      <c r="N197" s="261">
        <v>782.1</v>
      </c>
    </row>
    <row r="198" spans="2:16" x14ac:dyDescent="0.2">
      <c r="B198" s="183"/>
      <c r="C198" s="265"/>
      <c r="D198" s="266"/>
      <c r="E198" s="266"/>
      <c r="F198" s="267"/>
      <c r="G198" s="267"/>
      <c r="H198" s="267"/>
      <c r="I198" s="267"/>
      <c r="J198" s="266"/>
      <c r="K198" s="266"/>
      <c r="L198" s="267"/>
      <c r="M198" s="267"/>
      <c r="N198" s="267"/>
    </row>
    <row r="199" spans="2:16" x14ac:dyDescent="0.2">
      <c r="C199" s="180"/>
      <c r="D199" s="248"/>
    </row>
    <row r="200" spans="2:16" x14ac:dyDescent="0.2">
      <c r="C200" s="249"/>
      <c r="D200" s="257"/>
      <c r="E200" s="254"/>
      <c r="F200" s="237"/>
      <c r="G200" s="237"/>
      <c r="H200" s="176" t="s">
        <v>649</v>
      </c>
      <c r="I200" s="237"/>
      <c r="J200" s="254"/>
      <c r="K200" s="254"/>
      <c r="L200" s="237"/>
      <c r="M200" s="237"/>
      <c r="N200" s="237"/>
    </row>
    <row r="201" spans="2:16" x14ac:dyDescent="0.2">
      <c r="B201" s="176" t="s">
        <v>616</v>
      </c>
      <c r="C201" s="260">
        <v>11.1</v>
      </c>
      <c r="D201" s="250">
        <v>170</v>
      </c>
      <c r="E201" s="250">
        <v>9</v>
      </c>
      <c r="F201" s="268">
        <v>338.7</v>
      </c>
      <c r="G201" s="268">
        <v>316.10000000000002</v>
      </c>
      <c r="H201" s="269">
        <v>933.2</v>
      </c>
      <c r="I201" s="270">
        <v>7.2</v>
      </c>
      <c r="J201" s="250">
        <v>165</v>
      </c>
      <c r="K201" s="250">
        <v>6</v>
      </c>
      <c r="L201" s="270">
        <v>254.5</v>
      </c>
      <c r="M201" s="270">
        <v>234</v>
      </c>
      <c r="N201" s="270">
        <v>718.9</v>
      </c>
      <c r="O201" s="248"/>
      <c r="P201" s="248"/>
    </row>
    <row r="202" spans="2:16" x14ac:dyDescent="0.2">
      <c r="C202" s="230"/>
      <c r="D202" s="255"/>
      <c r="E202" s="255"/>
      <c r="F202" s="271"/>
      <c r="G202" s="271"/>
      <c r="H202" s="271"/>
      <c r="I202" s="271"/>
      <c r="J202" s="255"/>
      <c r="K202" s="255"/>
      <c r="L202" s="271"/>
      <c r="M202" s="271"/>
      <c r="N202" s="271"/>
      <c r="O202" s="248"/>
      <c r="P202" s="248"/>
    </row>
    <row r="203" spans="2:16" x14ac:dyDescent="0.2">
      <c r="B203" s="174" t="s">
        <v>617</v>
      </c>
      <c r="C203" s="186" t="s">
        <v>351</v>
      </c>
      <c r="D203" s="261" t="s">
        <v>351</v>
      </c>
      <c r="E203" s="261" t="s">
        <v>351</v>
      </c>
      <c r="F203" s="261" t="s">
        <v>351</v>
      </c>
      <c r="G203" s="261" t="s">
        <v>351</v>
      </c>
      <c r="H203" s="261" t="s">
        <v>351</v>
      </c>
      <c r="I203" s="261" t="s">
        <v>351</v>
      </c>
      <c r="J203" s="261" t="s">
        <v>351</v>
      </c>
      <c r="K203" s="261" t="s">
        <v>351</v>
      </c>
      <c r="L203" s="261" t="s">
        <v>351</v>
      </c>
      <c r="M203" s="261" t="s">
        <v>351</v>
      </c>
      <c r="N203" s="261" t="s">
        <v>351</v>
      </c>
      <c r="O203" s="248"/>
      <c r="P203" s="248"/>
    </row>
    <row r="204" spans="2:16" x14ac:dyDescent="0.2">
      <c r="B204" s="174" t="s">
        <v>618</v>
      </c>
      <c r="C204" s="230">
        <v>0.9</v>
      </c>
      <c r="D204" s="255">
        <v>193</v>
      </c>
      <c r="E204" s="255">
        <v>1</v>
      </c>
      <c r="F204" s="271">
        <v>150</v>
      </c>
      <c r="G204" s="271">
        <v>148.69999999999999</v>
      </c>
      <c r="H204" s="271">
        <v>196.6</v>
      </c>
      <c r="I204" s="271">
        <v>0.9</v>
      </c>
      <c r="J204" s="255">
        <v>172</v>
      </c>
      <c r="K204" s="255">
        <v>8</v>
      </c>
      <c r="L204" s="271">
        <v>168.4</v>
      </c>
      <c r="M204" s="271">
        <v>160.1</v>
      </c>
      <c r="N204" s="271">
        <v>74.5</v>
      </c>
      <c r="O204" s="248"/>
      <c r="P204" s="248"/>
    </row>
    <row r="205" spans="2:16" x14ac:dyDescent="0.2">
      <c r="B205" s="174" t="s">
        <v>619</v>
      </c>
      <c r="C205" s="230">
        <v>1.9</v>
      </c>
      <c r="D205" s="255">
        <v>170</v>
      </c>
      <c r="E205" s="255">
        <v>9</v>
      </c>
      <c r="F205" s="271">
        <v>202.4</v>
      </c>
      <c r="G205" s="271">
        <v>185.9</v>
      </c>
      <c r="H205" s="271">
        <v>243.5</v>
      </c>
      <c r="I205" s="271">
        <v>2.2000000000000002</v>
      </c>
      <c r="J205" s="255">
        <v>166</v>
      </c>
      <c r="K205" s="255">
        <v>5</v>
      </c>
      <c r="L205" s="271">
        <v>207.2</v>
      </c>
      <c r="M205" s="271">
        <v>189.7</v>
      </c>
      <c r="N205" s="271">
        <v>408.9</v>
      </c>
      <c r="O205" s="248"/>
      <c r="P205" s="248"/>
    </row>
    <row r="206" spans="2:16" x14ac:dyDescent="0.2">
      <c r="B206" s="174" t="s">
        <v>620</v>
      </c>
      <c r="C206" s="230">
        <v>4.5999999999999996</v>
      </c>
      <c r="D206" s="255">
        <v>171</v>
      </c>
      <c r="E206" s="255">
        <v>14</v>
      </c>
      <c r="F206" s="271">
        <v>250.9</v>
      </c>
      <c r="G206" s="271">
        <v>221.3</v>
      </c>
      <c r="H206" s="271">
        <v>579.1</v>
      </c>
      <c r="I206" s="271">
        <v>5</v>
      </c>
      <c r="J206" s="255">
        <v>164</v>
      </c>
      <c r="K206" s="255">
        <v>7</v>
      </c>
      <c r="L206" s="271">
        <v>242.9</v>
      </c>
      <c r="M206" s="271">
        <v>218.6</v>
      </c>
      <c r="N206" s="271">
        <v>685.6</v>
      </c>
      <c r="O206" s="248"/>
      <c r="P206" s="248"/>
    </row>
    <row r="207" spans="2:16" x14ac:dyDescent="0.2">
      <c r="C207" s="180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</row>
    <row r="208" spans="2:16" x14ac:dyDescent="0.2">
      <c r="B208" s="174" t="s">
        <v>621</v>
      </c>
      <c r="C208" s="230">
        <v>7.5</v>
      </c>
      <c r="D208" s="255">
        <v>172</v>
      </c>
      <c r="E208" s="255">
        <v>12</v>
      </c>
      <c r="F208" s="271">
        <v>292</v>
      </c>
      <c r="G208" s="271">
        <v>268.10000000000002</v>
      </c>
      <c r="H208" s="271">
        <v>822.5</v>
      </c>
      <c r="I208" s="271">
        <v>6.7</v>
      </c>
      <c r="J208" s="255">
        <v>163</v>
      </c>
      <c r="K208" s="255">
        <v>7</v>
      </c>
      <c r="L208" s="271">
        <v>276.10000000000002</v>
      </c>
      <c r="M208" s="271">
        <v>252.8</v>
      </c>
      <c r="N208" s="271">
        <v>820.4</v>
      </c>
      <c r="O208" s="248"/>
      <c r="P208" s="248"/>
    </row>
    <row r="209" spans="1:16" x14ac:dyDescent="0.2">
      <c r="B209" s="174" t="s">
        <v>622</v>
      </c>
      <c r="C209" s="230">
        <v>10.3</v>
      </c>
      <c r="D209" s="255">
        <v>170</v>
      </c>
      <c r="E209" s="255">
        <v>10</v>
      </c>
      <c r="F209" s="271">
        <v>324.89999999999998</v>
      </c>
      <c r="G209" s="271">
        <v>300</v>
      </c>
      <c r="H209" s="271">
        <v>1049.4000000000001</v>
      </c>
      <c r="I209" s="271">
        <v>7.9</v>
      </c>
      <c r="J209" s="255">
        <v>166</v>
      </c>
      <c r="K209" s="255">
        <v>8</v>
      </c>
      <c r="L209" s="271">
        <v>283.5</v>
      </c>
      <c r="M209" s="271">
        <v>253.6</v>
      </c>
      <c r="N209" s="271">
        <v>817.8</v>
      </c>
      <c r="O209" s="248"/>
      <c r="P209" s="248"/>
    </row>
    <row r="210" spans="1:16" x14ac:dyDescent="0.2">
      <c r="B210" s="174" t="s">
        <v>623</v>
      </c>
      <c r="C210" s="230">
        <v>14.1</v>
      </c>
      <c r="D210" s="255">
        <v>168</v>
      </c>
      <c r="E210" s="255">
        <v>10</v>
      </c>
      <c r="F210" s="271">
        <v>429.4</v>
      </c>
      <c r="G210" s="271">
        <v>395</v>
      </c>
      <c r="H210" s="271">
        <v>1355.3</v>
      </c>
      <c r="I210" s="271">
        <v>9.4</v>
      </c>
      <c r="J210" s="255">
        <v>165</v>
      </c>
      <c r="K210" s="255">
        <v>7</v>
      </c>
      <c r="L210" s="271">
        <v>294.39999999999998</v>
      </c>
      <c r="M210" s="271">
        <v>267.7</v>
      </c>
      <c r="N210" s="271">
        <v>928.9</v>
      </c>
      <c r="O210" s="248"/>
      <c r="P210" s="248"/>
    </row>
    <row r="211" spans="1:16" x14ac:dyDescent="0.2">
      <c r="B211" s="174" t="s">
        <v>624</v>
      </c>
      <c r="C211" s="230">
        <v>17.399999999999999</v>
      </c>
      <c r="D211" s="255">
        <v>169</v>
      </c>
      <c r="E211" s="255">
        <v>7</v>
      </c>
      <c r="F211" s="271">
        <v>435.5</v>
      </c>
      <c r="G211" s="271">
        <v>415.5</v>
      </c>
      <c r="H211" s="271">
        <v>1292.8</v>
      </c>
      <c r="I211" s="271">
        <v>10.199999999999999</v>
      </c>
      <c r="J211" s="255">
        <v>165</v>
      </c>
      <c r="K211" s="255">
        <v>5</v>
      </c>
      <c r="L211" s="271">
        <v>293.60000000000002</v>
      </c>
      <c r="M211" s="271">
        <v>273.3</v>
      </c>
      <c r="N211" s="271">
        <v>967.1</v>
      </c>
      <c r="O211" s="248"/>
      <c r="P211" s="248"/>
    </row>
    <row r="212" spans="1:16" x14ac:dyDescent="0.2">
      <c r="C212" s="180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</row>
    <row r="213" spans="1:16" x14ac:dyDescent="0.2">
      <c r="B213" s="174" t="s">
        <v>625</v>
      </c>
      <c r="C213" s="230">
        <v>18.8</v>
      </c>
      <c r="D213" s="255">
        <v>164</v>
      </c>
      <c r="E213" s="255">
        <v>6</v>
      </c>
      <c r="F213" s="271">
        <v>410.4</v>
      </c>
      <c r="G213" s="271">
        <v>390.9</v>
      </c>
      <c r="H213" s="271">
        <v>1127.7</v>
      </c>
      <c r="I213" s="271">
        <v>12.3</v>
      </c>
      <c r="J213" s="255">
        <v>164</v>
      </c>
      <c r="K213" s="255">
        <v>4</v>
      </c>
      <c r="L213" s="271">
        <v>276.5</v>
      </c>
      <c r="M213" s="271">
        <v>264.2</v>
      </c>
      <c r="N213" s="271">
        <v>917.3</v>
      </c>
      <c r="O213" s="248"/>
      <c r="P213" s="248"/>
    </row>
    <row r="214" spans="1:16" x14ac:dyDescent="0.2">
      <c r="B214" s="174" t="s">
        <v>626</v>
      </c>
      <c r="C214" s="230">
        <v>18.600000000000001</v>
      </c>
      <c r="D214" s="255">
        <v>174</v>
      </c>
      <c r="E214" s="255">
        <v>6</v>
      </c>
      <c r="F214" s="271">
        <v>394.1</v>
      </c>
      <c r="G214" s="271">
        <v>376.2</v>
      </c>
      <c r="H214" s="271">
        <v>1073.5</v>
      </c>
      <c r="I214" s="271">
        <v>12.6</v>
      </c>
      <c r="J214" s="255">
        <v>166</v>
      </c>
      <c r="K214" s="255">
        <v>2</v>
      </c>
      <c r="L214" s="271">
        <v>232.3</v>
      </c>
      <c r="M214" s="271">
        <v>221.8</v>
      </c>
      <c r="N214" s="271">
        <v>638.9</v>
      </c>
      <c r="O214" s="248"/>
      <c r="P214" s="248"/>
    </row>
    <row r="215" spans="1:16" x14ac:dyDescent="0.2">
      <c r="B215" s="174" t="s">
        <v>627</v>
      </c>
      <c r="C215" s="230">
        <v>8.5</v>
      </c>
      <c r="D215" s="255">
        <v>167</v>
      </c>
      <c r="E215" s="255">
        <v>3</v>
      </c>
      <c r="F215" s="271">
        <v>305.5</v>
      </c>
      <c r="G215" s="271">
        <v>299.8</v>
      </c>
      <c r="H215" s="271">
        <v>702.5</v>
      </c>
      <c r="I215" s="271">
        <v>10.3</v>
      </c>
      <c r="J215" s="255">
        <v>168</v>
      </c>
      <c r="K215" s="255">
        <v>6</v>
      </c>
      <c r="L215" s="271">
        <v>182.5</v>
      </c>
      <c r="M215" s="271">
        <v>175.2</v>
      </c>
      <c r="N215" s="271">
        <v>347.8</v>
      </c>
      <c r="O215" s="248"/>
      <c r="P215" s="248"/>
    </row>
    <row r="216" spans="1:16" x14ac:dyDescent="0.2">
      <c r="B216" s="174" t="s">
        <v>628</v>
      </c>
      <c r="C216" s="230">
        <v>7.9</v>
      </c>
      <c r="D216" s="255">
        <v>166</v>
      </c>
      <c r="E216" s="255">
        <v>1</v>
      </c>
      <c r="F216" s="271">
        <v>311.7</v>
      </c>
      <c r="G216" s="271">
        <v>309.60000000000002</v>
      </c>
      <c r="H216" s="271">
        <v>701.9</v>
      </c>
      <c r="I216" s="271">
        <v>20.6</v>
      </c>
      <c r="J216" s="255">
        <v>186</v>
      </c>
      <c r="K216" s="255">
        <v>0</v>
      </c>
      <c r="L216" s="271">
        <v>148.80000000000001</v>
      </c>
      <c r="M216" s="271">
        <v>148.80000000000001</v>
      </c>
      <c r="N216" s="271">
        <v>361.1</v>
      </c>
      <c r="O216" s="248"/>
      <c r="P216" s="248"/>
    </row>
    <row r="217" spans="1:16" ht="18" thickBot="1" x14ac:dyDescent="0.25">
      <c r="B217" s="178"/>
      <c r="C217" s="202"/>
      <c r="D217" s="203"/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</row>
    <row r="218" spans="1:16" x14ac:dyDescent="0.2">
      <c r="B218" s="204"/>
      <c r="C218" s="174" t="s">
        <v>632</v>
      </c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</row>
    <row r="219" spans="1:16" x14ac:dyDescent="0.2">
      <c r="A219" s="17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</row>
  </sheetData>
  <phoneticPr fontId="2"/>
  <pageMargins left="0.37" right="0.46" top="0.55000000000000004" bottom="0.59" header="0.51200000000000001" footer="0.51200000000000001"/>
  <pageSetup paperSize="12" scale="75" orientation="portrait" r:id="rId1"/>
  <headerFooter alignWithMargins="0"/>
  <rowBreaks count="2" manualBreakCount="2">
    <brk id="73" max="13" man="1"/>
    <brk id="146" max="1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2"/>
  <sheetViews>
    <sheetView showGridLines="0" zoomScale="75" workbookViewId="0">
      <selection activeCell="A35" sqref="A35:IV81"/>
    </sheetView>
  </sheetViews>
  <sheetFormatPr defaultColWidth="13.375" defaultRowHeight="17.25" x14ac:dyDescent="0.2"/>
  <cols>
    <col min="1" max="1" width="13.375" style="175" customWidth="1"/>
    <col min="2" max="2" width="19.625" style="175" customWidth="1"/>
    <col min="3" max="3" width="14.625" style="175" customWidth="1"/>
    <col min="4" max="4" width="13.375" style="175"/>
    <col min="5" max="5" width="14.625" style="175" customWidth="1"/>
    <col min="6" max="6" width="13.375" style="175"/>
    <col min="7" max="7" width="14.625" style="175" customWidth="1"/>
    <col min="8" max="8" width="13.375" style="175"/>
    <col min="9" max="9" width="14.625" style="175" customWidth="1"/>
    <col min="10" max="256" width="13.375" style="175"/>
    <col min="257" max="257" width="13.375" style="175" customWidth="1"/>
    <col min="258" max="258" width="19.625" style="175" customWidth="1"/>
    <col min="259" max="259" width="14.625" style="175" customWidth="1"/>
    <col min="260" max="260" width="13.375" style="175"/>
    <col min="261" max="261" width="14.625" style="175" customWidth="1"/>
    <col min="262" max="262" width="13.375" style="175"/>
    <col min="263" max="263" width="14.625" style="175" customWidth="1"/>
    <col min="264" max="264" width="13.375" style="175"/>
    <col min="265" max="265" width="14.625" style="175" customWidth="1"/>
    <col min="266" max="512" width="13.375" style="175"/>
    <col min="513" max="513" width="13.375" style="175" customWidth="1"/>
    <col min="514" max="514" width="19.625" style="175" customWidth="1"/>
    <col min="515" max="515" width="14.625" style="175" customWidth="1"/>
    <col min="516" max="516" width="13.375" style="175"/>
    <col min="517" max="517" width="14.625" style="175" customWidth="1"/>
    <col min="518" max="518" width="13.375" style="175"/>
    <col min="519" max="519" width="14.625" style="175" customWidth="1"/>
    <col min="520" max="520" width="13.375" style="175"/>
    <col min="521" max="521" width="14.625" style="175" customWidth="1"/>
    <col min="522" max="768" width="13.375" style="175"/>
    <col min="769" max="769" width="13.375" style="175" customWidth="1"/>
    <col min="770" max="770" width="19.625" style="175" customWidth="1"/>
    <col min="771" max="771" width="14.625" style="175" customWidth="1"/>
    <col min="772" max="772" width="13.375" style="175"/>
    <col min="773" max="773" width="14.625" style="175" customWidth="1"/>
    <col min="774" max="774" width="13.375" style="175"/>
    <col min="775" max="775" width="14.625" style="175" customWidth="1"/>
    <col min="776" max="776" width="13.375" style="175"/>
    <col min="777" max="777" width="14.625" style="175" customWidth="1"/>
    <col min="778" max="1024" width="13.375" style="175"/>
    <col min="1025" max="1025" width="13.375" style="175" customWidth="1"/>
    <col min="1026" max="1026" width="19.625" style="175" customWidth="1"/>
    <col min="1027" max="1027" width="14.625" style="175" customWidth="1"/>
    <col min="1028" max="1028" width="13.375" style="175"/>
    <col min="1029" max="1029" width="14.625" style="175" customWidth="1"/>
    <col min="1030" max="1030" width="13.375" style="175"/>
    <col min="1031" max="1031" width="14.625" style="175" customWidth="1"/>
    <col min="1032" max="1032" width="13.375" style="175"/>
    <col min="1033" max="1033" width="14.625" style="175" customWidth="1"/>
    <col min="1034" max="1280" width="13.375" style="175"/>
    <col min="1281" max="1281" width="13.375" style="175" customWidth="1"/>
    <col min="1282" max="1282" width="19.625" style="175" customWidth="1"/>
    <col min="1283" max="1283" width="14.625" style="175" customWidth="1"/>
    <col min="1284" max="1284" width="13.375" style="175"/>
    <col min="1285" max="1285" width="14.625" style="175" customWidth="1"/>
    <col min="1286" max="1286" width="13.375" style="175"/>
    <col min="1287" max="1287" width="14.625" style="175" customWidth="1"/>
    <col min="1288" max="1288" width="13.375" style="175"/>
    <col min="1289" max="1289" width="14.625" style="175" customWidth="1"/>
    <col min="1290" max="1536" width="13.375" style="175"/>
    <col min="1537" max="1537" width="13.375" style="175" customWidth="1"/>
    <col min="1538" max="1538" width="19.625" style="175" customWidth="1"/>
    <col min="1539" max="1539" width="14.625" style="175" customWidth="1"/>
    <col min="1540" max="1540" width="13.375" style="175"/>
    <col min="1541" max="1541" width="14.625" style="175" customWidth="1"/>
    <col min="1542" max="1542" width="13.375" style="175"/>
    <col min="1543" max="1543" width="14.625" style="175" customWidth="1"/>
    <col min="1544" max="1544" width="13.375" style="175"/>
    <col min="1545" max="1545" width="14.625" style="175" customWidth="1"/>
    <col min="1546" max="1792" width="13.375" style="175"/>
    <col min="1793" max="1793" width="13.375" style="175" customWidth="1"/>
    <col min="1794" max="1794" width="19.625" style="175" customWidth="1"/>
    <col min="1795" max="1795" width="14.625" style="175" customWidth="1"/>
    <col min="1796" max="1796" width="13.375" style="175"/>
    <col min="1797" max="1797" width="14.625" style="175" customWidth="1"/>
    <col min="1798" max="1798" width="13.375" style="175"/>
    <col min="1799" max="1799" width="14.625" style="175" customWidth="1"/>
    <col min="1800" max="1800" width="13.375" style="175"/>
    <col min="1801" max="1801" width="14.625" style="175" customWidth="1"/>
    <col min="1802" max="2048" width="13.375" style="175"/>
    <col min="2049" max="2049" width="13.375" style="175" customWidth="1"/>
    <col min="2050" max="2050" width="19.625" style="175" customWidth="1"/>
    <col min="2051" max="2051" width="14.625" style="175" customWidth="1"/>
    <col min="2052" max="2052" width="13.375" style="175"/>
    <col min="2053" max="2053" width="14.625" style="175" customWidth="1"/>
    <col min="2054" max="2054" width="13.375" style="175"/>
    <col min="2055" max="2055" width="14.625" style="175" customWidth="1"/>
    <col min="2056" max="2056" width="13.375" style="175"/>
    <col min="2057" max="2057" width="14.625" style="175" customWidth="1"/>
    <col min="2058" max="2304" width="13.375" style="175"/>
    <col min="2305" max="2305" width="13.375" style="175" customWidth="1"/>
    <col min="2306" max="2306" width="19.625" style="175" customWidth="1"/>
    <col min="2307" max="2307" width="14.625" style="175" customWidth="1"/>
    <col min="2308" max="2308" width="13.375" style="175"/>
    <col min="2309" max="2309" width="14.625" style="175" customWidth="1"/>
    <col min="2310" max="2310" width="13.375" style="175"/>
    <col min="2311" max="2311" width="14.625" style="175" customWidth="1"/>
    <col min="2312" max="2312" width="13.375" style="175"/>
    <col min="2313" max="2313" width="14.625" style="175" customWidth="1"/>
    <col min="2314" max="2560" width="13.375" style="175"/>
    <col min="2561" max="2561" width="13.375" style="175" customWidth="1"/>
    <col min="2562" max="2562" width="19.625" style="175" customWidth="1"/>
    <col min="2563" max="2563" width="14.625" style="175" customWidth="1"/>
    <col min="2564" max="2564" width="13.375" style="175"/>
    <col min="2565" max="2565" width="14.625" style="175" customWidth="1"/>
    <col min="2566" max="2566" width="13.375" style="175"/>
    <col min="2567" max="2567" width="14.625" style="175" customWidth="1"/>
    <col min="2568" max="2568" width="13.375" style="175"/>
    <col min="2569" max="2569" width="14.625" style="175" customWidth="1"/>
    <col min="2570" max="2816" width="13.375" style="175"/>
    <col min="2817" max="2817" width="13.375" style="175" customWidth="1"/>
    <col min="2818" max="2818" width="19.625" style="175" customWidth="1"/>
    <col min="2819" max="2819" width="14.625" style="175" customWidth="1"/>
    <col min="2820" max="2820" width="13.375" style="175"/>
    <col min="2821" max="2821" width="14.625" style="175" customWidth="1"/>
    <col min="2822" max="2822" width="13.375" style="175"/>
    <col min="2823" max="2823" width="14.625" style="175" customWidth="1"/>
    <col min="2824" max="2824" width="13.375" style="175"/>
    <col min="2825" max="2825" width="14.625" style="175" customWidth="1"/>
    <col min="2826" max="3072" width="13.375" style="175"/>
    <col min="3073" max="3073" width="13.375" style="175" customWidth="1"/>
    <col min="3074" max="3074" width="19.625" style="175" customWidth="1"/>
    <col min="3075" max="3075" width="14.625" style="175" customWidth="1"/>
    <col min="3076" max="3076" width="13.375" style="175"/>
    <col min="3077" max="3077" width="14.625" style="175" customWidth="1"/>
    <col min="3078" max="3078" width="13.375" style="175"/>
    <col min="3079" max="3079" width="14.625" style="175" customWidth="1"/>
    <col min="3080" max="3080" width="13.375" style="175"/>
    <col min="3081" max="3081" width="14.625" style="175" customWidth="1"/>
    <col min="3082" max="3328" width="13.375" style="175"/>
    <col min="3329" max="3329" width="13.375" style="175" customWidth="1"/>
    <col min="3330" max="3330" width="19.625" style="175" customWidth="1"/>
    <col min="3331" max="3331" width="14.625" style="175" customWidth="1"/>
    <col min="3332" max="3332" width="13.375" style="175"/>
    <col min="3333" max="3333" width="14.625" style="175" customWidth="1"/>
    <col min="3334" max="3334" width="13.375" style="175"/>
    <col min="3335" max="3335" width="14.625" style="175" customWidth="1"/>
    <col min="3336" max="3336" width="13.375" style="175"/>
    <col min="3337" max="3337" width="14.625" style="175" customWidth="1"/>
    <col min="3338" max="3584" width="13.375" style="175"/>
    <col min="3585" max="3585" width="13.375" style="175" customWidth="1"/>
    <col min="3586" max="3586" width="19.625" style="175" customWidth="1"/>
    <col min="3587" max="3587" width="14.625" style="175" customWidth="1"/>
    <col min="3588" max="3588" width="13.375" style="175"/>
    <col min="3589" max="3589" width="14.625" style="175" customWidth="1"/>
    <col min="3590" max="3590" width="13.375" style="175"/>
    <col min="3591" max="3591" width="14.625" style="175" customWidth="1"/>
    <col min="3592" max="3592" width="13.375" style="175"/>
    <col min="3593" max="3593" width="14.625" style="175" customWidth="1"/>
    <col min="3594" max="3840" width="13.375" style="175"/>
    <col min="3841" max="3841" width="13.375" style="175" customWidth="1"/>
    <col min="3842" max="3842" width="19.625" style="175" customWidth="1"/>
    <col min="3843" max="3843" width="14.625" style="175" customWidth="1"/>
    <col min="3844" max="3844" width="13.375" style="175"/>
    <col min="3845" max="3845" width="14.625" style="175" customWidth="1"/>
    <col min="3846" max="3846" width="13.375" style="175"/>
    <col min="3847" max="3847" width="14.625" style="175" customWidth="1"/>
    <col min="3848" max="3848" width="13.375" style="175"/>
    <col min="3849" max="3849" width="14.625" style="175" customWidth="1"/>
    <col min="3850" max="4096" width="13.375" style="175"/>
    <col min="4097" max="4097" width="13.375" style="175" customWidth="1"/>
    <col min="4098" max="4098" width="19.625" style="175" customWidth="1"/>
    <col min="4099" max="4099" width="14.625" style="175" customWidth="1"/>
    <col min="4100" max="4100" width="13.375" style="175"/>
    <col min="4101" max="4101" width="14.625" style="175" customWidth="1"/>
    <col min="4102" max="4102" width="13.375" style="175"/>
    <col min="4103" max="4103" width="14.625" style="175" customWidth="1"/>
    <col min="4104" max="4104" width="13.375" style="175"/>
    <col min="4105" max="4105" width="14.625" style="175" customWidth="1"/>
    <col min="4106" max="4352" width="13.375" style="175"/>
    <col min="4353" max="4353" width="13.375" style="175" customWidth="1"/>
    <col min="4354" max="4354" width="19.625" style="175" customWidth="1"/>
    <col min="4355" max="4355" width="14.625" style="175" customWidth="1"/>
    <col min="4356" max="4356" width="13.375" style="175"/>
    <col min="4357" max="4357" width="14.625" style="175" customWidth="1"/>
    <col min="4358" max="4358" width="13.375" style="175"/>
    <col min="4359" max="4359" width="14.625" style="175" customWidth="1"/>
    <col min="4360" max="4360" width="13.375" style="175"/>
    <col min="4361" max="4361" width="14.625" style="175" customWidth="1"/>
    <col min="4362" max="4608" width="13.375" style="175"/>
    <col min="4609" max="4609" width="13.375" style="175" customWidth="1"/>
    <col min="4610" max="4610" width="19.625" style="175" customWidth="1"/>
    <col min="4611" max="4611" width="14.625" style="175" customWidth="1"/>
    <col min="4612" max="4612" width="13.375" style="175"/>
    <col min="4613" max="4613" width="14.625" style="175" customWidth="1"/>
    <col min="4614" max="4614" width="13.375" style="175"/>
    <col min="4615" max="4615" width="14.625" style="175" customWidth="1"/>
    <col min="4616" max="4616" width="13.375" style="175"/>
    <col min="4617" max="4617" width="14.625" style="175" customWidth="1"/>
    <col min="4618" max="4864" width="13.375" style="175"/>
    <col min="4865" max="4865" width="13.375" style="175" customWidth="1"/>
    <col min="4866" max="4866" width="19.625" style="175" customWidth="1"/>
    <col min="4867" max="4867" width="14.625" style="175" customWidth="1"/>
    <col min="4868" max="4868" width="13.375" style="175"/>
    <col min="4869" max="4869" width="14.625" style="175" customWidth="1"/>
    <col min="4870" max="4870" width="13.375" style="175"/>
    <col min="4871" max="4871" width="14.625" style="175" customWidth="1"/>
    <col min="4872" max="4872" width="13.375" style="175"/>
    <col min="4873" max="4873" width="14.625" style="175" customWidth="1"/>
    <col min="4874" max="5120" width="13.375" style="175"/>
    <col min="5121" max="5121" width="13.375" style="175" customWidth="1"/>
    <col min="5122" max="5122" width="19.625" style="175" customWidth="1"/>
    <col min="5123" max="5123" width="14.625" style="175" customWidth="1"/>
    <col min="5124" max="5124" width="13.375" style="175"/>
    <col min="5125" max="5125" width="14.625" style="175" customWidth="1"/>
    <col min="5126" max="5126" width="13.375" style="175"/>
    <col min="5127" max="5127" width="14.625" style="175" customWidth="1"/>
    <col min="5128" max="5128" width="13.375" style="175"/>
    <col min="5129" max="5129" width="14.625" style="175" customWidth="1"/>
    <col min="5130" max="5376" width="13.375" style="175"/>
    <col min="5377" max="5377" width="13.375" style="175" customWidth="1"/>
    <col min="5378" max="5378" width="19.625" style="175" customWidth="1"/>
    <col min="5379" max="5379" width="14.625" style="175" customWidth="1"/>
    <col min="5380" max="5380" width="13.375" style="175"/>
    <col min="5381" max="5381" width="14.625" style="175" customWidth="1"/>
    <col min="5382" max="5382" width="13.375" style="175"/>
    <col min="5383" max="5383" width="14.625" style="175" customWidth="1"/>
    <col min="5384" max="5384" width="13.375" style="175"/>
    <col min="5385" max="5385" width="14.625" style="175" customWidth="1"/>
    <col min="5386" max="5632" width="13.375" style="175"/>
    <col min="5633" max="5633" width="13.375" style="175" customWidth="1"/>
    <col min="5634" max="5634" width="19.625" style="175" customWidth="1"/>
    <col min="5635" max="5635" width="14.625" style="175" customWidth="1"/>
    <col min="5636" max="5636" width="13.375" style="175"/>
    <col min="5637" max="5637" width="14.625" style="175" customWidth="1"/>
    <col min="5638" max="5638" width="13.375" style="175"/>
    <col min="5639" max="5639" width="14.625" style="175" customWidth="1"/>
    <col min="5640" max="5640" width="13.375" style="175"/>
    <col min="5641" max="5641" width="14.625" style="175" customWidth="1"/>
    <col min="5642" max="5888" width="13.375" style="175"/>
    <col min="5889" max="5889" width="13.375" style="175" customWidth="1"/>
    <col min="5890" max="5890" width="19.625" style="175" customWidth="1"/>
    <col min="5891" max="5891" width="14.625" style="175" customWidth="1"/>
    <col min="5892" max="5892" width="13.375" style="175"/>
    <col min="5893" max="5893" width="14.625" style="175" customWidth="1"/>
    <col min="5894" max="5894" width="13.375" style="175"/>
    <col min="5895" max="5895" width="14.625" style="175" customWidth="1"/>
    <col min="5896" max="5896" width="13.375" style="175"/>
    <col min="5897" max="5897" width="14.625" style="175" customWidth="1"/>
    <col min="5898" max="6144" width="13.375" style="175"/>
    <col min="6145" max="6145" width="13.375" style="175" customWidth="1"/>
    <col min="6146" max="6146" width="19.625" style="175" customWidth="1"/>
    <col min="6147" max="6147" width="14.625" style="175" customWidth="1"/>
    <col min="6148" max="6148" width="13.375" style="175"/>
    <col min="6149" max="6149" width="14.625" style="175" customWidth="1"/>
    <col min="6150" max="6150" width="13.375" style="175"/>
    <col min="6151" max="6151" width="14.625" style="175" customWidth="1"/>
    <col min="6152" max="6152" width="13.375" style="175"/>
    <col min="6153" max="6153" width="14.625" style="175" customWidth="1"/>
    <col min="6154" max="6400" width="13.375" style="175"/>
    <col min="6401" max="6401" width="13.375" style="175" customWidth="1"/>
    <col min="6402" max="6402" width="19.625" style="175" customWidth="1"/>
    <col min="6403" max="6403" width="14.625" style="175" customWidth="1"/>
    <col min="6404" max="6404" width="13.375" style="175"/>
    <col min="6405" max="6405" width="14.625" style="175" customWidth="1"/>
    <col min="6406" max="6406" width="13.375" style="175"/>
    <col min="6407" max="6407" width="14.625" style="175" customWidth="1"/>
    <col min="6408" max="6408" width="13.375" style="175"/>
    <col min="6409" max="6409" width="14.625" style="175" customWidth="1"/>
    <col min="6410" max="6656" width="13.375" style="175"/>
    <col min="6657" max="6657" width="13.375" style="175" customWidth="1"/>
    <col min="6658" max="6658" width="19.625" style="175" customWidth="1"/>
    <col min="6659" max="6659" width="14.625" style="175" customWidth="1"/>
    <col min="6660" max="6660" width="13.375" style="175"/>
    <col min="6661" max="6661" width="14.625" style="175" customWidth="1"/>
    <col min="6662" max="6662" width="13.375" style="175"/>
    <col min="6663" max="6663" width="14.625" style="175" customWidth="1"/>
    <col min="6664" max="6664" width="13.375" style="175"/>
    <col min="6665" max="6665" width="14.625" style="175" customWidth="1"/>
    <col min="6666" max="6912" width="13.375" style="175"/>
    <col min="6913" max="6913" width="13.375" style="175" customWidth="1"/>
    <col min="6914" max="6914" width="19.625" style="175" customWidth="1"/>
    <col min="6915" max="6915" width="14.625" style="175" customWidth="1"/>
    <col min="6916" max="6916" width="13.375" style="175"/>
    <col min="6917" max="6917" width="14.625" style="175" customWidth="1"/>
    <col min="6918" max="6918" width="13.375" style="175"/>
    <col min="6919" max="6919" width="14.625" style="175" customWidth="1"/>
    <col min="6920" max="6920" width="13.375" style="175"/>
    <col min="6921" max="6921" width="14.625" style="175" customWidth="1"/>
    <col min="6922" max="7168" width="13.375" style="175"/>
    <col min="7169" max="7169" width="13.375" style="175" customWidth="1"/>
    <col min="7170" max="7170" width="19.625" style="175" customWidth="1"/>
    <col min="7171" max="7171" width="14.625" style="175" customWidth="1"/>
    <col min="7172" max="7172" width="13.375" style="175"/>
    <col min="7173" max="7173" width="14.625" style="175" customWidth="1"/>
    <col min="7174" max="7174" width="13.375" style="175"/>
    <col min="7175" max="7175" width="14.625" style="175" customWidth="1"/>
    <col min="7176" max="7176" width="13.375" style="175"/>
    <col min="7177" max="7177" width="14.625" style="175" customWidth="1"/>
    <col min="7178" max="7424" width="13.375" style="175"/>
    <col min="7425" max="7425" width="13.375" style="175" customWidth="1"/>
    <col min="7426" max="7426" width="19.625" style="175" customWidth="1"/>
    <col min="7427" max="7427" width="14.625" style="175" customWidth="1"/>
    <col min="7428" max="7428" width="13.375" style="175"/>
    <col min="7429" max="7429" width="14.625" style="175" customWidth="1"/>
    <col min="7430" max="7430" width="13.375" style="175"/>
    <col min="7431" max="7431" width="14.625" style="175" customWidth="1"/>
    <col min="7432" max="7432" width="13.375" style="175"/>
    <col min="7433" max="7433" width="14.625" style="175" customWidth="1"/>
    <col min="7434" max="7680" width="13.375" style="175"/>
    <col min="7681" max="7681" width="13.375" style="175" customWidth="1"/>
    <col min="7682" max="7682" width="19.625" style="175" customWidth="1"/>
    <col min="7683" max="7683" width="14.625" style="175" customWidth="1"/>
    <col min="7684" max="7684" width="13.375" style="175"/>
    <col min="7685" max="7685" width="14.625" style="175" customWidth="1"/>
    <col min="7686" max="7686" width="13.375" style="175"/>
    <col min="7687" max="7687" width="14.625" style="175" customWidth="1"/>
    <col min="7688" max="7688" width="13.375" style="175"/>
    <col min="7689" max="7689" width="14.625" style="175" customWidth="1"/>
    <col min="7690" max="7936" width="13.375" style="175"/>
    <col min="7937" max="7937" width="13.375" style="175" customWidth="1"/>
    <col min="7938" max="7938" width="19.625" style="175" customWidth="1"/>
    <col min="7939" max="7939" width="14.625" style="175" customWidth="1"/>
    <col min="7940" max="7940" width="13.375" style="175"/>
    <col min="7941" max="7941" width="14.625" style="175" customWidth="1"/>
    <col min="7942" max="7942" width="13.375" style="175"/>
    <col min="7943" max="7943" width="14.625" style="175" customWidth="1"/>
    <col min="7944" max="7944" width="13.375" style="175"/>
    <col min="7945" max="7945" width="14.625" style="175" customWidth="1"/>
    <col min="7946" max="8192" width="13.375" style="175"/>
    <col min="8193" max="8193" width="13.375" style="175" customWidth="1"/>
    <col min="8194" max="8194" width="19.625" style="175" customWidth="1"/>
    <col min="8195" max="8195" width="14.625" style="175" customWidth="1"/>
    <col min="8196" max="8196" width="13.375" style="175"/>
    <col min="8197" max="8197" width="14.625" style="175" customWidth="1"/>
    <col min="8198" max="8198" width="13.375" style="175"/>
    <col min="8199" max="8199" width="14.625" style="175" customWidth="1"/>
    <col min="8200" max="8200" width="13.375" style="175"/>
    <col min="8201" max="8201" width="14.625" style="175" customWidth="1"/>
    <col min="8202" max="8448" width="13.375" style="175"/>
    <col min="8449" max="8449" width="13.375" style="175" customWidth="1"/>
    <col min="8450" max="8450" width="19.625" style="175" customWidth="1"/>
    <col min="8451" max="8451" width="14.625" style="175" customWidth="1"/>
    <col min="8452" max="8452" width="13.375" style="175"/>
    <col min="8453" max="8453" width="14.625" style="175" customWidth="1"/>
    <col min="8454" max="8454" width="13.375" style="175"/>
    <col min="8455" max="8455" width="14.625" style="175" customWidth="1"/>
    <col min="8456" max="8456" width="13.375" style="175"/>
    <col min="8457" max="8457" width="14.625" style="175" customWidth="1"/>
    <col min="8458" max="8704" width="13.375" style="175"/>
    <col min="8705" max="8705" width="13.375" style="175" customWidth="1"/>
    <col min="8706" max="8706" width="19.625" style="175" customWidth="1"/>
    <col min="8707" max="8707" width="14.625" style="175" customWidth="1"/>
    <col min="8708" max="8708" width="13.375" style="175"/>
    <col min="8709" max="8709" width="14.625" style="175" customWidth="1"/>
    <col min="8710" max="8710" width="13.375" style="175"/>
    <col min="8711" max="8711" width="14.625" style="175" customWidth="1"/>
    <col min="8712" max="8712" width="13.375" style="175"/>
    <col min="8713" max="8713" width="14.625" style="175" customWidth="1"/>
    <col min="8714" max="8960" width="13.375" style="175"/>
    <col min="8961" max="8961" width="13.375" style="175" customWidth="1"/>
    <col min="8962" max="8962" width="19.625" style="175" customWidth="1"/>
    <col min="8963" max="8963" width="14.625" style="175" customWidth="1"/>
    <col min="8964" max="8964" width="13.375" style="175"/>
    <col min="8965" max="8965" width="14.625" style="175" customWidth="1"/>
    <col min="8966" max="8966" width="13.375" style="175"/>
    <col min="8967" max="8967" width="14.625" style="175" customWidth="1"/>
    <col min="8968" max="8968" width="13.375" style="175"/>
    <col min="8969" max="8969" width="14.625" style="175" customWidth="1"/>
    <col min="8970" max="9216" width="13.375" style="175"/>
    <col min="9217" max="9217" width="13.375" style="175" customWidth="1"/>
    <col min="9218" max="9218" width="19.625" style="175" customWidth="1"/>
    <col min="9219" max="9219" width="14.625" style="175" customWidth="1"/>
    <col min="9220" max="9220" width="13.375" style="175"/>
    <col min="9221" max="9221" width="14.625" style="175" customWidth="1"/>
    <col min="9222" max="9222" width="13.375" style="175"/>
    <col min="9223" max="9223" width="14.625" style="175" customWidth="1"/>
    <col min="9224" max="9224" width="13.375" style="175"/>
    <col min="9225" max="9225" width="14.625" style="175" customWidth="1"/>
    <col min="9226" max="9472" width="13.375" style="175"/>
    <col min="9473" max="9473" width="13.375" style="175" customWidth="1"/>
    <col min="9474" max="9474" width="19.625" style="175" customWidth="1"/>
    <col min="9475" max="9475" width="14.625" style="175" customWidth="1"/>
    <col min="9476" max="9476" width="13.375" style="175"/>
    <col min="9477" max="9477" width="14.625" style="175" customWidth="1"/>
    <col min="9478" max="9478" width="13.375" style="175"/>
    <col min="9479" max="9479" width="14.625" style="175" customWidth="1"/>
    <col min="9480" max="9480" width="13.375" style="175"/>
    <col min="9481" max="9481" width="14.625" style="175" customWidth="1"/>
    <col min="9482" max="9728" width="13.375" style="175"/>
    <col min="9729" max="9729" width="13.375" style="175" customWidth="1"/>
    <col min="9730" max="9730" width="19.625" style="175" customWidth="1"/>
    <col min="9731" max="9731" width="14.625" style="175" customWidth="1"/>
    <col min="9732" max="9732" width="13.375" style="175"/>
    <col min="9733" max="9733" width="14.625" style="175" customWidth="1"/>
    <col min="9734" max="9734" width="13.375" style="175"/>
    <col min="9735" max="9735" width="14.625" style="175" customWidth="1"/>
    <col min="9736" max="9736" width="13.375" style="175"/>
    <col min="9737" max="9737" width="14.625" style="175" customWidth="1"/>
    <col min="9738" max="9984" width="13.375" style="175"/>
    <col min="9985" max="9985" width="13.375" style="175" customWidth="1"/>
    <col min="9986" max="9986" width="19.625" style="175" customWidth="1"/>
    <col min="9987" max="9987" width="14.625" style="175" customWidth="1"/>
    <col min="9988" max="9988" width="13.375" style="175"/>
    <col min="9989" max="9989" width="14.625" style="175" customWidth="1"/>
    <col min="9990" max="9990" width="13.375" style="175"/>
    <col min="9991" max="9991" width="14.625" style="175" customWidth="1"/>
    <col min="9992" max="9992" width="13.375" style="175"/>
    <col min="9993" max="9993" width="14.625" style="175" customWidth="1"/>
    <col min="9994" max="10240" width="13.375" style="175"/>
    <col min="10241" max="10241" width="13.375" style="175" customWidth="1"/>
    <col min="10242" max="10242" width="19.625" style="175" customWidth="1"/>
    <col min="10243" max="10243" width="14.625" style="175" customWidth="1"/>
    <col min="10244" max="10244" width="13.375" style="175"/>
    <col min="10245" max="10245" width="14.625" style="175" customWidth="1"/>
    <col min="10246" max="10246" width="13.375" style="175"/>
    <col min="10247" max="10247" width="14.625" style="175" customWidth="1"/>
    <col min="10248" max="10248" width="13.375" style="175"/>
    <col min="10249" max="10249" width="14.625" style="175" customWidth="1"/>
    <col min="10250" max="10496" width="13.375" style="175"/>
    <col min="10497" max="10497" width="13.375" style="175" customWidth="1"/>
    <col min="10498" max="10498" width="19.625" style="175" customWidth="1"/>
    <col min="10499" max="10499" width="14.625" style="175" customWidth="1"/>
    <col min="10500" max="10500" width="13.375" style="175"/>
    <col min="10501" max="10501" width="14.625" style="175" customWidth="1"/>
    <col min="10502" max="10502" width="13.375" style="175"/>
    <col min="10503" max="10503" width="14.625" style="175" customWidth="1"/>
    <col min="10504" max="10504" width="13.375" style="175"/>
    <col min="10505" max="10505" width="14.625" style="175" customWidth="1"/>
    <col min="10506" max="10752" width="13.375" style="175"/>
    <col min="10753" max="10753" width="13.375" style="175" customWidth="1"/>
    <col min="10754" max="10754" width="19.625" style="175" customWidth="1"/>
    <col min="10755" max="10755" width="14.625" style="175" customWidth="1"/>
    <col min="10756" max="10756" width="13.375" style="175"/>
    <col min="10757" max="10757" width="14.625" style="175" customWidth="1"/>
    <col min="10758" max="10758" width="13.375" style="175"/>
    <col min="10759" max="10759" width="14.625" style="175" customWidth="1"/>
    <col min="10760" max="10760" width="13.375" style="175"/>
    <col min="10761" max="10761" width="14.625" style="175" customWidth="1"/>
    <col min="10762" max="11008" width="13.375" style="175"/>
    <col min="11009" max="11009" width="13.375" style="175" customWidth="1"/>
    <col min="11010" max="11010" width="19.625" style="175" customWidth="1"/>
    <col min="11011" max="11011" width="14.625" style="175" customWidth="1"/>
    <col min="11012" max="11012" width="13.375" style="175"/>
    <col min="11013" max="11013" width="14.625" style="175" customWidth="1"/>
    <col min="11014" max="11014" width="13.375" style="175"/>
    <col min="11015" max="11015" width="14.625" style="175" customWidth="1"/>
    <col min="11016" max="11016" width="13.375" style="175"/>
    <col min="11017" max="11017" width="14.625" style="175" customWidth="1"/>
    <col min="11018" max="11264" width="13.375" style="175"/>
    <col min="11265" max="11265" width="13.375" style="175" customWidth="1"/>
    <col min="11266" max="11266" width="19.625" style="175" customWidth="1"/>
    <col min="11267" max="11267" width="14.625" style="175" customWidth="1"/>
    <col min="11268" max="11268" width="13.375" style="175"/>
    <col min="11269" max="11269" width="14.625" style="175" customWidth="1"/>
    <col min="11270" max="11270" width="13.375" style="175"/>
    <col min="11271" max="11271" width="14.625" style="175" customWidth="1"/>
    <col min="11272" max="11272" width="13.375" style="175"/>
    <col min="11273" max="11273" width="14.625" style="175" customWidth="1"/>
    <col min="11274" max="11520" width="13.375" style="175"/>
    <col min="11521" max="11521" width="13.375" style="175" customWidth="1"/>
    <col min="11522" max="11522" width="19.625" style="175" customWidth="1"/>
    <col min="11523" max="11523" width="14.625" style="175" customWidth="1"/>
    <col min="11524" max="11524" width="13.375" style="175"/>
    <col min="11525" max="11525" width="14.625" style="175" customWidth="1"/>
    <col min="11526" max="11526" width="13.375" style="175"/>
    <col min="11527" max="11527" width="14.625" style="175" customWidth="1"/>
    <col min="11528" max="11528" width="13.375" style="175"/>
    <col min="11529" max="11529" width="14.625" style="175" customWidth="1"/>
    <col min="11530" max="11776" width="13.375" style="175"/>
    <col min="11777" max="11777" width="13.375" style="175" customWidth="1"/>
    <col min="11778" max="11778" width="19.625" style="175" customWidth="1"/>
    <col min="11779" max="11779" width="14.625" style="175" customWidth="1"/>
    <col min="11780" max="11780" width="13.375" style="175"/>
    <col min="11781" max="11781" width="14.625" style="175" customWidth="1"/>
    <col min="11782" max="11782" width="13.375" style="175"/>
    <col min="11783" max="11783" width="14.625" style="175" customWidth="1"/>
    <col min="11784" max="11784" width="13.375" style="175"/>
    <col min="11785" max="11785" width="14.625" style="175" customWidth="1"/>
    <col min="11786" max="12032" width="13.375" style="175"/>
    <col min="12033" max="12033" width="13.375" style="175" customWidth="1"/>
    <col min="12034" max="12034" width="19.625" style="175" customWidth="1"/>
    <col min="12035" max="12035" width="14.625" style="175" customWidth="1"/>
    <col min="12036" max="12036" width="13.375" style="175"/>
    <col min="12037" max="12037" width="14.625" style="175" customWidth="1"/>
    <col min="12038" max="12038" width="13.375" style="175"/>
    <col min="12039" max="12039" width="14.625" style="175" customWidth="1"/>
    <col min="12040" max="12040" width="13.375" style="175"/>
    <col min="12041" max="12041" width="14.625" style="175" customWidth="1"/>
    <col min="12042" max="12288" width="13.375" style="175"/>
    <col min="12289" max="12289" width="13.375" style="175" customWidth="1"/>
    <col min="12290" max="12290" width="19.625" style="175" customWidth="1"/>
    <col min="12291" max="12291" width="14.625" style="175" customWidth="1"/>
    <col min="12292" max="12292" width="13.375" style="175"/>
    <col min="12293" max="12293" width="14.625" style="175" customWidth="1"/>
    <col min="12294" max="12294" width="13.375" style="175"/>
    <col min="12295" max="12295" width="14.625" style="175" customWidth="1"/>
    <col min="12296" max="12296" width="13.375" style="175"/>
    <col min="12297" max="12297" width="14.625" style="175" customWidth="1"/>
    <col min="12298" max="12544" width="13.375" style="175"/>
    <col min="12545" max="12545" width="13.375" style="175" customWidth="1"/>
    <col min="12546" max="12546" width="19.625" style="175" customWidth="1"/>
    <col min="12547" max="12547" width="14.625" style="175" customWidth="1"/>
    <col min="12548" max="12548" width="13.375" style="175"/>
    <col min="12549" max="12549" width="14.625" style="175" customWidth="1"/>
    <col min="12550" max="12550" width="13.375" style="175"/>
    <col min="12551" max="12551" width="14.625" style="175" customWidth="1"/>
    <col min="12552" max="12552" width="13.375" style="175"/>
    <col min="12553" max="12553" width="14.625" style="175" customWidth="1"/>
    <col min="12554" max="12800" width="13.375" style="175"/>
    <col min="12801" max="12801" width="13.375" style="175" customWidth="1"/>
    <col min="12802" max="12802" width="19.625" style="175" customWidth="1"/>
    <col min="12803" max="12803" width="14.625" style="175" customWidth="1"/>
    <col min="12804" max="12804" width="13.375" style="175"/>
    <col min="12805" max="12805" width="14.625" style="175" customWidth="1"/>
    <col min="12806" max="12806" width="13.375" style="175"/>
    <col min="12807" max="12807" width="14.625" style="175" customWidth="1"/>
    <col min="12808" max="12808" width="13.375" style="175"/>
    <col min="12809" max="12809" width="14.625" style="175" customWidth="1"/>
    <col min="12810" max="13056" width="13.375" style="175"/>
    <col min="13057" max="13057" width="13.375" style="175" customWidth="1"/>
    <col min="13058" max="13058" width="19.625" style="175" customWidth="1"/>
    <col min="13059" max="13059" width="14.625" style="175" customWidth="1"/>
    <col min="13060" max="13060" width="13.375" style="175"/>
    <col min="13061" max="13061" width="14.625" style="175" customWidth="1"/>
    <col min="13062" max="13062" width="13.375" style="175"/>
    <col min="13063" max="13063" width="14.625" style="175" customWidth="1"/>
    <col min="13064" max="13064" width="13.375" style="175"/>
    <col min="13065" max="13065" width="14.625" style="175" customWidth="1"/>
    <col min="13066" max="13312" width="13.375" style="175"/>
    <col min="13313" max="13313" width="13.375" style="175" customWidth="1"/>
    <col min="13314" max="13314" width="19.625" style="175" customWidth="1"/>
    <col min="13315" max="13315" width="14.625" style="175" customWidth="1"/>
    <col min="13316" max="13316" width="13.375" style="175"/>
    <col min="13317" max="13317" width="14.625" style="175" customWidth="1"/>
    <col min="13318" max="13318" width="13.375" style="175"/>
    <col min="13319" max="13319" width="14.625" style="175" customWidth="1"/>
    <col min="13320" max="13320" width="13.375" style="175"/>
    <col min="13321" max="13321" width="14.625" style="175" customWidth="1"/>
    <col min="13322" max="13568" width="13.375" style="175"/>
    <col min="13569" max="13569" width="13.375" style="175" customWidth="1"/>
    <col min="13570" max="13570" width="19.625" style="175" customWidth="1"/>
    <col min="13571" max="13571" width="14.625" style="175" customWidth="1"/>
    <col min="13572" max="13572" width="13.375" style="175"/>
    <col min="13573" max="13573" width="14.625" style="175" customWidth="1"/>
    <col min="13574" max="13574" width="13.375" style="175"/>
    <col min="13575" max="13575" width="14.625" style="175" customWidth="1"/>
    <col min="13576" max="13576" width="13.375" style="175"/>
    <col min="13577" max="13577" width="14.625" style="175" customWidth="1"/>
    <col min="13578" max="13824" width="13.375" style="175"/>
    <col min="13825" max="13825" width="13.375" style="175" customWidth="1"/>
    <col min="13826" max="13826" width="19.625" style="175" customWidth="1"/>
    <col min="13827" max="13827" width="14.625" style="175" customWidth="1"/>
    <col min="13828" max="13828" width="13.375" style="175"/>
    <col min="13829" max="13829" width="14.625" style="175" customWidth="1"/>
    <col min="13830" max="13830" width="13.375" style="175"/>
    <col min="13831" max="13831" width="14.625" style="175" customWidth="1"/>
    <col min="13832" max="13832" width="13.375" style="175"/>
    <col min="13833" max="13833" width="14.625" style="175" customWidth="1"/>
    <col min="13834" max="14080" width="13.375" style="175"/>
    <col min="14081" max="14081" width="13.375" style="175" customWidth="1"/>
    <col min="14082" max="14082" width="19.625" style="175" customWidth="1"/>
    <col min="14083" max="14083" width="14.625" style="175" customWidth="1"/>
    <col min="14084" max="14084" width="13.375" style="175"/>
    <col min="14085" max="14085" width="14.625" style="175" customWidth="1"/>
    <col min="14086" max="14086" width="13.375" style="175"/>
    <col min="14087" max="14087" width="14.625" style="175" customWidth="1"/>
    <col min="14088" max="14088" width="13.375" style="175"/>
    <col min="14089" max="14089" width="14.625" style="175" customWidth="1"/>
    <col min="14090" max="14336" width="13.375" style="175"/>
    <col min="14337" max="14337" width="13.375" style="175" customWidth="1"/>
    <col min="14338" max="14338" width="19.625" style="175" customWidth="1"/>
    <col min="14339" max="14339" width="14.625" style="175" customWidth="1"/>
    <col min="14340" max="14340" width="13.375" style="175"/>
    <col min="14341" max="14341" width="14.625" style="175" customWidth="1"/>
    <col min="14342" max="14342" width="13.375" style="175"/>
    <col min="14343" max="14343" width="14.625" style="175" customWidth="1"/>
    <col min="14344" max="14344" width="13.375" style="175"/>
    <col min="14345" max="14345" width="14.625" style="175" customWidth="1"/>
    <col min="14346" max="14592" width="13.375" style="175"/>
    <col min="14593" max="14593" width="13.375" style="175" customWidth="1"/>
    <col min="14594" max="14594" width="19.625" style="175" customWidth="1"/>
    <col min="14595" max="14595" width="14.625" style="175" customWidth="1"/>
    <col min="14596" max="14596" width="13.375" style="175"/>
    <col min="14597" max="14597" width="14.625" style="175" customWidth="1"/>
    <col min="14598" max="14598" width="13.375" style="175"/>
    <col min="14599" max="14599" width="14.625" style="175" customWidth="1"/>
    <col min="14600" max="14600" width="13.375" style="175"/>
    <col min="14601" max="14601" width="14.625" style="175" customWidth="1"/>
    <col min="14602" max="14848" width="13.375" style="175"/>
    <col min="14849" max="14849" width="13.375" style="175" customWidth="1"/>
    <col min="14850" max="14850" width="19.625" style="175" customWidth="1"/>
    <col min="14851" max="14851" width="14.625" style="175" customWidth="1"/>
    <col min="14852" max="14852" width="13.375" style="175"/>
    <col min="14853" max="14853" width="14.625" style="175" customWidth="1"/>
    <col min="14854" max="14854" width="13.375" style="175"/>
    <col min="14855" max="14855" width="14.625" style="175" customWidth="1"/>
    <col min="14856" max="14856" width="13.375" style="175"/>
    <col min="14857" max="14857" width="14.625" style="175" customWidth="1"/>
    <col min="14858" max="15104" width="13.375" style="175"/>
    <col min="15105" max="15105" width="13.375" style="175" customWidth="1"/>
    <col min="15106" max="15106" width="19.625" style="175" customWidth="1"/>
    <col min="15107" max="15107" width="14.625" style="175" customWidth="1"/>
    <col min="15108" max="15108" width="13.375" style="175"/>
    <col min="15109" max="15109" width="14.625" style="175" customWidth="1"/>
    <col min="15110" max="15110" width="13.375" style="175"/>
    <col min="15111" max="15111" width="14.625" style="175" customWidth="1"/>
    <col min="15112" max="15112" width="13.375" style="175"/>
    <col min="15113" max="15113" width="14.625" style="175" customWidth="1"/>
    <col min="15114" max="15360" width="13.375" style="175"/>
    <col min="15361" max="15361" width="13.375" style="175" customWidth="1"/>
    <col min="15362" max="15362" width="19.625" style="175" customWidth="1"/>
    <col min="15363" max="15363" width="14.625" style="175" customWidth="1"/>
    <col min="15364" max="15364" width="13.375" style="175"/>
    <col min="15365" max="15365" width="14.625" style="175" customWidth="1"/>
    <col min="15366" max="15366" width="13.375" style="175"/>
    <col min="15367" max="15367" width="14.625" style="175" customWidth="1"/>
    <col min="15368" max="15368" width="13.375" style="175"/>
    <col min="15369" max="15369" width="14.625" style="175" customWidth="1"/>
    <col min="15370" max="15616" width="13.375" style="175"/>
    <col min="15617" max="15617" width="13.375" style="175" customWidth="1"/>
    <col min="15618" max="15618" width="19.625" style="175" customWidth="1"/>
    <col min="15619" max="15619" width="14.625" style="175" customWidth="1"/>
    <col min="15620" max="15620" width="13.375" style="175"/>
    <col min="15621" max="15621" width="14.625" style="175" customWidth="1"/>
    <col min="15622" max="15622" width="13.375" style="175"/>
    <col min="15623" max="15623" width="14.625" style="175" customWidth="1"/>
    <col min="15624" max="15624" width="13.375" style="175"/>
    <col min="15625" max="15625" width="14.625" style="175" customWidth="1"/>
    <col min="15626" max="15872" width="13.375" style="175"/>
    <col min="15873" max="15873" width="13.375" style="175" customWidth="1"/>
    <col min="15874" max="15874" width="19.625" style="175" customWidth="1"/>
    <col min="15875" max="15875" width="14.625" style="175" customWidth="1"/>
    <col min="15876" max="15876" width="13.375" style="175"/>
    <col min="15877" max="15877" width="14.625" style="175" customWidth="1"/>
    <col min="15878" max="15878" width="13.375" style="175"/>
    <col min="15879" max="15879" width="14.625" style="175" customWidth="1"/>
    <col min="15880" max="15880" width="13.375" style="175"/>
    <col min="15881" max="15881" width="14.625" style="175" customWidth="1"/>
    <col min="15882" max="16128" width="13.375" style="175"/>
    <col min="16129" max="16129" width="13.375" style="175" customWidth="1"/>
    <col min="16130" max="16130" width="19.625" style="175" customWidth="1"/>
    <col min="16131" max="16131" width="14.625" style="175" customWidth="1"/>
    <col min="16132" max="16132" width="13.375" style="175"/>
    <col min="16133" max="16133" width="14.625" style="175" customWidth="1"/>
    <col min="16134" max="16134" width="13.375" style="175"/>
    <col min="16135" max="16135" width="14.625" style="175" customWidth="1"/>
    <col min="16136" max="16136" width="13.375" style="175"/>
    <col min="16137" max="16137" width="14.625" style="175" customWidth="1"/>
    <col min="16138" max="16384" width="13.375" style="175"/>
  </cols>
  <sheetData>
    <row r="1" spans="1:10" x14ac:dyDescent="0.2">
      <c r="A1" s="174"/>
    </row>
    <row r="6" spans="1:10" x14ac:dyDescent="0.2">
      <c r="D6" s="176" t="s">
        <v>650</v>
      </c>
    </row>
    <row r="7" spans="1:10" x14ac:dyDescent="0.2">
      <c r="C7" s="174" t="s">
        <v>651</v>
      </c>
    </row>
    <row r="8" spans="1:10" x14ac:dyDescent="0.2">
      <c r="C8" s="174" t="s">
        <v>652</v>
      </c>
    </row>
    <row r="9" spans="1:10" ht="18" thickBot="1" x14ac:dyDescent="0.25">
      <c r="B9" s="177"/>
      <c r="C9" s="179" t="s">
        <v>653</v>
      </c>
      <c r="D9" s="177"/>
      <c r="E9" s="177"/>
      <c r="F9" s="177"/>
      <c r="G9" s="177"/>
      <c r="H9" s="177"/>
      <c r="I9" s="179" t="s">
        <v>654</v>
      </c>
      <c r="J9" s="177"/>
    </row>
    <row r="10" spans="1:10" x14ac:dyDescent="0.2">
      <c r="C10" s="185"/>
      <c r="D10" s="245" t="s">
        <v>655</v>
      </c>
      <c r="E10" s="183"/>
      <c r="F10" s="183"/>
      <c r="G10" s="185"/>
      <c r="H10" s="245" t="s">
        <v>656</v>
      </c>
      <c r="I10" s="183"/>
      <c r="J10" s="183"/>
    </row>
    <row r="11" spans="1:10" x14ac:dyDescent="0.2">
      <c r="C11" s="180"/>
      <c r="D11" s="180"/>
      <c r="E11" s="181" t="s">
        <v>657</v>
      </c>
      <c r="F11" s="180"/>
      <c r="G11" s="180"/>
      <c r="H11" s="180"/>
      <c r="I11" s="181" t="s">
        <v>657</v>
      </c>
      <c r="J11" s="180"/>
    </row>
    <row r="12" spans="1:10" x14ac:dyDescent="0.2">
      <c r="B12" s="183"/>
      <c r="C12" s="184" t="s">
        <v>658</v>
      </c>
      <c r="D12" s="184" t="s">
        <v>659</v>
      </c>
      <c r="E12" s="184" t="s">
        <v>660</v>
      </c>
      <c r="F12" s="184" t="s">
        <v>661</v>
      </c>
      <c r="G12" s="184" t="s">
        <v>658</v>
      </c>
      <c r="H12" s="184" t="s">
        <v>659</v>
      </c>
      <c r="I12" s="184" t="s">
        <v>660</v>
      </c>
      <c r="J12" s="184" t="s">
        <v>661</v>
      </c>
    </row>
    <row r="13" spans="1:10" x14ac:dyDescent="0.2">
      <c r="C13" s="180"/>
    </row>
    <row r="14" spans="1:10" x14ac:dyDescent="0.2">
      <c r="B14" s="174" t="s">
        <v>662</v>
      </c>
      <c r="C14" s="230">
        <v>128.30000000000001</v>
      </c>
      <c r="D14" s="199">
        <v>127.7</v>
      </c>
      <c r="E14" s="199">
        <v>127.5</v>
      </c>
      <c r="F14" s="199">
        <v>119.9</v>
      </c>
      <c r="G14" s="199">
        <v>117.1</v>
      </c>
      <c r="H14" s="199">
        <v>117.1</v>
      </c>
      <c r="I14" s="199">
        <v>124.4</v>
      </c>
      <c r="J14" s="199">
        <v>103.4</v>
      </c>
    </row>
    <row r="15" spans="1:10" x14ac:dyDescent="0.2">
      <c r="B15" s="174" t="s">
        <v>411</v>
      </c>
      <c r="C15" s="230">
        <v>148.1</v>
      </c>
      <c r="D15" s="199">
        <v>148.4</v>
      </c>
      <c r="E15" s="199">
        <v>151.69999999999999</v>
      </c>
      <c r="F15" s="199">
        <v>139.1</v>
      </c>
      <c r="G15" s="199">
        <v>138.1</v>
      </c>
      <c r="H15" s="199">
        <v>134.4</v>
      </c>
      <c r="I15" s="199">
        <v>142.6</v>
      </c>
      <c r="J15" s="199">
        <v>138.80000000000001</v>
      </c>
    </row>
    <row r="16" spans="1:10" x14ac:dyDescent="0.2">
      <c r="C16" s="180"/>
    </row>
    <row r="17" spans="2:10" x14ac:dyDescent="0.2">
      <c r="B17" s="174" t="s">
        <v>412</v>
      </c>
      <c r="C17" s="233">
        <v>156.19999999999999</v>
      </c>
      <c r="D17" s="234">
        <v>157.30000000000001</v>
      </c>
      <c r="E17" s="234">
        <v>155.6</v>
      </c>
      <c r="F17" s="234">
        <v>154.5</v>
      </c>
      <c r="G17" s="234">
        <v>143.9</v>
      </c>
      <c r="H17" s="234">
        <v>150.30000000000001</v>
      </c>
      <c r="I17" s="234">
        <v>151.80000000000001</v>
      </c>
      <c r="J17" s="234">
        <v>135.5</v>
      </c>
    </row>
    <row r="18" spans="2:10" x14ac:dyDescent="0.2">
      <c r="B18" s="174" t="s">
        <v>663</v>
      </c>
      <c r="C18" s="233">
        <v>149</v>
      </c>
      <c r="D18" s="199">
        <v>149.9</v>
      </c>
      <c r="E18" s="199">
        <v>145</v>
      </c>
      <c r="F18" s="199">
        <v>150.1</v>
      </c>
      <c r="G18" s="199">
        <v>148.9</v>
      </c>
      <c r="H18" s="199">
        <v>145.30000000000001</v>
      </c>
      <c r="I18" s="199">
        <v>145.1</v>
      </c>
      <c r="J18" s="199">
        <v>154.80000000000001</v>
      </c>
    </row>
    <row r="19" spans="2:10" s="226" customFormat="1" x14ac:dyDescent="0.2">
      <c r="B19" s="176" t="s">
        <v>414</v>
      </c>
      <c r="C19" s="235">
        <v>152.80000000000001</v>
      </c>
      <c r="D19" s="237">
        <v>151</v>
      </c>
      <c r="E19" s="237">
        <v>161</v>
      </c>
      <c r="F19" s="237">
        <v>145.6</v>
      </c>
      <c r="G19" s="237">
        <v>147.30000000000001</v>
      </c>
      <c r="H19" s="237">
        <v>144.69999999999999</v>
      </c>
      <c r="I19" s="237">
        <v>155.5</v>
      </c>
      <c r="J19" s="237">
        <v>144.5</v>
      </c>
    </row>
    <row r="20" spans="2:10" x14ac:dyDescent="0.2">
      <c r="B20" s="183"/>
      <c r="C20" s="185"/>
      <c r="D20" s="183"/>
      <c r="E20" s="183"/>
      <c r="F20" s="183"/>
      <c r="G20" s="183"/>
      <c r="H20" s="183"/>
      <c r="I20" s="183"/>
      <c r="J20" s="183"/>
    </row>
    <row r="21" spans="2:10" x14ac:dyDescent="0.2">
      <c r="C21" s="185"/>
      <c r="D21" s="245" t="s">
        <v>664</v>
      </c>
      <c r="E21" s="183"/>
      <c r="F21" s="183"/>
      <c r="G21" s="185"/>
      <c r="H21" s="245" t="s">
        <v>665</v>
      </c>
      <c r="I21" s="183"/>
      <c r="J21" s="183"/>
    </row>
    <row r="22" spans="2:10" x14ac:dyDescent="0.2">
      <c r="C22" s="180"/>
      <c r="D22" s="180"/>
      <c r="E22" s="181" t="s">
        <v>657</v>
      </c>
      <c r="F22" s="180"/>
      <c r="G22" s="180"/>
      <c r="H22" s="180"/>
      <c r="I22" s="181" t="s">
        <v>657</v>
      </c>
      <c r="J22" s="180"/>
    </row>
    <row r="23" spans="2:10" x14ac:dyDescent="0.2">
      <c r="B23" s="183"/>
      <c r="C23" s="184" t="s">
        <v>658</v>
      </c>
      <c r="D23" s="184" t="s">
        <v>659</v>
      </c>
      <c r="E23" s="184" t="s">
        <v>660</v>
      </c>
      <c r="F23" s="184" t="s">
        <v>661</v>
      </c>
      <c r="G23" s="184" t="s">
        <v>658</v>
      </c>
      <c r="H23" s="184" t="s">
        <v>659</v>
      </c>
      <c r="I23" s="184" t="s">
        <v>660</v>
      </c>
      <c r="J23" s="184" t="s">
        <v>661</v>
      </c>
    </row>
    <row r="24" spans="2:10" x14ac:dyDescent="0.2">
      <c r="C24" s="180"/>
    </row>
    <row r="25" spans="2:10" x14ac:dyDescent="0.2">
      <c r="B25" s="174" t="s">
        <v>662</v>
      </c>
      <c r="C25" s="230">
        <v>161.80000000000001</v>
      </c>
      <c r="D25" s="199">
        <v>165.7</v>
      </c>
      <c r="E25" s="199">
        <v>160.69999999999999</v>
      </c>
      <c r="F25" s="199">
        <v>150.4</v>
      </c>
      <c r="G25" s="199">
        <v>132</v>
      </c>
      <c r="H25" s="199">
        <v>133.69999999999999</v>
      </c>
      <c r="I25" s="199">
        <v>130</v>
      </c>
      <c r="J25" s="199">
        <v>126</v>
      </c>
    </row>
    <row r="26" spans="2:10" x14ac:dyDescent="0.2">
      <c r="B26" s="174" t="s">
        <v>411</v>
      </c>
      <c r="C26" s="230">
        <v>185.3</v>
      </c>
      <c r="D26" s="199">
        <v>191.6</v>
      </c>
      <c r="E26" s="199">
        <v>194</v>
      </c>
      <c r="F26" s="199">
        <v>180.9</v>
      </c>
      <c r="G26" s="199">
        <v>147.4</v>
      </c>
      <c r="H26" s="199">
        <v>146.5</v>
      </c>
      <c r="I26" s="199">
        <v>145.4</v>
      </c>
      <c r="J26" s="199">
        <v>149</v>
      </c>
    </row>
    <row r="27" spans="2:10" x14ac:dyDescent="0.2">
      <c r="C27" s="180"/>
    </row>
    <row r="28" spans="2:10" x14ac:dyDescent="0.2">
      <c r="B28" s="174" t="s">
        <v>412</v>
      </c>
      <c r="C28" s="233">
        <v>184.7</v>
      </c>
      <c r="D28" s="234">
        <v>189.9</v>
      </c>
      <c r="E28" s="234">
        <v>184</v>
      </c>
      <c r="F28" s="234">
        <v>179.5</v>
      </c>
      <c r="G28" s="234">
        <v>151.30000000000001</v>
      </c>
      <c r="H28" s="234">
        <v>149.69999999999999</v>
      </c>
      <c r="I28" s="234">
        <v>154</v>
      </c>
      <c r="J28" s="234">
        <v>153.4</v>
      </c>
    </row>
    <row r="29" spans="2:10" x14ac:dyDescent="0.2">
      <c r="B29" s="174" t="s">
        <v>663</v>
      </c>
      <c r="C29" s="233">
        <v>187.5</v>
      </c>
      <c r="D29" s="234">
        <v>190.8</v>
      </c>
      <c r="E29" s="234">
        <v>188.9</v>
      </c>
      <c r="F29" s="234">
        <v>181.1</v>
      </c>
      <c r="G29" s="234">
        <v>147.30000000000001</v>
      </c>
      <c r="H29" s="234">
        <v>155.9</v>
      </c>
      <c r="I29" s="234">
        <v>146.5</v>
      </c>
      <c r="J29" s="234">
        <v>147</v>
      </c>
    </row>
    <row r="30" spans="2:10" s="226" customFormat="1" x14ac:dyDescent="0.2">
      <c r="B30" s="176" t="s">
        <v>414</v>
      </c>
      <c r="C30" s="235">
        <v>198.1</v>
      </c>
      <c r="D30" s="204">
        <v>205.9</v>
      </c>
      <c r="E30" s="204">
        <v>193</v>
      </c>
      <c r="F30" s="204">
        <v>200.4</v>
      </c>
      <c r="G30" s="204">
        <v>165.9</v>
      </c>
      <c r="H30" s="204">
        <v>165.9</v>
      </c>
      <c r="I30" s="204">
        <v>153.19999999999999</v>
      </c>
      <c r="J30" s="204">
        <v>167.3</v>
      </c>
    </row>
    <row r="31" spans="2:10" ht="18" thickBot="1" x14ac:dyDescent="0.25">
      <c r="B31" s="177"/>
      <c r="C31" s="264"/>
      <c r="D31" s="177"/>
      <c r="E31" s="177"/>
      <c r="F31" s="177"/>
      <c r="G31" s="177"/>
      <c r="H31" s="177"/>
      <c r="I31" s="177"/>
      <c r="J31" s="177"/>
    </row>
    <row r="32" spans="2:10" x14ac:dyDescent="0.2">
      <c r="C32" s="174" t="s">
        <v>632</v>
      </c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5"/>
  <sheetViews>
    <sheetView showGridLines="0" zoomScale="75" workbookViewId="0">
      <selection activeCell="E7" sqref="E7"/>
    </sheetView>
  </sheetViews>
  <sheetFormatPr defaultColWidth="13.375" defaultRowHeight="17.25" x14ac:dyDescent="0.2"/>
  <cols>
    <col min="1" max="1" width="13.375" style="175" customWidth="1"/>
    <col min="2" max="2" width="19.625" style="175" customWidth="1"/>
    <col min="3" max="3" width="14.625" style="175" customWidth="1"/>
    <col min="4" max="4" width="13.375" style="175"/>
    <col min="5" max="5" width="14.625" style="175" customWidth="1"/>
    <col min="6" max="6" width="13.375" style="175"/>
    <col min="7" max="7" width="14.625" style="175" customWidth="1"/>
    <col min="8" max="8" width="13.375" style="175"/>
    <col min="9" max="9" width="14.625" style="175" customWidth="1"/>
    <col min="10" max="256" width="13.375" style="175"/>
    <col min="257" max="257" width="13.375" style="175" customWidth="1"/>
    <col min="258" max="258" width="19.625" style="175" customWidth="1"/>
    <col min="259" max="259" width="14.625" style="175" customWidth="1"/>
    <col min="260" max="260" width="13.375" style="175"/>
    <col min="261" max="261" width="14.625" style="175" customWidth="1"/>
    <col min="262" max="262" width="13.375" style="175"/>
    <col min="263" max="263" width="14.625" style="175" customWidth="1"/>
    <col min="264" max="264" width="13.375" style="175"/>
    <col min="265" max="265" width="14.625" style="175" customWidth="1"/>
    <col min="266" max="512" width="13.375" style="175"/>
    <col min="513" max="513" width="13.375" style="175" customWidth="1"/>
    <col min="514" max="514" width="19.625" style="175" customWidth="1"/>
    <col min="515" max="515" width="14.625" style="175" customWidth="1"/>
    <col min="516" max="516" width="13.375" style="175"/>
    <col min="517" max="517" width="14.625" style="175" customWidth="1"/>
    <col min="518" max="518" width="13.375" style="175"/>
    <col min="519" max="519" width="14.625" style="175" customWidth="1"/>
    <col min="520" max="520" width="13.375" style="175"/>
    <col min="521" max="521" width="14.625" style="175" customWidth="1"/>
    <col min="522" max="768" width="13.375" style="175"/>
    <col min="769" max="769" width="13.375" style="175" customWidth="1"/>
    <col min="770" max="770" width="19.625" style="175" customWidth="1"/>
    <col min="771" max="771" width="14.625" style="175" customWidth="1"/>
    <col min="772" max="772" width="13.375" style="175"/>
    <col min="773" max="773" width="14.625" style="175" customWidth="1"/>
    <col min="774" max="774" width="13.375" style="175"/>
    <col min="775" max="775" width="14.625" style="175" customWidth="1"/>
    <col min="776" max="776" width="13.375" style="175"/>
    <col min="777" max="777" width="14.625" style="175" customWidth="1"/>
    <col min="778" max="1024" width="13.375" style="175"/>
    <col min="1025" max="1025" width="13.375" style="175" customWidth="1"/>
    <col min="1026" max="1026" width="19.625" style="175" customWidth="1"/>
    <col min="1027" max="1027" width="14.625" style="175" customWidth="1"/>
    <col min="1028" max="1028" width="13.375" style="175"/>
    <col min="1029" max="1029" width="14.625" style="175" customWidth="1"/>
    <col min="1030" max="1030" width="13.375" style="175"/>
    <col min="1031" max="1031" width="14.625" style="175" customWidth="1"/>
    <col min="1032" max="1032" width="13.375" style="175"/>
    <col min="1033" max="1033" width="14.625" style="175" customWidth="1"/>
    <col min="1034" max="1280" width="13.375" style="175"/>
    <col min="1281" max="1281" width="13.375" style="175" customWidth="1"/>
    <col min="1282" max="1282" width="19.625" style="175" customWidth="1"/>
    <col min="1283" max="1283" width="14.625" style="175" customWidth="1"/>
    <col min="1284" max="1284" width="13.375" style="175"/>
    <col min="1285" max="1285" width="14.625" style="175" customWidth="1"/>
    <col min="1286" max="1286" width="13.375" style="175"/>
    <col min="1287" max="1287" width="14.625" style="175" customWidth="1"/>
    <col min="1288" max="1288" width="13.375" style="175"/>
    <col min="1289" max="1289" width="14.625" style="175" customWidth="1"/>
    <col min="1290" max="1536" width="13.375" style="175"/>
    <col min="1537" max="1537" width="13.375" style="175" customWidth="1"/>
    <col min="1538" max="1538" width="19.625" style="175" customWidth="1"/>
    <col min="1539" max="1539" width="14.625" style="175" customWidth="1"/>
    <col min="1540" max="1540" width="13.375" style="175"/>
    <col min="1541" max="1541" width="14.625" style="175" customWidth="1"/>
    <col min="1542" max="1542" width="13.375" style="175"/>
    <col min="1543" max="1543" width="14.625" style="175" customWidth="1"/>
    <col min="1544" max="1544" width="13.375" style="175"/>
    <col min="1545" max="1545" width="14.625" style="175" customWidth="1"/>
    <col min="1546" max="1792" width="13.375" style="175"/>
    <col min="1793" max="1793" width="13.375" style="175" customWidth="1"/>
    <col min="1794" max="1794" width="19.625" style="175" customWidth="1"/>
    <col min="1795" max="1795" width="14.625" style="175" customWidth="1"/>
    <col min="1796" max="1796" width="13.375" style="175"/>
    <col min="1797" max="1797" width="14.625" style="175" customWidth="1"/>
    <col min="1798" max="1798" width="13.375" style="175"/>
    <col min="1799" max="1799" width="14.625" style="175" customWidth="1"/>
    <col min="1800" max="1800" width="13.375" style="175"/>
    <col min="1801" max="1801" width="14.625" style="175" customWidth="1"/>
    <col min="1802" max="2048" width="13.375" style="175"/>
    <col min="2049" max="2049" width="13.375" style="175" customWidth="1"/>
    <col min="2050" max="2050" width="19.625" style="175" customWidth="1"/>
    <col min="2051" max="2051" width="14.625" style="175" customWidth="1"/>
    <col min="2052" max="2052" width="13.375" style="175"/>
    <col min="2053" max="2053" width="14.625" style="175" customWidth="1"/>
    <col min="2054" max="2054" width="13.375" style="175"/>
    <col min="2055" max="2055" width="14.625" style="175" customWidth="1"/>
    <col min="2056" max="2056" width="13.375" style="175"/>
    <col min="2057" max="2057" width="14.625" style="175" customWidth="1"/>
    <col min="2058" max="2304" width="13.375" style="175"/>
    <col min="2305" max="2305" width="13.375" style="175" customWidth="1"/>
    <col min="2306" max="2306" width="19.625" style="175" customWidth="1"/>
    <col min="2307" max="2307" width="14.625" style="175" customWidth="1"/>
    <col min="2308" max="2308" width="13.375" style="175"/>
    <col min="2309" max="2309" width="14.625" style="175" customWidth="1"/>
    <col min="2310" max="2310" width="13.375" style="175"/>
    <col min="2311" max="2311" width="14.625" style="175" customWidth="1"/>
    <col min="2312" max="2312" width="13.375" style="175"/>
    <col min="2313" max="2313" width="14.625" style="175" customWidth="1"/>
    <col min="2314" max="2560" width="13.375" style="175"/>
    <col min="2561" max="2561" width="13.375" style="175" customWidth="1"/>
    <col min="2562" max="2562" width="19.625" style="175" customWidth="1"/>
    <col min="2563" max="2563" width="14.625" style="175" customWidth="1"/>
    <col min="2564" max="2564" width="13.375" style="175"/>
    <col min="2565" max="2565" width="14.625" style="175" customWidth="1"/>
    <col min="2566" max="2566" width="13.375" style="175"/>
    <col min="2567" max="2567" width="14.625" style="175" customWidth="1"/>
    <col min="2568" max="2568" width="13.375" style="175"/>
    <col min="2569" max="2569" width="14.625" style="175" customWidth="1"/>
    <col min="2570" max="2816" width="13.375" style="175"/>
    <col min="2817" max="2817" width="13.375" style="175" customWidth="1"/>
    <col min="2818" max="2818" width="19.625" style="175" customWidth="1"/>
    <col min="2819" max="2819" width="14.625" style="175" customWidth="1"/>
    <col min="2820" max="2820" width="13.375" style="175"/>
    <col min="2821" max="2821" width="14.625" style="175" customWidth="1"/>
    <col min="2822" max="2822" width="13.375" style="175"/>
    <col min="2823" max="2823" width="14.625" style="175" customWidth="1"/>
    <col min="2824" max="2824" width="13.375" style="175"/>
    <col min="2825" max="2825" width="14.625" style="175" customWidth="1"/>
    <col min="2826" max="3072" width="13.375" style="175"/>
    <col min="3073" max="3073" width="13.375" style="175" customWidth="1"/>
    <col min="3074" max="3074" width="19.625" style="175" customWidth="1"/>
    <col min="3075" max="3075" width="14.625" style="175" customWidth="1"/>
    <col min="3076" max="3076" width="13.375" style="175"/>
    <col min="3077" max="3077" width="14.625" style="175" customWidth="1"/>
    <col min="3078" max="3078" width="13.375" style="175"/>
    <col min="3079" max="3079" width="14.625" style="175" customWidth="1"/>
    <col min="3080" max="3080" width="13.375" style="175"/>
    <col min="3081" max="3081" width="14.625" style="175" customWidth="1"/>
    <col min="3082" max="3328" width="13.375" style="175"/>
    <col min="3329" max="3329" width="13.375" style="175" customWidth="1"/>
    <col min="3330" max="3330" width="19.625" style="175" customWidth="1"/>
    <col min="3331" max="3331" width="14.625" style="175" customWidth="1"/>
    <col min="3332" max="3332" width="13.375" style="175"/>
    <col min="3333" max="3333" width="14.625" style="175" customWidth="1"/>
    <col min="3334" max="3334" width="13.375" style="175"/>
    <col min="3335" max="3335" width="14.625" style="175" customWidth="1"/>
    <col min="3336" max="3336" width="13.375" style="175"/>
    <col min="3337" max="3337" width="14.625" style="175" customWidth="1"/>
    <col min="3338" max="3584" width="13.375" style="175"/>
    <col min="3585" max="3585" width="13.375" style="175" customWidth="1"/>
    <col min="3586" max="3586" width="19.625" style="175" customWidth="1"/>
    <col min="3587" max="3587" width="14.625" style="175" customWidth="1"/>
    <col min="3588" max="3588" width="13.375" style="175"/>
    <col min="3589" max="3589" width="14.625" style="175" customWidth="1"/>
    <col min="3590" max="3590" width="13.375" style="175"/>
    <col min="3591" max="3591" width="14.625" style="175" customWidth="1"/>
    <col min="3592" max="3592" width="13.375" style="175"/>
    <col min="3593" max="3593" width="14.625" style="175" customWidth="1"/>
    <col min="3594" max="3840" width="13.375" style="175"/>
    <col min="3841" max="3841" width="13.375" style="175" customWidth="1"/>
    <col min="3842" max="3842" width="19.625" style="175" customWidth="1"/>
    <col min="3843" max="3843" width="14.625" style="175" customWidth="1"/>
    <col min="3844" max="3844" width="13.375" style="175"/>
    <col min="3845" max="3845" width="14.625" style="175" customWidth="1"/>
    <col min="3846" max="3846" width="13.375" style="175"/>
    <col min="3847" max="3847" width="14.625" style="175" customWidth="1"/>
    <col min="3848" max="3848" width="13.375" style="175"/>
    <col min="3849" max="3849" width="14.625" style="175" customWidth="1"/>
    <col min="3850" max="4096" width="13.375" style="175"/>
    <col min="4097" max="4097" width="13.375" style="175" customWidth="1"/>
    <col min="4098" max="4098" width="19.625" style="175" customWidth="1"/>
    <col min="4099" max="4099" width="14.625" style="175" customWidth="1"/>
    <col min="4100" max="4100" width="13.375" style="175"/>
    <col min="4101" max="4101" width="14.625" style="175" customWidth="1"/>
    <col min="4102" max="4102" width="13.375" style="175"/>
    <col min="4103" max="4103" width="14.625" style="175" customWidth="1"/>
    <col min="4104" max="4104" width="13.375" style="175"/>
    <col min="4105" max="4105" width="14.625" style="175" customWidth="1"/>
    <col min="4106" max="4352" width="13.375" style="175"/>
    <col min="4353" max="4353" width="13.375" style="175" customWidth="1"/>
    <col min="4354" max="4354" width="19.625" style="175" customWidth="1"/>
    <col min="4355" max="4355" width="14.625" style="175" customWidth="1"/>
    <col min="4356" max="4356" width="13.375" style="175"/>
    <col min="4357" max="4357" width="14.625" style="175" customWidth="1"/>
    <col min="4358" max="4358" width="13.375" style="175"/>
    <col min="4359" max="4359" width="14.625" style="175" customWidth="1"/>
    <col min="4360" max="4360" width="13.375" style="175"/>
    <col min="4361" max="4361" width="14.625" style="175" customWidth="1"/>
    <col min="4362" max="4608" width="13.375" style="175"/>
    <col min="4609" max="4609" width="13.375" style="175" customWidth="1"/>
    <col min="4610" max="4610" width="19.625" style="175" customWidth="1"/>
    <col min="4611" max="4611" width="14.625" style="175" customWidth="1"/>
    <col min="4612" max="4612" width="13.375" style="175"/>
    <col min="4613" max="4613" width="14.625" style="175" customWidth="1"/>
    <col min="4614" max="4614" width="13.375" style="175"/>
    <col min="4615" max="4615" width="14.625" style="175" customWidth="1"/>
    <col min="4616" max="4616" width="13.375" style="175"/>
    <col min="4617" max="4617" width="14.625" style="175" customWidth="1"/>
    <col min="4618" max="4864" width="13.375" style="175"/>
    <col min="4865" max="4865" width="13.375" style="175" customWidth="1"/>
    <col min="4866" max="4866" width="19.625" style="175" customWidth="1"/>
    <col min="4867" max="4867" width="14.625" style="175" customWidth="1"/>
    <col min="4868" max="4868" width="13.375" style="175"/>
    <col min="4869" max="4869" width="14.625" style="175" customWidth="1"/>
    <col min="4870" max="4870" width="13.375" style="175"/>
    <col min="4871" max="4871" width="14.625" style="175" customWidth="1"/>
    <col min="4872" max="4872" width="13.375" style="175"/>
    <col min="4873" max="4873" width="14.625" style="175" customWidth="1"/>
    <col min="4874" max="5120" width="13.375" style="175"/>
    <col min="5121" max="5121" width="13.375" style="175" customWidth="1"/>
    <col min="5122" max="5122" width="19.625" style="175" customWidth="1"/>
    <col min="5123" max="5123" width="14.625" style="175" customWidth="1"/>
    <col min="5124" max="5124" width="13.375" style="175"/>
    <col min="5125" max="5125" width="14.625" style="175" customWidth="1"/>
    <col min="5126" max="5126" width="13.375" style="175"/>
    <col min="5127" max="5127" width="14.625" style="175" customWidth="1"/>
    <col min="5128" max="5128" width="13.375" style="175"/>
    <col min="5129" max="5129" width="14.625" style="175" customWidth="1"/>
    <col min="5130" max="5376" width="13.375" style="175"/>
    <col min="5377" max="5377" width="13.375" style="175" customWidth="1"/>
    <col min="5378" max="5378" width="19.625" style="175" customWidth="1"/>
    <col min="5379" max="5379" width="14.625" style="175" customWidth="1"/>
    <col min="5380" max="5380" width="13.375" style="175"/>
    <col min="5381" max="5381" width="14.625" style="175" customWidth="1"/>
    <col min="5382" max="5382" width="13.375" style="175"/>
    <col min="5383" max="5383" width="14.625" style="175" customWidth="1"/>
    <col min="5384" max="5384" width="13.375" style="175"/>
    <col min="5385" max="5385" width="14.625" style="175" customWidth="1"/>
    <col min="5386" max="5632" width="13.375" style="175"/>
    <col min="5633" max="5633" width="13.375" style="175" customWidth="1"/>
    <col min="5634" max="5634" width="19.625" style="175" customWidth="1"/>
    <col min="5635" max="5635" width="14.625" style="175" customWidth="1"/>
    <col min="5636" max="5636" width="13.375" style="175"/>
    <col min="5637" max="5637" width="14.625" style="175" customWidth="1"/>
    <col min="5638" max="5638" width="13.375" style="175"/>
    <col min="5639" max="5639" width="14.625" style="175" customWidth="1"/>
    <col min="5640" max="5640" width="13.375" style="175"/>
    <col min="5641" max="5641" width="14.625" style="175" customWidth="1"/>
    <col min="5642" max="5888" width="13.375" style="175"/>
    <col min="5889" max="5889" width="13.375" style="175" customWidth="1"/>
    <col min="5890" max="5890" width="19.625" style="175" customWidth="1"/>
    <col min="5891" max="5891" width="14.625" style="175" customWidth="1"/>
    <col min="5892" max="5892" width="13.375" style="175"/>
    <col min="5893" max="5893" width="14.625" style="175" customWidth="1"/>
    <col min="5894" max="5894" width="13.375" style="175"/>
    <col min="5895" max="5895" width="14.625" style="175" customWidth="1"/>
    <col min="5896" max="5896" width="13.375" style="175"/>
    <col min="5897" max="5897" width="14.625" style="175" customWidth="1"/>
    <col min="5898" max="6144" width="13.375" style="175"/>
    <col min="6145" max="6145" width="13.375" style="175" customWidth="1"/>
    <col min="6146" max="6146" width="19.625" style="175" customWidth="1"/>
    <col min="6147" max="6147" width="14.625" style="175" customWidth="1"/>
    <col min="6148" max="6148" width="13.375" style="175"/>
    <col min="6149" max="6149" width="14.625" style="175" customWidth="1"/>
    <col min="6150" max="6150" width="13.375" style="175"/>
    <col min="6151" max="6151" width="14.625" style="175" customWidth="1"/>
    <col min="6152" max="6152" width="13.375" style="175"/>
    <col min="6153" max="6153" width="14.625" style="175" customWidth="1"/>
    <col min="6154" max="6400" width="13.375" style="175"/>
    <col min="6401" max="6401" width="13.375" style="175" customWidth="1"/>
    <col min="6402" max="6402" width="19.625" style="175" customWidth="1"/>
    <col min="6403" max="6403" width="14.625" style="175" customWidth="1"/>
    <col min="6404" max="6404" width="13.375" style="175"/>
    <col min="6405" max="6405" width="14.625" style="175" customWidth="1"/>
    <col min="6406" max="6406" width="13.375" style="175"/>
    <col min="6407" max="6407" width="14.625" style="175" customWidth="1"/>
    <col min="6408" max="6408" width="13.375" style="175"/>
    <col min="6409" max="6409" width="14.625" style="175" customWidth="1"/>
    <col min="6410" max="6656" width="13.375" style="175"/>
    <col min="6657" max="6657" width="13.375" style="175" customWidth="1"/>
    <col min="6658" max="6658" width="19.625" style="175" customWidth="1"/>
    <col min="6659" max="6659" width="14.625" style="175" customWidth="1"/>
    <col min="6660" max="6660" width="13.375" style="175"/>
    <col min="6661" max="6661" width="14.625" style="175" customWidth="1"/>
    <col min="6662" max="6662" width="13.375" style="175"/>
    <col min="6663" max="6663" width="14.625" style="175" customWidth="1"/>
    <col min="6664" max="6664" width="13.375" style="175"/>
    <col min="6665" max="6665" width="14.625" style="175" customWidth="1"/>
    <col min="6666" max="6912" width="13.375" style="175"/>
    <col min="6913" max="6913" width="13.375" style="175" customWidth="1"/>
    <col min="6914" max="6914" width="19.625" style="175" customWidth="1"/>
    <col min="6915" max="6915" width="14.625" style="175" customWidth="1"/>
    <col min="6916" max="6916" width="13.375" style="175"/>
    <col min="6917" max="6917" width="14.625" style="175" customWidth="1"/>
    <col min="6918" max="6918" width="13.375" style="175"/>
    <col min="6919" max="6919" width="14.625" style="175" customWidth="1"/>
    <col min="6920" max="6920" width="13.375" style="175"/>
    <col min="6921" max="6921" width="14.625" style="175" customWidth="1"/>
    <col min="6922" max="7168" width="13.375" style="175"/>
    <col min="7169" max="7169" width="13.375" style="175" customWidth="1"/>
    <col min="7170" max="7170" width="19.625" style="175" customWidth="1"/>
    <col min="7171" max="7171" width="14.625" style="175" customWidth="1"/>
    <col min="7172" max="7172" width="13.375" style="175"/>
    <col min="7173" max="7173" width="14.625" style="175" customWidth="1"/>
    <col min="7174" max="7174" width="13.375" style="175"/>
    <col min="7175" max="7175" width="14.625" style="175" customWidth="1"/>
    <col min="7176" max="7176" width="13.375" style="175"/>
    <col min="7177" max="7177" width="14.625" style="175" customWidth="1"/>
    <col min="7178" max="7424" width="13.375" style="175"/>
    <col min="7425" max="7425" width="13.375" style="175" customWidth="1"/>
    <col min="7426" max="7426" width="19.625" style="175" customWidth="1"/>
    <col min="7427" max="7427" width="14.625" style="175" customWidth="1"/>
    <col min="7428" max="7428" width="13.375" style="175"/>
    <col min="7429" max="7429" width="14.625" style="175" customWidth="1"/>
    <col min="7430" max="7430" width="13.375" style="175"/>
    <col min="7431" max="7431" width="14.625" style="175" customWidth="1"/>
    <col min="7432" max="7432" width="13.375" style="175"/>
    <col min="7433" max="7433" width="14.625" style="175" customWidth="1"/>
    <col min="7434" max="7680" width="13.375" style="175"/>
    <col min="7681" max="7681" width="13.375" style="175" customWidth="1"/>
    <col min="7682" max="7682" width="19.625" style="175" customWidth="1"/>
    <col min="7683" max="7683" width="14.625" style="175" customWidth="1"/>
    <col min="7684" max="7684" width="13.375" style="175"/>
    <col min="7685" max="7685" width="14.625" style="175" customWidth="1"/>
    <col min="7686" max="7686" width="13.375" style="175"/>
    <col min="7687" max="7687" width="14.625" style="175" customWidth="1"/>
    <col min="7688" max="7688" width="13.375" style="175"/>
    <col min="7689" max="7689" width="14.625" style="175" customWidth="1"/>
    <col min="7690" max="7936" width="13.375" style="175"/>
    <col min="7937" max="7937" width="13.375" style="175" customWidth="1"/>
    <col min="7938" max="7938" width="19.625" style="175" customWidth="1"/>
    <col min="7939" max="7939" width="14.625" style="175" customWidth="1"/>
    <col min="7940" max="7940" width="13.375" style="175"/>
    <col min="7941" max="7941" width="14.625" style="175" customWidth="1"/>
    <col min="7942" max="7942" width="13.375" style="175"/>
    <col min="7943" max="7943" width="14.625" style="175" customWidth="1"/>
    <col min="7944" max="7944" width="13.375" style="175"/>
    <col min="7945" max="7945" width="14.625" style="175" customWidth="1"/>
    <col min="7946" max="8192" width="13.375" style="175"/>
    <col min="8193" max="8193" width="13.375" style="175" customWidth="1"/>
    <col min="8194" max="8194" width="19.625" style="175" customWidth="1"/>
    <col min="8195" max="8195" width="14.625" style="175" customWidth="1"/>
    <col min="8196" max="8196" width="13.375" style="175"/>
    <col min="8197" max="8197" width="14.625" style="175" customWidth="1"/>
    <col min="8198" max="8198" width="13.375" style="175"/>
    <col min="8199" max="8199" width="14.625" style="175" customWidth="1"/>
    <col min="8200" max="8200" width="13.375" style="175"/>
    <col min="8201" max="8201" width="14.625" style="175" customWidth="1"/>
    <col min="8202" max="8448" width="13.375" style="175"/>
    <col min="8449" max="8449" width="13.375" style="175" customWidth="1"/>
    <col min="8450" max="8450" width="19.625" style="175" customWidth="1"/>
    <col min="8451" max="8451" width="14.625" style="175" customWidth="1"/>
    <col min="8452" max="8452" width="13.375" style="175"/>
    <col min="8453" max="8453" width="14.625" style="175" customWidth="1"/>
    <col min="8454" max="8454" width="13.375" style="175"/>
    <col min="8455" max="8455" width="14.625" style="175" customWidth="1"/>
    <col min="8456" max="8456" width="13.375" style="175"/>
    <col min="8457" max="8457" width="14.625" style="175" customWidth="1"/>
    <col min="8458" max="8704" width="13.375" style="175"/>
    <col min="8705" max="8705" width="13.375" style="175" customWidth="1"/>
    <col min="8706" max="8706" width="19.625" style="175" customWidth="1"/>
    <col min="8707" max="8707" width="14.625" style="175" customWidth="1"/>
    <col min="8708" max="8708" width="13.375" style="175"/>
    <col min="8709" max="8709" width="14.625" style="175" customWidth="1"/>
    <col min="8710" max="8710" width="13.375" style="175"/>
    <col min="8711" max="8711" width="14.625" style="175" customWidth="1"/>
    <col min="8712" max="8712" width="13.375" style="175"/>
    <col min="8713" max="8713" width="14.625" style="175" customWidth="1"/>
    <col min="8714" max="8960" width="13.375" style="175"/>
    <col min="8961" max="8961" width="13.375" style="175" customWidth="1"/>
    <col min="8962" max="8962" width="19.625" style="175" customWidth="1"/>
    <col min="8963" max="8963" width="14.625" style="175" customWidth="1"/>
    <col min="8964" max="8964" width="13.375" style="175"/>
    <col min="8965" max="8965" width="14.625" style="175" customWidth="1"/>
    <col min="8966" max="8966" width="13.375" style="175"/>
    <col min="8967" max="8967" width="14.625" style="175" customWidth="1"/>
    <col min="8968" max="8968" width="13.375" style="175"/>
    <col min="8969" max="8969" width="14.625" style="175" customWidth="1"/>
    <col min="8970" max="9216" width="13.375" style="175"/>
    <col min="9217" max="9217" width="13.375" style="175" customWidth="1"/>
    <col min="9218" max="9218" width="19.625" style="175" customWidth="1"/>
    <col min="9219" max="9219" width="14.625" style="175" customWidth="1"/>
    <col min="9220" max="9220" width="13.375" style="175"/>
    <col min="9221" max="9221" width="14.625" style="175" customWidth="1"/>
    <col min="9222" max="9222" width="13.375" style="175"/>
    <col min="9223" max="9223" width="14.625" style="175" customWidth="1"/>
    <col min="9224" max="9224" width="13.375" style="175"/>
    <col min="9225" max="9225" width="14.625" style="175" customWidth="1"/>
    <col min="9226" max="9472" width="13.375" style="175"/>
    <col min="9473" max="9473" width="13.375" style="175" customWidth="1"/>
    <col min="9474" max="9474" width="19.625" style="175" customWidth="1"/>
    <col min="9475" max="9475" width="14.625" style="175" customWidth="1"/>
    <col min="9476" max="9476" width="13.375" style="175"/>
    <col min="9477" max="9477" width="14.625" style="175" customWidth="1"/>
    <col min="9478" max="9478" width="13.375" style="175"/>
    <col min="9479" max="9479" width="14.625" style="175" customWidth="1"/>
    <col min="9480" max="9480" width="13.375" style="175"/>
    <col min="9481" max="9481" width="14.625" style="175" customWidth="1"/>
    <col min="9482" max="9728" width="13.375" style="175"/>
    <col min="9729" max="9729" width="13.375" style="175" customWidth="1"/>
    <col min="9730" max="9730" width="19.625" style="175" customWidth="1"/>
    <col min="9731" max="9731" width="14.625" style="175" customWidth="1"/>
    <col min="9732" max="9732" width="13.375" style="175"/>
    <col min="9733" max="9733" width="14.625" style="175" customWidth="1"/>
    <col min="9734" max="9734" width="13.375" style="175"/>
    <col min="9735" max="9735" width="14.625" style="175" customWidth="1"/>
    <col min="9736" max="9736" width="13.375" style="175"/>
    <col min="9737" max="9737" width="14.625" style="175" customWidth="1"/>
    <col min="9738" max="9984" width="13.375" style="175"/>
    <col min="9985" max="9985" width="13.375" style="175" customWidth="1"/>
    <col min="9986" max="9986" width="19.625" style="175" customWidth="1"/>
    <col min="9987" max="9987" width="14.625" style="175" customWidth="1"/>
    <col min="9988" max="9988" width="13.375" style="175"/>
    <col min="9989" max="9989" width="14.625" style="175" customWidth="1"/>
    <col min="9990" max="9990" width="13.375" style="175"/>
    <col min="9991" max="9991" width="14.625" style="175" customWidth="1"/>
    <col min="9992" max="9992" width="13.375" style="175"/>
    <col min="9993" max="9993" width="14.625" style="175" customWidth="1"/>
    <col min="9994" max="10240" width="13.375" style="175"/>
    <col min="10241" max="10241" width="13.375" style="175" customWidth="1"/>
    <col min="10242" max="10242" width="19.625" style="175" customWidth="1"/>
    <col min="10243" max="10243" width="14.625" style="175" customWidth="1"/>
    <col min="10244" max="10244" width="13.375" style="175"/>
    <col min="10245" max="10245" width="14.625" style="175" customWidth="1"/>
    <col min="10246" max="10246" width="13.375" style="175"/>
    <col min="10247" max="10247" width="14.625" style="175" customWidth="1"/>
    <col min="10248" max="10248" width="13.375" style="175"/>
    <col min="10249" max="10249" width="14.625" style="175" customWidth="1"/>
    <col min="10250" max="10496" width="13.375" style="175"/>
    <col min="10497" max="10497" width="13.375" style="175" customWidth="1"/>
    <col min="10498" max="10498" width="19.625" style="175" customWidth="1"/>
    <col min="10499" max="10499" width="14.625" style="175" customWidth="1"/>
    <col min="10500" max="10500" width="13.375" style="175"/>
    <col min="10501" max="10501" width="14.625" style="175" customWidth="1"/>
    <col min="10502" max="10502" width="13.375" style="175"/>
    <col min="10503" max="10503" width="14.625" style="175" customWidth="1"/>
    <col min="10504" max="10504" width="13.375" style="175"/>
    <col min="10505" max="10505" width="14.625" style="175" customWidth="1"/>
    <col min="10506" max="10752" width="13.375" style="175"/>
    <col min="10753" max="10753" width="13.375" style="175" customWidth="1"/>
    <col min="10754" max="10754" width="19.625" style="175" customWidth="1"/>
    <col min="10755" max="10755" width="14.625" style="175" customWidth="1"/>
    <col min="10756" max="10756" width="13.375" style="175"/>
    <col min="10757" max="10757" width="14.625" style="175" customWidth="1"/>
    <col min="10758" max="10758" width="13.375" style="175"/>
    <col min="10759" max="10759" width="14.625" style="175" customWidth="1"/>
    <col min="10760" max="10760" width="13.375" style="175"/>
    <col min="10761" max="10761" width="14.625" style="175" customWidth="1"/>
    <col min="10762" max="11008" width="13.375" style="175"/>
    <col min="11009" max="11009" width="13.375" style="175" customWidth="1"/>
    <col min="11010" max="11010" width="19.625" style="175" customWidth="1"/>
    <col min="11011" max="11011" width="14.625" style="175" customWidth="1"/>
    <col min="11012" max="11012" width="13.375" style="175"/>
    <col min="11013" max="11013" width="14.625" style="175" customWidth="1"/>
    <col min="11014" max="11014" width="13.375" style="175"/>
    <col min="11015" max="11015" width="14.625" style="175" customWidth="1"/>
    <col min="11016" max="11016" width="13.375" style="175"/>
    <col min="11017" max="11017" width="14.625" style="175" customWidth="1"/>
    <col min="11018" max="11264" width="13.375" style="175"/>
    <col min="11265" max="11265" width="13.375" style="175" customWidth="1"/>
    <col min="11266" max="11266" width="19.625" style="175" customWidth="1"/>
    <col min="11267" max="11267" width="14.625" style="175" customWidth="1"/>
    <col min="11268" max="11268" width="13.375" style="175"/>
    <col min="11269" max="11269" width="14.625" style="175" customWidth="1"/>
    <col min="11270" max="11270" width="13.375" style="175"/>
    <col min="11271" max="11271" width="14.625" style="175" customWidth="1"/>
    <col min="11272" max="11272" width="13.375" style="175"/>
    <col min="11273" max="11273" width="14.625" style="175" customWidth="1"/>
    <col min="11274" max="11520" width="13.375" style="175"/>
    <col min="11521" max="11521" width="13.375" style="175" customWidth="1"/>
    <col min="11522" max="11522" width="19.625" style="175" customWidth="1"/>
    <col min="11523" max="11523" width="14.625" style="175" customWidth="1"/>
    <col min="11524" max="11524" width="13.375" style="175"/>
    <col min="11525" max="11525" width="14.625" style="175" customWidth="1"/>
    <col min="11526" max="11526" width="13.375" style="175"/>
    <col min="11527" max="11527" width="14.625" style="175" customWidth="1"/>
    <col min="11528" max="11528" width="13.375" style="175"/>
    <col min="11529" max="11529" width="14.625" style="175" customWidth="1"/>
    <col min="11530" max="11776" width="13.375" style="175"/>
    <col min="11777" max="11777" width="13.375" style="175" customWidth="1"/>
    <col min="11778" max="11778" width="19.625" style="175" customWidth="1"/>
    <col min="11779" max="11779" width="14.625" style="175" customWidth="1"/>
    <col min="11780" max="11780" width="13.375" style="175"/>
    <col min="11781" max="11781" width="14.625" style="175" customWidth="1"/>
    <col min="11782" max="11782" width="13.375" style="175"/>
    <col min="11783" max="11783" width="14.625" style="175" customWidth="1"/>
    <col min="11784" max="11784" width="13.375" style="175"/>
    <col min="11785" max="11785" width="14.625" style="175" customWidth="1"/>
    <col min="11786" max="12032" width="13.375" style="175"/>
    <col min="12033" max="12033" width="13.375" style="175" customWidth="1"/>
    <col min="12034" max="12034" width="19.625" style="175" customWidth="1"/>
    <col min="12035" max="12035" width="14.625" style="175" customWidth="1"/>
    <col min="12036" max="12036" width="13.375" style="175"/>
    <col min="12037" max="12037" width="14.625" style="175" customWidth="1"/>
    <col min="12038" max="12038" width="13.375" style="175"/>
    <col min="12039" max="12039" width="14.625" style="175" customWidth="1"/>
    <col min="12040" max="12040" width="13.375" style="175"/>
    <col min="12041" max="12041" width="14.625" style="175" customWidth="1"/>
    <col min="12042" max="12288" width="13.375" style="175"/>
    <col min="12289" max="12289" width="13.375" style="175" customWidth="1"/>
    <col min="12290" max="12290" width="19.625" style="175" customWidth="1"/>
    <col min="12291" max="12291" width="14.625" style="175" customWidth="1"/>
    <col min="12292" max="12292" width="13.375" style="175"/>
    <col min="12293" max="12293" width="14.625" style="175" customWidth="1"/>
    <col min="12294" max="12294" width="13.375" style="175"/>
    <col min="12295" max="12295" width="14.625" style="175" customWidth="1"/>
    <col min="12296" max="12296" width="13.375" style="175"/>
    <col min="12297" max="12297" width="14.625" style="175" customWidth="1"/>
    <col min="12298" max="12544" width="13.375" style="175"/>
    <col min="12545" max="12545" width="13.375" style="175" customWidth="1"/>
    <col min="12546" max="12546" width="19.625" style="175" customWidth="1"/>
    <col min="12547" max="12547" width="14.625" style="175" customWidth="1"/>
    <col min="12548" max="12548" width="13.375" style="175"/>
    <col min="12549" max="12549" width="14.625" style="175" customWidth="1"/>
    <col min="12550" max="12550" width="13.375" style="175"/>
    <col min="12551" max="12551" width="14.625" style="175" customWidth="1"/>
    <col min="12552" max="12552" width="13.375" style="175"/>
    <col min="12553" max="12553" width="14.625" style="175" customWidth="1"/>
    <col min="12554" max="12800" width="13.375" style="175"/>
    <col min="12801" max="12801" width="13.375" style="175" customWidth="1"/>
    <col min="12802" max="12802" width="19.625" style="175" customWidth="1"/>
    <col min="12803" max="12803" width="14.625" style="175" customWidth="1"/>
    <col min="12804" max="12804" width="13.375" style="175"/>
    <col min="12805" max="12805" width="14.625" style="175" customWidth="1"/>
    <col min="12806" max="12806" width="13.375" style="175"/>
    <col min="12807" max="12807" width="14.625" style="175" customWidth="1"/>
    <col min="12808" max="12808" width="13.375" style="175"/>
    <col min="12809" max="12809" width="14.625" style="175" customWidth="1"/>
    <col min="12810" max="13056" width="13.375" style="175"/>
    <col min="13057" max="13057" width="13.375" style="175" customWidth="1"/>
    <col min="13058" max="13058" width="19.625" style="175" customWidth="1"/>
    <col min="13059" max="13059" width="14.625" style="175" customWidth="1"/>
    <col min="13060" max="13060" width="13.375" style="175"/>
    <col min="13061" max="13061" width="14.625" style="175" customWidth="1"/>
    <col min="13062" max="13062" width="13.375" style="175"/>
    <col min="13063" max="13063" width="14.625" style="175" customWidth="1"/>
    <col min="13064" max="13064" width="13.375" style="175"/>
    <col min="13065" max="13065" width="14.625" style="175" customWidth="1"/>
    <col min="13066" max="13312" width="13.375" style="175"/>
    <col min="13313" max="13313" width="13.375" style="175" customWidth="1"/>
    <col min="13314" max="13314" width="19.625" style="175" customWidth="1"/>
    <col min="13315" max="13315" width="14.625" style="175" customWidth="1"/>
    <col min="13316" max="13316" width="13.375" style="175"/>
    <col min="13317" max="13317" width="14.625" style="175" customWidth="1"/>
    <col min="13318" max="13318" width="13.375" style="175"/>
    <col min="13319" max="13319" width="14.625" style="175" customWidth="1"/>
    <col min="13320" max="13320" width="13.375" style="175"/>
    <col min="13321" max="13321" width="14.625" style="175" customWidth="1"/>
    <col min="13322" max="13568" width="13.375" style="175"/>
    <col min="13569" max="13569" width="13.375" style="175" customWidth="1"/>
    <col min="13570" max="13570" width="19.625" style="175" customWidth="1"/>
    <col min="13571" max="13571" width="14.625" style="175" customWidth="1"/>
    <col min="13572" max="13572" width="13.375" style="175"/>
    <col min="13573" max="13573" width="14.625" style="175" customWidth="1"/>
    <col min="13574" max="13574" width="13.375" style="175"/>
    <col min="13575" max="13575" width="14.625" style="175" customWidth="1"/>
    <col min="13576" max="13576" width="13.375" style="175"/>
    <col min="13577" max="13577" width="14.625" style="175" customWidth="1"/>
    <col min="13578" max="13824" width="13.375" style="175"/>
    <col min="13825" max="13825" width="13.375" style="175" customWidth="1"/>
    <col min="13826" max="13826" width="19.625" style="175" customWidth="1"/>
    <col min="13827" max="13827" width="14.625" style="175" customWidth="1"/>
    <col min="13828" max="13828" width="13.375" style="175"/>
    <col min="13829" max="13829" width="14.625" style="175" customWidth="1"/>
    <col min="13830" max="13830" width="13.375" style="175"/>
    <col min="13831" max="13831" width="14.625" style="175" customWidth="1"/>
    <col min="13832" max="13832" width="13.375" style="175"/>
    <col min="13833" max="13833" width="14.625" style="175" customWidth="1"/>
    <col min="13834" max="14080" width="13.375" style="175"/>
    <col min="14081" max="14081" width="13.375" style="175" customWidth="1"/>
    <col min="14082" max="14082" width="19.625" style="175" customWidth="1"/>
    <col min="14083" max="14083" width="14.625" style="175" customWidth="1"/>
    <col min="14084" max="14084" width="13.375" style="175"/>
    <col min="14085" max="14085" width="14.625" style="175" customWidth="1"/>
    <col min="14086" max="14086" width="13.375" style="175"/>
    <col min="14087" max="14087" width="14.625" style="175" customWidth="1"/>
    <col min="14088" max="14088" width="13.375" style="175"/>
    <col min="14089" max="14089" width="14.625" style="175" customWidth="1"/>
    <col min="14090" max="14336" width="13.375" style="175"/>
    <col min="14337" max="14337" width="13.375" style="175" customWidth="1"/>
    <col min="14338" max="14338" width="19.625" style="175" customWidth="1"/>
    <col min="14339" max="14339" width="14.625" style="175" customWidth="1"/>
    <col min="14340" max="14340" width="13.375" style="175"/>
    <col min="14341" max="14341" width="14.625" style="175" customWidth="1"/>
    <col min="14342" max="14342" width="13.375" style="175"/>
    <col min="14343" max="14343" width="14.625" style="175" customWidth="1"/>
    <col min="14344" max="14344" width="13.375" style="175"/>
    <col min="14345" max="14345" width="14.625" style="175" customWidth="1"/>
    <col min="14346" max="14592" width="13.375" style="175"/>
    <col min="14593" max="14593" width="13.375" style="175" customWidth="1"/>
    <col min="14594" max="14594" width="19.625" style="175" customWidth="1"/>
    <col min="14595" max="14595" width="14.625" style="175" customWidth="1"/>
    <col min="14596" max="14596" width="13.375" style="175"/>
    <col min="14597" max="14597" width="14.625" style="175" customWidth="1"/>
    <col min="14598" max="14598" width="13.375" style="175"/>
    <col min="14599" max="14599" width="14.625" style="175" customWidth="1"/>
    <col min="14600" max="14600" width="13.375" style="175"/>
    <col min="14601" max="14601" width="14.625" style="175" customWidth="1"/>
    <col min="14602" max="14848" width="13.375" style="175"/>
    <col min="14849" max="14849" width="13.375" style="175" customWidth="1"/>
    <col min="14850" max="14850" width="19.625" style="175" customWidth="1"/>
    <col min="14851" max="14851" width="14.625" style="175" customWidth="1"/>
    <col min="14852" max="14852" width="13.375" style="175"/>
    <col min="14853" max="14853" width="14.625" style="175" customWidth="1"/>
    <col min="14854" max="14854" width="13.375" style="175"/>
    <col min="14855" max="14855" width="14.625" style="175" customWidth="1"/>
    <col min="14856" max="14856" width="13.375" style="175"/>
    <col min="14857" max="14857" width="14.625" style="175" customWidth="1"/>
    <col min="14858" max="15104" width="13.375" style="175"/>
    <col min="15105" max="15105" width="13.375" style="175" customWidth="1"/>
    <col min="15106" max="15106" width="19.625" style="175" customWidth="1"/>
    <col min="15107" max="15107" width="14.625" style="175" customWidth="1"/>
    <col min="15108" max="15108" width="13.375" style="175"/>
    <col min="15109" max="15109" width="14.625" style="175" customWidth="1"/>
    <col min="15110" max="15110" width="13.375" style="175"/>
    <col min="15111" max="15111" width="14.625" style="175" customWidth="1"/>
    <col min="15112" max="15112" width="13.375" style="175"/>
    <col min="15113" max="15113" width="14.625" style="175" customWidth="1"/>
    <col min="15114" max="15360" width="13.375" style="175"/>
    <col min="15361" max="15361" width="13.375" style="175" customWidth="1"/>
    <col min="15362" max="15362" width="19.625" style="175" customWidth="1"/>
    <col min="15363" max="15363" width="14.625" style="175" customWidth="1"/>
    <col min="15364" max="15364" width="13.375" style="175"/>
    <col min="15365" max="15365" width="14.625" style="175" customWidth="1"/>
    <col min="15366" max="15366" width="13.375" style="175"/>
    <col min="15367" max="15367" width="14.625" style="175" customWidth="1"/>
    <col min="15368" max="15368" width="13.375" style="175"/>
    <col min="15369" max="15369" width="14.625" style="175" customWidth="1"/>
    <col min="15370" max="15616" width="13.375" style="175"/>
    <col min="15617" max="15617" width="13.375" style="175" customWidth="1"/>
    <col min="15618" max="15618" width="19.625" style="175" customWidth="1"/>
    <col min="15619" max="15619" width="14.625" style="175" customWidth="1"/>
    <col min="15620" max="15620" width="13.375" style="175"/>
    <col min="15621" max="15621" width="14.625" style="175" customWidth="1"/>
    <col min="15622" max="15622" width="13.375" style="175"/>
    <col min="15623" max="15623" width="14.625" style="175" customWidth="1"/>
    <col min="15624" max="15624" width="13.375" style="175"/>
    <col min="15625" max="15625" width="14.625" style="175" customWidth="1"/>
    <col min="15626" max="15872" width="13.375" style="175"/>
    <col min="15873" max="15873" width="13.375" style="175" customWidth="1"/>
    <col min="15874" max="15874" width="19.625" style="175" customWidth="1"/>
    <col min="15875" max="15875" width="14.625" style="175" customWidth="1"/>
    <col min="15876" max="15876" width="13.375" style="175"/>
    <col min="15877" max="15877" width="14.625" style="175" customWidth="1"/>
    <col min="15878" max="15878" width="13.375" style="175"/>
    <col min="15879" max="15879" width="14.625" style="175" customWidth="1"/>
    <col min="15880" max="15880" width="13.375" style="175"/>
    <col min="15881" max="15881" width="14.625" style="175" customWidth="1"/>
    <col min="15882" max="16128" width="13.375" style="175"/>
    <col min="16129" max="16129" width="13.375" style="175" customWidth="1"/>
    <col min="16130" max="16130" width="19.625" style="175" customWidth="1"/>
    <col min="16131" max="16131" width="14.625" style="175" customWidth="1"/>
    <col min="16132" max="16132" width="13.375" style="175"/>
    <col min="16133" max="16133" width="14.625" style="175" customWidth="1"/>
    <col min="16134" max="16134" width="13.375" style="175"/>
    <col min="16135" max="16135" width="14.625" style="175" customWidth="1"/>
    <col min="16136" max="16136" width="13.375" style="175"/>
    <col min="16137" max="16137" width="14.625" style="175" customWidth="1"/>
    <col min="16138" max="16384" width="13.375" style="175"/>
  </cols>
  <sheetData>
    <row r="1" spans="1:14" x14ac:dyDescent="0.2">
      <c r="A1" s="174"/>
    </row>
    <row r="6" spans="1:14" x14ac:dyDescent="0.2">
      <c r="C6" s="176" t="s">
        <v>666</v>
      </c>
    </row>
    <row r="7" spans="1:14" x14ac:dyDescent="0.2">
      <c r="C7" s="174" t="s">
        <v>651</v>
      </c>
    </row>
    <row r="8" spans="1:14" x14ac:dyDescent="0.2">
      <c r="B8" s="248"/>
      <c r="C8" s="272" t="s">
        <v>667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</row>
    <row r="9" spans="1:14" ht="18" thickBot="1" x14ac:dyDescent="0.25">
      <c r="B9" s="177"/>
      <c r="C9" s="179" t="s">
        <v>668</v>
      </c>
      <c r="D9" s="177"/>
      <c r="E9" s="177"/>
      <c r="F9" s="177"/>
      <c r="G9" s="177"/>
      <c r="H9" s="177"/>
      <c r="I9" s="177"/>
      <c r="J9" s="177"/>
      <c r="N9" s="248"/>
    </row>
    <row r="10" spans="1:14" x14ac:dyDescent="0.2">
      <c r="D10" s="180"/>
      <c r="E10" s="180"/>
      <c r="F10" s="180"/>
      <c r="G10" s="182" t="s">
        <v>669</v>
      </c>
      <c r="H10" s="273"/>
      <c r="I10" s="182" t="s">
        <v>600</v>
      </c>
      <c r="J10" s="180"/>
      <c r="N10" s="248"/>
    </row>
    <row r="11" spans="1:14" x14ac:dyDescent="0.2">
      <c r="D11" s="182" t="s">
        <v>670</v>
      </c>
      <c r="E11" s="182" t="s">
        <v>671</v>
      </c>
      <c r="F11" s="182" t="s">
        <v>672</v>
      </c>
      <c r="G11" s="182" t="s">
        <v>673</v>
      </c>
      <c r="H11" s="182" t="s">
        <v>674</v>
      </c>
      <c r="I11" s="182" t="s">
        <v>331</v>
      </c>
      <c r="J11" s="182" t="s">
        <v>675</v>
      </c>
      <c r="N11" s="248"/>
    </row>
    <row r="12" spans="1:14" x14ac:dyDescent="0.2">
      <c r="B12" s="183"/>
      <c r="C12" s="183"/>
      <c r="D12" s="185"/>
      <c r="E12" s="185"/>
      <c r="F12" s="274" t="s">
        <v>676</v>
      </c>
      <c r="G12" s="274" t="s">
        <v>677</v>
      </c>
      <c r="H12" s="274" t="s">
        <v>678</v>
      </c>
      <c r="I12" s="274" t="s">
        <v>679</v>
      </c>
      <c r="J12" s="185"/>
      <c r="N12" s="248"/>
    </row>
    <row r="13" spans="1:14" x14ac:dyDescent="0.2">
      <c r="D13" s="189" t="s">
        <v>680</v>
      </c>
      <c r="E13" s="190" t="s">
        <v>612</v>
      </c>
      <c r="F13" s="190" t="s">
        <v>681</v>
      </c>
      <c r="G13" s="190" t="s">
        <v>613</v>
      </c>
      <c r="H13" s="275" t="s">
        <v>682</v>
      </c>
      <c r="I13" s="275" t="s">
        <v>682</v>
      </c>
      <c r="J13" s="190" t="s">
        <v>99</v>
      </c>
      <c r="N13" s="248"/>
    </row>
    <row r="14" spans="1:14" x14ac:dyDescent="0.2">
      <c r="D14" s="180"/>
      <c r="G14" s="176" t="s">
        <v>683</v>
      </c>
      <c r="H14" s="276"/>
      <c r="I14" s="276"/>
      <c r="J14" s="276"/>
      <c r="N14" s="248"/>
    </row>
    <row r="15" spans="1:14" x14ac:dyDescent="0.2">
      <c r="B15" s="174" t="s">
        <v>662</v>
      </c>
      <c r="C15" s="277" t="s">
        <v>684</v>
      </c>
      <c r="D15" s="230">
        <v>44</v>
      </c>
      <c r="E15" s="199">
        <v>5</v>
      </c>
      <c r="F15" s="199">
        <v>23</v>
      </c>
      <c r="G15" s="199">
        <v>5.6</v>
      </c>
      <c r="H15" s="256">
        <v>653</v>
      </c>
      <c r="I15" s="256">
        <v>68800</v>
      </c>
      <c r="J15" s="256">
        <v>12910</v>
      </c>
      <c r="N15" s="248"/>
    </row>
    <row r="16" spans="1:14" x14ac:dyDescent="0.2">
      <c r="B16" s="174" t="s">
        <v>411</v>
      </c>
      <c r="C16" s="174" t="s">
        <v>685</v>
      </c>
      <c r="D16" s="230">
        <v>45.6</v>
      </c>
      <c r="E16" s="199">
        <v>5.0999999999999996</v>
      </c>
      <c r="F16" s="199">
        <v>20.7</v>
      </c>
      <c r="G16" s="199">
        <v>5.5</v>
      </c>
      <c r="H16" s="256">
        <v>799</v>
      </c>
      <c r="I16" s="256">
        <v>59800</v>
      </c>
      <c r="J16" s="256">
        <v>20120</v>
      </c>
      <c r="N16" s="248"/>
    </row>
    <row r="17" spans="2:14" x14ac:dyDescent="0.2">
      <c r="D17" s="180"/>
      <c r="N17" s="248"/>
    </row>
    <row r="18" spans="2:14" x14ac:dyDescent="0.2">
      <c r="B18" s="174" t="s">
        <v>412</v>
      </c>
      <c r="C18" s="174" t="s">
        <v>685</v>
      </c>
      <c r="D18" s="233">
        <v>43.2</v>
      </c>
      <c r="E18" s="234">
        <v>5.3</v>
      </c>
      <c r="F18" s="234">
        <v>21</v>
      </c>
      <c r="G18" s="234">
        <v>5.5</v>
      </c>
      <c r="H18" s="276">
        <v>832</v>
      </c>
      <c r="I18" s="276">
        <v>67300</v>
      </c>
      <c r="J18" s="276">
        <v>17390</v>
      </c>
      <c r="N18" s="248"/>
    </row>
    <row r="19" spans="2:14" x14ac:dyDescent="0.2">
      <c r="B19" s="174" t="s">
        <v>663</v>
      </c>
      <c r="C19" s="174" t="s">
        <v>685</v>
      </c>
      <c r="D19" s="233">
        <v>43.3</v>
      </c>
      <c r="E19" s="199">
        <v>4.7</v>
      </c>
      <c r="F19" s="199">
        <v>20.5</v>
      </c>
      <c r="G19" s="199">
        <v>5.7</v>
      </c>
      <c r="H19" s="276">
        <v>835</v>
      </c>
      <c r="I19" s="276">
        <v>54200</v>
      </c>
      <c r="J19" s="276">
        <v>16470</v>
      </c>
      <c r="N19" s="248"/>
    </row>
    <row r="20" spans="2:14" s="226" customFormat="1" x14ac:dyDescent="0.2">
      <c r="B20" s="176" t="s">
        <v>414</v>
      </c>
      <c r="C20" s="176" t="s">
        <v>685</v>
      </c>
      <c r="D20" s="235">
        <v>44.3</v>
      </c>
      <c r="E20" s="237">
        <v>4.8</v>
      </c>
      <c r="F20" s="237">
        <v>20.5</v>
      </c>
      <c r="G20" s="237">
        <v>5.7</v>
      </c>
      <c r="H20" s="278">
        <v>834</v>
      </c>
      <c r="I20" s="278">
        <v>52600</v>
      </c>
      <c r="J20" s="278">
        <v>18300</v>
      </c>
      <c r="N20" s="279"/>
    </row>
    <row r="21" spans="2:14" x14ac:dyDescent="0.2">
      <c r="D21" s="180"/>
      <c r="G21" s="176" t="s">
        <v>686</v>
      </c>
      <c r="H21" s="276"/>
      <c r="I21" s="276"/>
      <c r="J21" s="276"/>
      <c r="N21" s="248"/>
    </row>
    <row r="22" spans="2:14" x14ac:dyDescent="0.2">
      <c r="B22" s="174" t="s">
        <v>662</v>
      </c>
      <c r="C22" s="277" t="s">
        <v>684</v>
      </c>
      <c r="D22" s="230">
        <v>45.9</v>
      </c>
      <c r="E22" s="199">
        <v>5.8</v>
      </c>
      <c r="F22" s="199">
        <v>21.7</v>
      </c>
      <c r="G22" s="199">
        <v>6.4</v>
      </c>
      <c r="H22" s="256">
        <v>595</v>
      </c>
      <c r="I22" s="256">
        <v>69000</v>
      </c>
      <c r="J22" s="256">
        <v>2530</v>
      </c>
      <c r="N22" s="248"/>
    </row>
    <row r="23" spans="2:14" x14ac:dyDescent="0.2">
      <c r="B23" s="174" t="s">
        <v>411</v>
      </c>
      <c r="C23" s="174" t="s">
        <v>685</v>
      </c>
      <c r="D23" s="230">
        <v>46.8</v>
      </c>
      <c r="E23" s="199">
        <v>4.5</v>
      </c>
      <c r="F23" s="199">
        <v>20.3</v>
      </c>
      <c r="G23" s="199">
        <v>6</v>
      </c>
      <c r="H23" s="256">
        <v>725</v>
      </c>
      <c r="I23" s="256">
        <v>59000</v>
      </c>
      <c r="J23" s="256">
        <v>6090</v>
      </c>
      <c r="N23" s="248"/>
    </row>
    <row r="24" spans="2:14" x14ac:dyDescent="0.2">
      <c r="D24" s="180"/>
      <c r="N24" s="248"/>
    </row>
    <row r="25" spans="2:14" x14ac:dyDescent="0.2">
      <c r="B25" s="174" t="s">
        <v>412</v>
      </c>
      <c r="C25" s="174" t="s">
        <v>685</v>
      </c>
      <c r="D25" s="233">
        <v>45.4</v>
      </c>
      <c r="E25" s="234">
        <v>6.4</v>
      </c>
      <c r="F25" s="234">
        <v>20.6</v>
      </c>
      <c r="G25" s="234">
        <v>5.7</v>
      </c>
      <c r="H25" s="276">
        <v>803</v>
      </c>
      <c r="I25" s="276">
        <v>89300</v>
      </c>
      <c r="J25" s="276">
        <v>4360</v>
      </c>
      <c r="N25" s="248"/>
    </row>
    <row r="26" spans="2:14" x14ac:dyDescent="0.2">
      <c r="B26" s="174" t="s">
        <v>663</v>
      </c>
      <c r="C26" s="174" t="s">
        <v>685</v>
      </c>
      <c r="D26" s="233">
        <v>45.8</v>
      </c>
      <c r="E26" s="199">
        <v>5.6</v>
      </c>
      <c r="F26" s="199">
        <v>19.899999999999999</v>
      </c>
      <c r="G26" s="199">
        <v>6.3</v>
      </c>
      <c r="H26" s="276">
        <v>778</v>
      </c>
      <c r="I26" s="276">
        <v>68700</v>
      </c>
      <c r="J26" s="276">
        <v>4540</v>
      </c>
      <c r="N26" s="248"/>
    </row>
    <row r="27" spans="2:14" x14ac:dyDescent="0.2">
      <c r="B27" s="176" t="s">
        <v>414</v>
      </c>
      <c r="C27" s="176" t="s">
        <v>685</v>
      </c>
      <c r="D27" s="235">
        <v>46.1</v>
      </c>
      <c r="E27" s="237">
        <v>5.3</v>
      </c>
      <c r="F27" s="237">
        <v>20.5</v>
      </c>
      <c r="G27" s="237">
        <v>6.1</v>
      </c>
      <c r="H27" s="278">
        <v>775</v>
      </c>
      <c r="I27" s="278">
        <v>54100</v>
      </c>
      <c r="J27" s="278">
        <v>6320</v>
      </c>
      <c r="N27" s="248"/>
    </row>
    <row r="28" spans="2:14" x14ac:dyDescent="0.2">
      <c r="D28" s="180"/>
      <c r="F28" s="176" t="s">
        <v>687</v>
      </c>
      <c r="H28" s="276"/>
      <c r="I28" s="276"/>
      <c r="J28" s="276"/>
      <c r="N28" s="248"/>
    </row>
    <row r="29" spans="2:14" x14ac:dyDescent="0.2">
      <c r="B29" s="174" t="s">
        <v>662</v>
      </c>
      <c r="C29" s="277" t="s">
        <v>684</v>
      </c>
      <c r="D29" s="230">
        <v>42.3</v>
      </c>
      <c r="E29" s="199">
        <v>5</v>
      </c>
      <c r="F29" s="199">
        <v>24</v>
      </c>
      <c r="G29" s="199">
        <v>5.3</v>
      </c>
      <c r="H29" s="256">
        <v>633</v>
      </c>
      <c r="I29" s="256">
        <v>73000</v>
      </c>
      <c r="J29" s="256">
        <v>7150</v>
      </c>
      <c r="N29" s="248"/>
    </row>
    <row r="30" spans="2:14" x14ac:dyDescent="0.2">
      <c r="B30" s="174" t="s">
        <v>411</v>
      </c>
      <c r="C30" s="174" t="s">
        <v>685</v>
      </c>
      <c r="D30" s="230">
        <v>45.1</v>
      </c>
      <c r="E30" s="199">
        <v>5.9</v>
      </c>
      <c r="F30" s="199">
        <v>21.8</v>
      </c>
      <c r="G30" s="199">
        <v>5.0999999999999996</v>
      </c>
      <c r="H30" s="256">
        <v>782</v>
      </c>
      <c r="I30" s="256">
        <v>76500</v>
      </c>
      <c r="J30" s="256">
        <v>8900</v>
      </c>
      <c r="N30" s="248"/>
    </row>
    <row r="31" spans="2:14" x14ac:dyDescent="0.2">
      <c r="D31" s="180"/>
      <c r="N31" s="248"/>
    </row>
    <row r="32" spans="2:14" x14ac:dyDescent="0.2">
      <c r="B32" s="174" t="s">
        <v>412</v>
      </c>
      <c r="C32" s="174" t="s">
        <v>685</v>
      </c>
      <c r="D32" s="233">
        <v>40.700000000000003</v>
      </c>
      <c r="E32" s="234">
        <v>4.9000000000000004</v>
      </c>
      <c r="F32" s="234">
        <v>20.9</v>
      </c>
      <c r="G32" s="234">
        <v>5.3</v>
      </c>
      <c r="H32" s="276">
        <v>816</v>
      </c>
      <c r="I32" s="276">
        <v>51200</v>
      </c>
      <c r="J32" s="276">
        <v>7900</v>
      </c>
      <c r="N32" s="248"/>
    </row>
    <row r="33" spans="1:14" x14ac:dyDescent="0.2">
      <c r="B33" s="174" t="s">
        <v>663</v>
      </c>
      <c r="C33" s="174" t="s">
        <v>685</v>
      </c>
      <c r="D33" s="233">
        <v>41.7</v>
      </c>
      <c r="E33" s="199">
        <v>4.5</v>
      </c>
      <c r="F33" s="199">
        <v>20.7</v>
      </c>
      <c r="G33" s="199">
        <v>5.2</v>
      </c>
      <c r="H33" s="276">
        <v>801</v>
      </c>
      <c r="I33" s="276">
        <v>49500</v>
      </c>
      <c r="J33" s="276">
        <v>6860</v>
      </c>
      <c r="N33" s="248"/>
    </row>
    <row r="34" spans="1:14" s="226" customFormat="1" x14ac:dyDescent="0.2">
      <c r="B34" s="176" t="s">
        <v>414</v>
      </c>
      <c r="C34" s="176" t="s">
        <v>685</v>
      </c>
      <c r="D34" s="235">
        <v>43.8</v>
      </c>
      <c r="E34" s="237">
        <v>5.0999999999999996</v>
      </c>
      <c r="F34" s="237">
        <v>20.7</v>
      </c>
      <c r="G34" s="237">
        <v>5.4</v>
      </c>
      <c r="H34" s="278">
        <v>820</v>
      </c>
      <c r="I34" s="278">
        <v>44300</v>
      </c>
      <c r="J34" s="278">
        <v>6000</v>
      </c>
      <c r="N34" s="279"/>
    </row>
    <row r="35" spans="1:14" x14ac:dyDescent="0.2">
      <c r="B35" s="176"/>
      <c r="C35" s="176"/>
      <c r="D35" s="233"/>
      <c r="E35" s="199"/>
      <c r="F35" s="199"/>
      <c r="G35" s="199"/>
      <c r="H35" s="276"/>
      <c r="I35" s="276"/>
      <c r="J35" s="276"/>
      <c r="N35" s="248"/>
    </row>
    <row r="36" spans="1:14" x14ac:dyDescent="0.2">
      <c r="D36" s="180"/>
      <c r="G36" s="176" t="s">
        <v>187</v>
      </c>
      <c r="H36" s="276"/>
      <c r="I36" s="276"/>
      <c r="J36" s="276"/>
      <c r="N36" s="248"/>
    </row>
    <row r="37" spans="1:14" x14ac:dyDescent="0.2">
      <c r="B37" s="174" t="s">
        <v>662</v>
      </c>
      <c r="C37" s="277" t="s">
        <v>684</v>
      </c>
      <c r="D37" s="230">
        <v>47.9</v>
      </c>
      <c r="E37" s="199">
        <v>4.5999999999999996</v>
      </c>
      <c r="F37" s="199">
        <v>22.4</v>
      </c>
      <c r="G37" s="199">
        <v>5.8</v>
      </c>
      <c r="H37" s="256">
        <v>756</v>
      </c>
      <c r="I37" s="256">
        <v>62300</v>
      </c>
      <c r="J37" s="256">
        <v>2540</v>
      </c>
      <c r="N37" s="248"/>
    </row>
    <row r="38" spans="1:14" x14ac:dyDescent="0.2">
      <c r="B38" s="174" t="s">
        <v>411</v>
      </c>
      <c r="C38" s="174" t="s">
        <v>685</v>
      </c>
      <c r="D38" s="230">
        <v>45.6</v>
      </c>
      <c r="E38" s="199">
        <v>4.7</v>
      </c>
      <c r="F38" s="199">
        <v>19</v>
      </c>
      <c r="G38" s="199">
        <v>5.4</v>
      </c>
      <c r="H38" s="256">
        <v>922</v>
      </c>
      <c r="I38" s="256">
        <v>30800</v>
      </c>
      <c r="J38" s="256">
        <v>4440</v>
      </c>
      <c r="N38" s="248"/>
    </row>
    <row r="39" spans="1:14" x14ac:dyDescent="0.2">
      <c r="D39" s="180"/>
      <c r="N39" s="248"/>
    </row>
    <row r="40" spans="1:14" x14ac:dyDescent="0.2">
      <c r="B40" s="174" t="s">
        <v>412</v>
      </c>
      <c r="C40" s="174" t="s">
        <v>685</v>
      </c>
      <c r="D40" s="233">
        <v>45.9</v>
      </c>
      <c r="E40" s="234">
        <v>5.2</v>
      </c>
      <c r="F40" s="234">
        <v>22</v>
      </c>
      <c r="G40" s="234">
        <v>5.8</v>
      </c>
      <c r="H40" s="276">
        <v>895</v>
      </c>
      <c r="I40" s="276">
        <v>65400</v>
      </c>
      <c r="J40" s="276">
        <v>3950</v>
      </c>
      <c r="N40" s="248"/>
    </row>
    <row r="41" spans="1:14" x14ac:dyDescent="0.2">
      <c r="B41" s="174" t="s">
        <v>663</v>
      </c>
      <c r="C41" s="174" t="s">
        <v>685</v>
      </c>
      <c r="D41" s="233">
        <v>44.4</v>
      </c>
      <c r="E41" s="199">
        <v>4.4000000000000004</v>
      </c>
      <c r="F41" s="199">
        <v>20.6</v>
      </c>
      <c r="G41" s="199">
        <v>5.9</v>
      </c>
      <c r="H41" s="276">
        <v>962</v>
      </c>
      <c r="I41" s="276">
        <v>51100</v>
      </c>
      <c r="J41" s="276">
        <v>4350</v>
      </c>
      <c r="N41" s="248"/>
    </row>
    <row r="42" spans="1:14" x14ac:dyDescent="0.2">
      <c r="B42" s="176" t="s">
        <v>414</v>
      </c>
      <c r="C42" s="176" t="s">
        <v>685</v>
      </c>
      <c r="D42" s="235">
        <v>44.6</v>
      </c>
      <c r="E42" s="237">
        <v>4.2</v>
      </c>
      <c r="F42" s="237">
        <v>20.3</v>
      </c>
      <c r="G42" s="237">
        <v>5.4</v>
      </c>
      <c r="H42" s="278">
        <v>930</v>
      </c>
      <c r="I42" s="278">
        <v>71300</v>
      </c>
      <c r="J42" s="278">
        <v>4640</v>
      </c>
      <c r="N42" s="248"/>
    </row>
    <row r="43" spans="1:14" ht="18" thickBot="1" x14ac:dyDescent="0.25">
      <c r="B43" s="177"/>
      <c r="C43" s="177"/>
      <c r="D43" s="202"/>
      <c r="E43" s="203"/>
      <c r="F43" s="203"/>
      <c r="G43" s="203"/>
      <c r="H43" s="280"/>
      <c r="I43" s="280"/>
      <c r="J43" s="280"/>
      <c r="N43" s="248"/>
    </row>
    <row r="44" spans="1:14" x14ac:dyDescent="0.2">
      <c r="C44" s="174" t="s">
        <v>632</v>
      </c>
      <c r="H44" s="276"/>
      <c r="I44" s="276"/>
      <c r="J44" s="276"/>
      <c r="N44" s="248"/>
    </row>
    <row r="45" spans="1:14" x14ac:dyDescent="0.2">
      <c r="A45" s="174"/>
    </row>
  </sheetData>
  <phoneticPr fontId="2"/>
  <pageMargins left="0.32" right="0.43" top="0.6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L70"/>
  <sheetViews>
    <sheetView showGridLines="0" topLeftCell="A13" zoomScale="75" workbookViewId="0">
      <selection activeCell="M12" sqref="M12"/>
    </sheetView>
  </sheetViews>
  <sheetFormatPr defaultColWidth="10.875" defaultRowHeight="17.25" x14ac:dyDescent="0.2"/>
  <cols>
    <col min="1" max="2" width="13.375" style="28" customWidth="1"/>
    <col min="3" max="3" width="14.625" style="28" customWidth="1"/>
    <col min="4" max="4" width="11.25" style="28" bestFit="1" customWidth="1"/>
    <col min="5" max="7" width="12.125" style="28" customWidth="1"/>
    <col min="8" max="8" width="9.625" style="28" customWidth="1"/>
    <col min="9" max="9" width="10.875" style="28"/>
    <col min="10" max="10" width="13.375" style="28" customWidth="1"/>
    <col min="11" max="12" width="12.125" style="28" customWidth="1"/>
    <col min="13" max="256" width="10.875" style="28"/>
    <col min="257" max="258" width="13.375" style="28" customWidth="1"/>
    <col min="259" max="259" width="14.625" style="28" customWidth="1"/>
    <col min="260" max="260" width="11.25" style="28" bestFit="1" customWidth="1"/>
    <col min="261" max="263" width="12.125" style="28" customWidth="1"/>
    <col min="264" max="264" width="9.625" style="28" customWidth="1"/>
    <col min="265" max="265" width="10.875" style="28"/>
    <col min="266" max="266" width="13.375" style="28" customWidth="1"/>
    <col min="267" max="268" width="12.125" style="28" customWidth="1"/>
    <col min="269" max="512" width="10.875" style="28"/>
    <col min="513" max="514" width="13.375" style="28" customWidth="1"/>
    <col min="515" max="515" width="14.625" style="28" customWidth="1"/>
    <col min="516" max="516" width="11.25" style="28" bestFit="1" customWidth="1"/>
    <col min="517" max="519" width="12.125" style="28" customWidth="1"/>
    <col min="520" max="520" width="9.625" style="28" customWidth="1"/>
    <col min="521" max="521" width="10.875" style="28"/>
    <col min="522" max="522" width="13.375" style="28" customWidth="1"/>
    <col min="523" max="524" width="12.125" style="28" customWidth="1"/>
    <col min="525" max="768" width="10.875" style="28"/>
    <col min="769" max="770" width="13.375" style="28" customWidth="1"/>
    <col min="771" max="771" width="14.625" style="28" customWidth="1"/>
    <col min="772" max="772" width="11.25" style="28" bestFit="1" customWidth="1"/>
    <col min="773" max="775" width="12.125" style="28" customWidth="1"/>
    <col min="776" max="776" width="9.625" style="28" customWidth="1"/>
    <col min="777" max="777" width="10.875" style="28"/>
    <col min="778" max="778" width="13.375" style="28" customWidth="1"/>
    <col min="779" max="780" width="12.125" style="28" customWidth="1"/>
    <col min="781" max="1024" width="10.875" style="28"/>
    <col min="1025" max="1026" width="13.375" style="28" customWidth="1"/>
    <col min="1027" max="1027" width="14.625" style="28" customWidth="1"/>
    <col min="1028" max="1028" width="11.25" style="28" bestFit="1" customWidth="1"/>
    <col min="1029" max="1031" width="12.125" style="28" customWidth="1"/>
    <col min="1032" max="1032" width="9.625" style="28" customWidth="1"/>
    <col min="1033" max="1033" width="10.875" style="28"/>
    <col min="1034" max="1034" width="13.375" style="28" customWidth="1"/>
    <col min="1035" max="1036" width="12.125" style="28" customWidth="1"/>
    <col min="1037" max="1280" width="10.875" style="28"/>
    <col min="1281" max="1282" width="13.375" style="28" customWidth="1"/>
    <col min="1283" max="1283" width="14.625" style="28" customWidth="1"/>
    <col min="1284" max="1284" width="11.25" style="28" bestFit="1" customWidth="1"/>
    <col min="1285" max="1287" width="12.125" style="28" customWidth="1"/>
    <col min="1288" max="1288" width="9.625" style="28" customWidth="1"/>
    <col min="1289" max="1289" width="10.875" style="28"/>
    <col min="1290" max="1290" width="13.375" style="28" customWidth="1"/>
    <col min="1291" max="1292" width="12.125" style="28" customWidth="1"/>
    <col min="1293" max="1536" width="10.875" style="28"/>
    <col min="1537" max="1538" width="13.375" style="28" customWidth="1"/>
    <col min="1539" max="1539" width="14.625" style="28" customWidth="1"/>
    <col min="1540" max="1540" width="11.25" style="28" bestFit="1" customWidth="1"/>
    <col min="1541" max="1543" width="12.125" style="28" customWidth="1"/>
    <col min="1544" max="1544" width="9.625" style="28" customWidth="1"/>
    <col min="1545" max="1545" width="10.875" style="28"/>
    <col min="1546" max="1546" width="13.375" style="28" customWidth="1"/>
    <col min="1547" max="1548" width="12.125" style="28" customWidth="1"/>
    <col min="1549" max="1792" width="10.875" style="28"/>
    <col min="1793" max="1794" width="13.375" style="28" customWidth="1"/>
    <col min="1795" max="1795" width="14.625" style="28" customWidth="1"/>
    <col min="1796" max="1796" width="11.25" style="28" bestFit="1" customWidth="1"/>
    <col min="1797" max="1799" width="12.125" style="28" customWidth="1"/>
    <col min="1800" max="1800" width="9.625" style="28" customWidth="1"/>
    <col min="1801" max="1801" width="10.875" style="28"/>
    <col min="1802" max="1802" width="13.375" style="28" customWidth="1"/>
    <col min="1803" max="1804" width="12.125" style="28" customWidth="1"/>
    <col min="1805" max="2048" width="10.875" style="28"/>
    <col min="2049" max="2050" width="13.375" style="28" customWidth="1"/>
    <col min="2051" max="2051" width="14.625" style="28" customWidth="1"/>
    <col min="2052" max="2052" width="11.25" style="28" bestFit="1" customWidth="1"/>
    <col min="2053" max="2055" width="12.125" style="28" customWidth="1"/>
    <col min="2056" max="2056" width="9.625" style="28" customWidth="1"/>
    <col min="2057" max="2057" width="10.875" style="28"/>
    <col min="2058" max="2058" width="13.375" style="28" customWidth="1"/>
    <col min="2059" max="2060" width="12.125" style="28" customWidth="1"/>
    <col min="2061" max="2304" width="10.875" style="28"/>
    <col min="2305" max="2306" width="13.375" style="28" customWidth="1"/>
    <col min="2307" max="2307" width="14.625" style="28" customWidth="1"/>
    <col min="2308" max="2308" width="11.25" style="28" bestFit="1" customWidth="1"/>
    <col min="2309" max="2311" width="12.125" style="28" customWidth="1"/>
    <col min="2312" max="2312" width="9.625" style="28" customWidth="1"/>
    <col min="2313" max="2313" width="10.875" style="28"/>
    <col min="2314" max="2314" width="13.375" style="28" customWidth="1"/>
    <col min="2315" max="2316" width="12.125" style="28" customWidth="1"/>
    <col min="2317" max="2560" width="10.875" style="28"/>
    <col min="2561" max="2562" width="13.375" style="28" customWidth="1"/>
    <col min="2563" max="2563" width="14.625" style="28" customWidth="1"/>
    <col min="2564" max="2564" width="11.25" style="28" bestFit="1" customWidth="1"/>
    <col min="2565" max="2567" width="12.125" style="28" customWidth="1"/>
    <col min="2568" max="2568" width="9.625" style="28" customWidth="1"/>
    <col min="2569" max="2569" width="10.875" style="28"/>
    <col min="2570" max="2570" width="13.375" style="28" customWidth="1"/>
    <col min="2571" max="2572" width="12.125" style="28" customWidth="1"/>
    <col min="2573" max="2816" width="10.875" style="28"/>
    <col min="2817" max="2818" width="13.375" style="28" customWidth="1"/>
    <col min="2819" max="2819" width="14.625" style="28" customWidth="1"/>
    <col min="2820" max="2820" width="11.25" style="28" bestFit="1" customWidth="1"/>
    <col min="2821" max="2823" width="12.125" style="28" customWidth="1"/>
    <col min="2824" max="2824" width="9.625" style="28" customWidth="1"/>
    <col min="2825" max="2825" width="10.875" style="28"/>
    <col min="2826" max="2826" width="13.375" style="28" customWidth="1"/>
    <col min="2827" max="2828" width="12.125" style="28" customWidth="1"/>
    <col min="2829" max="3072" width="10.875" style="28"/>
    <col min="3073" max="3074" width="13.375" style="28" customWidth="1"/>
    <col min="3075" max="3075" width="14.625" style="28" customWidth="1"/>
    <col min="3076" max="3076" width="11.25" style="28" bestFit="1" customWidth="1"/>
    <col min="3077" max="3079" width="12.125" style="28" customWidth="1"/>
    <col min="3080" max="3080" width="9.625" style="28" customWidth="1"/>
    <col min="3081" max="3081" width="10.875" style="28"/>
    <col min="3082" max="3082" width="13.375" style="28" customWidth="1"/>
    <col min="3083" max="3084" width="12.125" style="28" customWidth="1"/>
    <col min="3085" max="3328" width="10.875" style="28"/>
    <col min="3329" max="3330" width="13.375" style="28" customWidth="1"/>
    <col min="3331" max="3331" width="14.625" style="28" customWidth="1"/>
    <col min="3332" max="3332" width="11.25" style="28" bestFit="1" customWidth="1"/>
    <col min="3333" max="3335" width="12.125" style="28" customWidth="1"/>
    <col min="3336" max="3336" width="9.625" style="28" customWidth="1"/>
    <col min="3337" max="3337" width="10.875" style="28"/>
    <col min="3338" max="3338" width="13.375" style="28" customWidth="1"/>
    <col min="3339" max="3340" width="12.125" style="28" customWidth="1"/>
    <col min="3341" max="3584" width="10.875" style="28"/>
    <col min="3585" max="3586" width="13.375" style="28" customWidth="1"/>
    <col min="3587" max="3587" width="14.625" style="28" customWidth="1"/>
    <col min="3588" max="3588" width="11.25" style="28" bestFit="1" customWidth="1"/>
    <col min="3589" max="3591" width="12.125" style="28" customWidth="1"/>
    <col min="3592" max="3592" width="9.625" style="28" customWidth="1"/>
    <col min="3593" max="3593" width="10.875" style="28"/>
    <col min="3594" max="3594" width="13.375" style="28" customWidth="1"/>
    <col min="3595" max="3596" width="12.125" style="28" customWidth="1"/>
    <col min="3597" max="3840" width="10.875" style="28"/>
    <col min="3841" max="3842" width="13.375" style="28" customWidth="1"/>
    <col min="3843" max="3843" width="14.625" style="28" customWidth="1"/>
    <col min="3844" max="3844" width="11.25" style="28" bestFit="1" customWidth="1"/>
    <col min="3845" max="3847" width="12.125" style="28" customWidth="1"/>
    <col min="3848" max="3848" width="9.625" style="28" customWidth="1"/>
    <col min="3849" max="3849" width="10.875" style="28"/>
    <col min="3850" max="3850" width="13.375" style="28" customWidth="1"/>
    <col min="3851" max="3852" width="12.125" style="28" customWidth="1"/>
    <col min="3853" max="4096" width="10.875" style="28"/>
    <col min="4097" max="4098" width="13.375" style="28" customWidth="1"/>
    <col min="4099" max="4099" width="14.625" style="28" customWidth="1"/>
    <col min="4100" max="4100" width="11.25" style="28" bestFit="1" customWidth="1"/>
    <col min="4101" max="4103" width="12.125" style="28" customWidth="1"/>
    <col min="4104" max="4104" width="9.625" style="28" customWidth="1"/>
    <col min="4105" max="4105" width="10.875" style="28"/>
    <col min="4106" max="4106" width="13.375" style="28" customWidth="1"/>
    <col min="4107" max="4108" width="12.125" style="28" customWidth="1"/>
    <col min="4109" max="4352" width="10.875" style="28"/>
    <col min="4353" max="4354" width="13.375" style="28" customWidth="1"/>
    <col min="4355" max="4355" width="14.625" style="28" customWidth="1"/>
    <col min="4356" max="4356" width="11.25" style="28" bestFit="1" customWidth="1"/>
    <col min="4357" max="4359" width="12.125" style="28" customWidth="1"/>
    <col min="4360" max="4360" width="9.625" style="28" customWidth="1"/>
    <col min="4361" max="4361" width="10.875" style="28"/>
    <col min="4362" max="4362" width="13.375" style="28" customWidth="1"/>
    <col min="4363" max="4364" width="12.125" style="28" customWidth="1"/>
    <col min="4365" max="4608" width="10.875" style="28"/>
    <col min="4609" max="4610" width="13.375" style="28" customWidth="1"/>
    <col min="4611" max="4611" width="14.625" style="28" customWidth="1"/>
    <col min="4612" max="4612" width="11.25" style="28" bestFit="1" customWidth="1"/>
    <col min="4613" max="4615" width="12.125" style="28" customWidth="1"/>
    <col min="4616" max="4616" width="9.625" style="28" customWidth="1"/>
    <col min="4617" max="4617" width="10.875" style="28"/>
    <col min="4618" max="4618" width="13.375" style="28" customWidth="1"/>
    <col min="4619" max="4620" width="12.125" style="28" customWidth="1"/>
    <col min="4621" max="4864" width="10.875" style="28"/>
    <col min="4865" max="4866" width="13.375" style="28" customWidth="1"/>
    <col min="4867" max="4867" width="14.625" style="28" customWidth="1"/>
    <col min="4868" max="4868" width="11.25" style="28" bestFit="1" customWidth="1"/>
    <col min="4869" max="4871" width="12.125" style="28" customWidth="1"/>
    <col min="4872" max="4872" width="9.625" style="28" customWidth="1"/>
    <col min="4873" max="4873" width="10.875" style="28"/>
    <col min="4874" max="4874" width="13.375" style="28" customWidth="1"/>
    <col min="4875" max="4876" width="12.125" style="28" customWidth="1"/>
    <col min="4877" max="5120" width="10.875" style="28"/>
    <col min="5121" max="5122" width="13.375" style="28" customWidth="1"/>
    <col min="5123" max="5123" width="14.625" style="28" customWidth="1"/>
    <col min="5124" max="5124" width="11.25" style="28" bestFit="1" customWidth="1"/>
    <col min="5125" max="5127" width="12.125" style="28" customWidth="1"/>
    <col min="5128" max="5128" width="9.625" style="28" customWidth="1"/>
    <col min="5129" max="5129" width="10.875" style="28"/>
    <col min="5130" max="5130" width="13.375" style="28" customWidth="1"/>
    <col min="5131" max="5132" width="12.125" style="28" customWidth="1"/>
    <col min="5133" max="5376" width="10.875" style="28"/>
    <col min="5377" max="5378" width="13.375" style="28" customWidth="1"/>
    <col min="5379" max="5379" width="14.625" style="28" customWidth="1"/>
    <col min="5380" max="5380" width="11.25" style="28" bestFit="1" customWidth="1"/>
    <col min="5381" max="5383" width="12.125" style="28" customWidth="1"/>
    <col min="5384" max="5384" width="9.625" style="28" customWidth="1"/>
    <col min="5385" max="5385" width="10.875" style="28"/>
    <col min="5386" max="5386" width="13.375" style="28" customWidth="1"/>
    <col min="5387" max="5388" width="12.125" style="28" customWidth="1"/>
    <col min="5389" max="5632" width="10.875" style="28"/>
    <col min="5633" max="5634" width="13.375" style="28" customWidth="1"/>
    <col min="5635" max="5635" width="14.625" style="28" customWidth="1"/>
    <col min="5636" max="5636" width="11.25" style="28" bestFit="1" customWidth="1"/>
    <col min="5637" max="5639" width="12.125" style="28" customWidth="1"/>
    <col min="5640" max="5640" width="9.625" style="28" customWidth="1"/>
    <col min="5641" max="5641" width="10.875" style="28"/>
    <col min="5642" max="5642" width="13.375" style="28" customWidth="1"/>
    <col min="5643" max="5644" width="12.125" style="28" customWidth="1"/>
    <col min="5645" max="5888" width="10.875" style="28"/>
    <col min="5889" max="5890" width="13.375" style="28" customWidth="1"/>
    <col min="5891" max="5891" width="14.625" style="28" customWidth="1"/>
    <col min="5892" max="5892" width="11.25" style="28" bestFit="1" customWidth="1"/>
    <col min="5893" max="5895" width="12.125" style="28" customWidth="1"/>
    <col min="5896" max="5896" width="9.625" style="28" customWidth="1"/>
    <col min="5897" max="5897" width="10.875" style="28"/>
    <col min="5898" max="5898" width="13.375" style="28" customWidth="1"/>
    <col min="5899" max="5900" width="12.125" style="28" customWidth="1"/>
    <col min="5901" max="6144" width="10.875" style="28"/>
    <col min="6145" max="6146" width="13.375" style="28" customWidth="1"/>
    <col min="6147" max="6147" width="14.625" style="28" customWidth="1"/>
    <col min="6148" max="6148" width="11.25" style="28" bestFit="1" customWidth="1"/>
    <col min="6149" max="6151" width="12.125" style="28" customWidth="1"/>
    <col min="6152" max="6152" width="9.625" style="28" customWidth="1"/>
    <col min="6153" max="6153" width="10.875" style="28"/>
    <col min="6154" max="6154" width="13.375" style="28" customWidth="1"/>
    <col min="6155" max="6156" width="12.125" style="28" customWidth="1"/>
    <col min="6157" max="6400" width="10.875" style="28"/>
    <col min="6401" max="6402" width="13.375" style="28" customWidth="1"/>
    <col min="6403" max="6403" width="14.625" style="28" customWidth="1"/>
    <col min="6404" max="6404" width="11.25" style="28" bestFit="1" customWidth="1"/>
    <col min="6405" max="6407" width="12.125" style="28" customWidth="1"/>
    <col min="6408" max="6408" width="9.625" style="28" customWidth="1"/>
    <col min="6409" max="6409" width="10.875" style="28"/>
    <col min="6410" max="6410" width="13.375" style="28" customWidth="1"/>
    <col min="6411" max="6412" width="12.125" style="28" customWidth="1"/>
    <col min="6413" max="6656" width="10.875" style="28"/>
    <col min="6657" max="6658" width="13.375" style="28" customWidth="1"/>
    <col min="6659" max="6659" width="14.625" style="28" customWidth="1"/>
    <col min="6660" max="6660" width="11.25" style="28" bestFit="1" customWidth="1"/>
    <col min="6661" max="6663" width="12.125" style="28" customWidth="1"/>
    <col min="6664" max="6664" width="9.625" style="28" customWidth="1"/>
    <col min="6665" max="6665" width="10.875" style="28"/>
    <col min="6666" max="6666" width="13.375" style="28" customWidth="1"/>
    <col min="6667" max="6668" width="12.125" style="28" customWidth="1"/>
    <col min="6669" max="6912" width="10.875" style="28"/>
    <col min="6913" max="6914" width="13.375" style="28" customWidth="1"/>
    <col min="6915" max="6915" width="14.625" style="28" customWidth="1"/>
    <col min="6916" max="6916" width="11.25" style="28" bestFit="1" customWidth="1"/>
    <col min="6917" max="6919" width="12.125" style="28" customWidth="1"/>
    <col min="6920" max="6920" width="9.625" style="28" customWidth="1"/>
    <col min="6921" max="6921" width="10.875" style="28"/>
    <col min="6922" max="6922" width="13.375" style="28" customWidth="1"/>
    <col min="6923" max="6924" width="12.125" style="28" customWidth="1"/>
    <col min="6925" max="7168" width="10.875" style="28"/>
    <col min="7169" max="7170" width="13.375" style="28" customWidth="1"/>
    <col min="7171" max="7171" width="14.625" style="28" customWidth="1"/>
    <col min="7172" max="7172" width="11.25" style="28" bestFit="1" customWidth="1"/>
    <col min="7173" max="7175" width="12.125" style="28" customWidth="1"/>
    <col min="7176" max="7176" width="9.625" style="28" customWidth="1"/>
    <col min="7177" max="7177" width="10.875" style="28"/>
    <col min="7178" max="7178" width="13.375" style="28" customWidth="1"/>
    <col min="7179" max="7180" width="12.125" style="28" customWidth="1"/>
    <col min="7181" max="7424" width="10.875" style="28"/>
    <col min="7425" max="7426" width="13.375" style="28" customWidth="1"/>
    <col min="7427" max="7427" width="14.625" style="28" customWidth="1"/>
    <col min="7428" max="7428" width="11.25" style="28" bestFit="1" customWidth="1"/>
    <col min="7429" max="7431" width="12.125" style="28" customWidth="1"/>
    <col min="7432" max="7432" width="9.625" style="28" customWidth="1"/>
    <col min="7433" max="7433" width="10.875" style="28"/>
    <col min="7434" max="7434" width="13.375" style="28" customWidth="1"/>
    <col min="7435" max="7436" width="12.125" style="28" customWidth="1"/>
    <col min="7437" max="7680" width="10.875" style="28"/>
    <col min="7681" max="7682" width="13.375" style="28" customWidth="1"/>
    <col min="7683" max="7683" width="14.625" style="28" customWidth="1"/>
    <col min="7684" max="7684" width="11.25" style="28" bestFit="1" customWidth="1"/>
    <col min="7685" max="7687" width="12.125" style="28" customWidth="1"/>
    <col min="7688" max="7688" width="9.625" style="28" customWidth="1"/>
    <col min="7689" max="7689" width="10.875" style="28"/>
    <col min="7690" max="7690" width="13.375" style="28" customWidth="1"/>
    <col min="7691" max="7692" width="12.125" style="28" customWidth="1"/>
    <col min="7693" max="7936" width="10.875" style="28"/>
    <col min="7937" max="7938" width="13.375" style="28" customWidth="1"/>
    <col min="7939" max="7939" width="14.625" style="28" customWidth="1"/>
    <col min="7940" max="7940" width="11.25" style="28" bestFit="1" customWidth="1"/>
    <col min="7941" max="7943" width="12.125" style="28" customWidth="1"/>
    <col min="7944" max="7944" width="9.625" style="28" customWidth="1"/>
    <col min="7945" max="7945" width="10.875" style="28"/>
    <col min="7946" max="7946" width="13.375" style="28" customWidth="1"/>
    <col min="7947" max="7948" width="12.125" style="28" customWidth="1"/>
    <col min="7949" max="8192" width="10.875" style="28"/>
    <col min="8193" max="8194" width="13.375" style="28" customWidth="1"/>
    <col min="8195" max="8195" width="14.625" style="28" customWidth="1"/>
    <col min="8196" max="8196" width="11.25" style="28" bestFit="1" customWidth="1"/>
    <col min="8197" max="8199" width="12.125" style="28" customWidth="1"/>
    <col min="8200" max="8200" width="9.625" style="28" customWidth="1"/>
    <col min="8201" max="8201" width="10.875" style="28"/>
    <col min="8202" max="8202" width="13.375" style="28" customWidth="1"/>
    <col min="8203" max="8204" width="12.125" style="28" customWidth="1"/>
    <col min="8205" max="8448" width="10.875" style="28"/>
    <col min="8449" max="8450" width="13.375" style="28" customWidth="1"/>
    <col min="8451" max="8451" width="14.625" style="28" customWidth="1"/>
    <col min="8452" max="8452" width="11.25" style="28" bestFit="1" customWidth="1"/>
    <col min="8453" max="8455" width="12.125" style="28" customWidth="1"/>
    <col min="8456" max="8456" width="9.625" style="28" customWidth="1"/>
    <col min="8457" max="8457" width="10.875" style="28"/>
    <col min="8458" max="8458" width="13.375" style="28" customWidth="1"/>
    <col min="8459" max="8460" width="12.125" style="28" customWidth="1"/>
    <col min="8461" max="8704" width="10.875" style="28"/>
    <col min="8705" max="8706" width="13.375" style="28" customWidth="1"/>
    <col min="8707" max="8707" width="14.625" style="28" customWidth="1"/>
    <col min="8708" max="8708" width="11.25" style="28" bestFit="1" customWidth="1"/>
    <col min="8709" max="8711" width="12.125" style="28" customWidth="1"/>
    <col min="8712" max="8712" width="9.625" style="28" customWidth="1"/>
    <col min="8713" max="8713" width="10.875" style="28"/>
    <col min="8714" max="8714" width="13.375" style="28" customWidth="1"/>
    <col min="8715" max="8716" width="12.125" style="28" customWidth="1"/>
    <col min="8717" max="8960" width="10.875" style="28"/>
    <col min="8961" max="8962" width="13.375" style="28" customWidth="1"/>
    <col min="8963" max="8963" width="14.625" style="28" customWidth="1"/>
    <col min="8964" max="8964" width="11.25" style="28" bestFit="1" customWidth="1"/>
    <col min="8965" max="8967" width="12.125" style="28" customWidth="1"/>
    <col min="8968" max="8968" width="9.625" style="28" customWidth="1"/>
    <col min="8969" max="8969" width="10.875" style="28"/>
    <col min="8970" max="8970" width="13.375" style="28" customWidth="1"/>
    <col min="8971" max="8972" width="12.125" style="28" customWidth="1"/>
    <col min="8973" max="9216" width="10.875" style="28"/>
    <col min="9217" max="9218" width="13.375" style="28" customWidth="1"/>
    <col min="9219" max="9219" width="14.625" style="28" customWidth="1"/>
    <col min="9220" max="9220" width="11.25" style="28" bestFit="1" customWidth="1"/>
    <col min="9221" max="9223" width="12.125" style="28" customWidth="1"/>
    <col min="9224" max="9224" width="9.625" style="28" customWidth="1"/>
    <col min="9225" max="9225" width="10.875" style="28"/>
    <col min="9226" max="9226" width="13.375" style="28" customWidth="1"/>
    <col min="9227" max="9228" width="12.125" style="28" customWidth="1"/>
    <col min="9229" max="9472" width="10.875" style="28"/>
    <col min="9473" max="9474" width="13.375" style="28" customWidth="1"/>
    <col min="9475" max="9475" width="14.625" style="28" customWidth="1"/>
    <col min="9476" max="9476" width="11.25" style="28" bestFit="1" customWidth="1"/>
    <col min="9477" max="9479" width="12.125" style="28" customWidth="1"/>
    <col min="9480" max="9480" width="9.625" style="28" customWidth="1"/>
    <col min="9481" max="9481" width="10.875" style="28"/>
    <col min="9482" max="9482" width="13.375" style="28" customWidth="1"/>
    <col min="9483" max="9484" width="12.125" style="28" customWidth="1"/>
    <col min="9485" max="9728" width="10.875" style="28"/>
    <col min="9729" max="9730" width="13.375" style="28" customWidth="1"/>
    <col min="9731" max="9731" width="14.625" style="28" customWidth="1"/>
    <col min="9732" max="9732" width="11.25" style="28" bestFit="1" customWidth="1"/>
    <col min="9733" max="9735" width="12.125" style="28" customWidth="1"/>
    <col min="9736" max="9736" width="9.625" style="28" customWidth="1"/>
    <col min="9737" max="9737" width="10.875" style="28"/>
    <col min="9738" max="9738" width="13.375" style="28" customWidth="1"/>
    <col min="9739" max="9740" width="12.125" style="28" customWidth="1"/>
    <col min="9741" max="9984" width="10.875" style="28"/>
    <col min="9985" max="9986" width="13.375" style="28" customWidth="1"/>
    <col min="9987" max="9987" width="14.625" style="28" customWidth="1"/>
    <col min="9988" max="9988" width="11.25" style="28" bestFit="1" customWidth="1"/>
    <col min="9989" max="9991" width="12.125" style="28" customWidth="1"/>
    <col min="9992" max="9992" width="9.625" style="28" customWidth="1"/>
    <col min="9993" max="9993" width="10.875" style="28"/>
    <col min="9994" max="9994" width="13.375" style="28" customWidth="1"/>
    <col min="9995" max="9996" width="12.125" style="28" customWidth="1"/>
    <col min="9997" max="10240" width="10.875" style="28"/>
    <col min="10241" max="10242" width="13.375" style="28" customWidth="1"/>
    <col min="10243" max="10243" width="14.625" style="28" customWidth="1"/>
    <col min="10244" max="10244" width="11.25" style="28" bestFit="1" customWidth="1"/>
    <col min="10245" max="10247" width="12.125" style="28" customWidth="1"/>
    <col min="10248" max="10248" width="9.625" style="28" customWidth="1"/>
    <col min="10249" max="10249" width="10.875" style="28"/>
    <col min="10250" max="10250" width="13.375" style="28" customWidth="1"/>
    <col min="10251" max="10252" width="12.125" style="28" customWidth="1"/>
    <col min="10253" max="10496" width="10.875" style="28"/>
    <col min="10497" max="10498" width="13.375" style="28" customWidth="1"/>
    <col min="10499" max="10499" width="14.625" style="28" customWidth="1"/>
    <col min="10500" max="10500" width="11.25" style="28" bestFit="1" customWidth="1"/>
    <col min="10501" max="10503" width="12.125" style="28" customWidth="1"/>
    <col min="10504" max="10504" width="9.625" style="28" customWidth="1"/>
    <col min="10505" max="10505" width="10.875" style="28"/>
    <col min="10506" max="10506" width="13.375" style="28" customWidth="1"/>
    <col min="10507" max="10508" width="12.125" style="28" customWidth="1"/>
    <col min="10509" max="10752" width="10.875" style="28"/>
    <col min="10753" max="10754" width="13.375" style="28" customWidth="1"/>
    <col min="10755" max="10755" width="14.625" style="28" customWidth="1"/>
    <col min="10756" max="10756" width="11.25" style="28" bestFit="1" customWidth="1"/>
    <col min="10757" max="10759" width="12.125" style="28" customWidth="1"/>
    <col min="10760" max="10760" width="9.625" style="28" customWidth="1"/>
    <col min="10761" max="10761" width="10.875" style="28"/>
    <col min="10762" max="10762" width="13.375" style="28" customWidth="1"/>
    <col min="10763" max="10764" width="12.125" style="28" customWidth="1"/>
    <col min="10765" max="11008" width="10.875" style="28"/>
    <col min="11009" max="11010" width="13.375" style="28" customWidth="1"/>
    <col min="11011" max="11011" width="14.625" style="28" customWidth="1"/>
    <col min="11012" max="11012" width="11.25" style="28" bestFit="1" customWidth="1"/>
    <col min="11013" max="11015" width="12.125" style="28" customWidth="1"/>
    <col min="11016" max="11016" width="9.625" style="28" customWidth="1"/>
    <col min="11017" max="11017" width="10.875" style="28"/>
    <col min="11018" max="11018" width="13.375" style="28" customWidth="1"/>
    <col min="11019" max="11020" width="12.125" style="28" customWidth="1"/>
    <col min="11021" max="11264" width="10.875" style="28"/>
    <col min="11265" max="11266" width="13.375" style="28" customWidth="1"/>
    <col min="11267" max="11267" width="14.625" style="28" customWidth="1"/>
    <col min="11268" max="11268" width="11.25" style="28" bestFit="1" customWidth="1"/>
    <col min="11269" max="11271" width="12.125" style="28" customWidth="1"/>
    <col min="11272" max="11272" width="9.625" style="28" customWidth="1"/>
    <col min="11273" max="11273" width="10.875" style="28"/>
    <col min="11274" max="11274" width="13.375" style="28" customWidth="1"/>
    <col min="11275" max="11276" width="12.125" style="28" customWidth="1"/>
    <col min="11277" max="11520" width="10.875" style="28"/>
    <col min="11521" max="11522" width="13.375" style="28" customWidth="1"/>
    <col min="11523" max="11523" width="14.625" style="28" customWidth="1"/>
    <col min="11524" max="11524" width="11.25" style="28" bestFit="1" customWidth="1"/>
    <col min="11525" max="11527" width="12.125" style="28" customWidth="1"/>
    <col min="11528" max="11528" width="9.625" style="28" customWidth="1"/>
    <col min="11529" max="11529" width="10.875" style="28"/>
    <col min="11530" max="11530" width="13.375" style="28" customWidth="1"/>
    <col min="11531" max="11532" width="12.125" style="28" customWidth="1"/>
    <col min="11533" max="11776" width="10.875" style="28"/>
    <col min="11777" max="11778" width="13.375" style="28" customWidth="1"/>
    <col min="11779" max="11779" width="14.625" style="28" customWidth="1"/>
    <col min="11780" max="11780" width="11.25" style="28" bestFit="1" customWidth="1"/>
    <col min="11781" max="11783" width="12.125" style="28" customWidth="1"/>
    <col min="11784" max="11784" width="9.625" style="28" customWidth="1"/>
    <col min="11785" max="11785" width="10.875" style="28"/>
    <col min="11786" max="11786" width="13.375" style="28" customWidth="1"/>
    <col min="11787" max="11788" width="12.125" style="28" customWidth="1"/>
    <col min="11789" max="12032" width="10.875" style="28"/>
    <col min="12033" max="12034" width="13.375" style="28" customWidth="1"/>
    <col min="12035" max="12035" width="14.625" style="28" customWidth="1"/>
    <col min="12036" max="12036" width="11.25" style="28" bestFit="1" customWidth="1"/>
    <col min="12037" max="12039" width="12.125" style="28" customWidth="1"/>
    <col min="12040" max="12040" width="9.625" style="28" customWidth="1"/>
    <col min="12041" max="12041" width="10.875" style="28"/>
    <col min="12042" max="12042" width="13.375" style="28" customWidth="1"/>
    <col min="12043" max="12044" width="12.125" style="28" customWidth="1"/>
    <col min="12045" max="12288" width="10.875" style="28"/>
    <col min="12289" max="12290" width="13.375" style="28" customWidth="1"/>
    <col min="12291" max="12291" width="14.625" style="28" customWidth="1"/>
    <col min="12292" max="12292" width="11.25" style="28" bestFit="1" customWidth="1"/>
    <col min="12293" max="12295" width="12.125" style="28" customWidth="1"/>
    <col min="12296" max="12296" width="9.625" style="28" customWidth="1"/>
    <col min="12297" max="12297" width="10.875" style="28"/>
    <col min="12298" max="12298" width="13.375" style="28" customWidth="1"/>
    <col min="12299" max="12300" width="12.125" style="28" customWidth="1"/>
    <col min="12301" max="12544" width="10.875" style="28"/>
    <col min="12545" max="12546" width="13.375" style="28" customWidth="1"/>
    <col min="12547" max="12547" width="14.625" style="28" customWidth="1"/>
    <col min="12548" max="12548" width="11.25" style="28" bestFit="1" customWidth="1"/>
    <col min="12549" max="12551" width="12.125" style="28" customWidth="1"/>
    <col min="12552" max="12552" width="9.625" style="28" customWidth="1"/>
    <col min="12553" max="12553" width="10.875" style="28"/>
    <col min="12554" max="12554" width="13.375" style="28" customWidth="1"/>
    <col min="12555" max="12556" width="12.125" style="28" customWidth="1"/>
    <col min="12557" max="12800" width="10.875" style="28"/>
    <col min="12801" max="12802" width="13.375" style="28" customWidth="1"/>
    <col min="12803" max="12803" width="14.625" style="28" customWidth="1"/>
    <col min="12804" max="12804" width="11.25" style="28" bestFit="1" customWidth="1"/>
    <col min="12805" max="12807" width="12.125" style="28" customWidth="1"/>
    <col min="12808" max="12808" width="9.625" style="28" customWidth="1"/>
    <col min="12809" max="12809" width="10.875" style="28"/>
    <col min="12810" max="12810" width="13.375" style="28" customWidth="1"/>
    <col min="12811" max="12812" width="12.125" style="28" customWidth="1"/>
    <col min="12813" max="13056" width="10.875" style="28"/>
    <col min="13057" max="13058" width="13.375" style="28" customWidth="1"/>
    <col min="13059" max="13059" width="14.625" style="28" customWidth="1"/>
    <col min="13060" max="13060" width="11.25" style="28" bestFit="1" customWidth="1"/>
    <col min="13061" max="13063" width="12.125" style="28" customWidth="1"/>
    <col min="13064" max="13064" width="9.625" style="28" customWidth="1"/>
    <col min="13065" max="13065" width="10.875" style="28"/>
    <col min="13066" max="13066" width="13.375" style="28" customWidth="1"/>
    <col min="13067" max="13068" width="12.125" style="28" customWidth="1"/>
    <col min="13069" max="13312" width="10.875" style="28"/>
    <col min="13313" max="13314" width="13.375" style="28" customWidth="1"/>
    <col min="13315" max="13315" width="14.625" style="28" customWidth="1"/>
    <col min="13316" max="13316" width="11.25" style="28" bestFit="1" customWidth="1"/>
    <col min="13317" max="13319" width="12.125" style="28" customWidth="1"/>
    <col min="13320" max="13320" width="9.625" style="28" customWidth="1"/>
    <col min="13321" max="13321" width="10.875" style="28"/>
    <col min="13322" max="13322" width="13.375" style="28" customWidth="1"/>
    <col min="13323" max="13324" width="12.125" style="28" customWidth="1"/>
    <col min="13325" max="13568" width="10.875" style="28"/>
    <col min="13569" max="13570" width="13.375" style="28" customWidth="1"/>
    <col min="13571" max="13571" width="14.625" style="28" customWidth="1"/>
    <col min="13572" max="13572" width="11.25" style="28" bestFit="1" customWidth="1"/>
    <col min="13573" max="13575" width="12.125" style="28" customWidth="1"/>
    <col min="13576" max="13576" width="9.625" style="28" customWidth="1"/>
    <col min="13577" max="13577" width="10.875" style="28"/>
    <col min="13578" max="13578" width="13.375" style="28" customWidth="1"/>
    <col min="13579" max="13580" width="12.125" style="28" customWidth="1"/>
    <col min="13581" max="13824" width="10.875" style="28"/>
    <col min="13825" max="13826" width="13.375" style="28" customWidth="1"/>
    <col min="13827" max="13827" width="14.625" style="28" customWidth="1"/>
    <col min="13828" max="13828" width="11.25" style="28" bestFit="1" customWidth="1"/>
    <col min="13829" max="13831" width="12.125" style="28" customWidth="1"/>
    <col min="13832" max="13832" width="9.625" style="28" customWidth="1"/>
    <col min="13833" max="13833" width="10.875" style="28"/>
    <col min="13834" max="13834" width="13.375" style="28" customWidth="1"/>
    <col min="13835" max="13836" width="12.125" style="28" customWidth="1"/>
    <col min="13837" max="14080" width="10.875" style="28"/>
    <col min="14081" max="14082" width="13.375" style="28" customWidth="1"/>
    <col min="14083" max="14083" width="14.625" style="28" customWidth="1"/>
    <col min="14084" max="14084" width="11.25" style="28" bestFit="1" customWidth="1"/>
    <col min="14085" max="14087" width="12.125" style="28" customWidth="1"/>
    <col min="14088" max="14088" width="9.625" style="28" customWidth="1"/>
    <col min="14089" max="14089" width="10.875" style="28"/>
    <col min="14090" max="14090" width="13.375" style="28" customWidth="1"/>
    <col min="14091" max="14092" width="12.125" style="28" customWidth="1"/>
    <col min="14093" max="14336" width="10.875" style="28"/>
    <col min="14337" max="14338" width="13.375" style="28" customWidth="1"/>
    <col min="14339" max="14339" width="14.625" style="28" customWidth="1"/>
    <col min="14340" max="14340" width="11.25" style="28" bestFit="1" customWidth="1"/>
    <col min="14341" max="14343" width="12.125" style="28" customWidth="1"/>
    <col min="14344" max="14344" width="9.625" style="28" customWidth="1"/>
    <col min="14345" max="14345" width="10.875" style="28"/>
    <col min="14346" max="14346" width="13.375" style="28" customWidth="1"/>
    <col min="14347" max="14348" width="12.125" style="28" customWidth="1"/>
    <col min="14349" max="14592" width="10.875" style="28"/>
    <col min="14593" max="14594" width="13.375" style="28" customWidth="1"/>
    <col min="14595" max="14595" width="14.625" style="28" customWidth="1"/>
    <col min="14596" max="14596" width="11.25" style="28" bestFit="1" customWidth="1"/>
    <col min="14597" max="14599" width="12.125" style="28" customWidth="1"/>
    <col min="14600" max="14600" width="9.625" style="28" customWidth="1"/>
    <col min="14601" max="14601" width="10.875" style="28"/>
    <col min="14602" max="14602" width="13.375" style="28" customWidth="1"/>
    <col min="14603" max="14604" width="12.125" style="28" customWidth="1"/>
    <col min="14605" max="14848" width="10.875" style="28"/>
    <col min="14849" max="14850" width="13.375" style="28" customWidth="1"/>
    <col min="14851" max="14851" width="14.625" style="28" customWidth="1"/>
    <col min="14852" max="14852" width="11.25" style="28" bestFit="1" customWidth="1"/>
    <col min="14853" max="14855" width="12.125" style="28" customWidth="1"/>
    <col min="14856" max="14856" width="9.625" style="28" customWidth="1"/>
    <col min="14857" max="14857" width="10.875" style="28"/>
    <col min="14858" max="14858" width="13.375" style="28" customWidth="1"/>
    <col min="14859" max="14860" width="12.125" style="28" customWidth="1"/>
    <col min="14861" max="15104" width="10.875" style="28"/>
    <col min="15105" max="15106" width="13.375" style="28" customWidth="1"/>
    <col min="15107" max="15107" width="14.625" style="28" customWidth="1"/>
    <col min="15108" max="15108" width="11.25" style="28" bestFit="1" customWidth="1"/>
    <col min="15109" max="15111" width="12.125" style="28" customWidth="1"/>
    <col min="15112" max="15112" width="9.625" style="28" customWidth="1"/>
    <col min="15113" max="15113" width="10.875" style="28"/>
    <col min="15114" max="15114" width="13.375" style="28" customWidth="1"/>
    <col min="15115" max="15116" width="12.125" style="28" customWidth="1"/>
    <col min="15117" max="15360" width="10.875" style="28"/>
    <col min="15361" max="15362" width="13.375" style="28" customWidth="1"/>
    <col min="15363" max="15363" width="14.625" style="28" customWidth="1"/>
    <col min="15364" max="15364" width="11.25" style="28" bestFit="1" customWidth="1"/>
    <col min="15365" max="15367" width="12.125" style="28" customWidth="1"/>
    <col min="15368" max="15368" width="9.625" style="28" customWidth="1"/>
    <col min="15369" max="15369" width="10.875" style="28"/>
    <col min="15370" max="15370" width="13.375" style="28" customWidth="1"/>
    <col min="15371" max="15372" width="12.125" style="28" customWidth="1"/>
    <col min="15373" max="15616" width="10.875" style="28"/>
    <col min="15617" max="15618" width="13.375" style="28" customWidth="1"/>
    <col min="15619" max="15619" width="14.625" style="28" customWidth="1"/>
    <col min="15620" max="15620" width="11.25" style="28" bestFit="1" customWidth="1"/>
    <col min="15621" max="15623" width="12.125" style="28" customWidth="1"/>
    <col min="15624" max="15624" width="9.625" style="28" customWidth="1"/>
    <col min="15625" max="15625" width="10.875" style="28"/>
    <col min="15626" max="15626" width="13.375" style="28" customWidth="1"/>
    <col min="15627" max="15628" width="12.125" style="28" customWidth="1"/>
    <col min="15629" max="15872" width="10.875" style="28"/>
    <col min="15873" max="15874" width="13.375" style="28" customWidth="1"/>
    <col min="15875" max="15875" width="14.625" style="28" customWidth="1"/>
    <col min="15876" max="15876" width="11.25" style="28" bestFit="1" customWidth="1"/>
    <col min="15877" max="15879" width="12.125" style="28" customWidth="1"/>
    <col min="15880" max="15880" width="9.625" style="28" customWidth="1"/>
    <col min="15881" max="15881" width="10.875" style="28"/>
    <col min="15882" max="15882" width="13.375" style="28" customWidth="1"/>
    <col min="15883" max="15884" width="12.125" style="28" customWidth="1"/>
    <col min="15885" max="16128" width="10.875" style="28"/>
    <col min="16129" max="16130" width="13.375" style="28" customWidth="1"/>
    <col min="16131" max="16131" width="14.625" style="28" customWidth="1"/>
    <col min="16132" max="16132" width="11.25" style="28" bestFit="1" customWidth="1"/>
    <col min="16133" max="16135" width="12.125" style="28" customWidth="1"/>
    <col min="16136" max="16136" width="9.625" style="28" customWidth="1"/>
    <col min="16137" max="16137" width="10.875" style="28"/>
    <col min="16138" max="16138" width="13.375" style="28" customWidth="1"/>
    <col min="16139" max="16140" width="12.125" style="28" customWidth="1"/>
    <col min="16141" max="16384" width="10.875" style="28"/>
  </cols>
  <sheetData>
    <row r="1" spans="1:12" x14ac:dyDescent="0.2">
      <c r="A1" s="43"/>
    </row>
    <row r="6" spans="1:12" x14ac:dyDescent="0.2">
      <c r="E6" s="3" t="s">
        <v>735</v>
      </c>
    </row>
    <row r="7" spans="1:12" x14ac:dyDescent="0.2">
      <c r="F7" s="43" t="s">
        <v>736</v>
      </c>
    </row>
    <row r="8" spans="1:12" ht="18" thickBot="1" x14ac:dyDescent="0.25">
      <c r="B8" s="44"/>
      <c r="C8" s="44"/>
      <c r="D8" s="44"/>
      <c r="E8" s="44"/>
      <c r="F8" s="44"/>
      <c r="G8" s="44"/>
      <c r="H8" s="44"/>
      <c r="I8" s="44"/>
      <c r="J8" s="44"/>
      <c r="K8" s="66" t="s">
        <v>0</v>
      </c>
      <c r="L8" s="66" t="s">
        <v>3</v>
      </c>
    </row>
    <row r="9" spans="1:12" x14ac:dyDescent="0.2">
      <c r="C9" s="163" t="s">
        <v>693</v>
      </c>
      <c r="D9" s="40"/>
      <c r="E9" s="46"/>
      <c r="F9" s="46"/>
      <c r="G9" s="46"/>
      <c r="H9" s="46"/>
      <c r="I9" s="40"/>
      <c r="J9" s="40"/>
      <c r="K9" s="46"/>
      <c r="L9" s="46"/>
    </row>
    <row r="10" spans="1:12" x14ac:dyDescent="0.2">
      <c r="C10" s="163" t="s">
        <v>694</v>
      </c>
      <c r="D10" s="163" t="s">
        <v>737</v>
      </c>
      <c r="E10" s="40"/>
      <c r="F10" s="163" t="s">
        <v>738</v>
      </c>
      <c r="G10" s="163" t="s">
        <v>739</v>
      </c>
      <c r="H10" s="40"/>
      <c r="I10" s="163" t="s">
        <v>740</v>
      </c>
      <c r="J10" s="163" t="s">
        <v>741</v>
      </c>
      <c r="K10" s="40"/>
      <c r="L10" s="40"/>
    </row>
    <row r="11" spans="1:12" x14ac:dyDescent="0.2">
      <c r="B11" s="46"/>
      <c r="C11" s="47" t="s">
        <v>742</v>
      </c>
      <c r="D11" s="48" t="s">
        <v>743</v>
      </c>
      <c r="E11" s="283" t="s">
        <v>744</v>
      </c>
      <c r="F11" s="48" t="s">
        <v>745</v>
      </c>
      <c r="G11" s="48" t="s">
        <v>746</v>
      </c>
      <c r="H11" s="48" t="s">
        <v>747</v>
      </c>
      <c r="I11" s="48" t="s">
        <v>748</v>
      </c>
      <c r="J11" s="48" t="s">
        <v>742</v>
      </c>
      <c r="K11" s="48" t="s">
        <v>749</v>
      </c>
      <c r="L11" s="48" t="s">
        <v>750</v>
      </c>
    </row>
    <row r="12" spans="1:12" x14ac:dyDescent="0.2">
      <c r="C12" s="40"/>
    </row>
    <row r="13" spans="1:12" x14ac:dyDescent="0.2">
      <c r="B13" s="43" t="s">
        <v>751</v>
      </c>
      <c r="C13" s="51">
        <v>799251</v>
      </c>
      <c r="D13" s="52">
        <v>511565</v>
      </c>
      <c r="E13" s="52">
        <v>411422</v>
      </c>
      <c r="F13" s="52">
        <v>90678</v>
      </c>
      <c r="G13" s="52">
        <v>2737</v>
      </c>
      <c r="H13" s="52">
        <v>6728</v>
      </c>
      <c r="I13" s="52">
        <v>9069</v>
      </c>
      <c r="J13" s="52">
        <v>278602</v>
      </c>
      <c r="K13" s="52">
        <v>154865</v>
      </c>
      <c r="L13" s="52">
        <v>56440</v>
      </c>
    </row>
    <row r="14" spans="1:12" x14ac:dyDescent="0.2">
      <c r="B14" s="43" t="s">
        <v>752</v>
      </c>
      <c r="C14" s="51">
        <v>820335</v>
      </c>
      <c r="D14" s="52">
        <v>487213</v>
      </c>
      <c r="E14" s="52">
        <v>406819</v>
      </c>
      <c r="F14" s="52">
        <v>73840</v>
      </c>
      <c r="G14" s="52">
        <v>1372</v>
      </c>
      <c r="H14" s="52">
        <v>5182</v>
      </c>
      <c r="I14" s="52">
        <v>13300</v>
      </c>
      <c r="J14" s="52">
        <v>319822</v>
      </c>
      <c r="K14" s="52">
        <v>179335</v>
      </c>
      <c r="L14" s="52">
        <v>61350</v>
      </c>
    </row>
    <row r="15" spans="1:12" x14ac:dyDescent="0.2">
      <c r="B15" s="43" t="s">
        <v>753</v>
      </c>
      <c r="C15" s="51">
        <v>842630</v>
      </c>
      <c r="D15" s="52">
        <v>499416</v>
      </c>
      <c r="E15" s="52">
        <f>244341+157894</f>
        <v>402235</v>
      </c>
      <c r="F15" s="52">
        <f>49340+38199</f>
        <v>87539</v>
      </c>
      <c r="G15" s="52">
        <f>1563+471</f>
        <v>2034</v>
      </c>
      <c r="H15" s="52">
        <f>4345+3263</f>
        <v>7608</v>
      </c>
      <c r="I15" s="52">
        <f>9608+5156</f>
        <v>14764</v>
      </c>
      <c r="J15" s="52">
        <f>199882+126219</f>
        <v>326101</v>
      </c>
      <c r="K15" s="52">
        <f>113125+62692</f>
        <v>175817</v>
      </c>
      <c r="L15" s="52">
        <f>40485+24783</f>
        <v>65268</v>
      </c>
    </row>
    <row r="16" spans="1:12" x14ac:dyDescent="0.2">
      <c r="B16" s="43" t="s">
        <v>754</v>
      </c>
      <c r="C16" s="51">
        <v>861913</v>
      </c>
      <c r="D16" s="52">
        <v>497049</v>
      </c>
      <c r="E16" s="52">
        <v>398842</v>
      </c>
      <c r="F16" s="52">
        <v>89102</v>
      </c>
      <c r="G16" s="52">
        <v>2153</v>
      </c>
      <c r="H16" s="52">
        <v>6952</v>
      </c>
      <c r="I16" s="52">
        <v>21408</v>
      </c>
      <c r="J16" s="52">
        <v>342097</v>
      </c>
      <c r="K16" s="52">
        <v>170921</v>
      </c>
      <c r="L16" s="52">
        <v>68828</v>
      </c>
    </row>
    <row r="17" spans="2:12" x14ac:dyDescent="0.2">
      <c r="B17" s="43"/>
      <c r="C17" s="51"/>
      <c r="D17" s="52"/>
      <c r="E17" s="52"/>
      <c r="F17" s="52"/>
      <c r="G17" s="52"/>
      <c r="H17" s="52"/>
      <c r="I17" s="52"/>
      <c r="J17" s="52"/>
      <c r="K17" s="52"/>
      <c r="L17" s="52"/>
    </row>
    <row r="18" spans="2:12" x14ac:dyDescent="0.2">
      <c r="B18" s="43" t="s">
        <v>755</v>
      </c>
      <c r="C18" s="51">
        <v>880713</v>
      </c>
      <c r="D18" s="52">
        <v>503903</v>
      </c>
      <c r="E18" s="52">
        <v>414288</v>
      </c>
      <c r="F18" s="52">
        <v>79817</v>
      </c>
      <c r="G18" s="52">
        <v>2656</v>
      </c>
      <c r="H18" s="52">
        <v>7142</v>
      </c>
      <c r="I18" s="52">
        <v>17860</v>
      </c>
      <c r="J18" s="52">
        <v>355276</v>
      </c>
      <c r="K18" s="52">
        <v>172960</v>
      </c>
      <c r="L18" s="52">
        <v>71722</v>
      </c>
    </row>
    <row r="19" spans="2:12" x14ac:dyDescent="0.2">
      <c r="B19" s="43" t="s">
        <v>756</v>
      </c>
      <c r="C19" s="51">
        <v>904667</v>
      </c>
      <c r="D19" s="52">
        <v>521584</v>
      </c>
      <c r="E19" s="52">
        <v>427023</v>
      </c>
      <c r="F19" s="52">
        <v>84892</v>
      </c>
      <c r="G19" s="52">
        <v>3564</v>
      </c>
      <c r="H19" s="52">
        <v>6105</v>
      </c>
      <c r="I19" s="52">
        <v>24467</v>
      </c>
      <c r="J19" s="52">
        <v>357042</v>
      </c>
      <c r="K19" s="52">
        <v>174326</v>
      </c>
      <c r="L19" s="52">
        <v>63768</v>
      </c>
    </row>
    <row r="20" spans="2:12" x14ac:dyDescent="0.2">
      <c r="B20" s="22">
        <v>12</v>
      </c>
      <c r="C20" s="23">
        <f>C23+C46</f>
        <v>910128</v>
      </c>
      <c r="D20" s="24">
        <f>D23+D46</f>
        <v>499157</v>
      </c>
      <c r="E20" s="24">
        <f t="shared" ref="E20:L20" si="0">E23+E46</f>
        <v>412732</v>
      </c>
      <c r="F20" s="24">
        <f t="shared" si="0"/>
        <v>74461</v>
      </c>
      <c r="G20" s="24">
        <f t="shared" si="0"/>
        <v>4069</v>
      </c>
      <c r="H20" s="24">
        <f t="shared" si="0"/>
        <v>7895</v>
      </c>
      <c r="I20" s="24">
        <f t="shared" si="0"/>
        <v>26005</v>
      </c>
      <c r="J20" s="24">
        <f t="shared" si="0"/>
        <v>378519</v>
      </c>
      <c r="K20" s="24">
        <f t="shared" si="0"/>
        <v>188010</v>
      </c>
      <c r="L20" s="24">
        <f t="shared" si="0"/>
        <v>59373</v>
      </c>
    </row>
    <row r="21" spans="2:12" x14ac:dyDescent="0.2">
      <c r="B21" s="46"/>
      <c r="C21" s="59"/>
      <c r="D21" s="46"/>
      <c r="E21" s="46"/>
      <c r="F21" s="46"/>
      <c r="G21" s="46"/>
      <c r="H21" s="46"/>
      <c r="I21" s="46"/>
      <c r="J21" s="46"/>
      <c r="K21" s="46"/>
      <c r="L21" s="46"/>
    </row>
    <row r="22" spans="2:12" x14ac:dyDescent="0.2">
      <c r="B22" s="24"/>
      <c r="C22" s="23"/>
      <c r="D22" s="24"/>
      <c r="E22" s="24"/>
      <c r="F22" s="24"/>
      <c r="G22" s="24"/>
      <c r="H22" s="24"/>
      <c r="I22" s="24"/>
      <c r="J22" s="24"/>
      <c r="K22" s="24"/>
      <c r="L22" s="24"/>
    </row>
    <row r="23" spans="2:12" x14ac:dyDescent="0.2">
      <c r="B23" s="3" t="s">
        <v>596</v>
      </c>
      <c r="C23" s="23">
        <f t="shared" ref="C23:L23" si="1">SUM(C25:C43)</f>
        <v>424878</v>
      </c>
      <c r="D23" s="24">
        <f t="shared" si="1"/>
        <v>291858</v>
      </c>
      <c r="E23" s="24">
        <f t="shared" si="1"/>
        <v>280352</v>
      </c>
      <c r="F23" s="24">
        <f t="shared" si="1"/>
        <v>4148</v>
      </c>
      <c r="G23" s="24">
        <f t="shared" si="1"/>
        <v>2122</v>
      </c>
      <c r="H23" s="24">
        <f t="shared" si="1"/>
        <v>5236</v>
      </c>
      <c r="I23" s="24">
        <f t="shared" si="1"/>
        <v>17699</v>
      </c>
      <c r="J23" s="24">
        <f t="shared" si="1"/>
        <v>111262</v>
      </c>
      <c r="K23" s="24">
        <f t="shared" si="1"/>
        <v>7870</v>
      </c>
      <c r="L23" s="24">
        <f t="shared" si="1"/>
        <v>31045</v>
      </c>
    </row>
    <row r="24" spans="2:12" x14ac:dyDescent="0.2">
      <c r="C24" s="40"/>
    </row>
    <row r="25" spans="2:12" x14ac:dyDescent="0.2">
      <c r="B25" s="43" t="s">
        <v>757</v>
      </c>
      <c r="C25" s="51">
        <v>31223</v>
      </c>
      <c r="D25" s="53">
        <f>SUM(E25:H25)</f>
        <v>3811</v>
      </c>
      <c r="E25" s="52">
        <v>2775</v>
      </c>
      <c r="F25" s="52">
        <v>51</v>
      </c>
      <c r="G25" s="52">
        <v>938</v>
      </c>
      <c r="H25" s="52">
        <v>47</v>
      </c>
      <c r="I25" s="52">
        <v>912</v>
      </c>
      <c r="J25" s="52">
        <v>26382</v>
      </c>
      <c r="K25" s="52">
        <v>28</v>
      </c>
      <c r="L25" s="52">
        <v>25771</v>
      </c>
    </row>
    <row r="26" spans="2:12" x14ac:dyDescent="0.2">
      <c r="B26" s="43" t="s">
        <v>758</v>
      </c>
      <c r="C26" s="51">
        <v>27276</v>
      </c>
      <c r="D26" s="53">
        <f>SUM(E26:H26)</f>
        <v>18544</v>
      </c>
      <c r="E26" s="52">
        <v>17249</v>
      </c>
      <c r="F26" s="52">
        <v>114</v>
      </c>
      <c r="G26" s="52">
        <v>1015</v>
      </c>
      <c r="H26" s="52">
        <v>166</v>
      </c>
      <c r="I26" s="52">
        <v>2460</v>
      </c>
      <c r="J26" s="52">
        <v>5926</v>
      </c>
      <c r="K26" s="52">
        <v>69</v>
      </c>
      <c r="L26" s="52">
        <v>4848</v>
      </c>
    </row>
    <row r="27" spans="2:12" x14ac:dyDescent="0.2">
      <c r="B27" s="43" t="s">
        <v>759</v>
      </c>
      <c r="C27" s="51">
        <v>33825</v>
      </c>
      <c r="D27" s="53">
        <f>SUM(E27:H27)</f>
        <v>29808</v>
      </c>
      <c r="E27" s="52">
        <v>29360</v>
      </c>
      <c r="F27" s="52">
        <v>123</v>
      </c>
      <c r="G27" s="52">
        <v>106</v>
      </c>
      <c r="H27" s="52">
        <v>219</v>
      </c>
      <c r="I27" s="52">
        <v>2258</v>
      </c>
      <c r="J27" s="52">
        <v>1398</v>
      </c>
      <c r="K27" s="52">
        <v>57</v>
      </c>
      <c r="L27" s="52">
        <v>310</v>
      </c>
    </row>
    <row r="28" spans="2:12" x14ac:dyDescent="0.2">
      <c r="C28" s="40"/>
    </row>
    <row r="29" spans="2:12" x14ac:dyDescent="0.2">
      <c r="B29" s="43" t="s">
        <v>760</v>
      </c>
      <c r="C29" s="51">
        <v>30237</v>
      </c>
      <c r="D29" s="53">
        <f>SUM(E29:H29)</f>
        <v>27517</v>
      </c>
      <c r="E29" s="52">
        <v>27190</v>
      </c>
      <c r="F29" s="52">
        <v>83</v>
      </c>
      <c r="G29" s="52">
        <v>28</v>
      </c>
      <c r="H29" s="52">
        <v>216</v>
      </c>
      <c r="I29" s="52">
        <v>1478</v>
      </c>
      <c r="J29" s="52">
        <v>947</v>
      </c>
      <c r="K29" s="52">
        <v>49</v>
      </c>
      <c r="L29" s="52">
        <v>56</v>
      </c>
    </row>
    <row r="30" spans="2:12" x14ac:dyDescent="0.2">
      <c r="B30" s="43" t="s">
        <v>761</v>
      </c>
      <c r="C30" s="51">
        <v>30645</v>
      </c>
      <c r="D30" s="53">
        <f>SUM(E30:H30)</f>
        <v>28385</v>
      </c>
      <c r="E30" s="52">
        <v>28054</v>
      </c>
      <c r="F30" s="52">
        <v>81</v>
      </c>
      <c r="G30" s="52">
        <v>14</v>
      </c>
      <c r="H30" s="52">
        <v>236</v>
      </c>
      <c r="I30" s="52">
        <v>1165</v>
      </c>
      <c r="J30" s="52">
        <v>848</v>
      </c>
      <c r="K30" s="52">
        <v>62</v>
      </c>
      <c r="L30" s="52">
        <v>24</v>
      </c>
    </row>
    <row r="31" spans="2:12" x14ac:dyDescent="0.2">
      <c r="B31" s="43" t="s">
        <v>762</v>
      </c>
      <c r="C31" s="51">
        <v>31550</v>
      </c>
      <c r="D31" s="53">
        <f>SUM(E31:H31)</f>
        <v>29593</v>
      </c>
      <c r="E31" s="52">
        <v>29270</v>
      </c>
      <c r="F31" s="52">
        <v>86</v>
      </c>
      <c r="G31" s="52">
        <v>5</v>
      </c>
      <c r="H31" s="52">
        <v>232</v>
      </c>
      <c r="I31" s="52">
        <v>934</v>
      </c>
      <c r="J31" s="52">
        <v>849</v>
      </c>
      <c r="K31" s="52">
        <v>57</v>
      </c>
      <c r="L31" s="52">
        <v>9</v>
      </c>
    </row>
    <row r="32" spans="2:12" x14ac:dyDescent="0.2">
      <c r="C32" s="40"/>
    </row>
    <row r="33" spans="2:12" x14ac:dyDescent="0.2">
      <c r="B33" s="43" t="s">
        <v>763</v>
      </c>
      <c r="C33" s="51">
        <v>35763</v>
      </c>
      <c r="D33" s="53">
        <f>SUM(E33:H33)</f>
        <v>33014</v>
      </c>
      <c r="E33" s="52">
        <v>32467</v>
      </c>
      <c r="F33" s="52">
        <v>136</v>
      </c>
      <c r="G33" s="52">
        <v>5</v>
      </c>
      <c r="H33" s="52">
        <v>406</v>
      </c>
      <c r="I33" s="52">
        <v>1272</v>
      </c>
      <c r="J33" s="52">
        <v>1264</v>
      </c>
      <c r="K33" s="52">
        <v>86</v>
      </c>
      <c r="L33" s="52">
        <v>12</v>
      </c>
    </row>
    <row r="34" spans="2:12" x14ac:dyDescent="0.2">
      <c r="B34" s="43" t="s">
        <v>764</v>
      </c>
      <c r="C34" s="51">
        <v>42988</v>
      </c>
      <c r="D34" s="53">
        <f>SUM(E34:H34)</f>
        <v>39197</v>
      </c>
      <c r="E34" s="52">
        <v>38417</v>
      </c>
      <c r="F34" s="52">
        <v>158</v>
      </c>
      <c r="G34" s="52">
        <v>4</v>
      </c>
      <c r="H34" s="52">
        <v>618</v>
      </c>
      <c r="I34" s="52">
        <v>1634</v>
      </c>
      <c r="J34" s="52">
        <v>1851</v>
      </c>
      <c r="K34" s="52">
        <v>129</v>
      </c>
      <c r="L34" s="52">
        <v>1</v>
      </c>
    </row>
    <row r="35" spans="2:12" x14ac:dyDescent="0.2">
      <c r="B35" s="43" t="s">
        <v>765</v>
      </c>
      <c r="C35" s="51">
        <v>36296</v>
      </c>
      <c r="D35" s="53">
        <f>SUM(E35:H35)</f>
        <v>31091</v>
      </c>
      <c r="E35" s="52">
        <v>30133</v>
      </c>
      <c r="F35" s="52">
        <v>242</v>
      </c>
      <c r="G35" s="54">
        <v>3</v>
      </c>
      <c r="H35" s="52">
        <v>713</v>
      </c>
      <c r="I35" s="52">
        <v>2015</v>
      </c>
      <c r="J35" s="52">
        <v>2899</v>
      </c>
      <c r="K35" s="52">
        <v>240</v>
      </c>
      <c r="L35" s="52">
        <v>6</v>
      </c>
    </row>
    <row r="36" spans="2:12" x14ac:dyDescent="0.2">
      <c r="C36" s="40"/>
    </row>
    <row r="37" spans="2:12" x14ac:dyDescent="0.2">
      <c r="B37" s="43" t="s">
        <v>766</v>
      </c>
      <c r="C37" s="51">
        <v>32582</v>
      </c>
      <c r="D37" s="53">
        <f>SUM(E37:H37)</f>
        <v>19461</v>
      </c>
      <c r="E37" s="52">
        <v>18073</v>
      </c>
      <c r="F37" s="52">
        <v>746</v>
      </c>
      <c r="G37" s="54" t="s">
        <v>351</v>
      </c>
      <c r="H37" s="52">
        <v>642</v>
      </c>
      <c r="I37" s="52">
        <v>2203</v>
      </c>
      <c r="J37" s="52">
        <v>10545</v>
      </c>
      <c r="K37" s="52">
        <v>1110</v>
      </c>
      <c r="L37" s="52">
        <v>2</v>
      </c>
    </row>
    <row r="38" spans="2:12" x14ac:dyDescent="0.2">
      <c r="B38" s="43" t="s">
        <v>767</v>
      </c>
      <c r="C38" s="51">
        <v>31676</v>
      </c>
      <c r="D38" s="53">
        <f>SUM(E38:H38)</f>
        <v>14709</v>
      </c>
      <c r="E38" s="52">
        <v>13194</v>
      </c>
      <c r="F38" s="52">
        <v>815</v>
      </c>
      <c r="G38" s="52">
        <v>1</v>
      </c>
      <c r="H38" s="52">
        <v>699</v>
      </c>
      <c r="I38" s="52">
        <v>926</v>
      </c>
      <c r="J38" s="52">
        <v>15590</v>
      </c>
      <c r="K38" s="52">
        <v>1650</v>
      </c>
      <c r="L38" s="52">
        <v>2</v>
      </c>
    </row>
    <row r="39" spans="2:12" x14ac:dyDescent="0.2">
      <c r="B39" s="43" t="s">
        <v>768</v>
      </c>
      <c r="C39" s="51">
        <v>27658</v>
      </c>
      <c r="D39" s="53">
        <f>SUM(E39:H39)</f>
        <v>9752</v>
      </c>
      <c r="E39" s="52">
        <v>8446</v>
      </c>
      <c r="F39" s="52">
        <v>724</v>
      </c>
      <c r="G39" s="54">
        <v>2</v>
      </c>
      <c r="H39" s="52">
        <v>580</v>
      </c>
      <c r="I39" s="52">
        <v>315</v>
      </c>
      <c r="J39" s="52">
        <v>17189</v>
      </c>
      <c r="K39" s="52">
        <v>1916</v>
      </c>
      <c r="L39" s="54">
        <v>3</v>
      </c>
    </row>
    <row r="40" spans="2:12" x14ac:dyDescent="0.2">
      <c r="C40" s="40"/>
    </row>
    <row r="41" spans="2:12" x14ac:dyDescent="0.2">
      <c r="B41" s="43" t="s">
        <v>769</v>
      </c>
      <c r="C41" s="51">
        <v>16823</v>
      </c>
      <c r="D41" s="53">
        <f>SUM(E41:H41)</f>
        <v>4603</v>
      </c>
      <c r="E41" s="52">
        <v>3879</v>
      </c>
      <c r="F41" s="52">
        <v>456</v>
      </c>
      <c r="G41" s="54" t="s">
        <v>351</v>
      </c>
      <c r="H41" s="52">
        <v>268</v>
      </c>
      <c r="I41" s="52">
        <v>84</v>
      </c>
      <c r="J41" s="52">
        <v>11900</v>
      </c>
      <c r="K41" s="52">
        <v>1280</v>
      </c>
      <c r="L41" s="54" t="s">
        <v>351</v>
      </c>
    </row>
    <row r="42" spans="2:12" x14ac:dyDescent="0.2">
      <c r="B42" s="43" t="s">
        <v>770</v>
      </c>
      <c r="C42" s="51">
        <v>9713</v>
      </c>
      <c r="D42" s="53">
        <f>SUM(E42:H42)</f>
        <v>1755</v>
      </c>
      <c r="E42" s="52">
        <v>1388</v>
      </c>
      <c r="F42" s="52">
        <v>241</v>
      </c>
      <c r="G42" s="54">
        <v>1</v>
      </c>
      <c r="H42" s="52">
        <v>125</v>
      </c>
      <c r="I42" s="52">
        <v>31</v>
      </c>
      <c r="J42" s="52">
        <v>7764</v>
      </c>
      <c r="K42" s="52">
        <v>724</v>
      </c>
      <c r="L42" s="52">
        <v>1</v>
      </c>
    </row>
    <row r="43" spans="2:12" x14ac:dyDescent="0.2">
      <c r="B43" s="43" t="s">
        <v>771</v>
      </c>
      <c r="C43" s="51">
        <v>6623</v>
      </c>
      <c r="D43" s="53">
        <f>SUM(E43:H43)</f>
        <v>618</v>
      </c>
      <c r="E43" s="52">
        <v>457</v>
      </c>
      <c r="F43" s="52">
        <v>92</v>
      </c>
      <c r="G43" s="54" t="s">
        <v>351</v>
      </c>
      <c r="H43" s="52">
        <v>69</v>
      </c>
      <c r="I43" s="52">
        <v>12</v>
      </c>
      <c r="J43" s="52">
        <v>5910</v>
      </c>
      <c r="K43" s="52">
        <v>413</v>
      </c>
      <c r="L43" s="54" t="s">
        <v>351</v>
      </c>
    </row>
    <row r="44" spans="2:12" x14ac:dyDescent="0.2">
      <c r="B44" s="46"/>
      <c r="C44" s="59"/>
      <c r="D44" s="46"/>
      <c r="E44" s="46"/>
      <c r="F44" s="46"/>
      <c r="G44" s="46"/>
      <c r="H44" s="46"/>
      <c r="I44" s="46"/>
      <c r="J44" s="46"/>
      <c r="K44" s="46"/>
      <c r="L44" s="46"/>
    </row>
    <row r="45" spans="2:12" x14ac:dyDescent="0.2">
      <c r="C45" s="51"/>
      <c r="D45" s="52"/>
      <c r="E45" s="52"/>
      <c r="F45" s="52"/>
      <c r="G45" s="52"/>
      <c r="H45" s="52"/>
      <c r="I45" s="52"/>
      <c r="J45" s="52"/>
      <c r="K45" s="52"/>
      <c r="L45" s="52"/>
    </row>
    <row r="46" spans="2:12" x14ac:dyDescent="0.2">
      <c r="B46" s="3" t="s">
        <v>597</v>
      </c>
      <c r="C46" s="23">
        <f t="shared" ref="C46:L46" si="2">SUM(C48:C66)</f>
        <v>485250</v>
      </c>
      <c r="D46" s="24">
        <f t="shared" si="2"/>
        <v>207299</v>
      </c>
      <c r="E46" s="24">
        <f t="shared" si="2"/>
        <v>132380</v>
      </c>
      <c r="F46" s="24">
        <f t="shared" si="2"/>
        <v>70313</v>
      </c>
      <c r="G46" s="24">
        <f t="shared" si="2"/>
        <v>1947</v>
      </c>
      <c r="H46" s="24">
        <f t="shared" si="2"/>
        <v>2659</v>
      </c>
      <c r="I46" s="24">
        <f t="shared" si="2"/>
        <v>8306</v>
      </c>
      <c r="J46" s="24">
        <f t="shared" si="2"/>
        <v>267257</v>
      </c>
      <c r="K46" s="24">
        <f t="shared" si="2"/>
        <v>180140</v>
      </c>
      <c r="L46" s="24">
        <f t="shared" si="2"/>
        <v>28328</v>
      </c>
    </row>
    <row r="47" spans="2:12" x14ac:dyDescent="0.2">
      <c r="C47" s="51"/>
      <c r="D47" s="52"/>
      <c r="E47" s="52"/>
      <c r="F47" s="52"/>
      <c r="G47" s="52"/>
      <c r="H47" s="52"/>
      <c r="I47" s="52"/>
      <c r="J47" s="52"/>
      <c r="K47" s="52"/>
      <c r="L47" s="52"/>
    </row>
    <row r="48" spans="2:12" x14ac:dyDescent="0.2">
      <c r="B48" s="43" t="s">
        <v>757</v>
      </c>
      <c r="C48" s="51">
        <v>29492</v>
      </c>
      <c r="D48" s="53">
        <f>SUM(E48:H48)</f>
        <v>3507</v>
      </c>
      <c r="E48" s="52">
        <v>2232</v>
      </c>
      <c r="F48" s="52">
        <v>173</v>
      </c>
      <c r="G48" s="52">
        <v>1085</v>
      </c>
      <c r="H48" s="52">
        <v>17</v>
      </c>
      <c r="I48" s="52">
        <v>571</v>
      </c>
      <c r="J48" s="52">
        <v>25297</v>
      </c>
      <c r="K48" s="52">
        <v>498</v>
      </c>
      <c r="L48" s="52">
        <v>24448</v>
      </c>
    </row>
    <row r="49" spans="2:12" x14ac:dyDescent="0.2">
      <c r="B49" s="43" t="s">
        <v>758</v>
      </c>
      <c r="C49" s="51">
        <v>28212</v>
      </c>
      <c r="D49" s="53">
        <f>SUM(E49:H49)</f>
        <v>18231</v>
      </c>
      <c r="E49" s="52">
        <v>16420</v>
      </c>
      <c r="F49" s="52">
        <v>934</v>
      </c>
      <c r="G49" s="52">
        <v>729</v>
      </c>
      <c r="H49" s="52">
        <v>148</v>
      </c>
      <c r="I49" s="52">
        <v>1752</v>
      </c>
      <c r="J49" s="52">
        <v>8031</v>
      </c>
      <c r="K49" s="52">
        <v>3646</v>
      </c>
      <c r="L49" s="52">
        <v>3547</v>
      </c>
    </row>
    <row r="50" spans="2:12" x14ac:dyDescent="0.2">
      <c r="B50" s="43" t="s">
        <v>759</v>
      </c>
      <c r="C50" s="51">
        <v>35710</v>
      </c>
      <c r="D50" s="53">
        <f>SUM(E50:H50)</f>
        <v>21246</v>
      </c>
      <c r="E50" s="52">
        <v>17872</v>
      </c>
      <c r="F50" s="52">
        <v>2859</v>
      </c>
      <c r="G50" s="52">
        <v>71</v>
      </c>
      <c r="H50" s="52">
        <v>444</v>
      </c>
      <c r="I50" s="52">
        <v>1501</v>
      </c>
      <c r="J50" s="52">
        <v>12771</v>
      </c>
      <c r="K50" s="52">
        <v>11540</v>
      </c>
      <c r="L50" s="52">
        <v>174</v>
      </c>
    </row>
    <row r="51" spans="2:12" x14ac:dyDescent="0.2">
      <c r="C51" s="40"/>
    </row>
    <row r="52" spans="2:12" x14ac:dyDescent="0.2">
      <c r="B52" s="43" t="s">
        <v>760</v>
      </c>
      <c r="C52" s="51">
        <v>33468</v>
      </c>
      <c r="D52" s="53">
        <f>SUM(E52:H52)</f>
        <v>16460</v>
      </c>
      <c r="E52" s="52">
        <v>11011</v>
      </c>
      <c r="F52" s="52">
        <v>5000</v>
      </c>
      <c r="G52" s="52">
        <v>26</v>
      </c>
      <c r="H52" s="52">
        <v>423</v>
      </c>
      <c r="I52" s="52">
        <v>1000</v>
      </c>
      <c r="J52" s="52">
        <v>15870</v>
      </c>
      <c r="K52" s="52">
        <v>14943</v>
      </c>
      <c r="L52" s="52">
        <v>69</v>
      </c>
    </row>
    <row r="53" spans="2:12" x14ac:dyDescent="0.2">
      <c r="B53" s="43" t="s">
        <v>761</v>
      </c>
      <c r="C53" s="51">
        <v>34126</v>
      </c>
      <c r="D53" s="53">
        <f>SUM(E53:H53)</f>
        <v>19345</v>
      </c>
      <c r="E53" s="52">
        <v>11215</v>
      </c>
      <c r="F53" s="52">
        <v>7830</v>
      </c>
      <c r="G53" s="52">
        <v>13</v>
      </c>
      <c r="H53" s="52">
        <v>287</v>
      </c>
      <c r="I53" s="52">
        <v>703</v>
      </c>
      <c r="J53" s="52">
        <v>13978</v>
      </c>
      <c r="K53" s="52">
        <v>13168</v>
      </c>
      <c r="L53" s="52">
        <v>23</v>
      </c>
    </row>
    <row r="54" spans="2:12" x14ac:dyDescent="0.2">
      <c r="B54" s="43" t="s">
        <v>762</v>
      </c>
      <c r="C54" s="51">
        <v>32985</v>
      </c>
      <c r="D54" s="53">
        <f>SUM(E54:H54)</f>
        <v>21618</v>
      </c>
      <c r="E54" s="52">
        <v>12562</v>
      </c>
      <c r="F54" s="52">
        <v>8878</v>
      </c>
      <c r="G54" s="52">
        <v>10</v>
      </c>
      <c r="H54" s="52">
        <v>168</v>
      </c>
      <c r="I54" s="52">
        <v>523</v>
      </c>
      <c r="J54" s="52">
        <v>10766</v>
      </c>
      <c r="K54" s="52">
        <v>10139</v>
      </c>
      <c r="L54" s="52">
        <v>14</v>
      </c>
    </row>
    <row r="55" spans="2:12" x14ac:dyDescent="0.2">
      <c r="C55" s="40"/>
    </row>
    <row r="56" spans="2:12" x14ac:dyDescent="0.2">
      <c r="B56" s="43" t="s">
        <v>763</v>
      </c>
      <c r="C56" s="51">
        <v>37230</v>
      </c>
      <c r="D56" s="53">
        <f>SUM(E56:H56)</f>
        <v>24570</v>
      </c>
      <c r="E56" s="52">
        <v>15045</v>
      </c>
      <c r="F56" s="52">
        <v>9326</v>
      </c>
      <c r="G56" s="52">
        <v>3</v>
      </c>
      <c r="H56" s="52">
        <v>196</v>
      </c>
      <c r="I56" s="52">
        <v>507</v>
      </c>
      <c r="J56" s="52">
        <v>12062</v>
      </c>
      <c r="K56" s="52">
        <v>11206</v>
      </c>
      <c r="L56" s="52">
        <v>8</v>
      </c>
    </row>
    <row r="57" spans="2:12" x14ac:dyDescent="0.2">
      <c r="B57" s="43" t="s">
        <v>764</v>
      </c>
      <c r="C57" s="51">
        <v>44841</v>
      </c>
      <c r="D57" s="53">
        <f>SUM(E57:H57)</f>
        <v>27689</v>
      </c>
      <c r="E57" s="52">
        <v>17274</v>
      </c>
      <c r="F57" s="52">
        <v>10124</v>
      </c>
      <c r="G57" s="52">
        <v>1</v>
      </c>
      <c r="H57" s="52">
        <v>290</v>
      </c>
      <c r="I57" s="52">
        <v>614</v>
      </c>
      <c r="J57" s="52">
        <v>16400</v>
      </c>
      <c r="K57" s="52">
        <v>15135</v>
      </c>
      <c r="L57" s="52">
        <v>11</v>
      </c>
    </row>
    <row r="58" spans="2:12" x14ac:dyDescent="0.2">
      <c r="B58" s="43" t="s">
        <v>765</v>
      </c>
      <c r="C58" s="51">
        <v>39441</v>
      </c>
      <c r="D58" s="53">
        <f>SUM(E58:H58)</f>
        <v>21132</v>
      </c>
      <c r="E58" s="52">
        <v>12957</v>
      </c>
      <c r="F58" s="52">
        <v>7932</v>
      </c>
      <c r="G58" s="54">
        <v>5</v>
      </c>
      <c r="H58" s="52">
        <v>238</v>
      </c>
      <c r="I58" s="52">
        <v>497</v>
      </c>
      <c r="J58" s="52">
        <v>17693</v>
      </c>
      <c r="K58" s="52">
        <v>15610</v>
      </c>
      <c r="L58" s="52">
        <v>5</v>
      </c>
    </row>
    <row r="59" spans="2:12" x14ac:dyDescent="0.2">
      <c r="C59" s="40"/>
    </row>
    <row r="60" spans="2:12" x14ac:dyDescent="0.2">
      <c r="B60" s="43" t="s">
        <v>766</v>
      </c>
      <c r="C60" s="51">
        <v>35915</v>
      </c>
      <c r="D60" s="53">
        <f>SUM(E60:H60)</f>
        <v>13210</v>
      </c>
      <c r="E60" s="52">
        <v>6949</v>
      </c>
      <c r="F60" s="52">
        <v>6086</v>
      </c>
      <c r="G60" s="52">
        <v>2</v>
      </c>
      <c r="H60" s="52">
        <v>173</v>
      </c>
      <c r="I60" s="52">
        <v>404</v>
      </c>
      <c r="J60" s="52">
        <v>22171</v>
      </c>
      <c r="K60" s="52">
        <v>18367</v>
      </c>
      <c r="L60" s="52">
        <v>10</v>
      </c>
    </row>
    <row r="61" spans="2:12" x14ac:dyDescent="0.2">
      <c r="B61" s="43" t="s">
        <v>767</v>
      </c>
      <c r="C61" s="51">
        <v>36882</v>
      </c>
      <c r="D61" s="53">
        <f>SUM(E61:H61)</f>
        <v>9577</v>
      </c>
      <c r="E61" s="52">
        <v>4440</v>
      </c>
      <c r="F61" s="52">
        <v>5013</v>
      </c>
      <c r="G61" s="52">
        <v>1</v>
      </c>
      <c r="H61" s="52">
        <v>123</v>
      </c>
      <c r="I61" s="52">
        <v>128</v>
      </c>
      <c r="J61" s="52">
        <v>26975</v>
      </c>
      <c r="K61" s="52">
        <v>20891</v>
      </c>
      <c r="L61" s="52">
        <v>3</v>
      </c>
    </row>
    <row r="62" spans="2:12" x14ac:dyDescent="0.2">
      <c r="B62" s="43" t="s">
        <v>768</v>
      </c>
      <c r="C62" s="51">
        <v>33635</v>
      </c>
      <c r="D62" s="53">
        <f>SUM(E62:H62)</f>
        <v>6221</v>
      </c>
      <c r="E62" s="52">
        <v>2655</v>
      </c>
      <c r="F62" s="52">
        <v>3497</v>
      </c>
      <c r="G62" s="54">
        <v>1</v>
      </c>
      <c r="H62" s="52">
        <v>68</v>
      </c>
      <c r="I62" s="52">
        <v>51</v>
      </c>
      <c r="J62" s="52">
        <v>27144</v>
      </c>
      <c r="K62" s="52">
        <v>19162</v>
      </c>
      <c r="L62" s="52">
        <v>4</v>
      </c>
    </row>
    <row r="63" spans="2:12" x14ac:dyDescent="0.2">
      <c r="C63" s="40"/>
    </row>
    <row r="64" spans="2:12" x14ac:dyDescent="0.2">
      <c r="B64" s="43" t="s">
        <v>769</v>
      </c>
      <c r="C64" s="51">
        <v>27158</v>
      </c>
      <c r="D64" s="53">
        <f>SUM(E64:H64)</f>
        <v>3065</v>
      </c>
      <c r="E64" s="52">
        <v>1197</v>
      </c>
      <c r="F64" s="52">
        <v>1822</v>
      </c>
      <c r="G64" s="54" t="s">
        <v>351</v>
      </c>
      <c r="H64" s="52">
        <v>46</v>
      </c>
      <c r="I64" s="52">
        <v>22</v>
      </c>
      <c r="J64" s="52">
        <v>23829</v>
      </c>
      <c r="K64" s="52">
        <v>14270</v>
      </c>
      <c r="L64" s="52">
        <v>5</v>
      </c>
    </row>
    <row r="65" spans="1:12" x14ac:dyDescent="0.2">
      <c r="B65" s="43" t="s">
        <v>770</v>
      </c>
      <c r="C65" s="51">
        <v>18515</v>
      </c>
      <c r="D65" s="53">
        <f>SUM(E65:H65)</f>
        <v>1067</v>
      </c>
      <c r="E65" s="52">
        <v>411</v>
      </c>
      <c r="F65" s="52">
        <v>633</v>
      </c>
      <c r="G65" s="54" t="s">
        <v>351</v>
      </c>
      <c r="H65" s="52">
        <v>23</v>
      </c>
      <c r="I65" s="52">
        <v>11</v>
      </c>
      <c r="J65" s="52">
        <v>17226</v>
      </c>
      <c r="K65" s="52">
        <v>7635</v>
      </c>
      <c r="L65" s="52">
        <v>2</v>
      </c>
    </row>
    <row r="66" spans="1:12" x14ac:dyDescent="0.2">
      <c r="B66" s="43" t="s">
        <v>771</v>
      </c>
      <c r="C66" s="51">
        <v>17640</v>
      </c>
      <c r="D66" s="53">
        <f>SUM(E66:H66)</f>
        <v>361</v>
      </c>
      <c r="E66" s="52">
        <v>140</v>
      </c>
      <c r="F66" s="52">
        <v>206</v>
      </c>
      <c r="G66" s="54" t="s">
        <v>351</v>
      </c>
      <c r="H66" s="52">
        <v>15</v>
      </c>
      <c r="I66" s="52">
        <v>22</v>
      </c>
      <c r="J66" s="52">
        <v>17044</v>
      </c>
      <c r="K66" s="52">
        <v>3930</v>
      </c>
      <c r="L66" s="52">
        <v>5</v>
      </c>
    </row>
    <row r="67" spans="1:12" ht="18" thickBot="1" x14ac:dyDescent="0.25">
      <c r="B67" s="44"/>
      <c r="C67" s="57"/>
      <c r="D67" s="44"/>
      <c r="E67" s="44"/>
      <c r="F67" s="44"/>
      <c r="G67" s="44"/>
      <c r="H67" s="44"/>
      <c r="I67" s="44"/>
      <c r="J67" s="44"/>
      <c r="K67" s="44"/>
      <c r="L67" s="44"/>
    </row>
    <row r="68" spans="1:12" x14ac:dyDescent="0.2">
      <c r="C68" s="43" t="s">
        <v>772</v>
      </c>
    </row>
    <row r="69" spans="1:12" x14ac:dyDescent="0.2">
      <c r="C69" s="43" t="s">
        <v>71</v>
      </c>
    </row>
    <row r="70" spans="1:12" x14ac:dyDescent="0.2">
      <c r="A70" s="43"/>
    </row>
  </sheetData>
  <phoneticPr fontId="2"/>
  <pageMargins left="0.34" right="0.6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8" customWidth="1"/>
    <col min="2" max="2" width="17.125" style="28" customWidth="1"/>
    <col min="3" max="3" width="15.875" style="28" customWidth="1"/>
    <col min="4" max="4" width="14.625" style="28" customWidth="1"/>
    <col min="5" max="6" width="13.375" style="28"/>
    <col min="7" max="8" width="15.875" style="28" customWidth="1"/>
    <col min="9" max="9" width="13.375" style="28"/>
    <col min="10" max="10" width="12.125" style="28" customWidth="1"/>
    <col min="11" max="256" width="13.375" style="28"/>
    <col min="257" max="257" width="13.375" style="28" customWidth="1"/>
    <col min="258" max="258" width="17.125" style="28" customWidth="1"/>
    <col min="259" max="259" width="15.875" style="28" customWidth="1"/>
    <col min="260" max="260" width="14.625" style="28" customWidth="1"/>
    <col min="261" max="262" width="13.375" style="28"/>
    <col min="263" max="264" width="15.875" style="28" customWidth="1"/>
    <col min="265" max="265" width="13.375" style="28"/>
    <col min="266" max="266" width="12.125" style="28" customWidth="1"/>
    <col min="267" max="512" width="13.375" style="28"/>
    <col min="513" max="513" width="13.375" style="28" customWidth="1"/>
    <col min="514" max="514" width="17.125" style="28" customWidth="1"/>
    <col min="515" max="515" width="15.875" style="28" customWidth="1"/>
    <col min="516" max="516" width="14.625" style="28" customWidth="1"/>
    <col min="517" max="518" width="13.375" style="28"/>
    <col min="519" max="520" width="15.875" style="28" customWidth="1"/>
    <col min="521" max="521" width="13.375" style="28"/>
    <col min="522" max="522" width="12.125" style="28" customWidth="1"/>
    <col min="523" max="768" width="13.375" style="28"/>
    <col min="769" max="769" width="13.375" style="28" customWidth="1"/>
    <col min="770" max="770" width="17.125" style="28" customWidth="1"/>
    <col min="771" max="771" width="15.875" style="28" customWidth="1"/>
    <col min="772" max="772" width="14.625" style="28" customWidth="1"/>
    <col min="773" max="774" width="13.375" style="28"/>
    <col min="775" max="776" width="15.875" style="28" customWidth="1"/>
    <col min="777" max="777" width="13.375" style="28"/>
    <col min="778" max="778" width="12.125" style="28" customWidth="1"/>
    <col min="779" max="1024" width="13.375" style="28"/>
    <col min="1025" max="1025" width="13.375" style="28" customWidth="1"/>
    <col min="1026" max="1026" width="17.125" style="28" customWidth="1"/>
    <col min="1027" max="1027" width="15.875" style="28" customWidth="1"/>
    <col min="1028" max="1028" width="14.625" style="28" customWidth="1"/>
    <col min="1029" max="1030" width="13.375" style="28"/>
    <col min="1031" max="1032" width="15.875" style="28" customWidth="1"/>
    <col min="1033" max="1033" width="13.375" style="28"/>
    <col min="1034" max="1034" width="12.125" style="28" customWidth="1"/>
    <col min="1035" max="1280" width="13.375" style="28"/>
    <col min="1281" max="1281" width="13.375" style="28" customWidth="1"/>
    <col min="1282" max="1282" width="17.125" style="28" customWidth="1"/>
    <col min="1283" max="1283" width="15.875" style="28" customWidth="1"/>
    <col min="1284" max="1284" width="14.625" style="28" customWidth="1"/>
    <col min="1285" max="1286" width="13.375" style="28"/>
    <col min="1287" max="1288" width="15.875" style="28" customWidth="1"/>
    <col min="1289" max="1289" width="13.375" style="28"/>
    <col min="1290" max="1290" width="12.125" style="28" customWidth="1"/>
    <col min="1291" max="1536" width="13.375" style="28"/>
    <col min="1537" max="1537" width="13.375" style="28" customWidth="1"/>
    <col min="1538" max="1538" width="17.125" style="28" customWidth="1"/>
    <col min="1539" max="1539" width="15.875" style="28" customWidth="1"/>
    <col min="1540" max="1540" width="14.625" style="28" customWidth="1"/>
    <col min="1541" max="1542" width="13.375" style="28"/>
    <col min="1543" max="1544" width="15.875" style="28" customWidth="1"/>
    <col min="1545" max="1545" width="13.375" style="28"/>
    <col min="1546" max="1546" width="12.125" style="28" customWidth="1"/>
    <col min="1547" max="1792" width="13.375" style="28"/>
    <col min="1793" max="1793" width="13.375" style="28" customWidth="1"/>
    <col min="1794" max="1794" width="17.125" style="28" customWidth="1"/>
    <col min="1795" max="1795" width="15.875" style="28" customWidth="1"/>
    <col min="1796" max="1796" width="14.625" style="28" customWidth="1"/>
    <col min="1797" max="1798" width="13.375" style="28"/>
    <col min="1799" max="1800" width="15.875" style="28" customWidth="1"/>
    <col min="1801" max="1801" width="13.375" style="28"/>
    <col min="1802" max="1802" width="12.125" style="28" customWidth="1"/>
    <col min="1803" max="2048" width="13.375" style="28"/>
    <col min="2049" max="2049" width="13.375" style="28" customWidth="1"/>
    <col min="2050" max="2050" width="17.125" style="28" customWidth="1"/>
    <col min="2051" max="2051" width="15.875" style="28" customWidth="1"/>
    <col min="2052" max="2052" width="14.625" style="28" customWidth="1"/>
    <col min="2053" max="2054" width="13.375" style="28"/>
    <col min="2055" max="2056" width="15.875" style="28" customWidth="1"/>
    <col min="2057" max="2057" width="13.375" style="28"/>
    <col min="2058" max="2058" width="12.125" style="28" customWidth="1"/>
    <col min="2059" max="2304" width="13.375" style="28"/>
    <col min="2305" max="2305" width="13.375" style="28" customWidth="1"/>
    <col min="2306" max="2306" width="17.125" style="28" customWidth="1"/>
    <col min="2307" max="2307" width="15.875" style="28" customWidth="1"/>
    <col min="2308" max="2308" width="14.625" style="28" customWidth="1"/>
    <col min="2309" max="2310" width="13.375" style="28"/>
    <col min="2311" max="2312" width="15.875" style="28" customWidth="1"/>
    <col min="2313" max="2313" width="13.375" style="28"/>
    <col min="2314" max="2314" width="12.125" style="28" customWidth="1"/>
    <col min="2315" max="2560" width="13.375" style="28"/>
    <col min="2561" max="2561" width="13.375" style="28" customWidth="1"/>
    <col min="2562" max="2562" width="17.125" style="28" customWidth="1"/>
    <col min="2563" max="2563" width="15.875" style="28" customWidth="1"/>
    <col min="2564" max="2564" width="14.625" style="28" customWidth="1"/>
    <col min="2565" max="2566" width="13.375" style="28"/>
    <col min="2567" max="2568" width="15.875" style="28" customWidth="1"/>
    <col min="2569" max="2569" width="13.375" style="28"/>
    <col min="2570" max="2570" width="12.125" style="28" customWidth="1"/>
    <col min="2571" max="2816" width="13.375" style="28"/>
    <col min="2817" max="2817" width="13.375" style="28" customWidth="1"/>
    <col min="2818" max="2818" width="17.125" style="28" customWidth="1"/>
    <col min="2819" max="2819" width="15.875" style="28" customWidth="1"/>
    <col min="2820" max="2820" width="14.625" style="28" customWidth="1"/>
    <col min="2821" max="2822" width="13.375" style="28"/>
    <col min="2823" max="2824" width="15.875" style="28" customWidth="1"/>
    <col min="2825" max="2825" width="13.375" style="28"/>
    <col min="2826" max="2826" width="12.125" style="28" customWidth="1"/>
    <col min="2827" max="3072" width="13.375" style="28"/>
    <col min="3073" max="3073" width="13.375" style="28" customWidth="1"/>
    <col min="3074" max="3074" width="17.125" style="28" customWidth="1"/>
    <col min="3075" max="3075" width="15.875" style="28" customWidth="1"/>
    <col min="3076" max="3076" width="14.625" style="28" customWidth="1"/>
    <col min="3077" max="3078" width="13.375" style="28"/>
    <col min="3079" max="3080" width="15.875" style="28" customWidth="1"/>
    <col min="3081" max="3081" width="13.375" style="28"/>
    <col min="3082" max="3082" width="12.125" style="28" customWidth="1"/>
    <col min="3083" max="3328" width="13.375" style="28"/>
    <col min="3329" max="3329" width="13.375" style="28" customWidth="1"/>
    <col min="3330" max="3330" width="17.125" style="28" customWidth="1"/>
    <col min="3331" max="3331" width="15.875" style="28" customWidth="1"/>
    <col min="3332" max="3332" width="14.625" style="28" customWidth="1"/>
    <col min="3333" max="3334" width="13.375" style="28"/>
    <col min="3335" max="3336" width="15.875" style="28" customWidth="1"/>
    <col min="3337" max="3337" width="13.375" style="28"/>
    <col min="3338" max="3338" width="12.125" style="28" customWidth="1"/>
    <col min="3339" max="3584" width="13.375" style="28"/>
    <col min="3585" max="3585" width="13.375" style="28" customWidth="1"/>
    <col min="3586" max="3586" width="17.125" style="28" customWidth="1"/>
    <col min="3587" max="3587" width="15.875" style="28" customWidth="1"/>
    <col min="3588" max="3588" width="14.625" style="28" customWidth="1"/>
    <col min="3589" max="3590" width="13.375" style="28"/>
    <col min="3591" max="3592" width="15.875" style="28" customWidth="1"/>
    <col min="3593" max="3593" width="13.375" style="28"/>
    <col min="3594" max="3594" width="12.125" style="28" customWidth="1"/>
    <col min="3595" max="3840" width="13.375" style="28"/>
    <col min="3841" max="3841" width="13.375" style="28" customWidth="1"/>
    <col min="3842" max="3842" width="17.125" style="28" customWidth="1"/>
    <col min="3843" max="3843" width="15.875" style="28" customWidth="1"/>
    <col min="3844" max="3844" width="14.625" style="28" customWidth="1"/>
    <col min="3845" max="3846" width="13.375" style="28"/>
    <col min="3847" max="3848" width="15.875" style="28" customWidth="1"/>
    <col min="3849" max="3849" width="13.375" style="28"/>
    <col min="3850" max="3850" width="12.125" style="28" customWidth="1"/>
    <col min="3851" max="4096" width="13.375" style="28"/>
    <col min="4097" max="4097" width="13.375" style="28" customWidth="1"/>
    <col min="4098" max="4098" width="17.125" style="28" customWidth="1"/>
    <col min="4099" max="4099" width="15.875" style="28" customWidth="1"/>
    <col min="4100" max="4100" width="14.625" style="28" customWidth="1"/>
    <col min="4101" max="4102" width="13.375" style="28"/>
    <col min="4103" max="4104" width="15.875" style="28" customWidth="1"/>
    <col min="4105" max="4105" width="13.375" style="28"/>
    <col min="4106" max="4106" width="12.125" style="28" customWidth="1"/>
    <col min="4107" max="4352" width="13.375" style="28"/>
    <col min="4353" max="4353" width="13.375" style="28" customWidth="1"/>
    <col min="4354" max="4354" width="17.125" style="28" customWidth="1"/>
    <col min="4355" max="4355" width="15.875" style="28" customWidth="1"/>
    <col min="4356" max="4356" width="14.625" style="28" customWidth="1"/>
    <col min="4357" max="4358" width="13.375" style="28"/>
    <col min="4359" max="4360" width="15.875" style="28" customWidth="1"/>
    <col min="4361" max="4361" width="13.375" style="28"/>
    <col min="4362" max="4362" width="12.125" style="28" customWidth="1"/>
    <col min="4363" max="4608" width="13.375" style="28"/>
    <col min="4609" max="4609" width="13.375" style="28" customWidth="1"/>
    <col min="4610" max="4610" width="17.125" style="28" customWidth="1"/>
    <col min="4611" max="4611" width="15.875" style="28" customWidth="1"/>
    <col min="4612" max="4612" width="14.625" style="28" customWidth="1"/>
    <col min="4613" max="4614" width="13.375" style="28"/>
    <col min="4615" max="4616" width="15.875" style="28" customWidth="1"/>
    <col min="4617" max="4617" width="13.375" style="28"/>
    <col min="4618" max="4618" width="12.125" style="28" customWidth="1"/>
    <col min="4619" max="4864" width="13.375" style="28"/>
    <col min="4865" max="4865" width="13.375" style="28" customWidth="1"/>
    <col min="4866" max="4866" width="17.125" style="28" customWidth="1"/>
    <col min="4867" max="4867" width="15.875" style="28" customWidth="1"/>
    <col min="4868" max="4868" width="14.625" style="28" customWidth="1"/>
    <col min="4869" max="4870" width="13.375" style="28"/>
    <col min="4871" max="4872" width="15.875" style="28" customWidth="1"/>
    <col min="4873" max="4873" width="13.375" style="28"/>
    <col min="4874" max="4874" width="12.125" style="28" customWidth="1"/>
    <col min="4875" max="5120" width="13.375" style="28"/>
    <col min="5121" max="5121" width="13.375" style="28" customWidth="1"/>
    <col min="5122" max="5122" width="17.125" style="28" customWidth="1"/>
    <col min="5123" max="5123" width="15.875" style="28" customWidth="1"/>
    <col min="5124" max="5124" width="14.625" style="28" customWidth="1"/>
    <col min="5125" max="5126" width="13.375" style="28"/>
    <col min="5127" max="5128" width="15.875" style="28" customWidth="1"/>
    <col min="5129" max="5129" width="13.375" style="28"/>
    <col min="5130" max="5130" width="12.125" style="28" customWidth="1"/>
    <col min="5131" max="5376" width="13.375" style="28"/>
    <col min="5377" max="5377" width="13.375" style="28" customWidth="1"/>
    <col min="5378" max="5378" width="17.125" style="28" customWidth="1"/>
    <col min="5379" max="5379" width="15.875" style="28" customWidth="1"/>
    <col min="5380" max="5380" width="14.625" style="28" customWidth="1"/>
    <col min="5381" max="5382" width="13.375" style="28"/>
    <col min="5383" max="5384" width="15.875" style="28" customWidth="1"/>
    <col min="5385" max="5385" width="13.375" style="28"/>
    <col min="5386" max="5386" width="12.125" style="28" customWidth="1"/>
    <col min="5387" max="5632" width="13.375" style="28"/>
    <col min="5633" max="5633" width="13.375" style="28" customWidth="1"/>
    <col min="5634" max="5634" width="17.125" style="28" customWidth="1"/>
    <col min="5635" max="5635" width="15.875" style="28" customWidth="1"/>
    <col min="5636" max="5636" width="14.625" style="28" customWidth="1"/>
    <col min="5637" max="5638" width="13.375" style="28"/>
    <col min="5639" max="5640" width="15.875" style="28" customWidth="1"/>
    <col min="5641" max="5641" width="13.375" style="28"/>
    <col min="5642" max="5642" width="12.125" style="28" customWidth="1"/>
    <col min="5643" max="5888" width="13.375" style="28"/>
    <col min="5889" max="5889" width="13.375" style="28" customWidth="1"/>
    <col min="5890" max="5890" width="17.125" style="28" customWidth="1"/>
    <col min="5891" max="5891" width="15.875" style="28" customWidth="1"/>
    <col min="5892" max="5892" width="14.625" style="28" customWidth="1"/>
    <col min="5893" max="5894" width="13.375" style="28"/>
    <col min="5895" max="5896" width="15.875" style="28" customWidth="1"/>
    <col min="5897" max="5897" width="13.375" style="28"/>
    <col min="5898" max="5898" width="12.125" style="28" customWidth="1"/>
    <col min="5899" max="6144" width="13.375" style="28"/>
    <col min="6145" max="6145" width="13.375" style="28" customWidth="1"/>
    <col min="6146" max="6146" width="17.125" style="28" customWidth="1"/>
    <col min="6147" max="6147" width="15.875" style="28" customWidth="1"/>
    <col min="6148" max="6148" width="14.625" style="28" customWidth="1"/>
    <col min="6149" max="6150" width="13.375" style="28"/>
    <col min="6151" max="6152" width="15.875" style="28" customWidth="1"/>
    <col min="6153" max="6153" width="13.375" style="28"/>
    <col min="6154" max="6154" width="12.125" style="28" customWidth="1"/>
    <col min="6155" max="6400" width="13.375" style="28"/>
    <col min="6401" max="6401" width="13.375" style="28" customWidth="1"/>
    <col min="6402" max="6402" width="17.125" style="28" customWidth="1"/>
    <col min="6403" max="6403" width="15.875" style="28" customWidth="1"/>
    <col min="6404" max="6404" width="14.625" style="28" customWidth="1"/>
    <col min="6405" max="6406" width="13.375" style="28"/>
    <col min="6407" max="6408" width="15.875" style="28" customWidth="1"/>
    <col min="6409" max="6409" width="13.375" style="28"/>
    <col min="6410" max="6410" width="12.125" style="28" customWidth="1"/>
    <col min="6411" max="6656" width="13.375" style="28"/>
    <col min="6657" max="6657" width="13.375" style="28" customWidth="1"/>
    <col min="6658" max="6658" width="17.125" style="28" customWidth="1"/>
    <col min="6659" max="6659" width="15.875" style="28" customWidth="1"/>
    <col min="6660" max="6660" width="14.625" style="28" customWidth="1"/>
    <col min="6661" max="6662" width="13.375" style="28"/>
    <col min="6663" max="6664" width="15.875" style="28" customWidth="1"/>
    <col min="6665" max="6665" width="13.375" style="28"/>
    <col min="6666" max="6666" width="12.125" style="28" customWidth="1"/>
    <col min="6667" max="6912" width="13.375" style="28"/>
    <col min="6913" max="6913" width="13.375" style="28" customWidth="1"/>
    <col min="6914" max="6914" width="17.125" style="28" customWidth="1"/>
    <col min="6915" max="6915" width="15.875" style="28" customWidth="1"/>
    <col min="6916" max="6916" width="14.625" style="28" customWidth="1"/>
    <col min="6917" max="6918" width="13.375" style="28"/>
    <col min="6919" max="6920" width="15.875" style="28" customWidth="1"/>
    <col min="6921" max="6921" width="13.375" style="28"/>
    <col min="6922" max="6922" width="12.125" style="28" customWidth="1"/>
    <col min="6923" max="7168" width="13.375" style="28"/>
    <col min="7169" max="7169" width="13.375" style="28" customWidth="1"/>
    <col min="7170" max="7170" width="17.125" style="28" customWidth="1"/>
    <col min="7171" max="7171" width="15.875" style="28" customWidth="1"/>
    <col min="7172" max="7172" width="14.625" style="28" customWidth="1"/>
    <col min="7173" max="7174" width="13.375" style="28"/>
    <col min="7175" max="7176" width="15.875" style="28" customWidth="1"/>
    <col min="7177" max="7177" width="13.375" style="28"/>
    <col min="7178" max="7178" width="12.125" style="28" customWidth="1"/>
    <col min="7179" max="7424" width="13.375" style="28"/>
    <col min="7425" max="7425" width="13.375" style="28" customWidth="1"/>
    <col min="7426" max="7426" width="17.125" style="28" customWidth="1"/>
    <col min="7427" max="7427" width="15.875" style="28" customWidth="1"/>
    <col min="7428" max="7428" width="14.625" style="28" customWidth="1"/>
    <col min="7429" max="7430" width="13.375" style="28"/>
    <col min="7431" max="7432" width="15.875" style="28" customWidth="1"/>
    <col min="7433" max="7433" width="13.375" style="28"/>
    <col min="7434" max="7434" width="12.125" style="28" customWidth="1"/>
    <col min="7435" max="7680" width="13.375" style="28"/>
    <col min="7681" max="7681" width="13.375" style="28" customWidth="1"/>
    <col min="7682" max="7682" width="17.125" style="28" customWidth="1"/>
    <col min="7683" max="7683" width="15.875" style="28" customWidth="1"/>
    <col min="7684" max="7684" width="14.625" style="28" customWidth="1"/>
    <col min="7685" max="7686" width="13.375" style="28"/>
    <col min="7687" max="7688" width="15.875" style="28" customWidth="1"/>
    <col min="7689" max="7689" width="13.375" style="28"/>
    <col min="7690" max="7690" width="12.125" style="28" customWidth="1"/>
    <col min="7691" max="7936" width="13.375" style="28"/>
    <col min="7937" max="7937" width="13.375" style="28" customWidth="1"/>
    <col min="7938" max="7938" width="17.125" style="28" customWidth="1"/>
    <col min="7939" max="7939" width="15.875" style="28" customWidth="1"/>
    <col min="7940" max="7940" width="14.625" style="28" customWidth="1"/>
    <col min="7941" max="7942" width="13.375" style="28"/>
    <col min="7943" max="7944" width="15.875" style="28" customWidth="1"/>
    <col min="7945" max="7945" width="13.375" style="28"/>
    <col min="7946" max="7946" width="12.125" style="28" customWidth="1"/>
    <col min="7947" max="8192" width="13.375" style="28"/>
    <col min="8193" max="8193" width="13.375" style="28" customWidth="1"/>
    <col min="8194" max="8194" width="17.125" style="28" customWidth="1"/>
    <col min="8195" max="8195" width="15.875" style="28" customWidth="1"/>
    <col min="8196" max="8196" width="14.625" style="28" customWidth="1"/>
    <col min="8197" max="8198" width="13.375" style="28"/>
    <col min="8199" max="8200" width="15.875" style="28" customWidth="1"/>
    <col min="8201" max="8201" width="13.375" style="28"/>
    <col min="8202" max="8202" width="12.125" style="28" customWidth="1"/>
    <col min="8203" max="8448" width="13.375" style="28"/>
    <col min="8449" max="8449" width="13.375" style="28" customWidth="1"/>
    <col min="8450" max="8450" width="17.125" style="28" customWidth="1"/>
    <col min="8451" max="8451" width="15.875" style="28" customWidth="1"/>
    <col min="8452" max="8452" width="14.625" style="28" customWidth="1"/>
    <col min="8453" max="8454" width="13.375" style="28"/>
    <col min="8455" max="8456" width="15.875" style="28" customWidth="1"/>
    <col min="8457" max="8457" width="13.375" style="28"/>
    <col min="8458" max="8458" width="12.125" style="28" customWidth="1"/>
    <col min="8459" max="8704" width="13.375" style="28"/>
    <col min="8705" max="8705" width="13.375" style="28" customWidth="1"/>
    <col min="8706" max="8706" width="17.125" style="28" customWidth="1"/>
    <col min="8707" max="8707" width="15.875" style="28" customWidth="1"/>
    <col min="8708" max="8708" width="14.625" style="28" customWidth="1"/>
    <col min="8709" max="8710" width="13.375" style="28"/>
    <col min="8711" max="8712" width="15.875" style="28" customWidth="1"/>
    <col min="8713" max="8713" width="13.375" style="28"/>
    <col min="8714" max="8714" width="12.125" style="28" customWidth="1"/>
    <col min="8715" max="8960" width="13.375" style="28"/>
    <col min="8961" max="8961" width="13.375" style="28" customWidth="1"/>
    <col min="8962" max="8962" width="17.125" style="28" customWidth="1"/>
    <col min="8963" max="8963" width="15.875" style="28" customWidth="1"/>
    <col min="8964" max="8964" width="14.625" style="28" customWidth="1"/>
    <col min="8965" max="8966" width="13.375" style="28"/>
    <col min="8967" max="8968" width="15.875" style="28" customWidth="1"/>
    <col min="8969" max="8969" width="13.375" style="28"/>
    <col min="8970" max="8970" width="12.125" style="28" customWidth="1"/>
    <col min="8971" max="9216" width="13.375" style="28"/>
    <col min="9217" max="9217" width="13.375" style="28" customWidth="1"/>
    <col min="9218" max="9218" width="17.125" style="28" customWidth="1"/>
    <col min="9219" max="9219" width="15.875" style="28" customWidth="1"/>
    <col min="9220" max="9220" width="14.625" style="28" customWidth="1"/>
    <col min="9221" max="9222" width="13.375" style="28"/>
    <col min="9223" max="9224" width="15.875" style="28" customWidth="1"/>
    <col min="9225" max="9225" width="13.375" style="28"/>
    <col min="9226" max="9226" width="12.125" style="28" customWidth="1"/>
    <col min="9227" max="9472" width="13.375" style="28"/>
    <col min="9473" max="9473" width="13.375" style="28" customWidth="1"/>
    <col min="9474" max="9474" width="17.125" style="28" customWidth="1"/>
    <col min="9475" max="9475" width="15.875" style="28" customWidth="1"/>
    <col min="9476" max="9476" width="14.625" style="28" customWidth="1"/>
    <col min="9477" max="9478" width="13.375" style="28"/>
    <col min="9479" max="9480" width="15.875" style="28" customWidth="1"/>
    <col min="9481" max="9481" width="13.375" style="28"/>
    <col min="9482" max="9482" width="12.125" style="28" customWidth="1"/>
    <col min="9483" max="9728" width="13.375" style="28"/>
    <col min="9729" max="9729" width="13.375" style="28" customWidth="1"/>
    <col min="9730" max="9730" width="17.125" style="28" customWidth="1"/>
    <col min="9731" max="9731" width="15.875" style="28" customWidth="1"/>
    <col min="9732" max="9732" width="14.625" style="28" customWidth="1"/>
    <col min="9733" max="9734" width="13.375" style="28"/>
    <col min="9735" max="9736" width="15.875" style="28" customWidth="1"/>
    <col min="9737" max="9737" width="13.375" style="28"/>
    <col min="9738" max="9738" width="12.125" style="28" customWidth="1"/>
    <col min="9739" max="9984" width="13.375" style="28"/>
    <col min="9985" max="9985" width="13.375" style="28" customWidth="1"/>
    <col min="9986" max="9986" width="17.125" style="28" customWidth="1"/>
    <col min="9987" max="9987" width="15.875" style="28" customWidth="1"/>
    <col min="9988" max="9988" width="14.625" style="28" customWidth="1"/>
    <col min="9989" max="9990" width="13.375" style="28"/>
    <col min="9991" max="9992" width="15.875" style="28" customWidth="1"/>
    <col min="9993" max="9993" width="13.375" style="28"/>
    <col min="9994" max="9994" width="12.125" style="28" customWidth="1"/>
    <col min="9995" max="10240" width="13.375" style="28"/>
    <col min="10241" max="10241" width="13.375" style="28" customWidth="1"/>
    <col min="10242" max="10242" width="17.125" style="28" customWidth="1"/>
    <col min="10243" max="10243" width="15.875" style="28" customWidth="1"/>
    <col min="10244" max="10244" width="14.625" style="28" customWidth="1"/>
    <col min="10245" max="10246" width="13.375" style="28"/>
    <col min="10247" max="10248" width="15.875" style="28" customWidth="1"/>
    <col min="10249" max="10249" width="13.375" style="28"/>
    <col min="10250" max="10250" width="12.125" style="28" customWidth="1"/>
    <col min="10251" max="10496" width="13.375" style="28"/>
    <col min="10497" max="10497" width="13.375" style="28" customWidth="1"/>
    <col min="10498" max="10498" width="17.125" style="28" customWidth="1"/>
    <col min="10499" max="10499" width="15.875" style="28" customWidth="1"/>
    <col min="10500" max="10500" width="14.625" style="28" customWidth="1"/>
    <col min="10501" max="10502" width="13.375" style="28"/>
    <col min="10503" max="10504" width="15.875" style="28" customWidth="1"/>
    <col min="10505" max="10505" width="13.375" style="28"/>
    <col min="10506" max="10506" width="12.125" style="28" customWidth="1"/>
    <col min="10507" max="10752" width="13.375" style="28"/>
    <col min="10753" max="10753" width="13.375" style="28" customWidth="1"/>
    <col min="10754" max="10754" width="17.125" style="28" customWidth="1"/>
    <col min="10755" max="10755" width="15.875" style="28" customWidth="1"/>
    <col min="10756" max="10756" width="14.625" style="28" customWidth="1"/>
    <col min="10757" max="10758" width="13.375" style="28"/>
    <col min="10759" max="10760" width="15.875" style="28" customWidth="1"/>
    <col min="10761" max="10761" width="13.375" style="28"/>
    <col min="10762" max="10762" width="12.125" style="28" customWidth="1"/>
    <col min="10763" max="11008" width="13.375" style="28"/>
    <col min="11009" max="11009" width="13.375" style="28" customWidth="1"/>
    <col min="11010" max="11010" width="17.125" style="28" customWidth="1"/>
    <col min="11011" max="11011" width="15.875" style="28" customWidth="1"/>
    <col min="11012" max="11012" width="14.625" style="28" customWidth="1"/>
    <col min="11013" max="11014" width="13.375" style="28"/>
    <col min="11015" max="11016" width="15.875" style="28" customWidth="1"/>
    <col min="11017" max="11017" width="13.375" style="28"/>
    <col min="11018" max="11018" width="12.125" style="28" customWidth="1"/>
    <col min="11019" max="11264" width="13.375" style="28"/>
    <col min="11265" max="11265" width="13.375" style="28" customWidth="1"/>
    <col min="11266" max="11266" width="17.125" style="28" customWidth="1"/>
    <col min="11267" max="11267" width="15.875" style="28" customWidth="1"/>
    <col min="11268" max="11268" width="14.625" style="28" customWidth="1"/>
    <col min="11269" max="11270" width="13.375" style="28"/>
    <col min="11271" max="11272" width="15.875" style="28" customWidth="1"/>
    <col min="11273" max="11273" width="13.375" style="28"/>
    <col min="11274" max="11274" width="12.125" style="28" customWidth="1"/>
    <col min="11275" max="11520" width="13.375" style="28"/>
    <col min="11521" max="11521" width="13.375" style="28" customWidth="1"/>
    <col min="11522" max="11522" width="17.125" style="28" customWidth="1"/>
    <col min="11523" max="11523" width="15.875" style="28" customWidth="1"/>
    <col min="11524" max="11524" width="14.625" style="28" customWidth="1"/>
    <col min="11525" max="11526" width="13.375" style="28"/>
    <col min="11527" max="11528" width="15.875" style="28" customWidth="1"/>
    <col min="11529" max="11529" width="13.375" style="28"/>
    <col min="11530" max="11530" width="12.125" style="28" customWidth="1"/>
    <col min="11531" max="11776" width="13.375" style="28"/>
    <col min="11777" max="11777" width="13.375" style="28" customWidth="1"/>
    <col min="11778" max="11778" width="17.125" style="28" customWidth="1"/>
    <col min="11779" max="11779" width="15.875" style="28" customWidth="1"/>
    <col min="11780" max="11780" width="14.625" style="28" customWidth="1"/>
    <col min="11781" max="11782" width="13.375" style="28"/>
    <col min="11783" max="11784" width="15.875" style="28" customWidth="1"/>
    <col min="11785" max="11785" width="13.375" style="28"/>
    <col min="11786" max="11786" width="12.125" style="28" customWidth="1"/>
    <col min="11787" max="12032" width="13.375" style="28"/>
    <col min="12033" max="12033" width="13.375" style="28" customWidth="1"/>
    <col min="12034" max="12034" width="17.125" style="28" customWidth="1"/>
    <col min="12035" max="12035" width="15.875" style="28" customWidth="1"/>
    <col min="12036" max="12036" width="14.625" style="28" customWidth="1"/>
    <col min="12037" max="12038" width="13.375" style="28"/>
    <col min="12039" max="12040" width="15.875" style="28" customWidth="1"/>
    <col min="12041" max="12041" width="13.375" style="28"/>
    <col min="12042" max="12042" width="12.125" style="28" customWidth="1"/>
    <col min="12043" max="12288" width="13.375" style="28"/>
    <col min="12289" max="12289" width="13.375" style="28" customWidth="1"/>
    <col min="12290" max="12290" width="17.125" style="28" customWidth="1"/>
    <col min="12291" max="12291" width="15.875" style="28" customWidth="1"/>
    <col min="12292" max="12292" width="14.625" style="28" customWidth="1"/>
    <col min="12293" max="12294" width="13.375" style="28"/>
    <col min="12295" max="12296" width="15.875" style="28" customWidth="1"/>
    <col min="12297" max="12297" width="13.375" style="28"/>
    <col min="12298" max="12298" width="12.125" style="28" customWidth="1"/>
    <col min="12299" max="12544" width="13.375" style="28"/>
    <col min="12545" max="12545" width="13.375" style="28" customWidth="1"/>
    <col min="12546" max="12546" width="17.125" style="28" customWidth="1"/>
    <col min="12547" max="12547" width="15.875" style="28" customWidth="1"/>
    <col min="12548" max="12548" width="14.625" style="28" customWidth="1"/>
    <col min="12549" max="12550" width="13.375" style="28"/>
    <col min="12551" max="12552" width="15.875" style="28" customWidth="1"/>
    <col min="12553" max="12553" width="13.375" style="28"/>
    <col min="12554" max="12554" width="12.125" style="28" customWidth="1"/>
    <col min="12555" max="12800" width="13.375" style="28"/>
    <col min="12801" max="12801" width="13.375" style="28" customWidth="1"/>
    <col min="12802" max="12802" width="17.125" style="28" customWidth="1"/>
    <col min="12803" max="12803" width="15.875" style="28" customWidth="1"/>
    <col min="12804" max="12804" width="14.625" style="28" customWidth="1"/>
    <col min="12805" max="12806" width="13.375" style="28"/>
    <col min="12807" max="12808" width="15.875" style="28" customWidth="1"/>
    <col min="12809" max="12809" width="13.375" style="28"/>
    <col min="12810" max="12810" width="12.125" style="28" customWidth="1"/>
    <col min="12811" max="13056" width="13.375" style="28"/>
    <col min="13057" max="13057" width="13.375" style="28" customWidth="1"/>
    <col min="13058" max="13058" width="17.125" style="28" customWidth="1"/>
    <col min="13059" max="13059" width="15.875" style="28" customWidth="1"/>
    <col min="13060" max="13060" width="14.625" style="28" customWidth="1"/>
    <col min="13061" max="13062" width="13.375" style="28"/>
    <col min="13063" max="13064" width="15.875" style="28" customWidth="1"/>
    <col min="13065" max="13065" width="13.375" style="28"/>
    <col min="13066" max="13066" width="12.125" style="28" customWidth="1"/>
    <col min="13067" max="13312" width="13.375" style="28"/>
    <col min="13313" max="13313" width="13.375" style="28" customWidth="1"/>
    <col min="13314" max="13314" width="17.125" style="28" customWidth="1"/>
    <col min="13315" max="13315" width="15.875" style="28" customWidth="1"/>
    <col min="13316" max="13316" width="14.625" style="28" customWidth="1"/>
    <col min="13317" max="13318" width="13.375" style="28"/>
    <col min="13319" max="13320" width="15.875" style="28" customWidth="1"/>
    <col min="13321" max="13321" width="13.375" style="28"/>
    <col min="13322" max="13322" width="12.125" style="28" customWidth="1"/>
    <col min="13323" max="13568" width="13.375" style="28"/>
    <col min="13569" max="13569" width="13.375" style="28" customWidth="1"/>
    <col min="13570" max="13570" width="17.125" style="28" customWidth="1"/>
    <col min="13571" max="13571" width="15.875" style="28" customWidth="1"/>
    <col min="13572" max="13572" width="14.625" style="28" customWidth="1"/>
    <col min="13573" max="13574" width="13.375" style="28"/>
    <col min="13575" max="13576" width="15.875" style="28" customWidth="1"/>
    <col min="13577" max="13577" width="13.375" style="28"/>
    <col min="13578" max="13578" width="12.125" style="28" customWidth="1"/>
    <col min="13579" max="13824" width="13.375" style="28"/>
    <col min="13825" max="13825" width="13.375" style="28" customWidth="1"/>
    <col min="13826" max="13826" width="17.125" style="28" customWidth="1"/>
    <col min="13827" max="13827" width="15.875" style="28" customWidth="1"/>
    <col min="13828" max="13828" width="14.625" style="28" customWidth="1"/>
    <col min="13829" max="13830" width="13.375" style="28"/>
    <col min="13831" max="13832" width="15.875" style="28" customWidth="1"/>
    <col min="13833" max="13833" width="13.375" style="28"/>
    <col min="13834" max="13834" width="12.125" style="28" customWidth="1"/>
    <col min="13835" max="14080" width="13.375" style="28"/>
    <col min="14081" max="14081" width="13.375" style="28" customWidth="1"/>
    <col min="14082" max="14082" width="17.125" style="28" customWidth="1"/>
    <col min="14083" max="14083" width="15.875" style="28" customWidth="1"/>
    <col min="14084" max="14084" width="14.625" style="28" customWidth="1"/>
    <col min="14085" max="14086" width="13.375" style="28"/>
    <col min="14087" max="14088" width="15.875" style="28" customWidth="1"/>
    <col min="14089" max="14089" width="13.375" style="28"/>
    <col min="14090" max="14090" width="12.125" style="28" customWidth="1"/>
    <col min="14091" max="14336" width="13.375" style="28"/>
    <col min="14337" max="14337" width="13.375" style="28" customWidth="1"/>
    <col min="14338" max="14338" width="17.125" style="28" customWidth="1"/>
    <col min="14339" max="14339" width="15.875" style="28" customWidth="1"/>
    <col min="14340" max="14340" width="14.625" style="28" customWidth="1"/>
    <col min="14341" max="14342" width="13.375" style="28"/>
    <col min="14343" max="14344" width="15.875" style="28" customWidth="1"/>
    <col min="14345" max="14345" width="13.375" style="28"/>
    <col min="14346" max="14346" width="12.125" style="28" customWidth="1"/>
    <col min="14347" max="14592" width="13.375" style="28"/>
    <col min="14593" max="14593" width="13.375" style="28" customWidth="1"/>
    <col min="14594" max="14594" width="17.125" style="28" customWidth="1"/>
    <col min="14595" max="14595" width="15.875" style="28" customWidth="1"/>
    <col min="14596" max="14596" width="14.625" style="28" customWidth="1"/>
    <col min="14597" max="14598" width="13.375" style="28"/>
    <col min="14599" max="14600" width="15.875" style="28" customWidth="1"/>
    <col min="14601" max="14601" width="13.375" style="28"/>
    <col min="14602" max="14602" width="12.125" style="28" customWidth="1"/>
    <col min="14603" max="14848" width="13.375" style="28"/>
    <col min="14849" max="14849" width="13.375" style="28" customWidth="1"/>
    <col min="14850" max="14850" width="17.125" style="28" customWidth="1"/>
    <col min="14851" max="14851" width="15.875" style="28" customWidth="1"/>
    <col min="14852" max="14852" width="14.625" style="28" customWidth="1"/>
    <col min="14853" max="14854" width="13.375" style="28"/>
    <col min="14855" max="14856" width="15.875" style="28" customWidth="1"/>
    <col min="14857" max="14857" width="13.375" style="28"/>
    <col min="14858" max="14858" width="12.125" style="28" customWidth="1"/>
    <col min="14859" max="15104" width="13.375" style="28"/>
    <col min="15105" max="15105" width="13.375" style="28" customWidth="1"/>
    <col min="15106" max="15106" width="17.125" style="28" customWidth="1"/>
    <col min="15107" max="15107" width="15.875" style="28" customWidth="1"/>
    <col min="15108" max="15108" width="14.625" style="28" customWidth="1"/>
    <col min="15109" max="15110" width="13.375" style="28"/>
    <col min="15111" max="15112" width="15.875" style="28" customWidth="1"/>
    <col min="15113" max="15113" width="13.375" style="28"/>
    <col min="15114" max="15114" width="12.125" style="28" customWidth="1"/>
    <col min="15115" max="15360" width="13.375" style="28"/>
    <col min="15361" max="15361" width="13.375" style="28" customWidth="1"/>
    <col min="15362" max="15362" width="17.125" style="28" customWidth="1"/>
    <col min="15363" max="15363" width="15.875" style="28" customWidth="1"/>
    <col min="15364" max="15364" width="14.625" style="28" customWidth="1"/>
    <col min="15365" max="15366" width="13.375" style="28"/>
    <col min="15367" max="15368" width="15.875" style="28" customWidth="1"/>
    <col min="15369" max="15369" width="13.375" style="28"/>
    <col min="15370" max="15370" width="12.125" style="28" customWidth="1"/>
    <col min="15371" max="15616" width="13.375" style="28"/>
    <col min="15617" max="15617" width="13.375" style="28" customWidth="1"/>
    <col min="15618" max="15618" width="17.125" style="28" customWidth="1"/>
    <col min="15619" max="15619" width="15.875" style="28" customWidth="1"/>
    <col min="15620" max="15620" width="14.625" style="28" customWidth="1"/>
    <col min="15621" max="15622" width="13.375" style="28"/>
    <col min="15623" max="15624" width="15.875" style="28" customWidth="1"/>
    <col min="15625" max="15625" width="13.375" style="28"/>
    <col min="15626" max="15626" width="12.125" style="28" customWidth="1"/>
    <col min="15627" max="15872" width="13.375" style="28"/>
    <col min="15873" max="15873" width="13.375" style="28" customWidth="1"/>
    <col min="15874" max="15874" width="17.125" style="28" customWidth="1"/>
    <col min="15875" max="15875" width="15.875" style="28" customWidth="1"/>
    <col min="15876" max="15876" width="14.625" style="28" customWidth="1"/>
    <col min="15877" max="15878" width="13.375" style="28"/>
    <col min="15879" max="15880" width="15.875" style="28" customWidth="1"/>
    <col min="15881" max="15881" width="13.375" style="28"/>
    <col min="15882" max="15882" width="12.125" style="28" customWidth="1"/>
    <col min="15883" max="16128" width="13.375" style="28"/>
    <col min="16129" max="16129" width="13.375" style="28" customWidth="1"/>
    <col min="16130" max="16130" width="17.125" style="28" customWidth="1"/>
    <col min="16131" max="16131" width="15.875" style="28" customWidth="1"/>
    <col min="16132" max="16132" width="14.625" style="28" customWidth="1"/>
    <col min="16133" max="16134" width="13.375" style="28"/>
    <col min="16135" max="16136" width="15.875" style="28" customWidth="1"/>
    <col min="16137" max="16137" width="13.375" style="28"/>
    <col min="16138" max="16138" width="12.125" style="28" customWidth="1"/>
    <col min="16139" max="16384" width="13.375" style="28"/>
  </cols>
  <sheetData>
    <row r="1" spans="1:10" x14ac:dyDescent="0.2">
      <c r="A1" s="43"/>
    </row>
    <row r="6" spans="1:10" x14ac:dyDescent="0.2">
      <c r="D6" s="3" t="s">
        <v>773</v>
      </c>
    </row>
    <row r="7" spans="1:10" ht="18" thickBot="1" x14ac:dyDescent="0.25">
      <c r="B7" s="44"/>
      <c r="C7" s="44"/>
      <c r="D7" s="44"/>
      <c r="E7" s="66" t="s">
        <v>774</v>
      </c>
      <c r="F7" s="44"/>
      <c r="G7" s="44"/>
      <c r="H7" s="44"/>
      <c r="I7" s="44"/>
      <c r="J7" s="165" t="s">
        <v>3</v>
      </c>
    </row>
    <row r="8" spans="1:10" x14ac:dyDescent="0.2">
      <c r="D8" s="163" t="s">
        <v>775</v>
      </c>
      <c r="E8" s="46"/>
      <c r="F8" s="46"/>
      <c r="G8" s="46"/>
      <c r="H8" s="46"/>
      <c r="I8" s="46"/>
      <c r="J8" s="46"/>
    </row>
    <row r="9" spans="1:10" x14ac:dyDescent="0.2">
      <c r="D9" s="163" t="s">
        <v>776</v>
      </c>
      <c r="E9" s="40"/>
      <c r="F9" s="40"/>
      <c r="G9" s="163" t="s">
        <v>777</v>
      </c>
      <c r="H9" s="163" t="s">
        <v>778</v>
      </c>
      <c r="I9" s="163" t="s">
        <v>779</v>
      </c>
      <c r="J9" s="163" t="s">
        <v>726</v>
      </c>
    </row>
    <row r="10" spans="1:10" x14ac:dyDescent="0.2">
      <c r="B10" s="46"/>
      <c r="C10" s="46"/>
      <c r="D10" s="47" t="s">
        <v>780</v>
      </c>
      <c r="E10" s="48" t="s">
        <v>781</v>
      </c>
      <c r="F10" s="48" t="s">
        <v>782</v>
      </c>
      <c r="G10" s="48" t="s">
        <v>724</v>
      </c>
      <c r="H10" s="48" t="s">
        <v>724</v>
      </c>
      <c r="I10" s="48" t="s">
        <v>783</v>
      </c>
      <c r="J10" s="48" t="s">
        <v>784</v>
      </c>
    </row>
    <row r="11" spans="1:10" x14ac:dyDescent="0.2">
      <c r="D11" s="40"/>
    </row>
    <row r="12" spans="1:10" x14ac:dyDescent="0.2">
      <c r="B12" s="3" t="s">
        <v>785</v>
      </c>
      <c r="C12" s="24"/>
      <c r="D12" s="23">
        <f t="shared" ref="D12:J12" si="0">SUM(D14:D30)</f>
        <v>499157</v>
      </c>
      <c r="E12" s="24">
        <f t="shared" si="0"/>
        <v>346797</v>
      </c>
      <c r="F12" s="24">
        <f t="shared" si="0"/>
        <v>21701</v>
      </c>
      <c r="G12" s="24">
        <f t="shared" si="0"/>
        <v>23213</v>
      </c>
      <c r="H12" s="24">
        <f t="shared" si="0"/>
        <v>56788</v>
      </c>
      <c r="I12" s="24">
        <f t="shared" si="0"/>
        <v>47747</v>
      </c>
      <c r="J12" s="24">
        <f t="shared" si="0"/>
        <v>2884</v>
      </c>
    </row>
    <row r="13" spans="1:10" x14ac:dyDescent="0.2">
      <c r="D13" s="40"/>
    </row>
    <row r="14" spans="1:10" x14ac:dyDescent="0.2">
      <c r="B14" s="43" t="s">
        <v>786</v>
      </c>
      <c r="D14" s="55">
        <f t="shared" ref="D14:I16" si="1">D34+D54</f>
        <v>47043</v>
      </c>
      <c r="E14" s="53">
        <f t="shared" si="1"/>
        <v>2098</v>
      </c>
      <c r="F14" s="53">
        <f t="shared" si="1"/>
        <v>90</v>
      </c>
      <c r="G14" s="53">
        <f t="shared" si="1"/>
        <v>2017</v>
      </c>
      <c r="H14" s="53">
        <f t="shared" si="1"/>
        <v>20681</v>
      </c>
      <c r="I14" s="53">
        <f t="shared" si="1"/>
        <v>22152</v>
      </c>
      <c r="J14" s="50" t="s">
        <v>787</v>
      </c>
    </row>
    <row r="15" spans="1:10" x14ac:dyDescent="0.2">
      <c r="B15" s="43" t="s">
        <v>788</v>
      </c>
      <c r="D15" s="55">
        <f t="shared" si="1"/>
        <v>1393</v>
      </c>
      <c r="E15" s="53">
        <f t="shared" si="1"/>
        <v>814</v>
      </c>
      <c r="F15" s="53">
        <f t="shared" si="1"/>
        <v>49</v>
      </c>
      <c r="G15" s="53">
        <f t="shared" si="1"/>
        <v>94</v>
      </c>
      <c r="H15" s="53">
        <f t="shared" si="1"/>
        <v>291</v>
      </c>
      <c r="I15" s="53">
        <f t="shared" si="1"/>
        <v>145</v>
      </c>
      <c r="J15" s="50" t="s">
        <v>787</v>
      </c>
    </row>
    <row r="16" spans="1:10" x14ac:dyDescent="0.2">
      <c r="B16" s="43" t="s">
        <v>789</v>
      </c>
      <c r="D16" s="55">
        <f t="shared" si="1"/>
        <v>4276</v>
      </c>
      <c r="E16" s="53">
        <f t="shared" si="1"/>
        <v>1383</v>
      </c>
      <c r="F16" s="53">
        <f t="shared" si="1"/>
        <v>62</v>
      </c>
      <c r="G16" s="53">
        <f t="shared" si="1"/>
        <v>479</v>
      </c>
      <c r="H16" s="53">
        <f t="shared" si="1"/>
        <v>1751</v>
      </c>
      <c r="I16" s="53">
        <f t="shared" si="1"/>
        <v>600</v>
      </c>
      <c r="J16" s="50" t="s">
        <v>787</v>
      </c>
    </row>
    <row r="17" spans="1:10" x14ac:dyDescent="0.2">
      <c r="D17" s="40"/>
    </row>
    <row r="18" spans="1:10" x14ac:dyDescent="0.2">
      <c r="A18" s="24"/>
      <c r="B18" s="43" t="s">
        <v>790</v>
      </c>
      <c r="D18" s="55">
        <f t="shared" ref="D18:I20" si="2">D38+D58</f>
        <v>175</v>
      </c>
      <c r="E18" s="53">
        <f t="shared" si="2"/>
        <v>147</v>
      </c>
      <c r="F18" s="53">
        <f t="shared" si="2"/>
        <v>20</v>
      </c>
      <c r="G18" s="53">
        <f t="shared" si="2"/>
        <v>3</v>
      </c>
      <c r="H18" s="53">
        <f t="shared" si="2"/>
        <v>4</v>
      </c>
      <c r="I18" s="53">
        <f t="shared" si="2"/>
        <v>1</v>
      </c>
      <c r="J18" s="50" t="s">
        <v>787</v>
      </c>
    </row>
    <row r="19" spans="1:10" x14ac:dyDescent="0.2">
      <c r="B19" s="43" t="s">
        <v>791</v>
      </c>
      <c r="D19" s="55">
        <f t="shared" si="2"/>
        <v>48940</v>
      </c>
      <c r="E19" s="53">
        <f t="shared" si="2"/>
        <v>31392</v>
      </c>
      <c r="F19" s="53">
        <f t="shared" si="2"/>
        <v>4263</v>
      </c>
      <c r="G19" s="53">
        <f t="shared" si="2"/>
        <v>4504</v>
      </c>
      <c r="H19" s="53">
        <f t="shared" si="2"/>
        <v>5938</v>
      </c>
      <c r="I19" s="53">
        <f t="shared" si="2"/>
        <v>2841</v>
      </c>
      <c r="J19" s="50" t="s">
        <v>787</v>
      </c>
    </row>
    <row r="20" spans="1:10" x14ac:dyDescent="0.2">
      <c r="A20" s="24"/>
      <c r="B20" s="43" t="s">
        <v>659</v>
      </c>
      <c r="C20" s="24"/>
      <c r="D20" s="55">
        <f t="shared" si="2"/>
        <v>82891</v>
      </c>
      <c r="E20" s="53">
        <f t="shared" si="2"/>
        <v>66787</v>
      </c>
      <c r="F20" s="53">
        <f t="shared" si="2"/>
        <v>4662</v>
      </c>
      <c r="G20" s="53">
        <f t="shared" si="2"/>
        <v>2487</v>
      </c>
      <c r="H20" s="53">
        <f t="shared" si="2"/>
        <v>3031</v>
      </c>
      <c r="I20" s="53">
        <f t="shared" si="2"/>
        <v>3726</v>
      </c>
      <c r="J20" s="53">
        <f>J40+J60</f>
        <v>2196</v>
      </c>
    </row>
    <row r="21" spans="1:10" x14ac:dyDescent="0.2">
      <c r="D21" s="40"/>
    </row>
    <row r="22" spans="1:10" x14ac:dyDescent="0.2">
      <c r="B22" s="43" t="s">
        <v>792</v>
      </c>
      <c r="D22" s="55">
        <f t="shared" ref="D22:I25" si="3">D42+D62</f>
        <v>3964</v>
      </c>
      <c r="E22" s="53">
        <f t="shared" si="3"/>
        <v>3949</v>
      </c>
      <c r="F22" s="53">
        <f t="shared" si="3"/>
        <v>15</v>
      </c>
      <c r="G22" s="50" t="s">
        <v>793</v>
      </c>
      <c r="H22" s="50" t="s">
        <v>793</v>
      </c>
      <c r="I22" s="50" t="s">
        <v>794</v>
      </c>
      <c r="J22" s="50" t="s">
        <v>787</v>
      </c>
    </row>
    <row r="23" spans="1:10" x14ac:dyDescent="0.2">
      <c r="B23" s="43" t="s">
        <v>795</v>
      </c>
      <c r="D23" s="55">
        <f t="shared" si="3"/>
        <v>28534</v>
      </c>
      <c r="E23" s="53">
        <f t="shared" si="3"/>
        <v>25855</v>
      </c>
      <c r="F23" s="53">
        <f t="shared" si="3"/>
        <v>1100</v>
      </c>
      <c r="G23" s="53">
        <f t="shared" si="3"/>
        <v>375</v>
      </c>
      <c r="H23" s="53">
        <f t="shared" si="3"/>
        <v>914</v>
      </c>
      <c r="I23" s="53">
        <f t="shared" si="3"/>
        <v>289</v>
      </c>
      <c r="J23" s="50" t="s">
        <v>787</v>
      </c>
    </row>
    <row r="24" spans="1:10" x14ac:dyDescent="0.2">
      <c r="B24" s="43" t="s">
        <v>796</v>
      </c>
      <c r="D24" s="55">
        <f t="shared" si="3"/>
        <v>108689</v>
      </c>
      <c r="E24" s="53">
        <f t="shared" si="3"/>
        <v>69735</v>
      </c>
      <c r="F24" s="53">
        <f t="shared" si="3"/>
        <v>6200</v>
      </c>
      <c r="G24" s="53">
        <f t="shared" si="3"/>
        <v>7674</v>
      </c>
      <c r="H24" s="53">
        <f t="shared" si="3"/>
        <v>12707</v>
      </c>
      <c r="I24" s="53">
        <f t="shared" si="3"/>
        <v>12368</v>
      </c>
      <c r="J24" s="50" t="s">
        <v>787</v>
      </c>
    </row>
    <row r="25" spans="1:10" x14ac:dyDescent="0.2">
      <c r="B25" s="43" t="s">
        <v>797</v>
      </c>
      <c r="D25" s="55">
        <f t="shared" si="3"/>
        <v>12551</v>
      </c>
      <c r="E25" s="53">
        <f t="shared" si="3"/>
        <v>11372</v>
      </c>
      <c r="F25" s="53">
        <f t="shared" si="3"/>
        <v>286</v>
      </c>
      <c r="G25" s="53">
        <f t="shared" si="3"/>
        <v>163</v>
      </c>
      <c r="H25" s="53">
        <f t="shared" si="3"/>
        <v>585</v>
      </c>
      <c r="I25" s="53">
        <f t="shared" si="3"/>
        <v>144</v>
      </c>
      <c r="J25" s="50" t="s">
        <v>787</v>
      </c>
    </row>
    <row r="26" spans="1:10" x14ac:dyDescent="0.2">
      <c r="D26" s="40"/>
    </row>
    <row r="27" spans="1:10" x14ac:dyDescent="0.2">
      <c r="B27" s="43" t="s">
        <v>798</v>
      </c>
      <c r="D27" s="55">
        <f t="shared" ref="D27:I28" si="4">D47+D67</f>
        <v>3636</v>
      </c>
      <c r="E27" s="53">
        <f t="shared" si="4"/>
        <v>1786</v>
      </c>
      <c r="F27" s="53">
        <f t="shared" si="4"/>
        <v>688</v>
      </c>
      <c r="G27" s="53">
        <f t="shared" si="4"/>
        <v>200</v>
      </c>
      <c r="H27" s="53">
        <f t="shared" si="4"/>
        <v>773</v>
      </c>
      <c r="I27" s="53">
        <f t="shared" si="4"/>
        <v>189</v>
      </c>
      <c r="J27" s="50" t="s">
        <v>787</v>
      </c>
    </row>
    <row r="28" spans="1:10" x14ac:dyDescent="0.2">
      <c r="B28" s="43" t="s">
        <v>799</v>
      </c>
      <c r="D28" s="55">
        <f t="shared" si="4"/>
        <v>132016</v>
      </c>
      <c r="E28" s="53">
        <f t="shared" si="4"/>
        <v>107143</v>
      </c>
      <c r="F28" s="53">
        <f t="shared" si="4"/>
        <v>4175</v>
      </c>
      <c r="G28" s="53">
        <f t="shared" si="4"/>
        <v>5114</v>
      </c>
      <c r="H28" s="53">
        <f t="shared" si="4"/>
        <v>9748</v>
      </c>
      <c r="I28" s="53">
        <f t="shared" si="4"/>
        <v>5145</v>
      </c>
      <c r="J28" s="53">
        <f>J48+J68</f>
        <v>688</v>
      </c>
    </row>
    <row r="29" spans="1:10" x14ac:dyDescent="0.2">
      <c r="B29" s="43" t="s">
        <v>800</v>
      </c>
      <c r="D29" s="55">
        <f>D49+D69</f>
        <v>21186</v>
      </c>
      <c r="E29" s="53">
        <f>E49+E69</f>
        <v>21186</v>
      </c>
      <c r="F29" s="50" t="s">
        <v>794</v>
      </c>
      <c r="G29" s="50" t="s">
        <v>793</v>
      </c>
      <c r="H29" s="50" t="s">
        <v>793</v>
      </c>
      <c r="I29" s="50" t="s">
        <v>794</v>
      </c>
      <c r="J29" s="50" t="s">
        <v>787</v>
      </c>
    </row>
    <row r="30" spans="1:10" x14ac:dyDescent="0.2">
      <c r="B30" s="60" t="s">
        <v>801</v>
      </c>
      <c r="C30" s="46"/>
      <c r="D30" s="284">
        <f>D50+D70</f>
        <v>3863</v>
      </c>
      <c r="E30" s="285">
        <f>E50+E70</f>
        <v>3150</v>
      </c>
      <c r="F30" s="285">
        <f>F50+F70</f>
        <v>91</v>
      </c>
      <c r="G30" s="285">
        <f>G50+G70</f>
        <v>103</v>
      </c>
      <c r="H30" s="285">
        <f>H50+H70</f>
        <v>365</v>
      </c>
      <c r="I30" s="285">
        <f>I50+I70</f>
        <v>147</v>
      </c>
      <c r="J30" s="286" t="s">
        <v>787</v>
      </c>
    </row>
    <row r="31" spans="1:10" x14ac:dyDescent="0.2">
      <c r="D31" s="40"/>
    </row>
    <row r="32" spans="1:10" x14ac:dyDescent="0.2">
      <c r="B32" s="3" t="s">
        <v>802</v>
      </c>
      <c r="C32" s="24"/>
      <c r="D32" s="23">
        <f t="shared" ref="D32:J32" si="5">SUM(D34:D50)</f>
        <v>291858</v>
      </c>
      <c r="E32" s="24">
        <f t="shared" si="5"/>
        <v>201531</v>
      </c>
      <c r="F32" s="24">
        <f t="shared" si="5"/>
        <v>16413</v>
      </c>
      <c r="G32" s="24">
        <f t="shared" si="5"/>
        <v>19511</v>
      </c>
      <c r="H32" s="24">
        <f t="shared" si="5"/>
        <v>44954</v>
      </c>
      <c r="I32" s="24">
        <f t="shared" si="5"/>
        <v>9220</v>
      </c>
      <c r="J32" s="24">
        <f t="shared" si="5"/>
        <v>222</v>
      </c>
    </row>
    <row r="33" spans="2:10" x14ac:dyDescent="0.2">
      <c r="D33" s="40"/>
    </row>
    <row r="34" spans="2:10" x14ac:dyDescent="0.2">
      <c r="B34" s="43" t="s">
        <v>786</v>
      </c>
      <c r="D34" s="51">
        <v>24333</v>
      </c>
      <c r="E34" s="52">
        <v>984</v>
      </c>
      <c r="F34" s="52">
        <v>67</v>
      </c>
      <c r="G34" s="52">
        <v>1850</v>
      </c>
      <c r="H34" s="52">
        <v>17587</v>
      </c>
      <c r="I34" s="52">
        <v>3843</v>
      </c>
      <c r="J34" s="54" t="s">
        <v>351</v>
      </c>
    </row>
    <row r="35" spans="2:10" x14ac:dyDescent="0.2">
      <c r="B35" s="43" t="s">
        <v>788</v>
      </c>
      <c r="D35" s="51">
        <v>1170</v>
      </c>
      <c r="E35" s="52">
        <v>717</v>
      </c>
      <c r="F35" s="52">
        <v>38</v>
      </c>
      <c r="G35" s="52">
        <v>93</v>
      </c>
      <c r="H35" s="52">
        <v>277</v>
      </c>
      <c r="I35" s="52">
        <v>45</v>
      </c>
      <c r="J35" s="54" t="s">
        <v>351</v>
      </c>
    </row>
    <row r="36" spans="2:10" x14ac:dyDescent="0.2">
      <c r="B36" s="43" t="s">
        <v>789</v>
      </c>
      <c r="D36" s="51">
        <v>3645</v>
      </c>
      <c r="E36" s="52">
        <v>1152</v>
      </c>
      <c r="F36" s="52">
        <v>54</v>
      </c>
      <c r="G36" s="52">
        <v>474</v>
      </c>
      <c r="H36" s="52">
        <v>1737</v>
      </c>
      <c r="I36" s="52">
        <v>227</v>
      </c>
      <c r="J36" s="54" t="s">
        <v>351</v>
      </c>
    </row>
    <row r="37" spans="2:10" x14ac:dyDescent="0.2">
      <c r="D37" s="51"/>
      <c r="E37" s="52"/>
      <c r="F37" s="52"/>
      <c r="G37" s="52"/>
      <c r="H37" s="52"/>
      <c r="I37" s="52"/>
      <c r="J37" s="52"/>
    </row>
    <row r="38" spans="2:10" x14ac:dyDescent="0.2">
      <c r="B38" s="43" t="s">
        <v>790</v>
      </c>
      <c r="D38" s="51">
        <v>156</v>
      </c>
      <c r="E38" s="52">
        <v>132</v>
      </c>
      <c r="F38" s="52">
        <v>17</v>
      </c>
      <c r="G38" s="52">
        <v>3</v>
      </c>
      <c r="H38" s="52">
        <v>4</v>
      </c>
      <c r="I38" s="54" t="s">
        <v>351</v>
      </c>
      <c r="J38" s="54" t="s">
        <v>351</v>
      </c>
    </row>
    <row r="39" spans="2:10" x14ac:dyDescent="0.2">
      <c r="B39" s="43" t="s">
        <v>791</v>
      </c>
      <c r="D39" s="51">
        <v>42603</v>
      </c>
      <c r="E39" s="52">
        <v>27707</v>
      </c>
      <c r="F39" s="52">
        <v>3343</v>
      </c>
      <c r="G39" s="52">
        <v>4452</v>
      </c>
      <c r="H39" s="52">
        <v>5898</v>
      </c>
      <c r="I39" s="52">
        <v>1202</v>
      </c>
      <c r="J39" s="54" t="s">
        <v>351</v>
      </c>
    </row>
    <row r="40" spans="2:10" x14ac:dyDescent="0.2">
      <c r="B40" s="43" t="s">
        <v>659</v>
      </c>
      <c r="D40" s="51">
        <v>54489</v>
      </c>
      <c r="E40" s="52">
        <v>44903</v>
      </c>
      <c r="F40" s="52">
        <v>3600</v>
      </c>
      <c r="G40" s="52">
        <v>2292</v>
      </c>
      <c r="H40" s="52">
        <v>2789</v>
      </c>
      <c r="I40" s="52">
        <v>741</v>
      </c>
      <c r="J40" s="52">
        <v>163</v>
      </c>
    </row>
    <row r="41" spans="2:10" x14ac:dyDescent="0.2">
      <c r="D41" s="51"/>
      <c r="E41" s="52"/>
      <c r="F41" s="52"/>
      <c r="G41" s="52"/>
      <c r="H41" s="52"/>
      <c r="I41" s="52"/>
      <c r="J41" s="52"/>
    </row>
    <row r="42" spans="2:10" x14ac:dyDescent="0.2">
      <c r="B42" s="43" t="s">
        <v>792</v>
      </c>
      <c r="D42" s="51">
        <v>3533</v>
      </c>
      <c r="E42" s="52">
        <v>3518</v>
      </c>
      <c r="F42" s="52">
        <v>15</v>
      </c>
      <c r="G42" s="54" t="s">
        <v>351</v>
      </c>
      <c r="H42" s="54" t="s">
        <v>351</v>
      </c>
      <c r="I42" s="54" t="s">
        <v>351</v>
      </c>
      <c r="J42" s="54" t="s">
        <v>351</v>
      </c>
    </row>
    <row r="43" spans="2:10" x14ac:dyDescent="0.2">
      <c r="B43" s="43" t="s">
        <v>795</v>
      </c>
      <c r="D43" s="51">
        <v>23946</v>
      </c>
      <c r="E43" s="52">
        <v>21734</v>
      </c>
      <c r="F43" s="52">
        <v>914</v>
      </c>
      <c r="G43" s="52">
        <v>343</v>
      </c>
      <c r="H43" s="52">
        <v>876</v>
      </c>
      <c r="I43" s="52">
        <v>79</v>
      </c>
      <c r="J43" s="54" t="s">
        <v>351</v>
      </c>
    </row>
    <row r="44" spans="2:10" x14ac:dyDescent="0.2">
      <c r="B44" s="43" t="s">
        <v>796</v>
      </c>
      <c r="D44" s="51">
        <v>51353</v>
      </c>
      <c r="E44" s="52">
        <v>30889</v>
      </c>
      <c r="F44" s="52">
        <v>4485</v>
      </c>
      <c r="G44" s="52">
        <v>5515</v>
      </c>
      <c r="H44" s="52">
        <v>8317</v>
      </c>
      <c r="I44" s="52">
        <v>2147</v>
      </c>
      <c r="J44" s="54" t="s">
        <v>351</v>
      </c>
    </row>
    <row r="45" spans="2:10" x14ac:dyDescent="0.2">
      <c r="B45" s="43" t="s">
        <v>797</v>
      </c>
      <c r="D45" s="51">
        <v>6067</v>
      </c>
      <c r="E45" s="52">
        <v>5235</v>
      </c>
      <c r="F45" s="52">
        <v>234</v>
      </c>
      <c r="G45" s="52">
        <v>134</v>
      </c>
      <c r="H45" s="52">
        <v>433</v>
      </c>
      <c r="I45" s="52">
        <v>30</v>
      </c>
      <c r="J45" s="54" t="s">
        <v>351</v>
      </c>
    </row>
    <row r="46" spans="2:10" x14ac:dyDescent="0.2">
      <c r="D46" s="51"/>
      <c r="E46" s="52"/>
      <c r="F46" s="52"/>
      <c r="G46" s="52"/>
      <c r="H46" s="52"/>
      <c r="I46" s="52"/>
      <c r="J46" s="52"/>
    </row>
    <row r="47" spans="2:10" x14ac:dyDescent="0.2">
      <c r="B47" s="43" t="s">
        <v>798</v>
      </c>
      <c r="D47" s="51">
        <v>2384</v>
      </c>
      <c r="E47" s="52">
        <v>1112</v>
      </c>
      <c r="F47" s="52">
        <v>486</v>
      </c>
      <c r="G47" s="52">
        <v>157</v>
      </c>
      <c r="H47" s="52">
        <v>606</v>
      </c>
      <c r="I47" s="52">
        <v>23</v>
      </c>
      <c r="J47" s="54" t="s">
        <v>351</v>
      </c>
    </row>
    <row r="48" spans="2:10" x14ac:dyDescent="0.2">
      <c r="B48" s="43" t="s">
        <v>799</v>
      </c>
      <c r="D48" s="51">
        <v>60054</v>
      </c>
      <c r="E48" s="52">
        <v>45764</v>
      </c>
      <c r="F48" s="52">
        <v>3101</v>
      </c>
      <c r="G48" s="52">
        <v>4113</v>
      </c>
      <c r="H48" s="52">
        <v>6171</v>
      </c>
      <c r="I48" s="52">
        <v>846</v>
      </c>
      <c r="J48" s="52">
        <v>59</v>
      </c>
    </row>
    <row r="49" spans="2:10" x14ac:dyDescent="0.2">
      <c r="B49" s="43" t="s">
        <v>800</v>
      </c>
      <c r="D49" s="51">
        <v>16005</v>
      </c>
      <c r="E49" s="52">
        <v>16005</v>
      </c>
      <c r="F49" s="54" t="s">
        <v>351</v>
      </c>
      <c r="G49" s="54" t="s">
        <v>351</v>
      </c>
      <c r="H49" s="54" t="s">
        <v>351</v>
      </c>
      <c r="I49" s="54" t="s">
        <v>351</v>
      </c>
      <c r="J49" s="54" t="s">
        <v>351</v>
      </c>
    </row>
    <row r="50" spans="2:10" x14ac:dyDescent="0.2">
      <c r="B50" s="60" t="s">
        <v>801</v>
      </c>
      <c r="C50" s="46"/>
      <c r="D50" s="72">
        <v>2120</v>
      </c>
      <c r="E50" s="73">
        <v>1679</v>
      </c>
      <c r="F50" s="73">
        <v>59</v>
      </c>
      <c r="G50" s="73">
        <v>85</v>
      </c>
      <c r="H50" s="73">
        <v>259</v>
      </c>
      <c r="I50" s="73">
        <v>37</v>
      </c>
      <c r="J50" s="287" t="s">
        <v>351</v>
      </c>
    </row>
    <row r="51" spans="2:10" x14ac:dyDescent="0.2">
      <c r="D51" s="51"/>
      <c r="E51" s="52"/>
      <c r="F51" s="52"/>
      <c r="G51" s="52"/>
      <c r="H51" s="52"/>
      <c r="I51" s="52"/>
      <c r="J51" s="52"/>
    </row>
    <row r="52" spans="2:10" x14ac:dyDescent="0.2">
      <c r="B52" s="3" t="s">
        <v>803</v>
      </c>
      <c r="C52" s="24"/>
      <c r="D52" s="23">
        <f t="shared" ref="D52:J52" si="6">SUM(D54:D70)</f>
        <v>207299</v>
      </c>
      <c r="E52" s="24">
        <f t="shared" si="6"/>
        <v>145266</v>
      </c>
      <c r="F52" s="24">
        <f t="shared" si="6"/>
        <v>5288</v>
      </c>
      <c r="G52" s="24">
        <f t="shared" si="6"/>
        <v>3702</v>
      </c>
      <c r="H52" s="24">
        <f t="shared" si="6"/>
        <v>11834</v>
      </c>
      <c r="I52" s="24">
        <f t="shared" si="6"/>
        <v>38527</v>
      </c>
      <c r="J52" s="24">
        <f t="shared" si="6"/>
        <v>2662</v>
      </c>
    </row>
    <row r="53" spans="2:10" x14ac:dyDescent="0.2">
      <c r="D53" s="51"/>
      <c r="E53" s="52"/>
      <c r="F53" s="52"/>
      <c r="G53" s="52"/>
      <c r="H53" s="52"/>
      <c r="I53" s="52"/>
      <c r="J53" s="52"/>
    </row>
    <row r="54" spans="2:10" x14ac:dyDescent="0.2">
      <c r="B54" s="43" t="s">
        <v>786</v>
      </c>
      <c r="D54" s="51">
        <v>22710</v>
      </c>
      <c r="E54" s="52">
        <v>1114</v>
      </c>
      <c r="F54" s="52">
        <v>23</v>
      </c>
      <c r="G54" s="52">
        <v>167</v>
      </c>
      <c r="H54" s="52">
        <v>3094</v>
      </c>
      <c r="I54" s="52">
        <v>18309</v>
      </c>
      <c r="J54" s="54" t="s">
        <v>351</v>
      </c>
    </row>
    <row r="55" spans="2:10" x14ac:dyDescent="0.2">
      <c r="B55" s="43" t="s">
        <v>788</v>
      </c>
      <c r="D55" s="51">
        <v>223</v>
      </c>
      <c r="E55" s="52">
        <v>97</v>
      </c>
      <c r="F55" s="52">
        <v>11</v>
      </c>
      <c r="G55" s="52">
        <v>1</v>
      </c>
      <c r="H55" s="52">
        <v>14</v>
      </c>
      <c r="I55" s="52">
        <v>100</v>
      </c>
      <c r="J55" s="54" t="s">
        <v>351</v>
      </c>
    </row>
    <row r="56" spans="2:10" x14ac:dyDescent="0.2">
      <c r="B56" s="43" t="s">
        <v>789</v>
      </c>
      <c r="D56" s="51">
        <v>631</v>
      </c>
      <c r="E56" s="52">
        <v>231</v>
      </c>
      <c r="F56" s="52">
        <v>8</v>
      </c>
      <c r="G56" s="52">
        <v>5</v>
      </c>
      <c r="H56" s="52">
        <v>14</v>
      </c>
      <c r="I56" s="52">
        <v>373</v>
      </c>
      <c r="J56" s="54" t="s">
        <v>351</v>
      </c>
    </row>
    <row r="57" spans="2:10" x14ac:dyDescent="0.2">
      <c r="D57" s="51"/>
      <c r="E57" s="52"/>
      <c r="F57" s="52"/>
      <c r="G57" s="52"/>
      <c r="H57" s="52"/>
      <c r="I57" s="52"/>
      <c r="J57" s="52"/>
    </row>
    <row r="58" spans="2:10" x14ac:dyDescent="0.2">
      <c r="B58" s="43" t="s">
        <v>790</v>
      </c>
      <c r="D58" s="51">
        <v>19</v>
      </c>
      <c r="E58" s="52">
        <v>15</v>
      </c>
      <c r="F58" s="52">
        <v>3</v>
      </c>
      <c r="G58" s="54" t="s">
        <v>351</v>
      </c>
      <c r="H58" s="54" t="s">
        <v>351</v>
      </c>
      <c r="I58" s="52">
        <v>1</v>
      </c>
      <c r="J58" s="54" t="s">
        <v>351</v>
      </c>
    </row>
    <row r="59" spans="2:10" x14ac:dyDescent="0.2">
      <c r="B59" s="43" t="s">
        <v>791</v>
      </c>
      <c r="D59" s="51">
        <v>6337</v>
      </c>
      <c r="E59" s="52">
        <v>3685</v>
      </c>
      <c r="F59" s="52">
        <v>920</v>
      </c>
      <c r="G59" s="52">
        <v>52</v>
      </c>
      <c r="H59" s="52">
        <v>40</v>
      </c>
      <c r="I59" s="52">
        <v>1639</v>
      </c>
      <c r="J59" s="54" t="s">
        <v>351</v>
      </c>
    </row>
    <row r="60" spans="2:10" x14ac:dyDescent="0.2">
      <c r="B60" s="43" t="s">
        <v>659</v>
      </c>
      <c r="D60" s="51">
        <v>28402</v>
      </c>
      <c r="E60" s="52">
        <v>21884</v>
      </c>
      <c r="F60" s="52">
        <v>1062</v>
      </c>
      <c r="G60" s="52">
        <v>195</v>
      </c>
      <c r="H60" s="52">
        <v>242</v>
      </c>
      <c r="I60" s="52">
        <v>2985</v>
      </c>
      <c r="J60" s="52">
        <v>2033</v>
      </c>
    </row>
    <row r="61" spans="2:10" x14ac:dyDescent="0.2">
      <c r="D61" s="51"/>
      <c r="E61" s="52"/>
      <c r="F61" s="52"/>
      <c r="G61" s="52"/>
      <c r="H61" s="52"/>
      <c r="I61" s="52"/>
      <c r="J61" s="52"/>
    </row>
    <row r="62" spans="2:10" x14ac:dyDescent="0.2">
      <c r="B62" s="43" t="s">
        <v>792</v>
      </c>
      <c r="D62" s="51">
        <v>431</v>
      </c>
      <c r="E62" s="52">
        <v>431</v>
      </c>
      <c r="F62" s="54" t="s">
        <v>351</v>
      </c>
      <c r="G62" s="54" t="s">
        <v>351</v>
      </c>
      <c r="H62" s="54" t="s">
        <v>351</v>
      </c>
      <c r="I62" s="54" t="s">
        <v>351</v>
      </c>
      <c r="J62" s="54" t="s">
        <v>351</v>
      </c>
    </row>
    <row r="63" spans="2:10" x14ac:dyDescent="0.2">
      <c r="B63" s="43" t="s">
        <v>795</v>
      </c>
      <c r="D63" s="51">
        <v>4588</v>
      </c>
      <c r="E63" s="52">
        <v>4121</v>
      </c>
      <c r="F63" s="52">
        <v>186</v>
      </c>
      <c r="G63" s="52">
        <v>32</v>
      </c>
      <c r="H63" s="52">
        <v>38</v>
      </c>
      <c r="I63" s="52">
        <v>210</v>
      </c>
      <c r="J63" s="54" t="s">
        <v>351</v>
      </c>
    </row>
    <row r="64" spans="2:10" x14ac:dyDescent="0.2">
      <c r="B64" s="43" t="s">
        <v>796</v>
      </c>
      <c r="D64" s="51">
        <v>57336</v>
      </c>
      <c r="E64" s="52">
        <v>38846</v>
      </c>
      <c r="F64" s="52">
        <v>1715</v>
      </c>
      <c r="G64" s="52">
        <v>2159</v>
      </c>
      <c r="H64" s="52">
        <v>4390</v>
      </c>
      <c r="I64" s="52">
        <v>10221</v>
      </c>
      <c r="J64" s="54" t="s">
        <v>351</v>
      </c>
    </row>
    <row r="65" spans="1:10" x14ac:dyDescent="0.2">
      <c r="B65" s="43" t="s">
        <v>797</v>
      </c>
      <c r="D65" s="51">
        <v>6484</v>
      </c>
      <c r="E65" s="52">
        <v>6137</v>
      </c>
      <c r="F65" s="52">
        <v>52</v>
      </c>
      <c r="G65" s="52">
        <v>29</v>
      </c>
      <c r="H65" s="52">
        <v>152</v>
      </c>
      <c r="I65" s="52">
        <v>114</v>
      </c>
      <c r="J65" s="54" t="s">
        <v>351</v>
      </c>
    </row>
    <row r="66" spans="1:10" x14ac:dyDescent="0.2">
      <c r="D66" s="51"/>
      <c r="E66" s="52"/>
      <c r="F66" s="52"/>
      <c r="G66" s="52"/>
      <c r="H66" s="52"/>
      <c r="I66" s="52"/>
      <c r="J66" s="52"/>
    </row>
    <row r="67" spans="1:10" x14ac:dyDescent="0.2">
      <c r="B67" s="43" t="s">
        <v>798</v>
      </c>
      <c r="D67" s="51">
        <v>1252</v>
      </c>
      <c r="E67" s="52">
        <v>674</v>
      </c>
      <c r="F67" s="52">
        <v>202</v>
      </c>
      <c r="G67" s="52">
        <v>43</v>
      </c>
      <c r="H67" s="52">
        <v>167</v>
      </c>
      <c r="I67" s="52">
        <v>166</v>
      </c>
      <c r="J67" s="54" t="s">
        <v>351</v>
      </c>
    </row>
    <row r="68" spans="1:10" x14ac:dyDescent="0.2">
      <c r="B68" s="43" t="s">
        <v>799</v>
      </c>
      <c r="D68" s="51">
        <v>71962</v>
      </c>
      <c r="E68" s="52">
        <v>61379</v>
      </c>
      <c r="F68" s="52">
        <v>1074</v>
      </c>
      <c r="G68" s="52">
        <v>1001</v>
      </c>
      <c r="H68" s="52">
        <v>3577</v>
      </c>
      <c r="I68" s="52">
        <v>4299</v>
      </c>
      <c r="J68" s="52">
        <v>629</v>
      </c>
    </row>
    <row r="69" spans="1:10" x14ac:dyDescent="0.2">
      <c r="B69" s="43" t="s">
        <v>800</v>
      </c>
      <c r="D69" s="51">
        <v>5181</v>
      </c>
      <c r="E69" s="52">
        <v>5181</v>
      </c>
      <c r="F69" s="54" t="s">
        <v>351</v>
      </c>
      <c r="G69" s="54" t="s">
        <v>351</v>
      </c>
      <c r="H69" s="54" t="s">
        <v>351</v>
      </c>
      <c r="I69" s="54" t="s">
        <v>351</v>
      </c>
      <c r="J69" s="54" t="s">
        <v>351</v>
      </c>
    </row>
    <row r="70" spans="1:10" x14ac:dyDescent="0.2">
      <c r="B70" s="43" t="s">
        <v>801</v>
      </c>
      <c r="D70" s="51">
        <v>1743</v>
      </c>
      <c r="E70" s="52">
        <v>1471</v>
      </c>
      <c r="F70" s="52">
        <v>32</v>
      </c>
      <c r="G70" s="52">
        <v>18</v>
      </c>
      <c r="H70" s="52">
        <v>106</v>
      </c>
      <c r="I70" s="52">
        <v>110</v>
      </c>
      <c r="J70" s="54" t="s">
        <v>351</v>
      </c>
    </row>
    <row r="71" spans="1:10" ht="18" thickBot="1" x14ac:dyDescent="0.25">
      <c r="B71" s="44"/>
      <c r="C71" s="44"/>
      <c r="D71" s="169"/>
      <c r="E71" s="58"/>
      <c r="F71" s="58"/>
      <c r="G71" s="58"/>
      <c r="H71" s="58"/>
      <c r="I71" s="58"/>
      <c r="J71" s="58"/>
    </row>
    <row r="72" spans="1:10" x14ac:dyDescent="0.2">
      <c r="D72" s="43" t="s">
        <v>71</v>
      </c>
      <c r="H72" s="43" t="s">
        <v>804</v>
      </c>
    </row>
    <row r="73" spans="1:10" x14ac:dyDescent="0.2">
      <c r="A73" s="43"/>
    </row>
  </sheetData>
  <phoneticPr fontId="2"/>
  <pageMargins left="0.34" right="0.69" top="0.49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8" customWidth="1"/>
    <col min="2" max="3" width="14.625" style="28" customWidth="1"/>
    <col min="4" max="7" width="13.375" style="28" customWidth="1"/>
    <col min="8" max="8" width="12.125" style="28"/>
    <col min="9" max="9" width="13.375" style="28" customWidth="1"/>
    <col min="10" max="256" width="12.125" style="28"/>
    <col min="257" max="257" width="13.375" style="28" customWidth="1"/>
    <col min="258" max="259" width="14.625" style="28" customWidth="1"/>
    <col min="260" max="263" width="13.375" style="28" customWidth="1"/>
    <col min="264" max="264" width="12.125" style="28"/>
    <col min="265" max="265" width="13.375" style="28" customWidth="1"/>
    <col min="266" max="512" width="12.125" style="28"/>
    <col min="513" max="513" width="13.375" style="28" customWidth="1"/>
    <col min="514" max="515" width="14.625" style="28" customWidth="1"/>
    <col min="516" max="519" width="13.375" style="28" customWidth="1"/>
    <col min="520" max="520" width="12.125" style="28"/>
    <col min="521" max="521" width="13.375" style="28" customWidth="1"/>
    <col min="522" max="768" width="12.125" style="28"/>
    <col min="769" max="769" width="13.375" style="28" customWidth="1"/>
    <col min="770" max="771" width="14.625" style="28" customWidth="1"/>
    <col min="772" max="775" width="13.375" style="28" customWidth="1"/>
    <col min="776" max="776" width="12.125" style="28"/>
    <col min="777" max="777" width="13.375" style="28" customWidth="1"/>
    <col min="778" max="1024" width="12.125" style="28"/>
    <col min="1025" max="1025" width="13.375" style="28" customWidth="1"/>
    <col min="1026" max="1027" width="14.625" style="28" customWidth="1"/>
    <col min="1028" max="1031" width="13.375" style="28" customWidth="1"/>
    <col min="1032" max="1032" width="12.125" style="28"/>
    <col min="1033" max="1033" width="13.375" style="28" customWidth="1"/>
    <col min="1034" max="1280" width="12.125" style="28"/>
    <col min="1281" max="1281" width="13.375" style="28" customWidth="1"/>
    <col min="1282" max="1283" width="14.625" style="28" customWidth="1"/>
    <col min="1284" max="1287" width="13.375" style="28" customWidth="1"/>
    <col min="1288" max="1288" width="12.125" style="28"/>
    <col min="1289" max="1289" width="13.375" style="28" customWidth="1"/>
    <col min="1290" max="1536" width="12.125" style="28"/>
    <col min="1537" max="1537" width="13.375" style="28" customWidth="1"/>
    <col min="1538" max="1539" width="14.625" style="28" customWidth="1"/>
    <col min="1540" max="1543" width="13.375" style="28" customWidth="1"/>
    <col min="1544" max="1544" width="12.125" style="28"/>
    <col min="1545" max="1545" width="13.375" style="28" customWidth="1"/>
    <col min="1546" max="1792" width="12.125" style="28"/>
    <col min="1793" max="1793" width="13.375" style="28" customWidth="1"/>
    <col min="1794" max="1795" width="14.625" style="28" customWidth="1"/>
    <col min="1796" max="1799" width="13.375" style="28" customWidth="1"/>
    <col min="1800" max="1800" width="12.125" style="28"/>
    <col min="1801" max="1801" width="13.375" style="28" customWidth="1"/>
    <col min="1802" max="2048" width="12.125" style="28"/>
    <col min="2049" max="2049" width="13.375" style="28" customWidth="1"/>
    <col min="2050" max="2051" width="14.625" style="28" customWidth="1"/>
    <col min="2052" max="2055" width="13.375" style="28" customWidth="1"/>
    <col min="2056" max="2056" width="12.125" style="28"/>
    <col min="2057" max="2057" width="13.375" style="28" customWidth="1"/>
    <col min="2058" max="2304" width="12.125" style="28"/>
    <col min="2305" max="2305" width="13.375" style="28" customWidth="1"/>
    <col min="2306" max="2307" width="14.625" style="28" customWidth="1"/>
    <col min="2308" max="2311" width="13.375" style="28" customWidth="1"/>
    <col min="2312" max="2312" width="12.125" style="28"/>
    <col min="2313" max="2313" width="13.375" style="28" customWidth="1"/>
    <col min="2314" max="2560" width="12.125" style="28"/>
    <col min="2561" max="2561" width="13.375" style="28" customWidth="1"/>
    <col min="2562" max="2563" width="14.625" style="28" customWidth="1"/>
    <col min="2564" max="2567" width="13.375" style="28" customWidth="1"/>
    <col min="2568" max="2568" width="12.125" style="28"/>
    <col min="2569" max="2569" width="13.375" style="28" customWidth="1"/>
    <col min="2570" max="2816" width="12.125" style="28"/>
    <col min="2817" max="2817" width="13.375" style="28" customWidth="1"/>
    <col min="2818" max="2819" width="14.625" style="28" customWidth="1"/>
    <col min="2820" max="2823" width="13.375" style="28" customWidth="1"/>
    <col min="2824" max="2824" width="12.125" style="28"/>
    <col min="2825" max="2825" width="13.375" style="28" customWidth="1"/>
    <col min="2826" max="3072" width="12.125" style="28"/>
    <col min="3073" max="3073" width="13.375" style="28" customWidth="1"/>
    <col min="3074" max="3075" width="14.625" style="28" customWidth="1"/>
    <col min="3076" max="3079" width="13.375" style="28" customWidth="1"/>
    <col min="3080" max="3080" width="12.125" style="28"/>
    <col min="3081" max="3081" width="13.375" style="28" customWidth="1"/>
    <col min="3082" max="3328" width="12.125" style="28"/>
    <col min="3329" max="3329" width="13.375" style="28" customWidth="1"/>
    <col min="3330" max="3331" width="14.625" style="28" customWidth="1"/>
    <col min="3332" max="3335" width="13.375" style="28" customWidth="1"/>
    <col min="3336" max="3336" width="12.125" style="28"/>
    <col min="3337" max="3337" width="13.375" style="28" customWidth="1"/>
    <col min="3338" max="3584" width="12.125" style="28"/>
    <col min="3585" max="3585" width="13.375" style="28" customWidth="1"/>
    <col min="3586" max="3587" width="14.625" style="28" customWidth="1"/>
    <col min="3588" max="3591" width="13.375" style="28" customWidth="1"/>
    <col min="3592" max="3592" width="12.125" style="28"/>
    <col min="3593" max="3593" width="13.375" style="28" customWidth="1"/>
    <col min="3594" max="3840" width="12.125" style="28"/>
    <col min="3841" max="3841" width="13.375" style="28" customWidth="1"/>
    <col min="3842" max="3843" width="14.625" style="28" customWidth="1"/>
    <col min="3844" max="3847" width="13.375" style="28" customWidth="1"/>
    <col min="3848" max="3848" width="12.125" style="28"/>
    <col min="3849" max="3849" width="13.375" style="28" customWidth="1"/>
    <col min="3850" max="4096" width="12.125" style="28"/>
    <col min="4097" max="4097" width="13.375" style="28" customWidth="1"/>
    <col min="4098" max="4099" width="14.625" style="28" customWidth="1"/>
    <col min="4100" max="4103" width="13.375" style="28" customWidth="1"/>
    <col min="4104" max="4104" width="12.125" style="28"/>
    <col min="4105" max="4105" width="13.375" style="28" customWidth="1"/>
    <col min="4106" max="4352" width="12.125" style="28"/>
    <col min="4353" max="4353" width="13.375" style="28" customWidth="1"/>
    <col min="4354" max="4355" width="14.625" style="28" customWidth="1"/>
    <col min="4356" max="4359" width="13.375" style="28" customWidth="1"/>
    <col min="4360" max="4360" width="12.125" style="28"/>
    <col min="4361" max="4361" width="13.375" style="28" customWidth="1"/>
    <col min="4362" max="4608" width="12.125" style="28"/>
    <col min="4609" max="4609" width="13.375" style="28" customWidth="1"/>
    <col min="4610" max="4611" width="14.625" style="28" customWidth="1"/>
    <col min="4612" max="4615" width="13.375" style="28" customWidth="1"/>
    <col min="4616" max="4616" width="12.125" style="28"/>
    <col min="4617" max="4617" width="13.375" style="28" customWidth="1"/>
    <col min="4618" max="4864" width="12.125" style="28"/>
    <col min="4865" max="4865" width="13.375" style="28" customWidth="1"/>
    <col min="4866" max="4867" width="14.625" style="28" customWidth="1"/>
    <col min="4868" max="4871" width="13.375" style="28" customWidth="1"/>
    <col min="4872" max="4872" width="12.125" style="28"/>
    <col min="4873" max="4873" width="13.375" style="28" customWidth="1"/>
    <col min="4874" max="5120" width="12.125" style="28"/>
    <col min="5121" max="5121" width="13.375" style="28" customWidth="1"/>
    <col min="5122" max="5123" width="14.625" style="28" customWidth="1"/>
    <col min="5124" max="5127" width="13.375" style="28" customWidth="1"/>
    <col min="5128" max="5128" width="12.125" style="28"/>
    <col min="5129" max="5129" width="13.375" style="28" customWidth="1"/>
    <col min="5130" max="5376" width="12.125" style="28"/>
    <col min="5377" max="5377" width="13.375" style="28" customWidth="1"/>
    <col min="5378" max="5379" width="14.625" style="28" customWidth="1"/>
    <col min="5380" max="5383" width="13.375" style="28" customWidth="1"/>
    <col min="5384" max="5384" width="12.125" style="28"/>
    <col min="5385" max="5385" width="13.375" style="28" customWidth="1"/>
    <col min="5386" max="5632" width="12.125" style="28"/>
    <col min="5633" max="5633" width="13.375" style="28" customWidth="1"/>
    <col min="5634" max="5635" width="14.625" style="28" customWidth="1"/>
    <col min="5636" max="5639" width="13.375" style="28" customWidth="1"/>
    <col min="5640" max="5640" width="12.125" style="28"/>
    <col min="5641" max="5641" width="13.375" style="28" customWidth="1"/>
    <col min="5642" max="5888" width="12.125" style="28"/>
    <col min="5889" max="5889" width="13.375" style="28" customWidth="1"/>
    <col min="5890" max="5891" width="14.625" style="28" customWidth="1"/>
    <col min="5892" max="5895" width="13.375" style="28" customWidth="1"/>
    <col min="5896" max="5896" width="12.125" style="28"/>
    <col min="5897" max="5897" width="13.375" style="28" customWidth="1"/>
    <col min="5898" max="6144" width="12.125" style="28"/>
    <col min="6145" max="6145" width="13.375" style="28" customWidth="1"/>
    <col min="6146" max="6147" width="14.625" style="28" customWidth="1"/>
    <col min="6148" max="6151" width="13.375" style="28" customWidth="1"/>
    <col min="6152" max="6152" width="12.125" style="28"/>
    <col min="6153" max="6153" width="13.375" style="28" customWidth="1"/>
    <col min="6154" max="6400" width="12.125" style="28"/>
    <col min="6401" max="6401" width="13.375" style="28" customWidth="1"/>
    <col min="6402" max="6403" width="14.625" style="28" customWidth="1"/>
    <col min="6404" max="6407" width="13.375" style="28" customWidth="1"/>
    <col min="6408" max="6408" width="12.125" style="28"/>
    <col min="6409" max="6409" width="13.375" style="28" customWidth="1"/>
    <col min="6410" max="6656" width="12.125" style="28"/>
    <col min="6657" max="6657" width="13.375" style="28" customWidth="1"/>
    <col min="6658" max="6659" width="14.625" style="28" customWidth="1"/>
    <col min="6660" max="6663" width="13.375" style="28" customWidth="1"/>
    <col min="6664" max="6664" width="12.125" style="28"/>
    <col min="6665" max="6665" width="13.375" style="28" customWidth="1"/>
    <col min="6666" max="6912" width="12.125" style="28"/>
    <col min="6913" max="6913" width="13.375" style="28" customWidth="1"/>
    <col min="6914" max="6915" width="14.625" style="28" customWidth="1"/>
    <col min="6916" max="6919" width="13.375" style="28" customWidth="1"/>
    <col min="6920" max="6920" width="12.125" style="28"/>
    <col min="6921" max="6921" width="13.375" style="28" customWidth="1"/>
    <col min="6922" max="7168" width="12.125" style="28"/>
    <col min="7169" max="7169" width="13.375" style="28" customWidth="1"/>
    <col min="7170" max="7171" width="14.625" style="28" customWidth="1"/>
    <col min="7172" max="7175" width="13.375" style="28" customWidth="1"/>
    <col min="7176" max="7176" width="12.125" style="28"/>
    <col min="7177" max="7177" width="13.375" style="28" customWidth="1"/>
    <col min="7178" max="7424" width="12.125" style="28"/>
    <col min="7425" max="7425" width="13.375" style="28" customWidth="1"/>
    <col min="7426" max="7427" width="14.625" style="28" customWidth="1"/>
    <col min="7428" max="7431" width="13.375" style="28" customWidth="1"/>
    <col min="7432" max="7432" width="12.125" style="28"/>
    <col min="7433" max="7433" width="13.375" style="28" customWidth="1"/>
    <col min="7434" max="7680" width="12.125" style="28"/>
    <col min="7681" max="7681" width="13.375" style="28" customWidth="1"/>
    <col min="7682" max="7683" width="14.625" style="28" customWidth="1"/>
    <col min="7684" max="7687" width="13.375" style="28" customWidth="1"/>
    <col min="7688" max="7688" width="12.125" style="28"/>
    <col min="7689" max="7689" width="13.375" style="28" customWidth="1"/>
    <col min="7690" max="7936" width="12.125" style="28"/>
    <col min="7937" max="7937" width="13.375" style="28" customWidth="1"/>
    <col min="7938" max="7939" width="14.625" style="28" customWidth="1"/>
    <col min="7940" max="7943" width="13.375" style="28" customWidth="1"/>
    <col min="7944" max="7944" width="12.125" style="28"/>
    <col min="7945" max="7945" width="13.375" style="28" customWidth="1"/>
    <col min="7946" max="8192" width="12.125" style="28"/>
    <col min="8193" max="8193" width="13.375" style="28" customWidth="1"/>
    <col min="8194" max="8195" width="14.625" style="28" customWidth="1"/>
    <col min="8196" max="8199" width="13.375" style="28" customWidth="1"/>
    <col min="8200" max="8200" width="12.125" style="28"/>
    <col min="8201" max="8201" width="13.375" style="28" customWidth="1"/>
    <col min="8202" max="8448" width="12.125" style="28"/>
    <col min="8449" max="8449" width="13.375" style="28" customWidth="1"/>
    <col min="8450" max="8451" width="14.625" style="28" customWidth="1"/>
    <col min="8452" max="8455" width="13.375" style="28" customWidth="1"/>
    <col min="8456" max="8456" width="12.125" style="28"/>
    <col min="8457" max="8457" width="13.375" style="28" customWidth="1"/>
    <col min="8458" max="8704" width="12.125" style="28"/>
    <col min="8705" max="8705" width="13.375" style="28" customWidth="1"/>
    <col min="8706" max="8707" width="14.625" style="28" customWidth="1"/>
    <col min="8708" max="8711" width="13.375" style="28" customWidth="1"/>
    <col min="8712" max="8712" width="12.125" style="28"/>
    <col min="8713" max="8713" width="13.375" style="28" customWidth="1"/>
    <col min="8714" max="8960" width="12.125" style="28"/>
    <col min="8961" max="8961" width="13.375" style="28" customWidth="1"/>
    <col min="8962" max="8963" width="14.625" style="28" customWidth="1"/>
    <col min="8964" max="8967" width="13.375" style="28" customWidth="1"/>
    <col min="8968" max="8968" width="12.125" style="28"/>
    <col min="8969" max="8969" width="13.375" style="28" customWidth="1"/>
    <col min="8970" max="9216" width="12.125" style="28"/>
    <col min="9217" max="9217" width="13.375" style="28" customWidth="1"/>
    <col min="9218" max="9219" width="14.625" style="28" customWidth="1"/>
    <col min="9220" max="9223" width="13.375" style="28" customWidth="1"/>
    <col min="9224" max="9224" width="12.125" style="28"/>
    <col min="9225" max="9225" width="13.375" style="28" customWidth="1"/>
    <col min="9226" max="9472" width="12.125" style="28"/>
    <col min="9473" max="9473" width="13.375" style="28" customWidth="1"/>
    <col min="9474" max="9475" width="14.625" style="28" customWidth="1"/>
    <col min="9476" max="9479" width="13.375" style="28" customWidth="1"/>
    <col min="9480" max="9480" width="12.125" style="28"/>
    <col min="9481" max="9481" width="13.375" style="28" customWidth="1"/>
    <col min="9482" max="9728" width="12.125" style="28"/>
    <col min="9729" max="9729" width="13.375" style="28" customWidth="1"/>
    <col min="9730" max="9731" width="14.625" style="28" customWidth="1"/>
    <col min="9732" max="9735" width="13.375" style="28" customWidth="1"/>
    <col min="9736" max="9736" width="12.125" style="28"/>
    <col min="9737" max="9737" width="13.375" style="28" customWidth="1"/>
    <col min="9738" max="9984" width="12.125" style="28"/>
    <col min="9985" max="9985" width="13.375" style="28" customWidth="1"/>
    <col min="9986" max="9987" width="14.625" style="28" customWidth="1"/>
    <col min="9988" max="9991" width="13.375" style="28" customWidth="1"/>
    <col min="9992" max="9992" width="12.125" style="28"/>
    <col min="9993" max="9993" width="13.375" style="28" customWidth="1"/>
    <col min="9994" max="10240" width="12.125" style="28"/>
    <col min="10241" max="10241" width="13.375" style="28" customWidth="1"/>
    <col min="10242" max="10243" width="14.625" style="28" customWidth="1"/>
    <col min="10244" max="10247" width="13.375" style="28" customWidth="1"/>
    <col min="10248" max="10248" width="12.125" style="28"/>
    <col min="10249" max="10249" width="13.375" style="28" customWidth="1"/>
    <col min="10250" max="10496" width="12.125" style="28"/>
    <col min="10497" max="10497" width="13.375" style="28" customWidth="1"/>
    <col min="10498" max="10499" width="14.625" style="28" customWidth="1"/>
    <col min="10500" max="10503" width="13.375" style="28" customWidth="1"/>
    <col min="10504" max="10504" width="12.125" style="28"/>
    <col min="10505" max="10505" width="13.375" style="28" customWidth="1"/>
    <col min="10506" max="10752" width="12.125" style="28"/>
    <col min="10753" max="10753" width="13.375" style="28" customWidth="1"/>
    <col min="10754" max="10755" width="14.625" style="28" customWidth="1"/>
    <col min="10756" max="10759" width="13.375" style="28" customWidth="1"/>
    <col min="10760" max="10760" width="12.125" style="28"/>
    <col min="10761" max="10761" width="13.375" style="28" customWidth="1"/>
    <col min="10762" max="11008" width="12.125" style="28"/>
    <col min="11009" max="11009" width="13.375" style="28" customWidth="1"/>
    <col min="11010" max="11011" width="14.625" style="28" customWidth="1"/>
    <col min="11012" max="11015" width="13.375" style="28" customWidth="1"/>
    <col min="11016" max="11016" width="12.125" style="28"/>
    <col min="11017" max="11017" width="13.375" style="28" customWidth="1"/>
    <col min="11018" max="11264" width="12.125" style="28"/>
    <col min="11265" max="11265" width="13.375" style="28" customWidth="1"/>
    <col min="11266" max="11267" width="14.625" style="28" customWidth="1"/>
    <col min="11268" max="11271" width="13.375" style="28" customWidth="1"/>
    <col min="11272" max="11272" width="12.125" style="28"/>
    <col min="11273" max="11273" width="13.375" style="28" customWidth="1"/>
    <col min="11274" max="11520" width="12.125" style="28"/>
    <col min="11521" max="11521" width="13.375" style="28" customWidth="1"/>
    <col min="11522" max="11523" width="14.625" style="28" customWidth="1"/>
    <col min="11524" max="11527" width="13.375" style="28" customWidth="1"/>
    <col min="11528" max="11528" width="12.125" style="28"/>
    <col min="11529" max="11529" width="13.375" style="28" customWidth="1"/>
    <col min="11530" max="11776" width="12.125" style="28"/>
    <col min="11777" max="11777" width="13.375" style="28" customWidth="1"/>
    <col min="11778" max="11779" width="14.625" style="28" customWidth="1"/>
    <col min="11780" max="11783" width="13.375" style="28" customWidth="1"/>
    <col min="11784" max="11784" width="12.125" style="28"/>
    <col min="11785" max="11785" width="13.375" style="28" customWidth="1"/>
    <col min="11786" max="12032" width="12.125" style="28"/>
    <col min="12033" max="12033" width="13.375" style="28" customWidth="1"/>
    <col min="12034" max="12035" width="14.625" style="28" customWidth="1"/>
    <col min="12036" max="12039" width="13.375" style="28" customWidth="1"/>
    <col min="12040" max="12040" width="12.125" style="28"/>
    <col min="12041" max="12041" width="13.375" style="28" customWidth="1"/>
    <col min="12042" max="12288" width="12.125" style="28"/>
    <col min="12289" max="12289" width="13.375" style="28" customWidth="1"/>
    <col min="12290" max="12291" width="14.625" style="28" customWidth="1"/>
    <col min="12292" max="12295" width="13.375" style="28" customWidth="1"/>
    <col min="12296" max="12296" width="12.125" style="28"/>
    <col min="12297" max="12297" width="13.375" style="28" customWidth="1"/>
    <col min="12298" max="12544" width="12.125" style="28"/>
    <col min="12545" max="12545" width="13.375" style="28" customWidth="1"/>
    <col min="12546" max="12547" width="14.625" style="28" customWidth="1"/>
    <col min="12548" max="12551" width="13.375" style="28" customWidth="1"/>
    <col min="12552" max="12552" width="12.125" style="28"/>
    <col min="12553" max="12553" width="13.375" style="28" customWidth="1"/>
    <col min="12554" max="12800" width="12.125" style="28"/>
    <col min="12801" max="12801" width="13.375" style="28" customWidth="1"/>
    <col min="12802" max="12803" width="14.625" style="28" customWidth="1"/>
    <col min="12804" max="12807" width="13.375" style="28" customWidth="1"/>
    <col min="12808" max="12808" width="12.125" style="28"/>
    <col min="12809" max="12809" width="13.375" style="28" customWidth="1"/>
    <col min="12810" max="13056" width="12.125" style="28"/>
    <col min="13057" max="13057" width="13.375" style="28" customWidth="1"/>
    <col min="13058" max="13059" width="14.625" style="28" customWidth="1"/>
    <col min="13060" max="13063" width="13.375" style="28" customWidth="1"/>
    <col min="13064" max="13064" width="12.125" style="28"/>
    <col min="13065" max="13065" width="13.375" style="28" customWidth="1"/>
    <col min="13066" max="13312" width="12.125" style="28"/>
    <col min="13313" max="13313" width="13.375" style="28" customWidth="1"/>
    <col min="13314" max="13315" width="14.625" style="28" customWidth="1"/>
    <col min="13316" max="13319" width="13.375" style="28" customWidth="1"/>
    <col min="13320" max="13320" width="12.125" style="28"/>
    <col min="13321" max="13321" width="13.375" style="28" customWidth="1"/>
    <col min="13322" max="13568" width="12.125" style="28"/>
    <col min="13569" max="13569" width="13.375" style="28" customWidth="1"/>
    <col min="13570" max="13571" width="14.625" style="28" customWidth="1"/>
    <col min="13572" max="13575" width="13.375" style="28" customWidth="1"/>
    <col min="13576" max="13576" width="12.125" style="28"/>
    <col min="13577" max="13577" width="13.375" style="28" customWidth="1"/>
    <col min="13578" max="13824" width="12.125" style="28"/>
    <col min="13825" max="13825" width="13.375" style="28" customWidth="1"/>
    <col min="13826" max="13827" width="14.625" style="28" customWidth="1"/>
    <col min="13828" max="13831" width="13.375" style="28" customWidth="1"/>
    <col min="13832" max="13832" width="12.125" style="28"/>
    <col min="13833" max="13833" width="13.375" style="28" customWidth="1"/>
    <col min="13834" max="14080" width="12.125" style="28"/>
    <col min="14081" max="14081" width="13.375" style="28" customWidth="1"/>
    <col min="14082" max="14083" width="14.625" style="28" customWidth="1"/>
    <col min="14084" max="14087" width="13.375" style="28" customWidth="1"/>
    <col min="14088" max="14088" width="12.125" style="28"/>
    <col min="14089" max="14089" width="13.375" style="28" customWidth="1"/>
    <col min="14090" max="14336" width="12.125" style="28"/>
    <col min="14337" max="14337" width="13.375" style="28" customWidth="1"/>
    <col min="14338" max="14339" width="14.625" style="28" customWidth="1"/>
    <col min="14340" max="14343" width="13.375" style="28" customWidth="1"/>
    <col min="14344" max="14344" width="12.125" style="28"/>
    <col min="14345" max="14345" width="13.375" style="28" customWidth="1"/>
    <col min="14346" max="14592" width="12.125" style="28"/>
    <col min="14593" max="14593" width="13.375" style="28" customWidth="1"/>
    <col min="14594" max="14595" width="14.625" style="28" customWidth="1"/>
    <col min="14596" max="14599" width="13.375" style="28" customWidth="1"/>
    <col min="14600" max="14600" width="12.125" style="28"/>
    <col min="14601" max="14601" width="13.375" style="28" customWidth="1"/>
    <col min="14602" max="14848" width="12.125" style="28"/>
    <col min="14849" max="14849" width="13.375" style="28" customWidth="1"/>
    <col min="14850" max="14851" width="14.625" style="28" customWidth="1"/>
    <col min="14852" max="14855" width="13.375" style="28" customWidth="1"/>
    <col min="14856" max="14856" width="12.125" style="28"/>
    <col min="14857" max="14857" width="13.375" style="28" customWidth="1"/>
    <col min="14858" max="15104" width="12.125" style="28"/>
    <col min="15105" max="15105" width="13.375" style="28" customWidth="1"/>
    <col min="15106" max="15107" width="14.625" style="28" customWidth="1"/>
    <col min="15108" max="15111" width="13.375" style="28" customWidth="1"/>
    <col min="15112" max="15112" width="12.125" style="28"/>
    <col min="15113" max="15113" width="13.375" style="28" customWidth="1"/>
    <col min="15114" max="15360" width="12.125" style="28"/>
    <col min="15361" max="15361" width="13.375" style="28" customWidth="1"/>
    <col min="15362" max="15363" width="14.625" style="28" customWidth="1"/>
    <col min="15364" max="15367" width="13.375" style="28" customWidth="1"/>
    <col min="15368" max="15368" width="12.125" style="28"/>
    <col min="15369" max="15369" width="13.375" style="28" customWidth="1"/>
    <col min="15370" max="15616" width="12.125" style="28"/>
    <col min="15617" max="15617" width="13.375" style="28" customWidth="1"/>
    <col min="15618" max="15619" width="14.625" style="28" customWidth="1"/>
    <col min="15620" max="15623" width="13.375" style="28" customWidth="1"/>
    <col min="15624" max="15624" width="12.125" style="28"/>
    <col min="15625" max="15625" width="13.375" style="28" customWidth="1"/>
    <col min="15626" max="15872" width="12.125" style="28"/>
    <col min="15873" max="15873" width="13.375" style="28" customWidth="1"/>
    <col min="15874" max="15875" width="14.625" style="28" customWidth="1"/>
    <col min="15876" max="15879" width="13.375" style="28" customWidth="1"/>
    <col min="15880" max="15880" width="12.125" style="28"/>
    <col min="15881" max="15881" width="13.375" style="28" customWidth="1"/>
    <col min="15882" max="16128" width="12.125" style="28"/>
    <col min="16129" max="16129" width="13.375" style="28" customWidth="1"/>
    <col min="16130" max="16131" width="14.625" style="28" customWidth="1"/>
    <col min="16132" max="16135" width="13.375" style="28" customWidth="1"/>
    <col min="16136" max="16136" width="12.125" style="28"/>
    <col min="16137" max="16137" width="13.375" style="28" customWidth="1"/>
    <col min="16138" max="16384" width="12.125" style="28"/>
  </cols>
  <sheetData>
    <row r="1" spans="1:11" x14ac:dyDescent="0.2">
      <c r="A1" s="43"/>
    </row>
    <row r="6" spans="1:11" x14ac:dyDescent="0.2">
      <c r="E6" s="3" t="s">
        <v>805</v>
      </c>
    </row>
    <row r="7" spans="1:11" ht="18" thickBot="1" x14ac:dyDescent="0.25">
      <c r="B7" s="44"/>
      <c r="C7" s="44"/>
      <c r="D7" s="44"/>
      <c r="E7" s="44"/>
      <c r="F7" s="66" t="s">
        <v>806</v>
      </c>
      <c r="G7" s="44"/>
      <c r="H7" s="44"/>
      <c r="I7" s="44"/>
      <c r="J7" s="44"/>
      <c r="K7" s="165" t="s">
        <v>3</v>
      </c>
    </row>
    <row r="8" spans="1:11" x14ac:dyDescent="0.2">
      <c r="C8" s="40"/>
      <c r="D8" s="46"/>
      <c r="E8" s="46"/>
      <c r="F8" s="40"/>
      <c r="G8" s="46"/>
      <c r="H8" s="46"/>
      <c r="I8" s="40"/>
      <c r="J8" s="46"/>
      <c r="K8" s="46"/>
    </row>
    <row r="9" spans="1:11" x14ac:dyDescent="0.2">
      <c r="C9" s="163" t="s">
        <v>694</v>
      </c>
      <c r="D9" s="40"/>
      <c r="E9" s="40"/>
      <c r="F9" s="163" t="s">
        <v>780</v>
      </c>
      <c r="G9" s="40"/>
      <c r="H9" s="40"/>
      <c r="I9" s="163" t="s">
        <v>696</v>
      </c>
      <c r="J9" s="40"/>
      <c r="K9" s="40"/>
    </row>
    <row r="10" spans="1:11" x14ac:dyDescent="0.2">
      <c r="B10" s="46"/>
      <c r="C10" s="48" t="s">
        <v>742</v>
      </c>
      <c r="D10" s="47" t="s">
        <v>807</v>
      </c>
      <c r="E10" s="47" t="s">
        <v>698</v>
      </c>
      <c r="F10" s="59"/>
      <c r="G10" s="47" t="s">
        <v>807</v>
      </c>
      <c r="H10" s="47" t="s">
        <v>808</v>
      </c>
      <c r="I10" s="48" t="s">
        <v>809</v>
      </c>
      <c r="J10" s="47" t="s">
        <v>807</v>
      </c>
      <c r="K10" s="47" t="s">
        <v>808</v>
      </c>
    </row>
    <row r="11" spans="1:11" x14ac:dyDescent="0.2">
      <c r="C11" s="40"/>
    </row>
    <row r="12" spans="1:11" x14ac:dyDescent="0.2">
      <c r="B12" s="22" t="s">
        <v>155</v>
      </c>
      <c r="C12" s="23">
        <f t="shared" ref="C12:K12" si="0">SUM(C14:C70)</f>
        <v>910128</v>
      </c>
      <c r="D12" s="24">
        <f t="shared" si="0"/>
        <v>424878</v>
      </c>
      <c r="E12" s="24">
        <f t="shared" si="0"/>
        <v>485250</v>
      </c>
      <c r="F12" s="24">
        <f t="shared" si="0"/>
        <v>499157</v>
      </c>
      <c r="G12" s="24">
        <f t="shared" si="0"/>
        <v>291858</v>
      </c>
      <c r="H12" s="24">
        <f t="shared" si="0"/>
        <v>207299</v>
      </c>
      <c r="I12" s="24">
        <f t="shared" si="0"/>
        <v>26005</v>
      </c>
      <c r="J12" s="24">
        <f t="shared" si="0"/>
        <v>17699</v>
      </c>
      <c r="K12" s="24">
        <f t="shared" si="0"/>
        <v>8306</v>
      </c>
    </row>
    <row r="13" spans="1:11" x14ac:dyDescent="0.2">
      <c r="C13" s="40"/>
    </row>
    <row r="14" spans="1:11" x14ac:dyDescent="0.2">
      <c r="B14" s="43" t="s">
        <v>19</v>
      </c>
      <c r="C14" s="55">
        <f t="shared" ref="C14:C20" si="1">D14+E14</f>
        <v>330707</v>
      </c>
      <c r="D14" s="52">
        <v>154501</v>
      </c>
      <c r="E14" s="52">
        <v>176206</v>
      </c>
      <c r="F14" s="53">
        <f t="shared" ref="F14:F20" si="2">G14+H14</f>
        <v>176586</v>
      </c>
      <c r="G14" s="52">
        <v>105427</v>
      </c>
      <c r="H14" s="52">
        <v>71159</v>
      </c>
      <c r="I14" s="53">
        <f t="shared" ref="I14:I20" si="3">J14+K14</f>
        <v>10668</v>
      </c>
      <c r="J14" s="52">
        <v>7169</v>
      </c>
      <c r="K14" s="52">
        <v>3499</v>
      </c>
    </row>
    <row r="15" spans="1:11" x14ac:dyDescent="0.2">
      <c r="B15" s="43" t="s">
        <v>20</v>
      </c>
      <c r="C15" s="55">
        <f t="shared" si="1"/>
        <v>39475</v>
      </c>
      <c r="D15" s="52">
        <v>18140</v>
      </c>
      <c r="E15" s="52">
        <v>21335</v>
      </c>
      <c r="F15" s="53">
        <f t="shared" si="2"/>
        <v>20950</v>
      </c>
      <c r="G15" s="52">
        <v>12105</v>
      </c>
      <c r="H15" s="52">
        <v>8845</v>
      </c>
      <c r="I15" s="53">
        <f t="shared" si="3"/>
        <v>1105</v>
      </c>
      <c r="J15" s="52">
        <v>768</v>
      </c>
      <c r="K15" s="52">
        <v>337</v>
      </c>
    </row>
    <row r="16" spans="1:11" x14ac:dyDescent="0.2">
      <c r="B16" s="43" t="s">
        <v>21</v>
      </c>
      <c r="C16" s="55">
        <f t="shared" si="1"/>
        <v>45565</v>
      </c>
      <c r="D16" s="52">
        <v>21393</v>
      </c>
      <c r="E16" s="52">
        <v>24172</v>
      </c>
      <c r="F16" s="53">
        <f t="shared" si="2"/>
        <v>25046</v>
      </c>
      <c r="G16" s="52">
        <v>15073</v>
      </c>
      <c r="H16" s="52">
        <v>9973</v>
      </c>
      <c r="I16" s="53">
        <f t="shared" si="3"/>
        <v>1091</v>
      </c>
      <c r="J16" s="52">
        <v>717</v>
      </c>
      <c r="K16" s="52">
        <v>374</v>
      </c>
    </row>
    <row r="17" spans="2:11" x14ac:dyDescent="0.2">
      <c r="B17" s="43" t="s">
        <v>23</v>
      </c>
      <c r="C17" s="55">
        <f t="shared" si="1"/>
        <v>28324</v>
      </c>
      <c r="D17" s="52">
        <v>13132</v>
      </c>
      <c r="E17" s="52">
        <v>15192</v>
      </c>
      <c r="F17" s="53">
        <f t="shared" si="2"/>
        <v>15958</v>
      </c>
      <c r="G17" s="52">
        <v>9315</v>
      </c>
      <c r="H17" s="52">
        <v>6643</v>
      </c>
      <c r="I17" s="53">
        <f t="shared" si="3"/>
        <v>702</v>
      </c>
      <c r="J17" s="52">
        <v>490</v>
      </c>
      <c r="K17" s="52">
        <v>212</v>
      </c>
    </row>
    <row r="18" spans="2:11" x14ac:dyDescent="0.2">
      <c r="B18" s="43" t="s">
        <v>24</v>
      </c>
      <c r="C18" s="55">
        <f t="shared" si="1"/>
        <v>23768</v>
      </c>
      <c r="D18" s="52">
        <v>11340</v>
      </c>
      <c r="E18" s="52">
        <v>12428</v>
      </c>
      <c r="F18" s="53">
        <f t="shared" si="2"/>
        <v>12613</v>
      </c>
      <c r="G18" s="52">
        <v>7366</v>
      </c>
      <c r="H18" s="52">
        <v>5247</v>
      </c>
      <c r="I18" s="53">
        <f t="shared" si="3"/>
        <v>646</v>
      </c>
      <c r="J18" s="52">
        <v>453</v>
      </c>
      <c r="K18" s="52">
        <v>193</v>
      </c>
    </row>
    <row r="19" spans="2:11" x14ac:dyDescent="0.2">
      <c r="B19" s="43" t="s">
        <v>25</v>
      </c>
      <c r="C19" s="55">
        <f t="shared" si="1"/>
        <v>59001</v>
      </c>
      <c r="D19" s="52">
        <v>27475</v>
      </c>
      <c r="E19" s="52">
        <v>31526</v>
      </c>
      <c r="F19" s="53">
        <f t="shared" si="2"/>
        <v>34582</v>
      </c>
      <c r="G19" s="52">
        <v>19578</v>
      </c>
      <c r="H19" s="52">
        <v>15004</v>
      </c>
      <c r="I19" s="53">
        <f t="shared" si="3"/>
        <v>1647</v>
      </c>
      <c r="J19" s="52">
        <v>1138</v>
      </c>
      <c r="K19" s="52">
        <v>509</v>
      </c>
    </row>
    <row r="20" spans="2:11" x14ac:dyDescent="0.2">
      <c r="B20" s="43" t="s">
        <v>26</v>
      </c>
      <c r="C20" s="55">
        <f t="shared" si="1"/>
        <v>28330</v>
      </c>
      <c r="D20" s="52">
        <v>12858</v>
      </c>
      <c r="E20" s="52">
        <v>15472</v>
      </c>
      <c r="F20" s="53">
        <f t="shared" si="2"/>
        <v>14364</v>
      </c>
      <c r="G20" s="52">
        <v>8114</v>
      </c>
      <c r="H20" s="52">
        <v>6250</v>
      </c>
      <c r="I20" s="53">
        <f t="shared" si="3"/>
        <v>982</v>
      </c>
      <c r="J20" s="52">
        <v>648</v>
      </c>
      <c r="K20" s="52">
        <v>334</v>
      </c>
    </row>
    <row r="21" spans="2:11" x14ac:dyDescent="0.2">
      <c r="C21" s="40"/>
      <c r="D21" s="52"/>
      <c r="E21" s="52"/>
      <c r="G21" s="52"/>
      <c r="H21" s="52"/>
      <c r="J21" s="52"/>
      <c r="K21" s="52"/>
    </row>
    <row r="22" spans="2:11" x14ac:dyDescent="0.2">
      <c r="B22" s="43" t="s">
        <v>27</v>
      </c>
      <c r="C22" s="55">
        <f>D22+E22</f>
        <v>12804</v>
      </c>
      <c r="D22" s="52">
        <v>5939</v>
      </c>
      <c r="E22" s="52">
        <v>6865</v>
      </c>
      <c r="F22" s="53">
        <f>G22+H22</f>
        <v>7623</v>
      </c>
      <c r="G22" s="52">
        <v>4359</v>
      </c>
      <c r="H22" s="52">
        <v>3264</v>
      </c>
      <c r="I22" s="53">
        <f>J22+K22</f>
        <v>248</v>
      </c>
      <c r="J22" s="52">
        <v>180</v>
      </c>
      <c r="K22" s="52">
        <v>68</v>
      </c>
    </row>
    <row r="23" spans="2:11" x14ac:dyDescent="0.2">
      <c r="B23" s="43" t="s">
        <v>29</v>
      </c>
      <c r="C23" s="55">
        <f>D23+E23</f>
        <v>7366</v>
      </c>
      <c r="D23" s="52">
        <v>3377</v>
      </c>
      <c r="E23" s="52">
        <v>3989</v>
      </c>
      <c r="F23" s="53">
        <f>G23+H23</f>
        <v>4094</v>
      </c>
      <c r="G23" s="52">
        <v>2288</v>
      </c>
      <c r="H23" s="52">
        <v>1806</v>
      </c>
      <c r="I23" s="53">
        <f>J23+K23</f>
        <v>136</v>
      </c>
      <c r="J23" s="52">
        <v>102</v>
      </c>
      <c r="K23" s="52">
        <v>34</v>
      </c>
    </row>
    <row r="24" spans="2:11" x14ac:dyDescent="0.2">
      <c r="B24" s="43" t="s">
        <v>30</v>
      </c>
      <c r="C24" s="55">
        <f>D24+E24</f>
        <v>3652</v>
      </c>
      <c r="D24" s="52">
        <v>1670</v>
      </c>
      <c r="E24" s="52">
        <v>1982</v>
      </c>
      <c r="F24" s="53">
        <f>G24+H24</f>
        <v>2002</v>
      </c>
      <c r="G24" s="52">
        <v>1115</v>
      </c>
      <c r="H24" s="52">
        <v>887</v>
      </c>
      <c r="I24" s="53">
        <f>J24+K24</f>
        <v>50</v>
      </c>
      <c r="J24" s="52">
        <v>42</v>
      </c>
      <c r="K24" s="52">
        <v>8</v>
      </c>
    </row>
    <row r="25" spans="2:11" x14ac:dyDescent="0.2">
      <c r="C25" s="40"/>
    </row>
    <row r="26" spans="2:11" x14ac:dyDescent="0.2">
      <c r="B26" s="43" t="s">
        <v>31</v>
      </c>
      <c r="C26" s="55">
        <f t="shared" ref="C26:C31" si="4">D26+E26</f>
        <v>12895</v>
      </c>
      <c r="D26" s="52">
        <v>6093</v>
      </c>
      <c r="E26" s="52">
        <v>6802</v>
      </c>
      <c r="F26" s="53">
        <f t="shared" ref="F26:F31" si="5">G26+H26</f>
        <v>7587</v>
      </c>
      <c r="G26" s="52">
        <v>4327</v>
      </c>
      <c r="H26" s="52">
        <v>3260</v>
      </c>
      <c r="I26" s="53">
        <f t="shared" ref="I26:I31" si="6">J26+K26</f>
        <v>357</v>
      </c>
      <c r="J26" s="52">
        <v>250</v>
      </c>
      <c r="K26" s="52">
        <v>107</v>
      </c>
    </row>
    <row r="27" spans="2:11" x14ac:dyDescent="0.2">
      <c r="B27" s="43" t="s">
        <v>32</v>
      </c>
      <c r="C27" s="55">
        <f t="shared" si="4"/>
        <v>14308</v>
      </c>
      <c r="D27" s="52">
        <v>6696</v>
      </c>
      <c r="E27" s="52">
        <v>7612</v>
      </c>
      <c r="F27" s="53">
        <f t="shared" si="5"/>
        <v>8529</v>
      </c>
      <c r="G27" s="52">
        <v>4835</v>
      </c>
      <c r="H27" s="52">
        <v>3694</v>
      </c>
      <c r="I27" s="53">
        <f t="shared" si="6"/>
        <v>314</v>
      </c>
      <c r="J27" s="52">
        <v>236</v>
      </c>
      <c r="K27" s="52">
        <v>78</v>
      </c>
    </row>
    <row r="28" spans="2:11" x14ac:dyDescent="0.2">
      <c r="B28" s="43" t="s">
        <v>33</v>
      </c>
      <c r="C28" s="55">
        <f t="shared" si="4"/>
        <v>7693</v>
      </c>
      <c r="D28" s="52">
        <v>3566</v>
      </c>
      <c r="E28" s="52">
        <v>4127</v>
      </c>
      <c r="F28" s="53">
        <f t="shared" si="5"/>
        <v>4475</v>
      </c>
      <c r="G28" s="52">
        <v>2519</v>
      </c>
      <c r="H28" s="52">
        <v>1956</v>
      </c>
      <c r="I28" s="53">
        <f t="shared" si="6"/>
        <v>220</v>
      </c>
      <c r="J28" s="52">
        <v>153</v>
      </c>
      <c r="K28" s="52">
        <v>67</v>
      </c>
    </row>
    <row r="29" spans="2:11" x14ac:dyDescent="0.2">
      <c r="B29" s="43" t="s">
        <v>34</v>
      </c>
      <c r="C29" s="55">
        <f t="shared" si="4"/>
        <v>6866</v>
      </c>
      <c r="D29" s="52">
        <v>3164</v>
      </c>
      <c r="E29" s="52">
        <v>3702</v>
      </c>
      <c r="F29" s="53">
        <f t="shared" si="5"/>
        <v>4042</v>
      </c>
      <c r="G29" s="52">
        <v>2311</v>
      </c>
      <c r="H29" s="52">
        <v>1731</v>
      </c>
      <c r="I29" s="53">
        <f t="shared" si="6"/>
        <v>123</v>
      </c>
      <c r="J29" s="52">
        <v>82</v>
      </c>
      <c r="K29" s="52">
        <v>41</v>
      </c>
    </row>
    <row r="30" spans="2:11" x14ac:dyDescent="0.2">
      <c r="B30" s="43" t="s">
        <v>35</v>
      </c>
      <c r="C30" s="55">
        <f t="shared" si="4"/>
        <v>17127</v>
      </c>
      <c r="D30" s="52">
        <v>8103</v>
      </c>
      <c r="E30" s="52">
        <v>9024</v>
      </c>
      <c r="F30" s="53">
        <f t="shared" si="5"/>
        <v>10030</v>
      </c>
      <c r="G30" s="52">
        <v>5983</v>
      </c>
      <c r="H30" s="52">
        <v>4047</v>
      </c>
      <c r="I30" s="53">
        <f t="shared" si="6"/>
        <v>495</v>
      </c>
      <c r="J30" s="52">
        <v>331</v>
      </c>
      <c r="K30" s="52">
        <v>164</v>
      </c>
    </row>
    <row r="31" spans="2:11" x14ac:dyDescent="0.2">
      <c r="B31" s="43" t="s">
        <v>36</v>
      </c>
      <c r="C31" s="55">
        <f t="shared" si="4"/>
        <v>38685</v>
      </c>
      <c r="D31" s="52">
        <v>18594</v>
      </c>
      <c r="E31" s="52">
        <v>20091</v>
      </c>
      <c r="F31" s="53">
        <f t="shared" si="5"/>
        <v>22158</v>
      </c>
      <c r="G31" s="52">
        <v>13583</v>
      </c>
      <c r="H31" s="52">
        <v>8575</v>
      </c>
      <c r="I31" s="53">
        <f t="shared" si="6"/>
        <v>1337</v>
      </c>
      <c r="J31" s="52">
        <v>883</v>
      </c>
      <c r="K31" s="52">
        <v>454</v>
      </c>
    </row>
    <row r="32" spans="2:11" x14ac:dyDescent="0.2">
      <c r="C32" s="40"/>
    </row>
    <row r="33" spans="2:11" x14ac:dyDescent="0.2">
      <c r="B33" s="43" t="s">
        <v>37</v>
      </c>
      <c r="C33" s="55">
        <f>D33+E33</f>
        <v>17670</v>
      </c>
      <c r="D33" s="52">
        <v>8251</v>
      </c>
      <c r="E33" s="52">
        <v>9419</v>
      </c>
      <c r="F33" s="53">
        <f>G33+H33</f>
        <v>10358</v>
      </c>
      <c r="G33" s="52">
        <v>5864</v>
      </c>
      <c r="H33" s="52">
        <v>4494</v>
      </c>
      <c r="I33" s="53">
        <f>J33+K33</f>
        <v>423</v>
      </c>
      <c r="J33" s="52">
        <v>291</v>
      </c>
      <c r="K33" s="52">
        <v>132</v>
      </c>
    </row>
    <row r="34" spans="2:11" x14ac:dyDescent="0.2">
      <c r="B34" s="43" t="s">
        <v>38</v>
      </c>
      <c r="C34" s="55">
        <f>D34+E34</f>
        <v>13045</v>
      </c>
      <c r="D34" s="52">
        <v>6042</v>
      </c>
      <c r="E34" s="52">
        <v>7003</v>
      </c>
      <c r="F34" s="53">
        <f>G34+H34</f>
        <v>7271</v>
      </c>
      <c r="G34" s="52">
        <v>4209</v>
      </c>
      <c r="H34" s="52">
        <v>3062</v>
      </c>
      <c r="I34" s="53">
        <f>J34+K34</f>
        <v>419</v>
      </c>
      <c r="J34" s="52">
        <v>282</v>
      </c>
      <c r="K34" s="52">
        <v>137</v>
      </c>
    </row>
    <row r="35" spans="2:11" x14ac:dyDescent="0.2">
      <c r="B35" s="43" t="s">
        <v>39</v>
      </c>
      <c r="C35" s="55">
        <f>D35+E35</f>
        <v>5339</v>
      </c>
      <c r="D35" s="52">
        <v>2496</v>
      </c>
      <c r="E35" s="52">
        <v>2843</v>
      </c>
      <c r="F35" s="53">
        <f>G35+H35</f>
        <v>2903</v>
      </c>
      <c r="G35" s="52">
        <v>1714</v>
      </c>
      <c r="H35" s="52">
        <v>1189</v>
      </c>
      <c r="I35" s="53">
        <f>J35+K35</f>
        <v>136</v>
      </c>
      <c r="J35" s="52">
        <v>89</v>
      </c>
      <c r="K35" s="52">
        <v>47</v>
      </c>
    </row>
    <row r="36" spans="2:11" x14ac:dyDescent="0.2">
      <c r="B36" s="43" t="s">
        <v>40</v>
      </c>
      <c r="C36" s="55">
        <f>D36+E36</f>
        <v>4887</v>
      </c>
      <c r="D36" s="52">
        <v>2609</v>
      </c>
      <c r="E36" s="52">
        <v>2278</v>
      </c>
      <c r="F36" s="53">
        <f>G36+H36</f>
        <v>2486</v>
      </c>
      <c r="G36" s="52">
        <v>1430</v>
      </c>
      <c r="H36" s="52">
        <v>1056</v>
      </c>
      <c r="I36" s="53">
        <f>J36+K36</f>
        <v>94</v>
      </c>
      <c r="J36" s="52">
        <v>66</v>
      </c>
      <c r="K36" s="52">
        <v>28</v>
      </c>
    </row>
    <row r="37" spans="2:11" x14ac:dyDescent="0.2">
      <c r="B37" s="43" t="s">
        <v>41</v>
      </c>
      <c r="C37" s="55">
        <f>D37+E37</f>
        <v>541</v>
      </c>
      <c r="D37" s="52">
        <v>260</v>
      </c>
      <c r="E37" s="52">
        <v>281</v>
      </c>
      <c r="F37" s="53">
        <f>G37+H37</f>
        <v>283</v>
      </c>
      <c r="G37" s="52">
        <v>171</v>
      </c>
      <c r="H37" s="52">
        <v>112</v>
      </c>
      <c r="I37" s="53">
        <f>J37+K37</f>
        <v>9</v>
      </c>
      <c r="J37" s="52">
        <v>8</v>
      </c>
      <c r="K37" s="52">
        <v>1</v>
      </c>
    </row>
    <row r="38" spans="2:11" x14ac:dyDescent="0.2">
      <c r="C38" s="40"/>
    </row>
    <row r="39" spans="2:11" x14ac:dyDescent="0.2">
      <c r="B39" s="43" t="s">
        <v>42</v>
      </c>
      <c r="C39" s="55">
        <f>D39+E39</f>
        <v>13224</v>
      </c>
      <c r="D39" s="52">
        <v>6110</v>
      </c>
      <c r="E39" s="52">
        <v>7114</v>
      </c>
      <c r="F39" s="53">
        <f>G39+H39</f>
        <v>7025</v>
      </c>
      <c r="G39" s="52">
        <v>4126</v>
      </c>
      <c r="H39" s="52">
        <v>2899</v>
      </c>
      <c r="I39" s="53">
        <f>J39+K39</f>
        <v>509</v>
      </c>
      <c r="J39" s="52">
        <v>361</v>
      </c>
      <c r="K39" s="52">
        <v>148</v>
      </c>
    </row>
    <row r="40" spans="2:11" x14ac:dyDescent="0.2">
      <c r="B40" s="43" t="s">
        <v>43</v>
      </c>
      <c r="C40" s="55">
        <f>D40+E40</f>
        <v>7096</v>
      </c>
      <c r="D40" s="52">
        <v>3337</v>
      </c>
      <c r="E40" s="52">
        <v>3759</v>
      </c>
      <c r="F40" s="53">
        <f>G40+H40</f>
        <v>4031</v>
      </c>
      <c r="G40" s="52">
        <v>2313</v>
      </c>
      <c r="H40" s="52">
        <v>1718</v>
      </c>
      <c r="I40" s="53">
        <f>J40+K40</f>
        <v>244</v>
      </c>
      <c r="J40" s="52">
        <v>170</v>
      </c>
      <c r="K40" s="52">
        <v>74</v>
      </c>
    </row>
    <row r="41" spans="2:11" x14ac:dyDescent="0.2">
      <c r="B41" s="43" t="s">
        <v>44</v>
      </c>
      <c r="C41" s="55">
        <f>D41+E41</f>
        <v>12078</v>
      </c>
      <c r="D41" s="52">
        <v>5759</v>
      </c>
      <c r="E41" s="52">
        <v>6319</v>
      </c>
      <c r="F41" s="53">
        <f>G41+H41</f>
        <v>7437</v>
      </c>
      <c r="G41" s="52">
        <v>4281</v>
      </c>
      <c r="H41" s="52">
        <v>3156</v>
      </c>
      <c r="I41" s="53">
        <f>J41+K41</f>
        <v>170</v>
      </c>
      <c r="J41" s="52">
        <v>110</v>
      </c>
      <c r="K41" s="52">
        <v>60</v>
      </c>
    </row>
    <row r="42" spans="2:11" x14ac:dyDescent="0.2">
      <c r="B42" s="43" t="s">
        <v>45</v>
      </c>
      <c r="C42" s="55">
        <f>D42+E42</f>
        <v>8343</v>
      </c>
      <c r="D42" s="52">
        <v>3856</v>
      </c>
      <c r="E42" s="52">
        <v>4487</v>
      </c>
      <c r="F42" s="53">
        <f>G42+H42</f>
        <v>5168</v>
      </c>
      <c r="G42" s="52">
        <v>2894</v>
      </c>
      <c r="H42" s="52">
        <v>2274</v>
      </c>
      <c r="I42" s="53">
        <f>J42+K42</f>
        <v>153</v>
      </c>
      <c r="J42" s="52">
        <v>99</v>
      </c>
      <c r="K42" s="52">
        <v>54</v>
      </c>
    </row>
    <row r="43" spans="2:11" x14ac:dyDescent="0.2">
      <c r="B43" s="43" t="s">
        <v>46</v>
      </c>
      <c r="C43" s="55">
        <f>D43+E43</f>
        <v>4537</v>
      </c>
      <c r="D43" s="52">
        <v>2112</v>
      </c>
      <c r="E43" s="52">
        <v>2425</v>
      </c>
      <c r="F43" s="53">
        <f>G43+H43</f>
        <v>2397</v>
      </c>
      <c r="G43" s="52">
        <v>1399</v>
      </c>
      <c r="H43" s="52">
        <v>998</v>
      </c>
      <c r="I43" s="53">
        <f>J43+K43</f>
        <v>105</v>
      </c>
      <c r="J43" s="52">
        <v>70</v>
      </c>
      <c r="K43" s="52">
        <v>35</v>
      </c>
    </row>
    <row r="44" spans="2:11" x14ac:dyDescent="0.2">
      <c r="C44" s="40"/>
    </row>
    <row r="45" spans="2:11" x14ac:dyDescent="0.2">
      <c r="B45" s="43" t="s">
        <v>47</v>
      </c>
      <c r="C45" s="55">
        <f t="shared" ref="C45:C54" si="7">D45+E45</f>
        <v>7520</v>
      </c>
      <c r="D45" s="52">
        <v>3383</v>
      </c>
      <c r="E45" s="52">
        <v>4137</v>
      </c>
      <c r="F45" s="53">
        <f t="shared" ref="F45:F54" si="8">G45+H45</f>
        <v>3820</v>
      </c>
      <c r="G45" s="52">
        <v>2170</v>
      </c>
      <c r="H45" s="52">
        <v>1650</v>
      </c>
      <c r="I45" s="53">
        <f t="shared" ref="I45:I54" si="9">J45+K45</f>
        <v>187</v>
      </c>
      <c r="J45" s="52">
        <v>124</v>
      </c>
      <c r="K45" s="52">
        <v>63</v>
      </c>
    </row>
    <row r="46" spans="2:11" x14ac:dyDescent="0.2">
      <c r="B46" s="43" t="s">
        <v>48</v>
      </c>
      <c r="C46" s="55">
        <f t="shared" si="7"/>
        <v>5963</v>
      </c>
      <c r="D46" s="52">
        <v>2793</v>
      </c>
      <c r="E46" s="52">
        <v>3170</v>
      </c>
      <c r="F46" s="53">
        <f t="shared" si="8"/>
        <v>3527</v>
      </c>
      <c r="G46" s="52">
        <v>2068</v>
      </c>
      <c r="H46" s="52">
        <v>1459</v>
      </c>
      <c r="I46" s="53">
        <f t="shared" si="9"/>
        <v>81</v>
      </c>
      <c r="J46" s="52">
        <v>54</v>
      </c>
      <c r="K46" s="52">
        <v>27</v>
      </c>
    </row>
    <row r="47" spans="2:11" x14ac:dyDescent="0.2">
      <c r="B47" s="43" t="s">
        <v>49</v>
      </c>
      <c r="C47" s="55">
        <f t="shared" si="7"/>
        <v>6511</v>
      </c>
      <c r="D47" s="52">
        <v>3074</v>
      </c>
      <c r="E47" s="52">
        <v>3437</v>
      </c>
      <c r="F47" s="53">
        <f t="shared" si="8"/>
        <v>3482</v>
      </c>
      <c r="G47" s="52">
        <v>2029</v>
      </c>
      <c r="H47" s="52">
        <v>1453</v>
      </c>
      <c r="I47" s="53">
        <f t="shared" si="9"/>
        <v>145</v>
      </c>
      <c r="J47" s="52">
        <v>112</v>
      </c>
      <c r="K47" s="52">
        <v>33</v>
      </c>
    </row>
    <row r="48" spans="2:11" x14ac:dyDescent="0.2">
      <c r="B48" s="43" t="s">
        <v>50</v>
      </c>
      <c r="C48" s="55">
        <f t="shared" si="7"/>
        <v>5728</v>
      </c>
      <c r="D48" s="52">
        <v>2699</v>
      </c>
      <c r="E48" s="52">
        <v>3029</v>
      </c>
      <c r="F48" s="53">
        <f t="shared" si="8"/>
        <v>3551</v>
      </c>
      <c r="G48" s="52">
        <v>1990</v>
      </c>
      <c r="H48" s="52">
        <v>1561</v>
      </c>
      <c r="I48" s="53">
        <f t="shared" si="9"/>
        <v>100</v>
      </c>
      <c r="J48" s="52">
        <v>69</v>
      </c>
      <c r="K48" s="52">
        <v>31</v>
      </c>
    </row>
    <row r="49" spans="2:11" x14ac:dyDescent="0.2">
      <c r="B49" s="43" t="s">
        <v>51</v>
      </c>
      <c r="C49" s="55">
        <f t="shared" si="7"/>
        <v>2202</v>
      </c>
      <c r="D49" s="52">
        <v>1074</v>
      </c>
      <c r="E49" s="52">
        <v>1128</v>
      </c>
      <c r="F49" s="53">
        <f t="shared" si="8"/>
        <v>1177</v>
      </c>
      <c r="G49" s="52">
        <v>693</v>
      </c>
      <c r="H49" s="52">
        <v>484</v>
      </c>
      <c r="I49" s="53">
        <f t="shared" si="9"/>
        <v>23</v>
      </c>
      <c r="J49" s="52">
        <v>16</v>
      </c>
      <c r="K49" s="52">
        <v>7</v>
      </c>
    </row>
    <row r="50" spans="2:11" x14ac:dyDescent="0.2">
      <c r="B50" s="43" t="s">
        <v>52</v>
      </c>
      <c r="C50" s="55">
        <f t="shared" si="7"/>
        <v>1905</v>
      </c>
      <c r="D50" s="52">
        <v>911</v>
      </c>
      <c r="E50" s="52">
        <v>994</v>
      </c>
      <c r="F50" s="53">
        <f t="shared" si="8"/>
        <v>990</v>
      </c>
      <c r="G50" s="52">
        <v>613</v>
      </c>
      <c r="H50" s="52">
        <v>377</v>
      </c>
      <c r="I50" s="53">
        <f t="shared" si="9"/>
        <v>39</v>
      </c>
      <c r="J50" s="52">
        <v>30</v>
      </c>
      <c r="K50" s="52">
        <v>9</v>
      </c>
    </row>
    <row r="51" spans="2:11" x14ac:dyDescent="0.2">
      <c r="B51" s="43" t="s">
        <v>53</v>
      </c>
      <c r="C51" s="55">
        <f t="shared" si="7"/>
        <v>3814</v>
      </c>
      <c r="D51" s="52">
        <v>1831</v>
      </c>
      <c r="E51" s="52">
        <v>1983</v>
      </c>
      <c r="F51" s="53">
        <f t="shared" si="8"/>
        <v>2092</v>
      </c>
      <c r="G51" s="52">
        <v>1236</v>
      </c>
      <c r="H51" s="52">
        <v>856</v>
      </c>
      <c r="I51" s="53">
        <f t="shared" si="9"/>
        <v>61</v>
      </c>
      <c r="J51" s="52">
        <v>36</v>
      </c>
      <c r="K51" s="52">
        <v>25</v>
      </c>
    </row>
    <row r="52" spans="2:11" x14ac:dyDescent="0.2">
      <c r="B52" s="43" t="s">
        <v>54</v>
      </c>
      <c r="C52" s="55">
        <f t="shared" si="7"/>
        <v>5400</v>
      </c>
      <c r="D52" s="52">
        <v>2557</v>
      </c>
      <c r="E52" s="52">
        <v>2843</v>
      </c>
      <c r="F52" s="53">
        <f t="shared" si="8"/>
        <v>3808</v>
      </c>
      <c r="G52" s="52">
        <v>2092</v>
      </c>
      <c r="H52" s="52">
        <v>1716</v>
      </c>
      <c r="I52" s="53">
        <f t="shared" si="9"/>
        <v>55</v>
      </c>
      <c r="J52" s="52">
        <v>35</v>
      </c>
      <c r="K52" s="52">
        <v>20</v>
      </c>
    </row>
    <row r="53" spans="2:11" x14ac:dyDescent="0.2">
      <c r="B53" s="43" t="s">
        <v>55</v>
      </c>
      <c r="C53" s="55">
        <f t="shared" si="7"/>
        <v>6793</v>
      </c>
      <c r="D53" s="52">
        <v>3196</v>
      </c>
      <c r="E53" s="52">
        <v>3597</v>
      </c>
      <c r="F53" s="53">
        <f t="shared" si="8"/>
        <v>4278</v>
      </c>
      <c r="G53" s="52">
        <v>2367</v>
      </c>
      <c r="H53" s="52">
        <v>1911</v>
      </c>
      <c r="I53" s="53">
        <f t="shared" si="9"/>
        <v>149</v>
      </c>
      <c r="J53" s="52">
        <v>102</v>
      </c>
      <c r="K53" s="52">
        <v>47</v>
      </c>
    </row>
    <row r="54" spans="2:11" x14ac:dyDescent="0.2">
      <c r="B54" s="43" t="s">
        <v>56</v>
      </c>
      <c r="C54" s="55">
        <f t="shared" si="7"/>
        <v>8320</v>
      </c>
      <c r="D54" s="52">
        <v>3898</v>
      </c>
      <c r="E54" s="52">
        <v>4422</v>
      </c>
      <c r="F54" s="53">
        <f t="shared" si="8"/>
        <v>5118</v>
      </c>
      <c r="G54" s="52">
        <v>2906</v>
      </c>
      <c r="H54" s="52">
        <v>2212</v>
      </c>
      <c r="I54" s="53">
        <f t="shared" si="9"/>
        <v>132</v>
      </c>
      <c r="J54" s="52">
        <v>87</v>
      </c>
      <c r="K54" s="52">
        <v>45</v>
      </c>
    </row>
    <row r="55" spans="2:11" x14ac:dyDescent="0.2">
      <c r="C55" s="40"/>
    </row>
    <row r="56" spans="2:11" x14ac:dyDescent="0.2">
      <c r="B56" s="43" t="s">
        <v>57</v>
      </c>
      <c r="C56" s="55">
        <f t="shared" ref="C56:C62" si="10">D56+E56</f>
        <v>16993</v>
      </c>
      <c r="D56" s="52">
        <v>7759</v>
      </c>
      <c r="E56" s="52">
        <v>9234</v>
      </c>
      <c r="F56" s="53">
        <f t="shared" ref="F56:F62" si="11">G56+H56</f>
        <v>9770</v>
      </c>
      <c r="G56" s="52">
        <v>5290</v>
      </c>
      <c r="H56" s="52">
        <v>4480</v>
      </c>
      <c r="I56" s="53">
        <f t="shared" ref="I56:I62" si="12">J56+K56</f>
        <v>537</v>
      </c>
      <c r="J56" s="52">
        <v>365</v>
      </c>
      <c r="K56" s="52">
        <v>172</v>
      </c>
    </row>
    <row r="57" spans="2:11" x14ac:dyDescent="0.2">
      <c r="B57" s="43" t="s">
        <v>58</v>
      </c>
      <c r="C57" s="55">
        <f t="shared" si="10"/>
        <v>3262</v>
      </c>
      <c r="D57" s="52">
        <v>1549</v>
      </c>
      <c r="E57" s="52">
        <v>1713</v>
      </c>
      <c r="F57" s="53">
        <f t="shared" si="11"/>
        <v>1660</v>
      </c>
      <c r="G57" s="52">
        <v>949</v>
      </c>
      <c r="H57" s="52">
        <v>711</v>
      </c>
      <c r="I57" s="53">
        <f t="shared" si="12"/>
        <v>72</v>
      </c>
      <c r="J57" s="52">
        <v>55</v>
      </c>
      <c r="K57" s="52">
        <v>17</v>
      </c>
    </row>
    <row r="58" spans="2:11" x14ac:dyDescent="0.2">
      <c r="B58" s="43" t="s">
        <v>59</v>
      </c>
      <c r="C58" s="55">
        <f t="shared" si="10"/>
        <v>2765</v>
      </c>
      <c r="D58" s="52">
        <v>1337</v>
      </c>
      <c r="E58" s="52">
        <v>1428</v>
      </c>
      <c r="F58" s="53">
        <f t="shared" si="11"/>
        <v>1412</v>
      </c>
      <c r="G58" s="52">
        <v>837</v>
      </c>
      <c r="H58" s="52">
        <v>575</v>
      </c>
      <c r="I58" s="53">
        <f t="shared" si="12"/>
        <v>74</v>
      </c>
      <c r="J58" s="52">
        <v>59</v>
      </c>
      <c r="K58" s="52">
        <v>15</v>
      </c>
    </row>
    <row r="59" spans="2:11" x14ac:dyDescent="0.2">
      <c r="B59" s="43" t="s">
        <v>60</v>
      </c>
      <c r="C59" s="55">
        <f t="shared" si="10"/>
        <v>11976</v>
      </c>
      <c r="D59" s="52">
        <v>5693</v>
      </c>
      <c r="E59" s="52">
        <v>6283</v>
      </c>
      <c r="F59" s="53">
        <f t="shared" si="11"/>
        <v>6949</v>
      </c>
      <c r="G59" s="52">
        <v>4032</v>
      </c>
      <c r="H59" s="52">
        <v>2917</v>
      </c>
      <c r="I59" s="53">
        <f t="shared" si="12"/>
        <v>409</v>
      </c>
      <c r="J59" s="52">
        <v>281</v>
      </c>
      <c r="K59" s="52">
        <v>128</v>
      </c>
    </row>
    <row r="60" spans="2:11" x14ac:dyDescent="0.2">
      <c r="B60" s="43" t="s">
        <v>61</v>
      </c>
      <c r="C60" s="55">
        <f t="shared" si="10"/>
        <v>4260</v>
      </c>
      <c r="D60" s="52">
        <v>1975</v>
      </c>
      <c r="E60" s="52">
        <v>2285</v>
      </c>
      <c r="F60" s="53">
        <f t="shared" si="11"/>
        <v>2104</v>
      </c>
      <c r="G60" s="52">
        <v>1235</v>
      </c>
      <c r="H60" s="52">
        <v>869</v>
      </c>
      <c r="I60" s="53">
        <f t="shared" si="12"/>
        <v>95</v>
      </c>
      <c r="J60" s="52">
        <v>62</v>
      </c>
      <c r="K60" s="52">
        <v>33</v>
      </c>
    </row>
    <row r="61" spans="2:11" x14ac:dyDescent="0.2">
      <c r="B61" s="43" t="s">
        <v>62</v>
      </c>
      <c r="C61" s="55">
        <f t="shared" si="10"/>
        <v>5273</v>
      </c>
      <c r="D61" s="52">
        <v>2424</v>
      </c>
      <c r="E61" s="52">
        <v>2849</v>
      </c>
      <c r="F61" s="53">
        <f t="shared" si="11"/>
        <v>2401</v>
      </c>
      <c r="G61" s="52">
        <v>1461</v>
      </c>
      <c r="H61" s="52">
        <v>940</v>
      </c>
      <c r="I61" s="53">
        <f t="shared" si="12"/>
        <v>232</v>
      </c>
      <c r="J61" s="52">
        <v>149</v>
      </c>
      <c r="K61" s="52">
        <v>83</v>
      </c>
    </row>
    <row r="62" spans="2:11" x14ac:dyDescent="0.2">
      <c r="B62" s="43" t="s">
        <v>63</v>
      </c>
      <c r="C62" s="55">
        <f t="shared" si="10"/>
        <v>13748</v>
      </c>
      <c r="D62" s="52">
        <v>6278</v>
      </c>
      <c r="E62" s="52">
        <v>7470</v>
      </c>
      <c r="F62" s="53">
        <f t="shared" si="11"/>
        <v>6375</v>
      </c>
      <c r="G62" s="52">
        <v>3777</v>
      </c>
      <c r="H62" s="52">
        <v>2598</v>
      </c>
      <c r="I62" s="53">
        <f t="shared" si="12"/>
        <v>351</v>
      </c>
      <c r="J62" s="52">
        <v>263</v>
      </c>
      <c r="K62" s="52">
        <v>88</v>
      </c>
    </row>
    <row r="63" spans="2:11" x14ac:dyDescent="0.2">
      <c r="C63" s="40"/>
    </row>
    <row r="64" spans="2:11" x14ac:dyDescent="0.2">
      <c r="B64" s="43" t="s">
        <v>64</v>
      </c>
      <c r="C64" s="55">
        <f t="shared" ref="C64:C70" si="13">D64+E64</f>
        <v>16924</v>
      </c>
      <c r="D64" s="52">
        <v>7720</v>
      </c>
      <c r="E64" s="52">
        <v>9204</v>
      </c>
      <c r="F64" s="53">
        <f t="shared" ref="F64:F70" si="14">G64+H64</f>
        <v>8884</v>
      </c>
      <c r="G64" s="52">
        <v>4966</v>
      </c>
      <c r="H64" s="52">
        <v>3918</v>
      </c>
      <c r="I64" s="53">
        <f t="shared" ref="I64:I70" si="15">J64+K64</f>
        <v>464</v>
      </c>
      <c r="J64" s="52">
        <v>311</v>
      </c>
      <c r="K64" s="52">
        <v>153</v>
      </c>
    </row>
    <row r="65" spans="1:11" x14ac:dyDescent="0.2">
      <c r="B65" s="43" t="s">
        <v>65</v>
      </c>
      <c r="C65" s="55">
        <f t="shared" si="13"/>
        <v>3271</v>
      </c>
      <c r="D65" s="52">
        <v>1428</v>
      </c>
      <c r="E65" s="52">
        <v>1843</v>
      </c>
      <c r="F65" s="53">
        <f t="shared" si="14"/>
        <v>1550</v>
      </c>
      <c r="G65" s="52">
        <v>878</v>
      </c>
      <c r="H65" s="52">
        <v>672</v>
      </c>
      <c r="I65" s="53">
        <f t="shared" si="15"/>
        <v>96</v>
      </c>
      <c r="J65" s="52">
        <v>65</v>
      </c>
      <c r="K65" s="52">
        <v>31</v>
      </c>
    </row>
    <row r="66" spans="1:11" x14ac:dyDescent="0.2">
      <c r="B66" s="43" t="s">
        <v>66</v>
      </c>
      <c r="C66" s="55">
        <f t="shared" si="13"/>
        <v>5075</v>
      </c>
      <c r="D66" s="52">
        <v>2271</v>
      </c>
      <c r="E66" s="52">
        <v>2804</v>
      </c>
      <c r="F66" s="53">
        <f t="shared" si="14"/>
        <v>2403</v>
      </c>
      <c r="G66" s="52">
        <v>1309</v>
      </c>
      <c r="H66" s="52">
        <v>1094</v>
      </c>
      <c r="I66" s="53">
        <f t="shared" si="15"/>
        <v>131</v>
      </c>
      <c r="J66" s="52">
        <v>93</v>
      </c>
      <c r="K66" s="52">
        <v>38</v>
      </c>
    </row>
    <row r="67" spans="1:11" x14ac:dyDescent="0.2">
      <c r="B67" s="43" t="s">
        <v>67</v>
      </c>
      <c r="C67" s="55">
        <f t="shared" si="13"/>
        <v>3389</v>
      </c>
      <c r="D67" s="52">
        <v>1499</v>
      </c>
      <c r="E67" s="52">
        <v>1890</v>
      </c>
      <c r="F67" s="53">
        <f t="shared" si="14"/>
        <v>1432</v>
      </c>
      <c r="G67" s="52">
        <v>835</v>
      </c>
      <c r="H67" s="52">
        <v>597</v>
      </c>
      <c r="I67" s="53">
        <f t="shared" si="15"/>
        <v>55</v>
      </c>
      <c r="J67" s="52">
        <v>38</v>
      </c>
      <c r="K67" s="52">
        <v>17</v>
      </c>
    </row>
    <row r="68" spans="1:11" x14ac:dyDescent="0.2">
      <c r="B68" s="43" t="s">
        <v>68</v>
      </c>
      <c r="C68" s="55">
        <f t="shared" si="13"/>
        <v>1789</v>
      </c>
      <c r="D68" s="52">
        <v>839</v>
      </c>
      <c r="E68" s="52">
        <v>950</v>
      </c>
      <c r="F68" s="53">
        <f t="shared" si="14"/>
        <v>693</v>
      </c>
      <c r="G68" s="52">
        <v>431</v>
      </c>
      <c r="H68" s="52">
        <v>262</v>
      </c>
      <c r="I68" s="53">
        <f t="shared" si="15"/>
        <v>34</v>
      </c>
      <c r="J68" s="52">
        <v>29</v>
      </c>
      <c r="K68" s="52">
        <v>5</v>
      </c>
    </row>
    <row r="69" spans="1:11" x14ac:dyDescent="0.2">
      <c r="B69" s="43" t="s">
        <v>69</v>
      </c>
      <c r="C69" s="55">
        <f t="shared" si="13"/>
        <v>3351</v>
      </c>
      <c r="D69" s="52">
        <v>1540</v>
      </c>
      <c r="E69" s="52">
        <v>1811</v>
      </c>
      <c r="F69" s="53">
        <f t="shared" si="14"/>
        <v>1440</v>
      </c>
      <c r="G69" s="52">
        <v>837</v>
      </c>
      <c r="H69" s="52">
        <v>603</v>
      </c>
      <c r="I69" s="53">
        <f t="shared" si="15"/>
        <v>84</v>
      </c>
      <c r="J69" s="52">
        <v>68</v>
      </c>
      <c r="K69" s="52">
        <v>16</v>
      </c>
    </row>
    <row r="70" spans="1:11" x14ac:dyDescent="0.2">
      <c r="B70" s="43" t="s">
        <v>70</v>
      </c>
      <c r="C70" s="55">
        <f t="shared" si="13"/>
        <v>570</v>
      </c>
      <c r="D70" s="52">
        <v>277</v>
      </c>
      <c r="E70" s="52">
        <v>293</v>
      </c>
      <c r="F70" s="53">
        <f t="shared" si="14"/>
        <v>243</v>
      </c>
      <c r="G70" s="52">
        <v>158</v>
      </c>
      <c r="H70" s="52">
        <v>85</v>
      </c>
      <c r="I70" s="53">
        <f t="shared" si="15"/>
        <v>16</v>
      </c>
      <c r="J70" s="52">
        <v>8</v>
      </c>
      <c r="K70" s="52">
        <v>8</v>
      </c>
    </row>
    <row r="71" spans="1:11" ht="18" thickBot="1" x14ac:dyDescent="0.25">
      <c r="B71" s="44"/>
      <c r="C71" s="57"/>
      <c r="D71" s="58"/>
      <c r="E71" s="58"/>
      <c r="F71" s="44"/>
      <c r="G71" s="44"/>
      <c r="H71" s="44"/>
      <c r="I71" s="44"/>
      <c r="J71" s="44"/>
      <c r="K71" s="44"/>
    </row>
    <row r="72" spans="1:11" x14ac:dyDescent="0.2">
      <c r="C72" s="43" t="s">
        <v>71</v>
      </c>
    </row>
    <row r="73" spans="1:11" x14ac:dyDescent="0.2">
      <c r="A73" s="43"/>
    </row>
  </sheetData>
  <phoneticPr fontId="2"/>
  <pageMargins left="0.37" right="0.66" top="0.56999999999999995" bottom="0.53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9"/>
  <sheetViews>
    <sheetView showGridLines="0" zoomScale="75" zoomScaleNormal="100" workbookViewId="0">
      <selection activeCell="A4" sqref="A4"/>
    </sheetView>
  </sheetViews>
  <sheetFormatPr defaultColWidth="15.875" defaultRowHeight="17.25" x14ac:dyDescent="0.2"/>
  <cols>
    <col min="1" max="1" width="13.375" style="28" customWidth="1"/>
    <col min="2" max="2" width="2.125" style="28" customWidth="1"/>
    <col min="3" max="3" width="14.625" style="28" customWidth="1"/>
    <col min="4" max="4" width="15.875" style="28" customWidth="1"/>
    <col min="5" max="5" width="13.375" style="28" customWidth="1"/>
    <col min="6" max="7" width="12.125" style="28" customWidth="1"/>
    <col min="8" max="8" width="13.375" style="28" customWidth="1"/>
    <col min="9" max="11" width="12.125" style="28" customWidth="1"/>
    <col min="12" max="12" width="13.375" style="28" customWidth="1"/>
    <col min="13" max="256" width="15.875" style="28"/>
    <col min="257" max="257" width="13.375" style="28" customWidth="1"/>
    <col min="258" max="258" width="2.125" style="28" customWidth="1"/>
    <col min="259" max="259" width="14.625" style="28" customWidth="1"/>
    <col min="260" max="260" width="15.875" style="28" customWidth="1"/>
    <col min="261" max="261" width="13.375" style="28" customWidth="1"/>
    <col min="262" max="263" width="12.125" style="28" customWidth="1"/>
    <col min="264" max="264" width="13.375" style="28" customWidth="1"/>
    <col min="265" max="267" width="12.125" style="28" customWidth="1"/>
    <col min="268" max="268" width="13.375" style="28" customWidth="1"/>
    <col min="269" max="512" width="15.875" style="28"/>
    <col min="513" max="513" width="13.375" style="28" customWidth="1"/>
    <col min="514" max="514" width="2.125" style="28" customWidth="1"/>
    <col min="515" max="515" width="14.625" style="28" customWidth="1"/>
    <col min="516" max="516" width="15.875" style="28" customWidth="1"/>
    <col min="517" max="517" width="13.375" style="28" customWidth="1"/>
    <col min="518" max="519" width="12.125" style="28" customWidth="1"/>
    <col min="520" max="520" width="13.375" style="28" customWidth="1"/>
    <col min="521" max="523" width="12.125" style="28" customWidth="1"/>
    <col min="524" max="524" width="13.375" style="28" customWidth="1"/>
    <col min="525" max="768" width="15.875" style="28"/>
    <col min="769" max="769" width="13.375" style="28" customWidth="1"/>
    <col min="770" max="770" width="2.125" style="28" customWidth="1"/>
    <col min="771" max="771" width="14.625" style="28" customWidth="1"/>
    <col min="772" max="772" width="15.875" style="28" customWidth="1"/>
    <col min="773" max="773" width="13.375" style="28" customWidth="1"/>
    <col min="774" max="775" width="12.125" style="28" customWidth="1"/>
    <col min="776" max="776" width="13.375" style="28" customWidth="1"/>
    <col min="777" max="779" width="12.125" style="28" customWidth="1"/>
    <col min="780" max="780" width="13.375" style="28" customWidth="1"/>
    <col min="781" max="1024" width="15.875" style="28"/>
    <col min="1025" max="1025" width="13.375" style="28" customWidth="1"/>
    <col min="1026" max="1026" width="2.125" style="28" customWidth="1"/>
    <col min="1027" max="1027" width="14.625" style="28" customWidth="1"/>
    <col min="1028" max="1028" width="15.875" style="28" customWidth="1"/>
    <col min="1029" max="1029" width="13.375" style="28" customWidth="1"/>
    <col min="1030" max="1031" width="12.125" style="28" customWidth="1"/>
    <col min="1032" max="1032" width="13.375" style="28" customWidth="1"/>
    <col min="1033" max="1035" width="12.125" style="28" customWidth="1"/>
    <col min="1036" max="1036" width="13.375" style="28" customWidth="1"/>
    <col min="1037" max="1280" width="15.875" style="28"/>
    <col min="1281" max="1281" width="13.375" style="28" customWidth="1"/>
    <col min="1282" max="1282" width="2.125" style="28" customWidth="1"/>
    <col min="1283" max="1283" width="14.625" style="28" customWidth="1"/>
    <col min="1284" max="1284" width="15.875" style="28" customWidth="1"/>
    <col min="1285" max="1285" width="13.375" style="28" customWidth="1"/>
    <col min="1286" max="1287" width="12.125" style="28" customWidth="1"/>
    <col min="1288" max="1288" width="13.375" style="28" customWidth="1"/>
    <col min="1289" max="1291" width="12.125" style="28" customWidth="1"/>
    <col min="1292" max="1292" width="13.375" style="28" customWidth="1"/>
    <col min="1293" max="1536" width="15.875" style="28"/>
    <col min="1537" max="1537" width="13.375" style="28" customWidth="1"/>
    <col min="1538" max="1538" width="2.125" style="28" customWidth="1"/>
    <col min="1539" max="1539" width="14.625" style="28" customWidth="1"/>
    <col min="1540" max="1540" width="15.875" style="28" customWidth="1"/>
    <col min="1541" max="1541" width="13.375" style="28" customWidth="1"/>
    <col min="1542" max="1543" width="12.125" style="28" customWidth="1"/>
    <col min="1544" max="1544" width="13.375" style="28" customWidth="1"/>
    <col min="1545" max="1547" width="12.125" style="28" customWidth="1"/>
    <col min="1548" max="1548" width="13.375" style="28" customWidth="1"/>
    <col min="1549" max="1792" width="15.875" style="28"/>
    <col min="1793" max="1793" width="13.375" style="28" customWidth="1"/>
    <col min="1794" max="1794" width="2.125" style="28" customWidth="1"/>
    <col min="1795" max="1795" width="14.625" style="28" customWidth="1"/>
    <col min="1796" max="1796" width="15.875" style="28" customWidth="1"/>
    <col min="1797" max="1797" width="13.375" style="28" customWidth="1"/>
    <col min="1798" max="1799" width="12.125" style="28" customWidth="1"/>
    <col min="1800" max="1800" width="13.375" style="28" customWidth="1"/>
    <col min="1801" max="1803" width="12.125" style="28" customWidth="1"/>
    <col min="1804" max="1804" width="13.375" style="28" customWidth="1"/>
    <col min="1805" max="2048" width="15.875" style="28"/>
    <col min="2049" max="2049" width="13.375" style="28" customWidth="1"/>
    <col min="2050" max="2050" width="2.125" style="28" customWidth="1"/>
    <col min="2051" max="2051" width="14.625" style="28" customWidth="1"/>
    <col min="2052" max="2052" width="15.875" style="28" customWidth="1"/>
    <col min="2053" max="2053" width="13.375" style="28" customWidth="1"/>
    <col min="2054" max="2055" width="12.125" style="28" customWidth="1"/>
    <col min="2056" max="2056" width="13.375" style="28" customWidth="1"/>
    <col min="2057" max="2059" width="12.125" style="28" customWidth="1"/>
    <col min="2060" max="2060" width="13.375" style="28" customWidth="1"/>
    <col min="2061" max="2304" width="15.875" style="28"/>
    <col min="2305" max="2305" width="13.375" style="28" customWidth="1"/>
    <col min="2306" max="2306" width="2.125" style="28" customWidth="1"/>
    <col min="2307" max="2307" width="14.625" style="28" customWidth="1"/>
    <col min="2308" max="2308" width="15.875" style="28" customWidth="1"/>
    <col min="2309" max="2309" width="13.375" style="28" customWidth="1"/>
    <col min="2310" max="2311" width="12.125" style="28" customWidth="1"/>
    <col min="2312" max="2312" width="13.375" style="28" customWidth="1"/>
    <col min="2313" max="2315" width="12.125" style="28" customWidth="1"/>
    <col min="2316" max="2316" width="13.375" style="28" customWidth="1"/>
    <col min="2317" max="2560" width="15.875" style="28"/>
    <col min="2561" max="2561" width="13.375" style="28" customWidth="1"/>
    <col min="2562" max="2562" width="2.125" style="28" customWidth="1"/>
    <col min="2563" max="2563" width="14.625" style="28" customWidth="1"/>
    <col min="2564" max="2564" width="15.875" style="28" customWidth="1"/>
    <col min="2565" max="2565" width="13.375" style="28" customWidth="1"/>
    <col min="2566" max="2567" width="12.125" style="28" customWidth="1"/>
    <col min="2568" max="2568" width="13.375" style="28" customWidth="1"/>
    <col min="2569" max="2571" width="12.125" style="28" customWidth="1"/>
    <col min="2572" max="2572" width="13.375" style="28" customWidth="1"/>
    <col min="2573" max="2816" width="15.875" style="28"/>
    <col min="2817" max="2817" width="13.375" style="28" customWidth="1"/>
    <col min="2818" max="2818" width="2.125" style="28" customWidth="1"/>
    <col min="2819" max="2819" width="14.625" style="28" customWidth="1"/>
    <col min="2820" max="2820" width="15.875" style="28" customWidth="1"/>
    <col min="2821" max="2821" width="13.375" style="28" customWidth="1"/>
    <col min="2822" max="2823" width="12.125" style="28" customWidth="1"/>
    <col min="2824" max="2824" width="13.375" style="28" customWidth="1"/>
    <col min="2825" max="2827" width="12.125" style="28" customWidth="1"/>
    <col min="2828" max="2828" width="13.375" style="28" customWidth="1"/>
    <col min="2829" max="3072" width="15.875" style="28"/>
    <col min="3073" max="3073" width="13.375" style="28" customWidth="1"/>
    <col min="3074" max="3074" width="2.125" style="28" customWidth="1"/>
    <col min="3075" max="3075" width="14.625" style="28" customWidth="1"/>
    <col min="3076" max="3076" width="15.875" style="28" customWidth="1"/>
    <col min="3077" max="3077" width="13.375" style="28" customWidth="1"/>
    <col min="3078" max="3079" width="12.125" style="28" customWidth="1"/>
    <col min="3080" max="3080" width="13.375" style="28" customWidth="1"/>
    <col min="3081" max="3083" width="12.125" style="28" customWidth="1"/>
    <col min="3084" max="3084" width="13.375" style="28" customWidth="1"/>
    <col min="3085" max="3328" width="15.875" style="28"/>
    <col min="3329" max="3329" width="13.375" style="28" customWidth="1"/>
    <col min="3330" max="3330" width="2.125" style="28" customWidth="1"/>
    <col min="3331" max="3331" width="14.625" style="28" customWidth="1"/>
    <col min="3332" max="3332" width="15.875" style="28" customWidth="1"/>
    <col min="3333" max="3333" width="13.375" style="28" customWidth="1"/>
    <col min="3334" max="3335" width="12.125" style="28" customWidth="1"/>
    <col min="3336" max="3336" width="13.375" style="28" customWidth="1"/>
    <col min="3337" max="3339" width="12.125" style="28" customWidth="1"/>
    <col min="3340" max="3340" width="13.375" style="28" customWidth="1"/>
    <col min="3341" max="3584" width="15.875" style="28"/>
    <col min="3585" max="3585" width="13.375" style="28" customWidth="1"/>
    <col min="3586" max="3586" width="2.125" style="28" customWidth="1"/>
    <col min="3587" max="3587" width="14.625" style="28" customWidth="1"/>
    <col min="3588" max="3588" width="15.875" style="28" customWidth="1"/>
    <col min="3589" max="3589" width="13.375" style="28" customWidth="1"/>
    <col min="3590" max="3591" width="12.125" style="28" customWidth="1"/>
    <col min="3592" max="3592" width="13.375" style="28" customWidth="1"/>
    <col min="3593" max="3595" width="12.125" style="28" customWidth="1"/>
    <col min="3596" max="3596" width="13.375" style="28" customWidth="1"/>
    <col min="3597" max="3840" width="15.875" style="28"/>
    <col min="3841" max="3841" width="13.375" style="28" customWidth="1"/>
    <col min="3842" max="3842" width="2.125" style="28" customWidth="1"/>
    <col min="3843" max="3843" width="14.625" style="28" customWidth="1"/>
    <col min="3844" max="3844" width="15.875" style="28" customWidth="1"/>
    <col min="3845" max="3845" width="13.375" style="28" customWidth="1"/>
    <col min="3846" max="3847" width="12.125" style="28" customWidth="1"/>
    <col min="3848" max="3848" width="13.375" style="28" customWidth="1"/>
    <col min="3849" max="3851" width="12.125" style="28" customWidth="1"/>
    <col min="3852" max="3852" width="13.375" style="28" customWidth="1"/>
    <col min="3853" max="4096" width="15.875" style="28"/>
    <col min="4097" max="4097" width="13.375" style="28" customWidth="1"/>
    <col min="4098" max="4098" width="2.125" style="28" customWidth="1"/>
    <col min="4099" max="4099" width="14.625" style="28" customWidth="1"/>
    <col min="4100" max="4100" width="15.875" style="28" customWidth="1"/>
    <col min="4101" max="4101" width="13.375" style="28" customWidth="1"/>
    <col min="4102" max="4103" width="12.125" style="28" customWidth="1"/>
    <col min="4104" max="4104" width="13.375" style="28" customWidth="1"/>
    <col min="4105" max="4107" width="12.125" style="28" customWidth="1"/>
    <col min="4108" max="4108" width="13.375" style="28" customWidth="1"/>
    <col min="4109" max="4352" width="15.875" style="28"/>
    <col min="4353" max="4353" width="13.375" style="28" customWidth="1"/>
    <col min="4354" max="4354" width="2.125" style="28" customWidth="1"/>
    <col min="4355" max="4355" width="14.625" style="28" customWidth="1"/>
    <col min="4356" max="4356" width="15.875" style="28" customWidth="1"/>
    <col min="4357" max="4357" width="13.375" style="28" customWidth="1"/>
    <col min="4358" max="4359" width="12.125" style="28" customWidth="1"/>
    <col min="4360" max="4360" width="13.375" style="28" customWidth="1"/>
    <col min="4361" max="4363" width="12.125" style="28" customWidth="1"/>
    <col min="4364" max="4364" width="13.375" style="28" customWidth="1"/>
    <col min="4365" max="4608" width="15.875" style="28"/>
    <col min="4609" max="4609" width="13.375" style="28" customWidth="1"/>
    <col min="4610" max="4610" width="2.125" style="28" customWidth="1"/>
    <col min="4611" max="4611" width="14.625" style="28" customWidth="1"/>
    <col min="4612" max="4612" width="15.875" style="28" customWidth="1"/>
    <col min="4613" max="4613" width="13.375" style="28" customWidth="1"/>
    <col min="4614" max="4615" width="12.125" style="28" customWidth="1"/>
    <col min="4616" max="4616" width="13.375" style="28" customWidth="1"/>
    <col min="4617" max="4619" width="12.125" style="28" customWidth="1"/>
    <col min="4620" max="4620" width="13.375" style="28" customWidth="1"/>
    <col min="4621" max="4864" width="15.875" style="28"/>
    <col min="4865" max="4865" width="13.375" style="28" customWidth="1"/>
    <col min="4866" max="4866" width="2.125" style="28" customWidth="1"/>
    <col min="4867" max="4867" width="14.625" style="28" customWidth="1"/>
    <col min="4868" max="4868" width="15.875" style="28" customWidth="1"/>
    <col min="4869" max="4869" width="13.375" style="28" customWidth="1"/>
    <col min="4870" max="4871" width="12.125" style="28" customWidth="1"/>
    <col min="4872" max="4872" width="13.375" style="28" customWidth="1"/>
    <col min="4873" max="4875" width="12.125" style="28" customWidth="1"/>
    <col min="4876" max="4876" width="13.375" style="28" customWidth="1"/>
    <col min="4877" max="5120" width="15.875" style="28"/>
    <col min="5121" max="5121" width="13.375" style="28" customWidth="1"/>
    <col min="5122" max="5122" width="2.125" style="28" customWidth="1"/>
    <col min="5123" max="5123" width="14.625" style="28" customWidth="1"/>
    <col min="5124" max="5124" width="15.875" style="28" customWidth="1"/>
    <col min="5125" max="5125" width="13.375" style="28" customWidth="1"/>
    <col min="5126" max="5127" width="12.125" style="28" customWidth="1"/>
    <col min="5128" max="5128" width="13.375" style="28" customWidth="1"/>
    <col min="5129" max="5131" width="12.125" style="28" customWidth="1"/>
    <col min="5132" max="5132" width="13.375" style="28" customWidth="1"/>
    <col min="5133" max="5376" width="15.875" style="28"/>
    <col min="5377" max="5377" width="13.375" style="28" customWidth="1"/>
    <col min="5378" max="5378" width="2.125" style="28" customWidth="1"/>
    <col min="5379" max="5379" width="14.625" style="28" customWidth="1"/>
    <col min="5380" max="5380" width="15.875" style="28" customWidth="1"/>
    <col min="5381" max="5381" width="13.375" style="28" customWidth="1"/>
    <col min="5382" max="5383" width="12.125" style="28" customWidth="1"/>
    <col min="5384" max="5384" width="13.375" style="28" customWidth="1"/>
    <col min="5385" max="5387" width="12.125" style="28" customWidth="1"/>
    <col min="5388" max="5388" width="13.375" style="28" customWidth="1"/>
    <col min="5389" max="5632" width="15.875" style="28"/>
    <col min="5633" max="5633" width="13.375" style="28" customWidth="1"/>
    <col min="5634" max="5634" width="2.125" style="28" customWidth="1"/>
    <col min="5635" max="5635" width="14.625" style="28" customWidth="1"/>
    <col min="5636" max="5636" width="15.875" style="28" customWidth="1"/>
    <col min="5637" max="5637" width="13.375" style="28" customWidth="1"/>
    <col min="5638" max="5639" width="12.125" style="28" customWidth="1"/>
    <col min="5640" max="5640" width="13.375" style="28" customWidth="1"/>
    <col min="5641" max="5643" width="12.125" style="28" customWidth="1"/>
    <col min="5644" max="5644" width="13.375" style="28" customWidth="1"/>
    <col min="5645" max="5888" width="15.875" style="28"/>
    <col min="5889" max="5889" width="13.375" style="28" customWidth="1"/>
    <col min="5890" max="5890" width="2.125" style="28" customWidth="1"/>
    <col min="5891" max="5891" width="14.625" style="28" customWidth="1"/>
    <col min="5892" max="5892" width="15.875" style="28" customWidth="1"/>
    <col min="5893" max="5893" width="13.375" style="28" customWidth="1"/>
    <col min="5894" max="5895" width="12.125" style="28" customWidth="1"/>
    <col min="5896" max="5896" width="13.375" style="28" customWidth="1"/>
    <col min="5897" max="5899" width="12.125" style="28" customWidth="1"/>
    <col min="5900" max="5900" width="13.375" style="28" customWidth="1"/>
    <col min="5901" max="6144" width="15.875" style="28"/>
    <col min="6145" max="6145" width="13.375" style="28" customWidth="1"/>
    <col min="6146" max="6146" width="2.125" style="28" customWidth="1"/>
    <col min="6147" max="6147" width="14.625" style="28" customWidth="1"/>
    <col min="6148" max="6148" width="15.875" style="28" customWidth="1"/>
    <col min="6149" max="6149" width="13.375" style="28" customWidth="1"/>
    <col min="6150" max="6151" width="12.125" style="28" customWidth="1"/>
    <col min="6152" max="6152" width="13.375" style="28" customWidth="1"/>
    <col min="6153" max="6155" width="12.125" style="28" customWidth="1"/>
    <col min="6156" max="6156" width="13.375" style="28" customWidth="1"/>
    <col min="6157" max="6400" width="15.875" style="28"/>
    <col min="6401" max="6401" width="13.375" style="28" customWidth="1"/>
    <col min="6402" max="6402" width="2.125" style="28" customWidth="1"/>
    <col min="6403" max="6403" width="14.625" style="28" customWidth="1"/>
    <col min="6404" max="6404" width="15.875" style="28" customWidth="1"/>
    <col min="6405" max="6405" width="13.375" style="28" customWidth="1"/>
    <col min="6406" max="6407" width="12.125" style="28" customWidth="1"/>
    <col min="6408" max="6408" width="13.375" style="28" customWidth="1"/>
    <col min="6409" max="6411" width="12.125" style="28" customWidth="1"/>
    <col min="6412" max="6412" width="13.375" style="28" customWidth="1"/>
    <col min="6413" max="6656" width="15.875" style="28"/>
    <col min="6657" max="6657" width="13.375" style="28" customWidth="1"/>
    <col min="6658" max="6658" width="2.125" style="28" customWidth="1"/>
    <col min="6659" max="6659" width="14.625" style="28" customWidth="1"/>
    <col min="6660" max="6660" width="15.875" style="28" customWidth="1"/>
    <col min="6661" max="6661" width="13.375" style="28" customWidth="1"/>
    <col min="6662" max="6663" width="12.125" style="28" customWidth="1"/>
    <col min="6664" max="6664" width="13.375" style="28" customWidth="1"/>
    <col min="6665" max="6667" width="12.125" style="28" customWidth="1"/>
    <col min="6668" max="6668" width="13.375" style="28" customWidth="1"/>
    <col min="6669" max="6912" width="15.875" style="28"/>
    <col min="6913" max="6913" width="13.375" style="28" customWidth="1"/>
    <col min="6914" max="6914" width="2.125" style="28" customWidth="1"/>
    <col min="6915" max="6915" width="14.625" style="28" customWidth="1"/>
    <col min="6916" max="6916" width="15.875" style="28" customWidth="1"/>
    <col min="6917" max="6917" width="13.375" style="28" customWidth="1"/>
    <col min="6918" max="6919" width="12.125" style="28" customWidth="1"/>
    <col min="6920" max="6920" width="13.375" style="28" customWidth="1"/>
    <col min="6921" max="6923" width="12.125" style="28" customWidth="1"/>
    <col min="6924" max="6924" width="13.375" style="28" customWidth="1"/>
    <col min="6925" max="7168" width="15.875" style="28"/>
    <col min="7169" max="7169" width="13.375" style="28" customWidth="1"/>
    <col min="7170" max="7170" width="2.125" style="28" customWidth="1"/>
    <col min="7171" max="7171" width="14.625" style="28" customWidth="1"/>
    <col min="7172" max="7172" width="15.875" style="28" customWidth="1"/>
    <col min="7173" max="7173" width="13.375" style="28" customWidth="1"/>
    <col min="7174" max="7175" width="12.125" style="28" customWidth="1"/>
    <col min="7176" max="7176" width="13.375" style="28" customWidth="1"/>
    <col min="7177" max="7179" width="12.125" style="28" customWidth="1"/>
    <col min="7180" max="7180" width="13.375" style="28" customWidth="1"/>
    <col min="7181" max="7424" width="15.875" style="28"/>
    <col min="7425" max="7425" width="13.375" style="28" customWidth="1"/>
    <col min="7426" max="7426" width="2.125" style="28" customWidth="1"/>
    <col min="7427" max="7427" width="14.625" style="28" customWidth="1"/>
    <col min="7428" max="7428" width="15.875" style="28" customWidth="1"/>
    <col min="7429" max="7429" width="13.375" style="28" customWidth="1"/>
    <col min="7430" max="7431" width="12.125" style="28" customWidth="1"/>
    <col min="7432" max="7432" width="13.375" style="28" customWidth="1"/>
    <col min="7433" max="7435" width="12.125" style="28" customWidth="1"/>
    <col min="7436" max="7436" width="13.375" style="28" customWidth="1"/>
    <col min="7437" max="7680" width="15.875" style="28"/>
    <col min="7681" max="7681" width="13.375" style="28" customWidth="1"/>
    <col min="7682" max="7682" width="2.125" style="28" customWidth="1"/>
    <col min="7683" max="7683" width="14.625" style="28" customWidth="1"/>
    <col min="7684" max="7684" width="15.875" style="28" customWidth="1"/>
    <col min="7685" max="7685" width="13.375" style="28" customWidth="1"/>
    <col min="7686" max="7687" width="12.125" style="28" customWidth="1"/>
    <col min="7688" max="7688" width="13.375" style="28" customWidth="1"/>
    <col min="7689" max="7691" width="12.125" style="28" customWidth="1"/>
    <col min="7692" max="7692" width="13.375" style="28" customWidth="1"/>
    <col min="7693" max="7936" width="15.875" style="28"/>
    <col min="7937" max="7937" width="13.375" style="28" customWidth="1"/>
    <col min="7938" max="7938" width="2.125" style="28" customWidth="1"/>
    <col min="7939" max="7939" width="14.625" style="28" customWidth="1"/>
    <col min="7940" max="7940" width="15.875" style="28" customWidth="1"/>
    <col min="7941" max="7941" width="13.375" style="28" customWidth="1"/>
    <col min="7942" max="7943" width="12.125" style="28" customWidth="1"/>
    <col min="7944" max="7944" width="13.375" style="28" customWidth="1"/>
    <col min="7945" max="7947" width="12.125" style="28" customWidth="1"/>
    <col min="7948" max="7948" width="13.375" style="28" customWidth="1"/>
    <col min="7949" max="8192" width="15.875" style="28"/>
    <col min="8193" max="8193" width="13.375" style="28" customWidth="1"/>
    <col min="8194" max="8194" width="2.125" style="28" customWidth="1"/>
    <col min="8195" max="8195" width="14.625" style="28" customWidth="1"/>
    <col min="8196" max="8196" width="15.875" style="28" customWidth="1"/>
    <col min="8197" max="8197" width="13.375" style="28" customWidth="1"/>
    <col min="8198" max="8199" width="12.125" style="28" customWidth="1"/>
    <col min="8200" max="8200" width="13.375" style="28" customWidth="1"/>
    <col min="8201" max="8203" width="12.125" style="28" customWidth="1"/>
    <col min="8204" max="8204" width="13.375" style="28" customWidth="1"/>
    <col min="8205" max="8448" width="15.875" style="28"/>
    <col min="8449" max="8449" width="13.375" style="28" customWidth="1"/>
    <col min="8450" max="8450" width="2.125" style="28" customWidth="1"/>
    <col min="8451" max="8451" width="14.625" style="28" customWidth="1"/>
    <col min="8452" max="8452" width="15.875" style="28" customWidth="1"/>
    <col min="8453" max="8453" width="13.375" style="28" customWidth="1"/>
    <col min="8454" max="8455" width="12.125" style="28" customWidth="1"/>
    <col min="8456" max="8456" width="13.375" style="28" customWidth="1"/>
    <col min="8457" max="8459" width="12.125" style="28" customWidth="1"/>
    <col min="8460" max="8460" width="13.375" style="28" customWidth="1"/>
    <col min="8461" max="8704" width="15.875" style="28"/>
    <col min="8705" max="8705" width="13.375" style="28" customWidth="1"/>
    <col min="8706" max="8706" width="2.125" style="28" customWidth="1"/>
    <col min="8707" max="8707" width="14.625" style="28" customWidth="1"/>
    <col min="8708" max="8708" width="15.875" style="28" customWidth="1"/>
    <col min="8709" max="8709" width="13.375" style="28" customWidth="1"/>
    <col min="8710" max="8711" width="12.125" style="28" customWidth="1"/>
    <col min="8712" max="8712" width="13.375" style="28" customWidth="1"/>
    <col min="8713" max="8715" width="12.125" style="28" customWidth="1"/>
    <col min="8716" max="8716" width="13.375" style="28" customWidth="1"/>
    <col min="8717" max="8960" width="15.875" style="28"/>
    <col min="8961" max="8961" width="13.375" style="28" customWidth="1"/>
    <col min="8962" max="8962" width="2.125" style="28" customWidth="1"/>
    <col min="8963" max="8963" width="14.625" style="28" customWidth="1"/>
    <col min="8964" max="8964" width="15.875" style="28" customWidth="1"/>
    <col min="8965" max="8965" width="13.375" style="28" customWidth="1"/>
    <col min="8966" max="8967" width="12.125" style="28" customWidth="1"/>
    <col min="8968" max="8968" width="13.375" style="28" customWidth="1"/>
    <col min="8969" max="8971" width="12.125" style="28" customWidth="1"/>
    <col min="8972" max="8972" width="13.375" style="28" customWidth="1"/>
    <col min="8973" max="9216" width="15.875" style="28"/>
    <col min="9217" max="9217" width="13.375" style="28" customWidth="1"/>
    <col min="9218" max="9218" width="2.125" style="28" customWidth="1"/>
    <col min="9219" max="9219" width="14.625" style="28" customWidth="1"/>
    <col min="9220" max="9220" width="15.875" style="28" customWidth="1"/>
    <col min="9221" max="9221" width="13.375" style="28" customWidth="1"/>
    <col min="9222" max="9223" width="12.125" style="28" customWidth="1"/>
    <col min="9224" max="9224" width="13.375" style="28" customWidth="1"/>
    <col min="9225" max="9227" width="12.125" style="28" customWidth="1"/>
    <col min="9228" max="9228" width="13.375" style="28" customWidth="1"/>
    <col min="9229" max="9472" width="15.875" style="28"/>
    <col min="9473" max="9473" width="13.375" style="28" customWidth="1"/>
    <col min="9474" max="9474" width="2.125" style="28" customWidth="1"/>
    <col min="9475" max="9475" width="14.625" style="28" customWidth="1"/>
    <col min="9476" max="9476" width="15.875" style="28" customWidth="1"/>
    <col min="9477" max="9477" width="13.375" style="28" customWidth="1"/>
    <col min="9478" max="9479" width="12.125" style="28" customWidth="1"/>
    <col min="9480" max="9480" width="13.375" style="28" customWidth="1"/>
    <col min="9481" max="9483" width="12.125" style="28" customWidth="1"/>
    <col min="9484" max="9484" width="13.375" style="28" customWidth="1"/>
    <col min="9485" max="9728" width="15.875" style="28"/>
    <col min="9729" max="9729" width="13.375" style="28" customWidth="1"/>
    <col min="9730" max="9730" width="2.125" style="28" customWidth="1"/>
    <col min="9731" max="9731" width="14.625" style="28" customWidth="1"/>
    <col min="9732" max="9732" width="15.875" style="28" customWidth="1"/>
    <col min="9733" max="9733" width="13.375" style="28" customWidth="1"/>
    <col min="9734" max="9735" width="12.125" style="28" customWidth="1"/>
    <col min="9736" max="9736" width="13.375" style="28" customWidth="1"/>
    <col min="9737" max="9739" width="12.125" style="28" customWidth="1"/>
    <col min="9740" max="9740" width="13.375" style="28" customWidth="1"/>
    <col min="9741" max="9984" width="15.875" style="28"/>
    <col min="9985" max="9985" width="13.375" style="28" customWidth="1"/>
    <col min="9986" max="9986" width="2.125" style="28" customWidth="1"/>
    <col min="9987" max="9987" width="14.625" style="28" customWidth="1"/>
    <col min="9988" max="9988" width="15.875" style="28" customWidth="1"/>
    <col min="9989" max="9989" width="13.375" style="28" customWidth="1"/>
    <col min="9990" max="9991" width="12.125" style="28" customWidth="1"/>
    <col min="9992" max="9992" width="13.375" style="28" customWidth="1"/>
    <col min="9993" max="9995" width="12.125" style="28" customWidth="1"/>
    <col min="9996" max="9996" width="13.375" style="28" customWidth="1"/>
    <col min="9997" max="10240" width="15.875" style="28"/>
    <col min="10241" max="10241" width="13.375" style="28" customWidth="1"/>
    <col min="10242" max="10242" width="2.125" style="28" customWidth="1"/>
    <col min="10243" max="10243" width="14.625" style="28" customWidth="1"/>
    <col min="10244" max="10244" width="15.875" style="28" customWidth="1"/>
    <col min="10245" max="10245" width="13.375" style="28" customWidth="1"/>
    <col min="10246" max="10247" width="12.125" style="28" customWidth="1"/>
    <col min="10248" max="10248" width="13.375" style="28" customWidth="1"/>
    <col min="10249" max="10251" width="12.125" style="28" customWidth="1"/>
    <col min="10252" max="10252" width="13.375" style="28" customWidth="1"/>
    <col min="10253" max="10496" width="15.875" style="28"/>
    <col min="10497" max="10497" width="13.375" style="28" customWidth="1"/>
    <col min="10498" max="10498" width="2.125" style="28" customWidth="1"/>
    <col min="10499" max="10499" width="14.625" style="28" customWidth="1"/>
    <col min="10500" max="10500" width="15.875" style="28" customWidth="1"/>
    <col min="10501" max="10501" width="13.375" style="28" customWidth="1"/>
    <col min="10502" max="10503" width="12.125" style="28" customWidth="1"/>
    <col min="10504" max="10504" width="13.375" style="28" customWidth="1"/>
    <col min="10505" max="10507" width="12.125" style="28" customWidth="1"/>
    <col min="10508" max="10508" width="13.375" style="28" customWidth="1"/>
    <col min="10509" max="10752" width="15.875" style="28"/>
    <col min="10753" max="10753" width="13.375" style="28" customWidth="1"/>
    <col min="10754" max="10754" width="2.125" style="28" customWidth="1"/>
    <col min="10755" max="10755" width="14.625" style="28" customWidth="1"/>
    <col min="10756" max="10756" width="15.875" style="28" customWidth="1"/>
    <col min="10757" max="10757" width="13.375" style="28" customWidth="1"/>
    <col min="10758" max="10759" width="12.125" style="28" customWidth="1"/>
    <col min="10760" max="10760" width="13.375" style="28" customWidth="1"/>
    <col min="10761" max="10763" width="12.125" style="28" customWidth="1"/>
    <col min="10764" max="10764" width="13.375" style="28" customWidth="1"/>
    <col min="10765" max="11008" width="15.875" style="28"/>
    <col min="11009" max="11009" width="13.375" style="28" customWidth="1"/>
    <col min="11010" max="11010" width="2.125" style="28" customWidth="1"/>
    <col min="11011" max="11011" width="14.625" style="28" customWidth="1"/>
    <col min="11012" max="11012" width="15.875" style="28" customWidth="1"/>
    <col min="11013" max="11013" width="13.375" style="28" customWidth="1"/>
    <col min="11014" max="11015" width="12.125" style="28" customWidth="1"/>
    <col min="11016" max="11016" width="13.375" style="28" customWidth="1"/>
    <col min="11017" max="11019" width="12.125" style="28" customWidth="1"/>
    <col min="11020" max="11020" width="13.375" style="28" customWidth="1"/>
    <col min="11021" max="11264" width="15.875" style="28"/>
    <col min="11265" max="11265" width="13.375" style="28" customWidth="1"/>
    <col min="11266" max="11266" width="2.125" style="28" customWidth="1"/>
    <col min="11267" max="11267" width="14.625" style="28" customWidth="1"/>
    <col min="11268" max="11268" width="15.875" style="28" customWidth="1"/>
    <col min="11269" max="11269" width="13.375" style="28" customWidth="1"/>
    <col min="11270" max="11271" width="12.125" style="28" customWidth="1"/>
    <col min="11272" max="11272" width="13.375" style="28" customWidth="1"/>
    <col min="11273" max="11275" width="12.125" style="28" customWidth="1"/>
    <col min="11276" max="11276" width="13.375" style="28" customWidth="1"/>
    <col min="11277" max="11520" width="15.875" style="28"/>
    <col min="11521" max="11521" width="13.375" style="28" customWidth="1"/>
    <col min="11522" max="11522" width="2.125" style="28" customWidth="1"/>
    <col min="11523" max="11523" width="14.625" style="28" customWidth="1"/>
    <col min="11524" max="11524" width="15.875" style="28" customWidth="1"/>
    <col min="11525" max="11525" width="13.375" style="28" customWidth="1"/>
    <col min="11526" max="11527" width="12.125" style="28" customWidth="1"/>
    <col min="11528" max="11528" width="13.375" style="28" customWidth="1"/>
    <col min="11529" max="11531" width="12.125" style="28" customWidth="1"/>
    <col min="11532" max="11532" width="13.375" style="28" customWidth="1"/>
    <col min="11533" max="11776" width="15.875" style="28"/>
    <col min="11777" max="11777" width="13.375" style="28" customWidth="1"/>
    <col min="11778" max="11778" width="2.125" style="28" customWidth="1"/>
    <col min="11779" max="11779" width="14.625" style="28" customWidth="1"/>
    <col min="11780" max="11780" width="15.875" style="28" customWidth="1"/>
    <col min="11781" max="11781" width="13.375" style="28" customWidth="1"/>
    <col min="11782" max="11783" width="12.125" style="28" customWidth="1"/>
    <col min="11784" max="11784" width="13.375" style="28" customWidth="1"/>
    <col min="11785" max="11787" width="12.125" style="28" customWidth="1"/>
    <col min="11788" max="11788" width="13.375" style="28" customWidth="1"/>
    <col min="11789" max="12032" width="15.875" style="28"/>
    <col min="12033" max="12033" width="13.375" style="28" customWidth="1"/>
    <col min="12034" max="12034" width="2.125" style="28" customWidth="1"/>
    <col min="12035" max="12035" width="14.625" style="28" customWidth="1"/>
    <col min="12036" max="12036" width="15.875" style="28" customWidth="1"/>
    <col min="12037" max="12037" width="13.375" style="28" customWidth="1"/>
    <col min="12038" max="12039" width="12.125" style="28" customWidth="1"/>
    <col min="12040" max="12040" width="13.375" style="28" customWidth="1"/>
    <col min="12041" max="12043" width="12.125" style="28" customWidth="1"/>
    <col min="12044" max="12044" width="13.375" style="28" customWidth="1"/>
    <col min="12045" max="12288" width="15.875" style="28"/>
    <col min="12289" max="12289" width="13.375" style="28" customWidth="1"/>
    <col min="12290" max="12290" width="2.125" style="28" customWidth="1"/>
    <col min="12291" max="12291" width="14.625" style="28" customWidth="1"/>
    <col min="12292" max="12292" width="15.875" style="28" customWidth="1"/>
    <col min="12293" max="12293" width="13.375" style="28" customWidth="1"/>
    <col min="12294" max="12295" width="12.125" style="28" customWidth="1"/>
    <col min="12296" max="12296" width="13.375" style="28" customWidth="1"/>
    <col min="12297" max="12299" width="12.125" style="28" customWidth="1"/>
    <col min="12300" max="12300" width="13.375" style="28" customWidth="1"/>
    <col min="12301" max="12544" width="15.875" style="28"/>
    <col min="12545" max="12545" width="13.375" style="28" customWidth="1"/>
    <col min="12546" max="12546" width="2.125" style="28" customWidth="1"/>
    <col min="12547" max="12547" width="14.625" style="28" customWidth="1"/>
    <col min="12548" max="12548" width="15.875" style="28" customWidth="1"/>
    <col min="12549" max="12549" width="13.375" style="28" customWidth="1"/>
    <col min="12550" max="12551" width="12.125" style="28" customWidth="1"/>
    <col min="12552" max="12552" width="13.375" style="28" customWidth="1"/>
    <col min="12553" max="12555" width="12.125" style="28" customWidth="1"/>
    <col min="12556" max="12556" width="13.375" style="28" customWidth="1"/>
    <col min="12557" max="12800" width="15.875" style="28"/>
    <col min="12801" max="12801" width="13.375" style="28" customWidth="1"/>
    <col min="12802" max="12802" width="2.125" style="28" customWidth="1"/>
    <col min="12803" max="12803" width="14.625" style="28" customWidth="1"/>
    <col min="12804" max="12804" width="15.875" style="28" customWidth="1"/>
    <col min="12805" max="12805" width="13.375" style="28" customWidth="1"/>
    <col min="12806" max="12807" width="12.125" style="28" customWidth="1"/>
    <col min="12808" max="12808" width="13.375" style="28" customWidth="1"/>
    <col min="12809" max="12811" width="12.125" style="28" customWidth="1"/>
    <col min="12812" max="12812" width="13.375" style="28" customWidth="1"/>
    <col min="12813" max="13056" width="15.875" style="28"/>
    <col min="13057" max="13057" width="13.375" style="28" customWidth="1"/>
    <col min="13058" max="13058" width="2.125" style="28" customWidth="1"/>
    <col min="13059" max="13059" width="14.625" style="28" customWidth="1"/>
    <col min="13060" max="13060" width="15.875" style="28" customWidth="1"/>
    <col min="13061" max="13061" width="13.375" style="28" customWidth="1"/>
    <col min="13062" max="13063" width="12.125" style="28" customWidth="1"/>
    <col min="13064" max="13064" width="13.375" style="28" customWidth="1"/>
    <col min="13065" max="13067" width="12.125" style="28" customWidth="1"/>
    <col min="13068" max="13068" width="13.375" style="28" customWidth="1"/>
    <col min="13069" max="13312" width="15.875" style="28"/>
    <col min="13313" max="13313" width="13.375" style="28" customWidth="1"/>
    <col min="13314" max="13314" width="2.125" style="28" customWidth="1"/>
    <col min="13315" max="13315" width="14.625" style="28" customWidth="1"/>
    <col min="13316" max="13316" width="15.875" style="28" customWidth="1"/>
    <col min="13317" max="13317" width="13.375" style="28" customWidth="1"/>
    <col min="13318" max="13319" width="12.125" style="28" customWidth="1"/>
    <col min="13320" max="13320" width="13.375" style="28" customWidth="1"/>
    <col min="13321" max="13323" width="12.125" style="28" customWidth="1"/>
    <col min="13324" max="13324" width="13.375" style="28" customWidth="1"/>
    <col min="13325" max="13568" width="15.875" style="28"/>
    <col min="13569" max="13569" width="13.375" style="28" customWidth="1"/>
    <col min="13570" max="13570" width="2.125" style="28" customWidth="1"/>
    <col min="13571" max="13571" width="14.625" style="28" customWidth="1"/>
    <col min="13572" max="13572" width="15.875" style="28" customWidth="1"/>
    <col min="13573" max="13573" width="13.375" style="28" customWidth="1"/>
    <col min="13574" max="13575" width="12.125" style="28" customWidth="1"/>
    <col min="13576" max="13576" width="13.375" style="28" customWidth="1"/>
    <col min="13577" max="13579" width="12.125" style="28" customWidth="1"/>
    <col min="13580" max="13580" width="13.375" style="28" customWidth="1"/>
    <col min="13581" max="13824" width="15.875" style="28"/>
    <col min="13825" max="13825" width="13.375" style="28" customWidth="1"/>
    <col min="13826" max="13826" width="2.125" style="28" customWidth="1"/>
    <col min="13827" max="13827" width="14.625" style="28" customWidth="1"/>
    <col min="13828" max="13828" width="15.875" style="28" customWidth="1"/>
    <col min="13829" max="13829" width="13.375" style="28" customWidth="1"/>
    <col min="13830" max="13831" width="12.125" style="28" customWidth="1"/>
    <col min="13832" max="13832" width="13.375" style="28" customWidth="1"/>
    <col min="13833" max="13835" width="12.125" style="28" customWidth="1"/>
    <col min="13836" max="13836" width="13.375" style="28" customWidth="1"/>
    <col min="13837" max="14080" width="15.875" style="28"/>
    <col min="14081" max="14081" width="13.375" style="28" customWidth="1"/>
    <col min="14082" max="14082" width="2.125" style="28" customWidth="1"/>
    <col min="14083" max="14083" width="14.625" style="28" customWidth="1"/>
    <col min="14084" max="14084" width="15.875" style="28" customWidth="1"/>
    <col min="14085" max="14085" width="13.375" style="28" customWidth="1"/>
    <col min="14086" max="14087" width="12.125" style="28" customWidth="1"/>
    <col min="14088" max="14088" width="13.375" style="28" customWidth="1"/>
    <col min="14089" max="14091" width="12.125" style="28" customWidth="1"/>
    <col min="14092" max="14092" width="13.375" style="28" customWidth="1"/>
    <col min="14093" max="14336" width="15.875" style="28"/>
    <col min="14337" max="14337" width="13.375" style="28" customWidth="1"/>
    <col min="14338" max="14338" width="2.125" style="28" customWidth="1"/>
    <col min="14339" max="14339" width="14.625" style="28" customWidth="1"/>
    <col min="14340" max="14340" width="15.875" style="28" customWidth="1"/>
    <col min="14341" max="14341" width="13.375" style="28" customWidth="1"/>
    <col min="14342" max="14343" width="12.125" style="28" customWidth="1"/>
    <col min="14344" max="14344" width="13.375" style="28" customWidth="1"/>
    <col min="14345" max="14347" width="12.125" style="28" customWidth="1"/>
    <col min="14348" max="14348" width="13.375" style="28" customWidth="1"/>
    <col min="14349" max="14592" width="15.875" style="28"/>
    <col min="14593" max="14593" width="13.375" style="28" customWidth="1"/>
    <col min="14594" max="14594" width="2.125" style="28" customWidth="1"/>
    <col min="14595" max="14595" width="14.625" style="28" customWidth="1"/>
    <col min="14596" max="14596" width="15.875" style="28" customWidth="1"/>
    <col min="14597" max="14597" width="13.375" style="28" customWidth="1"/>
    <col min="14598" max="14599" width="12.125" style="28" customWidth="1"/>
    <col min="14600" max="14600" width="13.375" style="28" customWidth="1"/>
    <col min="14601" max="14603" width="12.125" style="28" customWidth="1"/>
    <col min="14604" max="14604" width="13.375" style="28" customWidth="1"/>
    <col min="14605" max="14848" width="15.875" style="28"/>
    <col min="14849" max="14849" width="13.375" style="28" customWidth="1"/>
    <col min="14850" max="14850" width="2.125" style="28" customWidth="1"/>
    <col min="14851" max="14851" width="14.625" style="28" customWidth="1"/>
    <col min="14852" max="14852" width="15.875" style="28" customWidth="1"/>
    <col min="14853" max="14853" width="13.375" style="28" customWidth="1"/>
    <col min="14854" max="14855" width="12.125" style="28" customWidth="1"/>
    <col min="14856" max="14856" width="13.375" style="28" customWidth="1"/>
    <col min="14857" max="14859" width="12.125" style="28" customWidth="1"/>
    <col min="14860" max="14860" width="13.375" style="28" customWidth="1"/>
    <col min="14861" max="15104" width="15.875" style="28"/>
    <col min="15105" max="15105" width="13.375" style="28" customWidth="1"/>
    <col min="15106" max="15106" width="2.125" style="28" customWidth="1"/>
    <col min="15107" max="15107" width="14.625" style="28" customWidth="1"/>
    <col min="15108" max="15108" width="15.875" style="28" customWidth="1"/>
    <col min="15109" max="15109" width="13.375" style="28" customWidth="1"/>
    <col min="15110" max="15111" width="12.125" style="28" customWidth="1"/>
    <col min="15112" max="15112" width="13.375" style="28" customWidth="1"/>
    <col min="15113" max="15115" width="12.125" style="28" customWidth="1"/>
    <col min="15116" max="15116" width="13.375" style="28" customWidth="1"/>
    <col min="15117" max="15360" width="15.875" style="28"/>
    <col min="15361" max="15361" width="13.375" style="28" customWidth="1"/>
    <col min="15362" max="15362" width="2.125" style="28" customWidth="1"/>
    <col min="15363" max="15363" width="14.625" style="28" customWidth="1"/>
    <col min="15364" max="15364" width="15.875" style="28" customWidth="1"/>
    <col min="15365" max="15365" width="13.375" style="28" customWidth="1"/>
    <col min="15366" max="15367" width="12.125" style="28" customWidth="1"/>
    <col min="15368" max="15368" width="13.375" style="28" customWidth="1"/>
    <col min="15369" max="15371" width="12.125" style="28" customWidth="1"/>
    <col min="15372" max="15372" width="13.375" style="28" customWidth="1"/>
    <col min="15373" max="15616" width="15.875" style="28"/>
    <col min="15617" max="15617" width="13.375" style="28" customWidth="1"/>
    <col min="15618" max="15618" width="2.125" style="28" customWidth="1"/>
    <col min="15619" max="15619" width="14.625" style="28" customWidth="1"/>
    <col min="15620" max="15620" width="15.875" style="28" customWidth="1"/>
    <col min="15621" max="15621" width="13.375" style="28" customWidth="1"/>
    <col min="15622" max="15623" width="12.125" style="28" customWidth="1"/>
    <col min="15624" max="15624" width="13.375" style="28" customWidth="1"/>
    <col min="15625" max="15627" width="12.125" style="28" customWidth="1"/>
    <col min="15628" max="15628" width="13.375" style="28" customWidth="1"/>
    <col min="15629" max="15872" width="15.875" style="28"/>
    <col min="15873" max="15873" width="13.375" style="28" customWidth="1"/>
    <col min="15874" max="15874" width="2.125" style="28" customWidth="1"/>
    <col min="15875" max="15875" width="14.625" style="28" customWidth="1"/>
    <col min="15876" max="15876" width="15.875" style="28" customWidth="1"/>
    <col min="15877" max="15877" width="13.375" style="28" customWidth="1"/>
    <col min="15878" max="15879" width="12.125" style="28" customWidth="1"/>
    <col min="15880" max="15880" width="13.375" style="28" customWidth="1"/>
    <col min="15881" max="15883" width="12.125" style="28" customWidth="1"/>
    <col min="15884" max="15884" width="13.375" style="28" customWidth="1"/>
    <col min="15885" max="16128" width="15.875" style="28"/>
    <col min="16129" max="16129" width="13.375" style="28" customWidth="1"/>
    <col min="16130" max="16130" width="2.125" style="28" customWidth="1"/>
    <col min="16131" max="16131" width="14.625" style="28" customWidth="1"/>
    <col min="16132" max="16132" width="15.875" style="28" customWidth="1"/>
    <col min="16133" max="16133" width="13.375" style="28" customWidth="1"/>
    <col min="16134" max="16135" width="12.125" style="28" customWidth="1"/>
    <col min="16136" max="16136" width="13.375" style="28" customWidth="1"/>
    <col min="16137" max="16139" width="12.125" style="28" customWidth="1"/>
    <col min="16140" max="16140" width="13.375" style="28" customWidth="1"/>
    <col min="16141" max="16384" width="15.875" style="28"/>
  </cols>
  <sheetData>
    <row r="1" spans="1:12" x14ac:dyDescent="0.2">
      <c r="A1" s="43"/>
    </row>
    <row r="6" spans="1:12" x14ac:dyDescent="0.2">
      <c r="E6" s="3" t="s">
        <v>810</v>
      </c>
    </row>
    <row r="7" spans="1:12" ht="18" thickBot="1" x14ac:dyDescent="0.25">
      <c r="B7" s="44"/>
      <c r="C7" s="44"/>
      <c r="D7" s="120" t="s">
        <v>811</v>
      </c>
      <c r="E7" s="44"/>
      <c r="F7" s="66" t="s">
        <v>806</v>
      </c>
      <c r="G7" s="66"/>
      <c r="H7" s="44"/>
      <c r="I7" s="44"/>
      <c r="J7" s="44"/>
      <c r="K7" s="44"/>
      <c r="L7" s="165" t="s">
        <v>3</v>
      </c>
    </row>
    <row r="8" spans="1:12" x14ac:dyDescent="0.2">
      <c r="D8" s="163" t="s">
        <v>693</v>
      </c>
      <c r="E8" s="46"/>
      <c r="F8" s="46"/>
      <c r="G8" s="46"/>
      <c r="H8" s="46"/>
      <c r="I8" s="46"/>
      <c r="J8" s="46"/>
      <c r="K8" s="46"/>
      <c r="L8" s="46"/>
    </row>
    <row r="9" spans="1:12" x14ac:dyDescent="0.2">
      <c r="D9" s="163" t="s">
        <v>812</v>
      </c>
      <c r="E9" s="40"/>
      <c r="F9" s="288"/>
      <c r="G9" s="289"/>
      <c r="H9" s="40"/>
      <c r="I9" s="46"/>
      <c r="J9" s="46"/>
      <c r="K9" s="70"/>
      <c r="L9" s="40"/>
    </row>
    <row r="10" spans="1:12" x14ac:dyDescent="0.2">
      <c r="D10" s="67" t="s">
        <v>813</v>
      </c>
      <c r="E10" s="67" t="s">
        <v>722</v>
      </c>
      <c r="F10" s="290" t="s">
        <v>814</v>
      </c>
      <c r="G10" s="291"/>
      <c r="H10" s="67" t="s">
        <v>815</v>
      </c>
      <c r="I10" s="67" t="s">
        <v>816</v>
      </c>
      <c r="J10" s="67" t="s">
        <v>816</v>
      </c>
      <c r="K10" s="291" t="s">
        <v>817</v>
      </c>
      <c r="L10" s="67" t="s">
        <v>818</v>
      </c>
    </row>
    <row r="11" spans="1:12" x14ac:dyDescent="0.2">
      <c r="B11" s="46"/>
      <c r="C11" s="46"/>
      <c r="D11" s="59"/>
      <c r="E11" s="59"/>
      <c r="F11" s="292" t="s">
        <v>819</v>
      </c>
      <c r="G11" s="293" t="s">
        <v>729</v>
      </c>
      <c r="H11" s="47" t="s">
        <v>94</v>
      </c>
      <c r="I11" s="47" t="s">
        <v>820</v>
      </c>
      <c r="J11" s="47" t="s">
        <v>821</v>
      </c>
      <c r="K11" s="47" t="s">
        <v>822</v>
      </c>
      <c r="L11" s="47" t="s">
        <v>823</v>
      </c>
    </row>
    <row r="12" spans="1:12" x14ac:dyDescent="0.2">
      <c r="D12" s="40"/>
    </row>
    <row r="13" spans="1:12" x14ac:dyDescent="0.2">
      <c r="C13" s="22" t="s">
        <v>824</v>
      </c>
      <c r="D13" s="23">
        <f t="shared" ref="D13:L13" si="0">SUM(D15:D70)</f>
        <v>499157</v>
      </c>
      <c r="E13" s="24">
        <f t="shared" si="0"/>
        <v>368498</v>
      </c>
      <c r="F13" s="24">
        <f t="shared" si="0"/>
        <v>346797</v>
      </c>
      <c r="G13" s="24">
        <f>SUM(G15:G70)</f>
        <v>21701</v>
      </c>
      <c r="H13" s="24">
        <f t="shared" si="0"/>
        <v>82885</v>
      </c>
      <c r="I13" s="24">
        <f t="shared" si="0"/>
        <v>23213</v>
      </c>
      <c r="J13" s="24">
        <f t="shared" si="0"/>
        <v>56788</v>
      </c>
      <c r="K13" s="24">
        <f>SUM(K15:K70)</f>
        <v>2884</v>
      </c>
      <c r="L13" s="24">
        <f t="shared" si="0"/>
        <v>47747</v>
      </c>
    </row>
    <row r="14" spans="1:12" x14ac:dyDescent="0.2">
      <c r="D14" s="40"/>
    </row>
    <row r="15" spans="1:12" x14ac:dyDescent="0.2">
      <c r="C15" s="43" t="s">
        <v>19</v>
      </c>
      <c r="D15" s="55">
        <f t="shared" ref="D15:L21" si="1">D88+D161</f>
        <v>176586</v>
      </c>
      <c r="E15" s="53">
        <f t="shared" si="1"/>
        <v>145089</v>
      </c>
      <c r="F15" s="53">
        <f t="shared" si="1"/>
        <v>134548</v>
      </c>
      <c r="G15" s="53">
        <f t="shared" si="1"/>
        <v>10541</v>
      </c>
      <c r="H15" s="53">
        <f t="shared" si="1"/>
        <v>22418</v>
      </c>
      <c r="I15" s="53">
        <f t="shared" si="1"/>
        <v>7578</v>
      </c>
      <c r="J15" s="53">
        <f t="shared" si="1"/>
        <v>14018</v>
      </c>
      <c r="K15" s="53">
        <f t="shared" si="1"/>
        <v>822</v>
      </c>
      <c r="L15" s="53">
        <f t="shared" si="1"/>
        <v>9073</v>
      </c>
    </row>
    <row r="16" spans="1:12" x14ac:dyDescent="0.2">
      <c r="C16" s="43" t="s">
        <v>20</v>
      </c>
      <c r="D16" s="55">
        <f t="shared" si="1"/>
        <v>20950</v>
      </c>
      <c r="E16" s="53">
        <f t="shared" si="1"/>
        <v>15752</v>
      </c>
      <c r="F16" s="53">
        <f t="shared" si="1"/>
        <v>14807</v>
      </c>
      <c r="G16" s="53">
        <f t="shared" si="1"/>
        <v>945</v>
      </c>
      <c r="H16" s="53">
        <f t="shared" si="1"/>
        <v>3439</v>
      </c>
      <c r="I16" s="53">
        <f t="shared" si="1"/>
        <v>1087</v>
      </c>
      <c r="J16" s="53">
        <f t="shared" si="1"/>
        <v>1998</v>
      </c>
      <c r="K16" s="53">
        <f t="shared" si="1"/>
        <v>354</v>
      </c>
      <c r="L16" s="53">
        <f t="shared" si="1"/>
        <v>1758</v>
      </c>
    </row>
    <row r="17" spans="3:12" x14ac:dyDescent="0.2">
      <c r="C17" s="43" t="s">
        <v>21</v>
      </c>
      <c r="D17" s="55">
        <f t="shared" si="1"/>
        <v>25046</v>
      </c>
      <c r="E17" s="53">
        <f t="shared" si="1"/>
        <v>20237</v>
      </c>
      <c r="F17" s="53">
        <f t="shared" si="1"/>
        <v>19339</v>
      </c>
      <c r="G17" s="53">
        <f t="shared" si="1"/>
        <v>898</v>
      </c>
      <c r="H17" s="53">
        <f t="shared" si="1"/>
        <v>3188</v>
      </c>
      <c r="I17" s="53">
        <f t="shared" si="1"/>
        <v>854</v>
      </c>
      <c r="J17" s="53">
        <f t="shared" si="1"/>
        <v>2195</v>
      </c>
      <c r="K17" s="53">
        <f t="shared" si="1"/>
        <v>139</v>
      </c>
      <c r="L17" s="53">
        <f t="shared" si="1"/>
        <v>1619</v>
      </c>
    </row>
    <row r="18" spans="3:12" x14ac:dyDescent="0.2">
      <c r="C18" s="43" t="s">
        <v>23</v>
      </c>
      <c r="D18" s="55">
        <f t="shared" si="1"/>
        <v>15958</v>
      </c>
      <c r="E18" s="53">
        <f t="shared" si="1"/>
        <v>10527</v>
      </c>
      <c r="F18" s="53">
        <f t="shared" si="1"/>
        <v>10039</v>
      </c>
      <c r="G18" s="53">
        <f t="shared" si="1"/>
        <v>488</v>
      </c>
      <c r="H18" s="53">
        <f t="shared" si="1"/>
        <v>3258</v>
      </c>
      <c r="I18" s="53">
        <f t="shared" si="1"/>
        <v>993</v>
      </c>
      <c r="J18" s="53">
        <f t="shared" si="1"/>
        <v>2101</v>
      </c>
      <c r="K18" s="53">
        <f t="shared" si="1"/>
        <v>164</v>
      </c>
      <c r="L18" s="53">
        <f t="shared" si="1"/>
        <v>2169</v>
      </c>
    </row>
    <row r="19" spans="3:12" x14ac:dyDescent="0.2">
      <c r="C19" s="43" t="s">
        <v>24</v>
      </c>
      <c r="D19" s="55">
        <f t="shared" si="1"/>
        <v>12613</v>
      </c>
      <c r="E19" s="53">
        <f t="shared" si="1"/>
        <v>8199</v>
      </c>
      <c r="F19" s="53">
        <f t="shared" si="1"/>
        <v>7713</v>
      </c>
      <c r="G19" s="53">
        <f t="shared" si="1"/>
        <v>486</v>
      </c>
      <c r="H19" s="53">
        <f t="shared" si="1"/>
        <v>2546</v>
      </c>
      <c r="I19" s="53">
        <f t="shared" si="1"/>
        <v>753</v>
      </c>
      <c r="J19" s="53">
        <f t="shared" si="1"/>
        <v>1758</v>
      </c>
      <c r="K19" s="53">
        <f t="shared" si="1"/>
        <v>35</v>
      </c>
      <c r="L19" s="53">
        <f t="shared" si="1"/>
        <v>1865</v>
      </c>
    </row>
    <row r="20" spans="3:12" x14ac:dyDescent="0.2">
      <c r="C20" s="43" t="s">
        <v>25</v>
      </c>
      <c r="D20" s="55">
        <f t="shared" si="1"/>
        <v>34582</v>
      </c>
      <c r="E20" s="53">
        <f t="shared" si="1"/>
        <v>23673</v>
      </c>
      <c r="F20" s="53">
        <f t="shared" si="1"/>
        <v>22318</v>
      </c>
      <c r="G20" s="53">
        <f t="shared" si="1"/>
        <v>1355</v>
      </c>
      <c r="H20" s="53">
        <f t="shared" si="1"/>
        <v>6487</v>
      </c>
      <c r="I20" s="53">
        <f t="shared" si="1"/>
        <v>2163</v>
      </c>
      <c r="J20" s="53">
        <f t="shared" si="1"/>
        <v>4218</v>
      </c>
      <c r="K20" s="53">
        <f t="shared" si="1"/>
        <v>106</v>
      </c>
      <c r="L20" s="53">
        <f t="shared" si="1"/>
        <v>4420</v>
      </c>
    </row>
    <row r="21" spans="3:12" x14ac:dyDescent="0.2">
      <c r="C21" s="43" t="s">
        <v>26</v>
      </c>
      <c r="D21" s="55">
        <f t="shared" si="1"/>
        <v>14364</v>
      </c>
      <c r="E21" s="53">
        <f t="shared" si="1"/>
        <v>10861</v>
      </c>
      <c r="F21" s="53">
        <f t="shared" si="1"/>
        <v>10140</v>
      </c>
      <c r="G21" s="53">
        <f t="shared" si="1"/>
        <v>721</v>
      </c>
      <c r="H21" s="53">
        <f t="shared" si="1"/>
        <v>2437</v>
      </c>
      <c r="I21" s="53">
        <f t="shared" si="1"/>
        <v>931</v>
      </c>
      <c r="J21" s="53">
        <f t="shared" si="1"/>
        <v>1470</v>
      </c>
      <c r="K21" s="53">
        <f t="shared" si="1"/>
        <v>36</v>
      </c>
      <c r="L21" s="53">
        <f t="shared" si="1"/>
        <v>1065</v>
      </c>
    </row>
    <row r="22" spans="3:12" x14ac:dyDescent="0.2">
      <c r="D22" s="40"/>
    </row>
    <row r="23" spans="3:12" x14ac:dyDescent="0.2">
      <c r="C23" s="43" t="s">
        <v>27</v>
      </c>
      <c r="D23" s="55">
        <f t="shared" ref="D23:L31" si="2">D96+D169</f>
        <v>7623</v>
      </c>
      <c r="E23" s="53">
        <f t="shared" si="2"/>
        <v>4389</v>
      </c>
      <c r="F23" s="53">
        <f t="shared" si="2"/>
        <v>4108</v>
      </c>
      <c r="G23" s="53">
        <f t="shared" si="2"/>
        <v>281</v>
      </c>
      <c r="H23" s="53">
        <f t="shared" si="2"/>
        <v>1728</v>
      </c>
      <c r="I23" s="53">
        <f t="shared" si="2"/>
        <v>336</v>
      </c>
      <c r="J23" s="53">
        <f t="shared" si="2"/>
        <v>1329</v>
      </c>
      <c r="K23" s="53">
        <f t="shared" si="2"/>
        <v>63</v>
      </c>
      <c r="L23" s="53">
        <f t="shared" si="2"/>
        <v>1505</v>
      </c>
    </row>
    <row r="24" spans="3:12" x14ac:dyDescent="0.2">
      <c r="C24" s="43" t="s">
        <v>29</v>
      </c>
      <c r="D24" s="55">
        <f t="shared" si="2"/>
        <v>4094</v>
      </c>
      <c r="E24" s="53">
        <f t="shared" si="2"/>
        <v>2860</v>
      </c>
      <c r="F24" s="53">
        <f t="shared" si="2"/>
        <v>2749</v>
      </c>
      <c r="G24" s="53">
        <f t="shared" si="2"/>
        <v>111</v>
      </c>
      <c r="H24" s="53">
        <f t="shared" si="2"/>
        <v>788</v>
      </c>
      <c r="I24" s="53">
        <f t="shared" si="2"/>
        <v>148</v>
      </c>
      <c r="J24" s="53">
        <f t="shared" si="2"/>
        <v>513</v>
      </c>
      <c r="K24" s="53">
        <f t="shared" si="2"/>
        <v>127</v>
      </c>
      <c r="L24" s="53">
        <f t="shared" si="2"/>
        <v>446</v>
      </c>
    </row>
    <row r="25" spans="3:12" x14ac:dyDescent="0.2">
      <c r="C25" s="43" t="s">
        <v>30</v>
      </c>
      <c r="D25" s="55">
        <f t="shared" si="2"/>
        <v>2002</v>
      </c>
      <c r="E25" s="53">
        <f t="shared" si="2"/>
        <v>1135</v>
      </c>
      <c r="F25" s="53">
        <f t="shared" si="2"/>
        <v>1096</v>
      </c>
      <c r="G25" s="53">
        <f t="shared" si="2"/>
        <v>39</v>
      </c>
      <c r="H25" s="53">
        <f t="shared" si="2"/>
        <v>557</v>
      </c>
      <c r="I25" s="53">
        <f t="shared" si="2"/>
        <v>85</v>
      </c>
      <c r="J25" s="53">
        <f t="shared" si="2"/>
        <v>422</v>
      </c>
      <c r="K25" s="53">
        <f t="shared" si="2"/>
        <v>50</v>
      </c>
      <c r="L25" s="53">
        <f t="shared" si="2"/>
        <v>310</v>
      </c>
    </row>
    <row r="26" spans="3:12" x14ac:dyDescent="0.2">
      <c r="C26" s="43" t="s">
        <v>31</v>
      </c>
      <c r="D26" s="55">
        <f t="shared" si="2"/>
        <v>7587</v>
      </c>
      <c r="E26" s="53">
        <f t="shared" si="2"/>
        <v>5083</v>
      </c>
      <c r="F26" s="53">
        <f t="shared" si="2"/>
        <v>4849</v>
      </c>
      <c r="G26" s="53">
        <f t="shared" si="2"/>
        <v>234</v>
      </c>
      <c r="H26" s="53">
        <f t="shared" si="2"/>
        <v>1425</v>
      </c>
      <c r="I26" s="53">
        <f t="shared" si="2"/>
        <v>255</v>
      </c>
      <c r="J26" s="53">
        <f t="shared" si="2"/>
        <v>1142</v>
      </c>
      <c r="K26" s="53">
        <f t="shared" si="2"/>
        <v>28</v>
      </c>
      <c r="L26" s="53">
        <f t="shared" si="2"/>
        <v>1079</v>
      </c>
    </row>
    <row r="27" spans="3:12" x14ac:dyDescent="0.2">
      <c r="C27" s="43" t="s">
        <v>32</v>
      </c>
      <c r="D27" s="55">
        <f t="shared" si="2"/>
        <v>8529</v>
      </c>
      <c r="E27" s="53">
        <f t="shared" si="2"/>
        <v>4985</v>
      </c>
      <c r="F27" s="53">
        <f t="shared" si="2"/>
        <v>4724</v>
      </c>
      <c r="G27" s="53">
        <f t="shared" si="2"/>
        <v>261</v>
      </c>
      <c r="H27" s="53">
        <f t="shared" si="2"/>
        <v>1944</v>
      </c>
      <c r="I27" s="53">
        <f t="shared" si="2"/>
        <v>363</v>
      </c>
      <c r="J27" s="53">
        <f t="shared" si="2"/>
        <v>1546</v>
      </c>
      <c r="K27" s="53">
        <f t="shared" si="2"/>
        <v>35</v>
      </c>
      <c r="L27" s="53">
        <f t="shared" si="2"/>
        <v>1600</v>
      </c>
    </row>
    <row r="28" spans="3:12" x14ac:dyDescent="0.2">
      <c r="C28" s="43" t="s">
        <v>33</v>
      </c>
      <c r="D28" s="55">
        <f t="shared" si="2"/>
        <v>4475</v>
      </c>
      <c r="E28" s="53">
        <f t="shared" si="2"/>
        <v>2808</v>
      </c>
      <c r="F28" s="53">
        <f t="shared" si="2"/>
        <v>2674</v>
      </c>
      <c r="G28" s="53">
        <f t="shared" si="2"/>
        <v>134</v>
      </c>
      <c r="H28" s="53">
        <f t="shared" si="2"/>
        <v>939</v>
      </c>
      <c r="I28" s="53">
        <f t="shared" si="2"/>
        <v>181</v>
      </c>
      <c r="J28" s="53">
        <f t="shared" si="2"/>
        <v>747</v>
      </c>
      <c r="K28" s="53">
        <f t="shared" si="2"/>
        <v>11</v>
      </c>
      <c r="L28" s="53">
        <f t="shared" si="2"/>
        <v>728</v>
      </c>
    </row>
    <row r="29" spans="3:12" x14ac:dyDescent="0.2">
      <c r="C29" s="43" t="s">
        <v>34</v>
      </c>
      <c r="D29" s="55">
        <f t="shared" si="2"/>
        <v>4042</v>
      </c>
      <c r="E29" s="53">
        <f t="shared" si="2"/>
        <v>2411</v>
      </c>
      <c r="F29" s="53">
        <f t="shared" si="2"/>
        <v>2300</v>
      </c>
      <c r="G29" s="53">
        <f t="shared" si="2"/>
        <v>111</v>
      </c>
      <c r="H29" s="53">
        <f t="shared" si="2"/>
        <v>978</v>
      </c>
      <c r="I29" s="53">
        <f t="shared" si="2"/>
        <v>202</v>
      </c>
      <c r="J29" s="53">
        <f t="shared" si="2"/>
        <v>749</v>
      </c>
      <c r="K29" s="53">
        <f t="shared" si="2"/>
        <v>27</v>
      </c>
      <c r="L29" s="53">
        <f t="shared" si="2"/>
        <v>653</v>
      </c>
    </row>
    <row r="30" spans="3:12" x14ac:dyDescent="0.2">
      <c r="C30" s="43" t="s">
        <v>35</v>
      </c>
      <c r="D30" s="55">
        <f t="shared" si="2"/>
        <v>10030</v>
      </c>
      <c r="E30" s="53">
        <f t="shared" si="2"/>
        <v>8025</v>
      </c>
      <c r="F30" s="53">
        <f t="shared" si="2"/>
        <v>7663</v>
      </c>
      <c r="G30" s="53">
        <f t="shared" si="2"/>
        <v>362</v>
      </c>
      <c r="H30" s="53">
        <f t="shared" si="2"/>
        <v>1412</v>
      </c>
      <c r="I30" s="53">
        <f t="shared" si="2"/>
        <v>316</v>
      </c>
      <c r="J30" s="53">
        <f t="shared" si="2"/>
        <v>982</v>
      </c>
      <c r="K30" s="53">
        <f t="shared" si="2"/>
        <v>114</v>
      </c>
      <c r="L30" s="53">
        <f t="shared" si="2"/>
        <v>592</v>
      </c>
    </row>
    <row r="31" spans="3:12" x14ac:dyDescent="0.2">
      <c r="C31" s="43" t="s">
        <v>36</v>
      </c>
      <c r="D31" s="55">
        <f t="shared" si="2"/>
        <v>22158</v>
      </c>
      <c r="E31" s="53">
        <f t="shared" si="2"/>
        <v>18639</v>
      </c>
      <c r="F31" s="53">
        <f t="shared" si="2"/>
        <v>17846</v>
      </c>
      <c r="G31" s="53">
        <f t="shared" si="2"/>
        <v>793</v>
      </c>
      <c r="H31" s="53">
        <f t="shared" si="2"/>
        <v>2549</v>
      </c>
      <c r="I31" s="53">
        <f t="shared" si="2"/>
        <v>792</v>
      </c>
      <c r="J31" s="53">
        <f t="shared" si="2"/>
        <v>1579</v>
      </c>
      <c r="K31" s="53">
        <f t="shared" si="2"/>
        <v>178</v>
      </c>
      <c r="L31" s="53">
        <f t="shared" si="2"/>
        <v>970</v>
      </c>
    </row>
    <row r="32" spans="3:12" x14ac:dyDescent="0.2">
      <c r="D32" s="40"/>
    </row>
    <row r="33" spans="3:12" x14ac:dyDescent="0.2">
      <c r="C33" s="43" t="s">
        <v>37</v>
      </c>
      <c r="D33" s="55">
        <f t="shared" ref="D33:L37" si="3">D106+D179</f>
        <v>10358</v>
      </c>
      <c r="E33" s="53">
        <f t="shared" si="3"/>
        <v>6324</v>
      </c>
      <c r="F33" s="53">
        <f t="shared" si="3"/>
        <v>6067</v>
      </c>
      <c r="G33" s="53">
        <f>G106+G179</f>
        <v>257</v>
      </c>
      <c r="H33" s="53">
        <f t="shared" si="3"/>
        <v>2236</v>
      </c>
      <c r="I33" s="53">
        <f t="shared" si="3"/>
        <v>481</v>
      </c>
      <c r="J33" s="53">
        <f t="shared" si="3"/>
        <v>1708</v>
      </c>
      <c r="K33" s="53">
        <f>K106+K179</f>
        <v>47</v>
      </c>
      <c r="L33" s="53">
        <f t="shared" si="3"/>
        <v>1797</v>
      </c>
    </row>
    <row r="34" spans="3:12" x14ac:dyDescent="0.2">
      <c r="C34" s="43" t="s">
        <v>38</v>
      </c>
      <c r="D34" s="55">
        <f t="shared" si="3"/>
        <v>7271</v>
      </c>
      <c r="E34" s="53">
        <f t="shared" si="3"/>
        <v>5278</v>
      </c>
      <c r="F34" s="53">
        <f t="shared" si="3"/>
        <v>5003</v>
      </c>
      <c r="G34" s="53">
        <f>G107+G180</f>
        <v>275</v>
      </c>
      <c r="H34" s="53">
        <f t="shared" si="3"/>
        <v>1243</v>
      </c>
      <c r="I34" s="53">
        <f t="shared" si="3"/>
        <v>356</v>
      </c>
      <c r="J34" s="53">
        <f t="shared" si="3"/>
        <v>820</v>
      </c>
      <c r="K34" s="53">
        <f>K107+K180</f>
        <v>67</v>
      </c>
      <c r="L34" s="53">
        <f t="shared" si="3"/>
        <v>749</v>
      </c>
    </row>
    <row r="35" spans="3:12" x14ac:dyDescent="0.2">
      <c r="C35" s="43" t="s">
        <v>39</v>
      </c>
      <c r="D35" s="55">
        <f t="shared" si="3"/>
        <v>2903</v>
      </c>
      <c r="E35" s="53">
        <f t="shared" si="3"/>
        <v>1893</v>
      </c>
      <c r="F35" s="53">
        <f t="shared" si="3"/>
        <v>1816</v>
      </c>
      <c r="G35" s="53">
        <f>G108+G181</f>
        <v>77</v>
      </c>
      <c r="H35" s="53">
        <f t="shared" si="3"/>
        <v>595</v>
      </c>
      <c r="I35" s="53">
        <f t="shared" si="3"/>
        <v>116</v>
      </c>
      <c r="J35" s="53">
        <f t="shared" si="3"/>
        <v>468</v>
      </c>
      <c r="K35" s="53">
        <f>K108+K181</f>
        <v>11</v>
      </c>
      <c r="L35" s="53">
        <f t="shared" si="3"/>
        <v>415</v>
      </c>
    </row>
    <row r="36" spans="3:12" x14ac:dyDescent="0.2">
      <c r="C36" s="43" t="s">
        <v>40</v>
      </c>
      <c r="D36" s="55">
        <f t="shared" si="3"/>
        <v>2486</v>
      </c>
      <c r="E36" s="53">
        <f t="shared" si="3"/>
        <v>1696</v>
      </c>
      <c r="F36" s="53">
        <f t="shared" si="3"/>
        <v>1560</v>
      </c>
      <c r="G36" s="53">
        <f>G109+G182</f>
        <v>136</v>
      </c>
      <c r="H36" s="53">
        <f t="shared" si="3"/>
        <v>489</v>
      </c>
      <c r="I36" s="53">
        <f t="shared" si="3"/>
        <v>133</v>
      </c>
      <c r="J36" s="53">
        <f t="shared" si="3"/>
        <v>352</v>
      </c>
      <c r="K36" s="53">
        <f>K109+K182</f>
        <v>4</v>
      </c>
      <c r="L36" s="53">
        <f t="shared" si="3"/>
        <v>301</v>
      </c>
    </row>
    <row r="37" spans="3:12" x14ac:dyDescent="0.2">
      <c r="C37" s="43" t="s">
        <v>41</v>
      </c>
      <c r="D37" s="55">
        <f t="shared" si="3"/>
        <v>283</v>
      </c>
      <c r="E37" s="53">
        <f t="shared" si="3"/>
        <v>213</v>
      </c>
      <c r="F37" s="53">
        <f t="shared" si="3"/>
        <v>205</v>
      </c>
      <c r="G37" s="53">
        <f>G110+G183</f>
        <v>8</v>
      </c>
      <c r="H37" s="53">
        <f t="shared" si="3"/>
        <v>57</v>
      </c>
      <c r="I37" s="53">
        <f t="shared" si="3"/>
        <v>10</v>
      </c>
      <c r="J37" s="53">
        <f t="shared" si="3"/>
        <v>46</v>
      </c>
      <c r="K37" s="53">
        <f>K110+K183</f>
        <v>1</v>
      </c>
      <c r="L37" s="53">
        <f t="shared" si="3"/>
        <v>13</v>
      </c>
    </row>
    <row r="38" spans="3:12" x14ac:dyDescent="0.2">
      <c r="D38" s="40"/>
    </row>
    <row r="39" spans="3:12" x14ac:dyDescent="0.2">
      <c r="C39" s="43" t="s">
        <v>42</v>
      </c>
      <c r="D39" s="55">
        <f t="shared" ref="D39:L43" si="4">D112+D185</f>
        <v>7025</v>
      </c>
      <c r="E39" s="53">
        <f t="shared" si="4"/>
        <v>4499</v>
      </c>
      <c r="F39" s="53">
        <f t="shared" si="4"/>
        <v>4175</v>
      </c>
      <c r="G39" s="53">
        <f>G112+G185</f>
        <v>324</v>
      </c>
      <c r="H39" s="53">
        <f t="shared" si="4"/>
        <v>1444</v>
      </c>
      <c r="I39" s="53">
        <f t="shared" si="4"/>
        <v>409</v>
      </c>
      <c r="J39" s="53">
        <f t="shared" si="4"/>
        <v>1010</v>
      </c>
      <c r="K39" s="53">
        <f>K112+K185</f>
        <v>25</v>
      </c>
      <c r="L39" s="53">
        <f t="shared" si="4"/>
        <v>1082</v>
      </c>
    </row>
    <row r="40" spans="3:12" x14ac:dyDescent="0.2">
      <c r="C40" s="43" t="s">
        <v>43</v>
      </c>
      <c r="D40" s="55">
        <f t="shared" si="4"/>
        <v>4031</v>
      </c>
      <c r="E40" s="53">
        <f t="shared" si="4"/>
        <v>2420</v>
      </c>
      <c r="F40" s="53">
        <f t="shared" si="4"/>
        <v>2323</v>
      </c>
      <c r="G40" s="53">
        <f>G113+G186</f>
        <v>97</v>
      </c>
      <c r="H40" s="53">
        <f t="shared" si="4"/>
        <v>860</v>
      </c>
      <c r="I40" s="53">
        <f t="shared" si="4"/>
        <v>177</v>
      </c>
      <c r="J40" s="53">
        <f t="shared" si="4"/>
        <v>655</v>
      </c>
      <c r="K40" s="53">
        <f>K113+K186</f>
        <v>28</v>
      </c>
      <c r="L40" s="53">
        <f t="shared" si="4"/>
        <v>751</v>
      </c>
    </row>
    <row r="41" spans="3:12" x14ac:dyDescent="0.2">
      <c r="C41" s="43" t="s">
        <v>44</v>
      </c>
      <c r="D41" s="55">
        <f t="shared" si="4"/>
        <v>7437</v>
      </c>
      <c r="E41" s="53">
        <f t="shared" si="4"/>
        <v>4151</v>
      </c>
      <c r="F41" s="53">
        <f t="shared" si="4"/>
        <v>3926</v>
      </c>
      <c r="G41" s="53">
        <f>G114+G187</f>
        <v>225</v>
      </c>
      <c r="H41" s="53">
        <f t="shared" si="4"/>
        <v>1725</v>
      </c>
      <c r="I41" s="53">
        <f t="shared" si="4"/>
        <v>402</v>
      </c>
      <c r="J41" s="53">
        <f t="shared" si="4"/>
        <v>1274</v>
      </c>
      <c r="K41" s="53">
        <f>K114+K187</f>
        <v>49</v>
      </c>
      <c r="L41" s="53">
        <f t="shared" si="4"/>
        <v>1561</v>
      </c>
    </row>
    <row r="42" spans="3:12" x14ac:dyDescent="0.2">
      <c r="C42" s="43" t="s">
        <v>45</v>
      </c>
      <c r="D42" s="55">
        <f t="shared" si="4"/>
        <v>5168</v>
      </c>
      <c r="E42" s="53">
        <f t="shared" si="4"/>
        <v>2274</v>
      </c>
      <c r="F42" s="53">
        <f t="shared" si="4"/>
        <v>2196</v>
      </c>
      <c r="G42" s="53">
        <f>G115+G188</f>
        <v>78</v>
      </c>
      <c r="H42" s="53">
        <f t="shared" si="4"/>
        <v>1564</v>
      </c>
      <c r="I42" s="53">
        <f t="shared" si="4"/>
        <v>192</v>
      </c>
      <c r="J42" s="53">
        <f t="shared" si="4"/>
        <v>1353</v>
      </c>
      <c r="K42" s="53">
        <f>K115+K188</f>
        <v>19</v>
      </c>
      <c r="L42" s="53">
        <f t="shared" si="4"/>
        <v>1330</v>
      </c>
    </row>
    <row r="43" spans="3:12" x14ac:dyDescent="0.2">
      <c r="C43" s="43" t="s">
        <v>46</v>
      </c>
      <c r="D43" s="55">
        <f t="shared" si="4"/>
        <v>2397</v>
      </c>
      <c r="E43" s="53">
        <f t="shared" si="4"/>
        <v>1381</v>
      </c>
      <c r="F43" s="53">
        <f t="shared" si="4"/>
        <v>1354</v>
      </c>
      <c r="G43" s="53">
        <f>G116+G189</f>
        <v>27</v>
      </c>
      <c r="H43" s="53">
        <f t="shared" si="4"/>
        <v>674</v>
      </c>
      <c r="I43" s="53">
        <f t="shared" si="4"/>
        <v>116</v>
      </c>
      <c r="J43" s="53">
        <f t="shared" si="4"/>
        <v>492</v>
      </c>
      <c r="K43" s="53">
        <f>K116+K189</f>
        <v>66</v>
      </c>
      <c r="L43" s="53">
        <f t="shared" si="4"/>
        <v>342</v>
      </c>
    </row>
    <row r="44" spans="3:12" x14ac:dyDescent="0.2">
      <c r="D44" s="40"/>
    </row>
    <row r="45" spans="3:12" x14ac:dyDescent="0.2">
      <c r="C45" s="43" t="s">
        <v>47</v>
      </c>
      <c r="D45" s="55">
        <f t="shared" ref="D45:L54" si="5">D118+D191</f>
        <v>3820</v>
      </c>
      <c r="E45" s="53">
        <f t="shared" si="5"/>
        <v>2929</v>
      </c>
      <c r="F45" s="53">
        <f t="shared" si="5"/>
        <v>2809</v>
      </c>
      <c r="G45" s="53">
        <f t="shared" si="5"/>
        <v>120</v>
      </c>
      <c r="H45" s="53">
        <f t="shared" si="5"/>
        <v>601</v>
      </c>
      <c r="I45" s="53">
        <f t="shared" si="5"/>
        <v>145</v>
      </c>
      <c r="J45" s="53">
        <f t="shared" si="5"/>
        <v>446</v>
      </c>
      <c r="K45" s="53">
        <f t="shared" si="5"/>
        <v>10</v>
      </c>
      <c r="L45" s="53">
        <f t="shared" si="5"/>
        <v>290</v>
      </c>
    </row>
    <row r="46" spans="3:12" x14ac:dyDescent="0.2">
      <c r="C46" s="43" t="s">
        <v>48</v>
      </c>
      <c r="D46" s="55">
        <f t="shared" si="5"/>
        <v>3527</v>
      </c>
      <c r="E46" s="53">
        <f t="shared" si="5"/>
        <v>2289</v>
      </c>
      <c r="F46" s="53">
        <f t="shared" si="5"/>
        <v>2217</v>
      </c>
      <c r="G46" s="53">
        <f t="shared" si="5"/>
        <v>72</v>
      </c>
      <c r="H46" s="53">
        <f t="shared" si="5"/>
        <v>757</v>
      </c>
      <c r="I46" s="53">
        <f t="shared" si="5"/>
        <v>116</v>
      </c>
      <c r="J46" s="53">
        <f t="shared" si="5"/>
        <v>633</v>
      </c>
      <c r="K46" s="53">
        <f t="shared" si="5"/>
        <v>8</v>
      </c>
      <c r="L46" s="53">
        <f t="shared" si="5"/>
        <v>481</v>
      </c>
    </row>
    <row r="47" spans="3:12" x14ac:dyDescent="0.2">
      <c r="C47" s="43" t="s">
        <v>49</v>
      </c>
      <c r="D47" s="55">
        <f t="shared" si="5"/>
        <v>3482</v>
      </c>
      <c r="E47" s="53">
        <f t="shared" si="5"/>
        <v>2307</v>
      </c>
      <c r="F47" s="53">
        <f t="shared" si="5"/>
        <v>2209</v>
      </c>
      <c r="G47" s="53">
        <f t="shared" si="5"/>
        <v>98</v>
      </c>
      <c r="H47" s="53">
        <f t="shared" si="5"/>
        <v>740</v>
      </c>
      <c r="I47" s="53">
        <f t="shared" si="5"/>
        <v>141</v>
      </c>
      <c r="J47" s="53">
        <f t="shared" si="5"/>
        <v>586</v>
      </c>
      <c r="K47" s="53">
        <f t="shared" si="5"/>
        <v>13</v>
      </c>
      <c r="L47" s="53">
        <f t="shared" si="5"/>
        <v>434</v>
      </c>
    </row>
    <row r="48" spans="3:12" x14ac:dyDescent="0.2">
      <c r="C48" s="43" t="s">
        <v>50</v>
      </c>
      <c r="D48" s="55">
        <f t="shared" si="5"/>
        <v>3551</v>
      </c>
      <c r="E48" s="53">
        <f t="shared" si="5"/>
        <v>2106</v>
      </c>
      <c r="F48" s="53">
        <f t="shared" si="5"/>
        <v>2007</v>
      </c>
      <c r="G48" s="53">
        <f t="shared" si="5"/>
        <v>99</v>
      </c>
      <c r="H48" s="53">
        <f t="shared" si="5"/>
        <v>789</v>
      </c>
      <c r="I48" s="53">
        <f t="shared" si="5"/>
        <v>136</v>
      </c>
      <c r="J48" s="53">
        <f t="shared" si="5"/>
        <v>640</v>
      </c>
      <c r="K48" s="53">
        <f t="shared" si="5"/>
        <v>13</v>
      </c>
      <c r="L48" s="53">
        <f t="shared" si="5"/>
        <v>655</v>
      </c>
    </row>
    <row r="49" spans="3:12" x14ac:dyDescent="0.2">
      <c r="C49" s="43" t="s">
        <v>51</v>
      </c>
      <c r="D49" s="55">
        <f t="shared" si="5"/>
        <v>1177</v>
      </c>
      <c r="E49" s="53">
        <f t="shared" si="5"/>
        <v>759</v>
      </c>
      <c r="F49" s="53">
        <f t="shared" si="5"/>
        <v>728</v>
      </c>
      <c r="G49" s="53">
        <f t="shared" si="5"/>
        <v>31</v>
      </c>
      <c r="H49" s="53">
        <f t="shared" si="5"/>
        <v>265</v>
      </c>
      <c r="I49" s="53">
        <f t="shared" si="5"/>
        <v>36</v>
      </c>
      <c r="J49" s="53">
        <f t="shared" si="5"/>
        <v>218</v>
      </c>
      <c r="K49" s="53">
        <f t="shared" si="5"/>
        <v>11</v>
      </c>
      <c r="L49" s="53">
        <f t="shared" si="5"/>
        <v>153</v>
      </c>
    </row>
    <row r="50" spans="3:12" x14ac:dyDescent="0.2">
      <c r="C50" s="43" t="s">
        <v>52</v>
      </c>
      <c r="D50" s="55">
        <f t="shared" si="5"/>
        <v>990</v>
      </c>
      <c r="E50" s="53">
        <f t="shared" si="5"/>
        <v>643</v>
      </c>
      <c r="F50" s="53">
        <f t="shared" si="5"/>
        <v>617</v>
      </c>
      <c r="G50" s="53">
        <f t="shared" si="5"/>
        <v>26</v>
      </c>
      <c r="H50" s="53">
        <f t="shared" si="5"/>
        <v>228</v>
      </c>
      <c r="I50" s="53">
        <f t="shared" si="5"/>
        <v>36</v>
      </c>
      <c r="J50" s="53">
        <f t="shared" si="5"/>
        <v>185</v>
      </c>
      <c r="K50" s="53">
        <f t="shared" si="5"/>
        <v>7</v>
      </c>
      <c r="L50" s="53">
        <f t="shared" si="5"/>
        <v>119</v>
      </c>
    </row>
    <row r="51" spans="3:12" x14ac:dyDescent="0.2">
      <c r="C51" s="43" t="s">
        <v>53</v>
      </c>
      <c r="D51" s="55">
        <f t="shared" si="5"/>
        <v>2092</v>
      </c>
      <c r="E51" s="53">
        <f t="shared" si="5"/>
        <v>1435</v>
      </c>
      <c r="F51" s="53">
        <f t="shared" si="5"/>
        <v>1361</v>
      </c>
      <c r="G51" s="53">
        <f t="shared" si="5"/>
        <v>74</v>
      </c>
      <c r="H51" s="53">
        <f t="shared" si="5"/>
        <v>455</v>
      </c>
      <c r="I51" s="53">
        <f t="shared" si="5"/>
        <v>69</v>
      </c>
      <c r="J51" s="53">
        <f t="shared" si="5"/>
        <v>367</v>
      </c>
      <c r="K51" s="53">
        <f t="shared" si="5"/>
        <v>19</v>
      </c>
      <c r="L51" s="53">
        <f t="shared" si="5"/>
        <v>202</v>
      </c>
    </row>
    <row r="52" spans="3:12" x14ac:dyDescent="0.2">
      <c r="C52" s="43" t="s">
        <v>54</v>
      </c>
      <c r="D52" s="55">
        <f t="shared" si="5"/>
        <v>3808</v>
      </c>
      <c r="E52" s="53">
        <f t="shared" si="5"/>
        <v>1394</v>
      </c>
      <c r="F52" s="53">
        <f t="shared" si="5"/>
        <v>1250</v>
      </c>
      <c r="G52" s="53">
        <f t="shared" si="5"/>
        <v>144</v>
      </c>
      <c r="H52" s="53">
        <f t="shared" si="5"/>
        <v>1039</v>
      </c>
      <c r="I52" s="53">
        <f t="shared" si="5"/>
        <v>162</v>
      </c>
      <c r="J52" s="53">
        <f t="shared" si="5"/>
        <v>874</v>
      </c>
      <c r="K52" s="53">
        <f t="shared" si="5"/>
        <v>3</v>
      </c>
      <c r="L52" s="53">
        <f t="shared" si="5"/>
        <v>1375</v>
      </c>
    </row>
    <row r="53" spans="3:12" x14ac:dyDescent="0.2">
      <c r="C53" s="43" t="s">
        <v>55</v>
      </c>
      <c r="D53" s="55">
        <f t="shared" si="5"/>
        <v>4278</v>
      </c>
      <c r="E53" s="53">
        <f t="shared" si="5"/>
        <v>2484</v>
      </c>
      <c r="F53" s="53">
        <f t="shared" si="5"/>
        <v>2277</v>
      </c>
      <c r="G53" s="53">
        <f t="shared" si="5"/>
        <v>207</v>
      </c>
      <c r="H53" s="53">
        <f t="shared" si="5"/>
        <v>947</v>
      </c>
      <c r="I53" s="53">
        <f t="shared" si="5"/>
        <v>223</v>
      </c>
      <c r="J53" s="53">
        <f t="shared" si="5"/>
        <v>718</v>
      </c>
      <c r="K53" s="53">
        <f t="shared" si="5"/>
        <v>6</v>
      </c>
      <c r="L53" s="53">
        <f t="shared" si="5"/>
        <v>847</v>
      </c>
    </row>
    <row r="54" spans="3:12" x14ac:dyDescent="0.2">
      <c r="C54" s="43" t="s">
        <v>56</v>
      </c>
      <c r="D54" s="55">
        <f t="shared" si="5"/>
        <v>5118</v>
      </c>
      <c r="E54" s="53">
        <f t="shared" si="5"/>
        <v>2660</v>
      </c>
      <c r="F54" s="53">
        <f t="shared" si="5"/>
        <v>2519</v>
      </c>
      <c r="G54" s="53">
        <f t="shared" si="5"/>
        <v>141</v>
      </c>
      <c r="H54" s="53">
        <f t="shared" si="5"/>
        <v>1310</v>
      </c>
      <c r="I54" s="53">
        <f t="shared" si="5"/>
        <v>228</v>
      </c>
      <c r="J54" s="53">
        <f t="shared" si="5"/>
        <v>1063</v>
      </c>
      <c r="K54" s="53">
        <f t="shared" si="5"/>
        <v>19</v>
      </c>
      <c r="L54" s="53">
        <f t="shared" si="5"/>
        <v>1148</v>
      </c>
    </row>
    <row r="55" spans="3:12" x14ac:dyDescent="0.2">
      <c r="D55" s="40"/>
    </row>
    <row r="56" spans="3:12" x14ac:dyDescent="0.2">
      <c r="C56" s="43" t="s">
        <v>57</v>
      </c>
      <c r="D56" s="55">
        <f t="shared" ref="D56:L62" si="6">D129+D202</f>
        <v>9770</v>
      </c>
      <c r="E56" s="53">
        <f t="shared" si="6"/>
        <v>7584</v>
      </c>
      <c r="F56" s="53">
        <f t="shared" si="6"/>
        <v>7236</v>
      </c>
      <c r="G56" s="53">
        <f t="shared" si="6"/>
        <v>348</v>
      </c>
      <c r="H56" s="53">
        <f t="shared" si="6"/>
        <v>1468</v>
      </c>
      <c r="I56" s="53">
        <f t="shared" si="6"/>
        <v>473</v>
      </c>
      <c r="J56" s="53">
        <f t="shared" si="6"/>
        <v>931</v>
      </c>
      <c r="K56" s="53">
        <f t="shared" si="6"/>
        <v>64</v>
      </c>
      <c r="L56" s="53">
        <f t="shared" si="6"/>
        <v>718</v>
      </c>
    </row>
    <row r="57" spans="3:12" x14ac:dyDescent="0.2">
      <c r="C57" s="43" t="s">
        <v>58</v>
      </c>
      <c r="D57" s="55">
        <f t="shared" si="6"/>
        <v>1660</v>
      </c>
      <c r="E57" s="53">
        <f t="shared" si="6"/>
        <v>1118</v>
      </c>
      <c r="F57" s="53">
        <f t="shared" si="6"/>
        <v>1094</v>
      </c>
      <c r="G57" s="53">
        <f t="shared" si="6"/>
        <v>24</v>
      </c>
      <c r="H57" s="53">
        <f t="shared" si="6"/>
        <v>396</v>
      </c>
      <c r="I57" s="53">
        <f t="shared" si="6"/>
        <v>68</v>
      </c>
      <c r="J57" s="53">
        <f t="shared" si="6"/>
        <v>308</v>
      </c>
      <c r="K57" s="53">
        <f t="shared" si="6"/>
        <v>20</v>
      </c>
      <c r="L57" s="53">
        <f t="shared" si="6"/>
        <v>146</v>
      </c>
    </row>
    <row r="58" spans="3:12" x14ac:dyDescent="0.2">
      <c r="C58" s="43" t="s">
        <v>59</v>
      </c>
      <c r="D58" s="55">
        <f t="shared" si="6"/>
        <v>1412</v>
      </c>
      <c r="E58" s="53">
        <f t="shared" si="6"/>
        <v>1029</v>
      </c>
      <c r="F58" s="53">
        <f t="shared" si="6"/>
        <v>1003</v>
      </c>
      <c r="G58" s="53">
        <f t="shared" si="6"/>
        <v>26</v>
      </c>
      <c r="H58" s="53">
        <f t="shared" si="6"/>
        <v>263</v>
      </c>
      <c r="I58" s="53">
        <f t="shared" si="6"/>
        <v>49</v>
      </c>
      <c r="J58" s="53">
        <f t="shared" si="6"/>
        <v>200</v>
      </c>
      <c r="K58" s="53">
        <f t="shared" si="6"/>
        <v>14</v>
      </c>
      <c r="L58" s="53">
        <f t="shared" si="6"/>
        <v>120</v>
      </c>
    </row>
    <row r="59" spans="3:12" x14ac:dyDescent="0.2">
      <c r="C59" s="43" t="s">
        <v>60</v>
      </c>
      <c r="D59" s="55">
        <f t="shared" si="6"/>
        <v>6949</v>
      </c>
      <c r="E59" s="53">
        <f t="shared" si="6"/>
        <v>5332</v>
      </c>
      <c r="F59" s="53">
        <f t="shared" si="6"/>
        <v>5077</v>
      </c>
      <c r="G59" s="53">
        <f t="shared" si="6"/>
        <v>255</v>
      </c>
      <c r="H59" s="53">
        <f t="shared" si="6"/>
        <v>1065</v>
      </c>
      <c r="I59" s="53">
        <f t="shared" si="6"/>
        <v>325</v>
      </c>
      <c r="J59" s="53">
        <f t="shared" si="6"/>
        <v>721</v>
      </c>
      <c r="K59" s="53">
        <f t="shared" si="6"/>
        <v>19</v>
      </c>
      <c r="L59" s="53">
        <f t="shared" si="6"/>
        <v>551</v>
      </c>
    </row>
    <row r="60" spans="3:12" x14ac:dyDescent="0.2">
      <c r="C60" s="43" t="s">
        <v>61</v>
      </c>
      <c r="D60" s="55">
        <f t="shared" si="6"/>
        <v>2104</v>
      </c>
      <c r="E60" s="53">
        <f t="shared" si="6"/>
        <v>1372</v>
      </c>
      <c r="F60" s="53">
        <f t="shared" si="6"/>
        <v>1316</v>
      </c>
      <c r="G60" s="53">
        <f t="shared" si="6"/>
        <v>56</v>
      </c>
      <c r="H60" s="53">
        <f t="shared" si="6"/>
        <v>499</v>
      </c>
      <c r="I60" s="53">
        <f t="shared" si="6"/>
        <v>100</v>
      </c>
      <c r="J60" s="53">
        <f t="shared" si="6"/>
        <v>394</v>
      </c>
      <c r="K60" s="53">
        <f t="shared" si="6"/>
        <v>5</v>
      </c>
      <c r="L60" s="53">
        <f t="shared" si="6"/>
        <v>233</v>
      </c>
    </row>
    <row r="61" spans="3:12" x14ac:dyDescent="0.2">
      <c r="C61" s="43" t="s">
        <v>62</v>
      </c>
      <c r="D61" s="55">
        <f t="shared" si="6"/>
        <v>2401</v>
      </c>
      <c r="E61" s="53">
        <f t="shared" si="6"/>
        <v>1628</v>
      </c>
      <c r="F61" s="53">
        <f t="shared" si="6"/>
        <v>1562</v>
      </c>
      <c r="G61" s="53">
        <f t="shared" si="6"/>
        <v>66</v>
      </c>
      <c r="H61" s="53">
        <f t="shared" si="6"/>
        <v>580</v>
      </c>
      <c r="I61" s="53">
        <f t="shared" si="6"/>
        <v>107</v>
      </c>
      <c r="J61" s="53">
        <f t="shared" si="6"/>
        <v>468</v>
      </c>
      <c r="K61" s="53">
        <f t="shared" si="6"/>
        <v>5</v>
      </c>
      <c r="L61" s="53">
        <f t="shared" si="6"/>
        <v>193</v>
      </c>
    </row>
    <row r="62" spans="3:12" x14ac:dyDescent="0.2">
      <c r="C62" s="43" t="s">
        <v>63</v>
      </c>
      <c r="D62" s="55">
        <f t="shared" si="6"/>
        <v>6375</v>
      </c>
      <c r="E62" s="53">
        <f t="shared" si="6"/>
        <v>4419</v>
      </c>
      <c r="F62" s="53">
        <f t="shared" si="6"/>
        <v>4235</v>
      </c>
      <c r="G62" s="53">
        <f t="shared" si="6"/>
        <v>184</v>
      </c>
      <c r="H62" s="53">
        <f t="shared" si="6"/>
        <v>1363</v>
      </c>
      <c r="I62" s="53">
        <f t="shared" si="6"/>
        <v>384</v>
      </c>
      <c r="J62" s="53">
        <f t="shared" si="6"/>
        <v>970</v>
      </c>
      <c r="K62" s="53">
        <f t="shared" si="6"/>
        <v>9</v>
      </c>
      <c r="L62" s="53">
        <f t="shared" si="6"/>
        <v>593</v>
      </c>
    </row>
    <row r="63" spans="3:12" x14ac:dyDescent="0.2">
      <c r="D63" s="40"/>
    </row>
    <row r="64" spans="3:12" x14ac:dyDescent="0.2">
      <c r="C64" s="43" t="s">
        <v>64</v>
      </c>
      <c r="D64" s="55">
        <f t="shared" ref="D64:L70" si="7">D137+D210</f>
        <v>8884</v>
      </c>
      <c r="E64" s="53">
        <f t="shared" si="7"/>
        <v>6485</v>
      </c>
      <c r="F64" s="53">
        <f t="shared" si="7"/>
        <v>6226</v>
      </c>
      <c r="G64" s="53">
        <f t="shared" si="7"/>
        <v>259</v>
      </c>
      <c r="H64" s="53">
        <f t="shared" si="7"/>
        <v>1669</v>
      </c>
      <c r="I64" s="53">
        <f t="shared" si="7"/>
        <v>551</v>
      </c>
      <c r="J64" s="53">
        <f t="shared" si="7"/>
        <v>1099</v>
      </c>
      <c r="K64" s="53">
        <f t="shared" si="7"/>
        <v>19</v>
      </c>
      <c r="L64" s="53">
        <f t="shared" si="7"/>
        <v>730</v>
      </c>
    </row>
    <row r="65" spans="1:12" x14ac:dyDescent="0.2">
      <c r="C65" s="43" t="s">
        <v>65</v>
      </c>
      <c r="D65" s="55">
        <f t="shared" si="7"/>
        <v>1550</v>
      </c>
      <c r="E65" s="53">
        <f t="shared" si="7"/>
        <v>1193</v>
      </c>
      <c r="F65" s="53">
        <f t="shared" si="7"/>
        <v>1176</v>
      </c>
      <c r="G65" s="53">
        <f t="shared" si="7"/>
        <v>17</v>
      </c>
      <c r="H65" s="53">
        <f t="shared" si="7"/>
        <v>265</v>
      </c>
      <c r="I65" s="53">
        <f t="shared" si="7"/>
        <v>90</v>
      </c>
      <c r="J65" s="53">
        <f t="shared" si="7"/>
        <v>173</v>
      </c>
      <c r="K65" s="53">
        <f t="shared" si="7"/>
        <v>2</v>
      </c>
      <c r="L65" s="53">
        <f t="shared" si="7"/>
        <v>92</v>
      </c>
    </row>
    <row r="66" spans="1:12" x14ac:dyDescent="0.2">
      <c r="C66" s="43" t="s">
        <v>66</v>
      </c>
      <c r="D66" s="55">
        <f t="shared" si="7"/>
        <v>2403</v>
      </c>
      <c r="E66" s="53">
        <f t="shared" si="7"/>
        <v>1626</v>
      </c>
      <c r="F66" s="53">
        <f t="shared" si="7"/>
        <v>1561</v>
      </c>
      <c r="G66" s="53">
        <f t="shared" si="7"/>
        <v>65</v>
      </c>
      <c r="H66" s="53">
        <f t="shared" si="7"/>
        <v>548</v>
      </c>
      <c r="I66" s="53">
        <f t="shared" si="7"/>
        <v>152</v>
      </c>
      <c r="J66" s="53">
        <f t="shared" si="7"/>
        <v>392</v>
      </c>
      <c r="K66" s="53">
        <f t="shared" si="7"/>
        <v>4</v>
      </c>
      <c r="L66" s="53">
        <f t="shared" si="7"/>
        <v>228</v>
      </c>
    </row>
    <row r="67" spans="1:12" x14ac:dyDescent="0.2">
      <c r="C67" s="43" t="s">
        <v>67</v>
      </c>
      <c r="D67" s="55">
        <f t="shared" si="7"/>
        <v>1432</v>
      </c>
      <c r="E67" s="53">
        <f t="shared" si="7"/>
        <v>1059</v>
      </c>
      <c r="F67" s="53">
        <f t="shared" si="7"/>
        <v>1003</v>
      </c>
      <c r="G67" s="53">
        <f t="shared" si="7"/>
        <v>56</v>
      </c>
      <c r="H67" s="53">
        <f t="shared" si="7"/>
        <v>267</v>
      </c>
      <c r="I67" s="53">
        <f t="shared" si="7"/>
        <v>75</v>
      </c>
      <c r="J67" s="53">
        <f t="shared" si="7"/>
        <v>187</v>
      </c>
      <c r="K67" s="53">
        <f t="shared" si="7"/>
        <v>5</v>
      </c>
      <c r="L67" s="53">
        <f t="shared" si="7"/>
        <v>106</v>
      </c>
    </row>
    <row r="68" spans="1:12" x14ac:dyDescent="0.2">
      <c r="C68" s="43" t="s">
        <v>68</v>
      </c>
      <c r="D68" s="55">
        <f t="shared" si="7"/>
        <v>693</v>
      </c>
      <c r="E68" s="53">
        <f t="shared" si="7"/>
        <v>568</v>
      </c>
      <c r="F68" s="53">
        <f t="shared" si="7"/>
        <v>546</v>
      </c>
      <c r="G68" s="53">
        <f t="shared" si="7"/>
        <v>22</v>
      </c>
      <c r="H68" s="53">
        <f t="shared" si="7"/>
        <v>101</v>
      </c>
      <c r="I68" s="53">
        <f t="shared" si="7"/>
        <v>30</v>
      </c>
      <c r="J68" s="53">
        <f t="shared" si="7"/>
        <v>70</v>
      </c>
      <c r="K68" s="53">
        <f t="shared" si="7"/>
        <v>1</v>
      </c>
      <c r="L68" s="53">
        <f t="shared" si="7"/>
        <v>24</v>
      </c>
    </row>
    <row r="69" spans="1:12" x14ac:dyDescent="0.2">
      <c r="C69" s="43" t="s">
        <v>69</v>
      </c>
      <c r="D69" s="55">
        <f t="shared" si="7"/>
        <v>1440</v>
      </c>
      <c r="E69" s="53">
        <f t="shared" si="7"/>
        <v>1082</v>
      </c>
      <c r="F69" s="53">
        <f t="shared" si="7"/>
        <v>1043</v>
      </c>
      <c r="G69" s="53">
        <f t="shared" si="7"/>
        <v>39</v>
      </c>
      <c r="H69" s="53">
        <f t="shared" si="7"/>
        <v>255</v>
      </c>
      <c r="I69" s="53">
        <f t="shared" si="7"/>
        <v>82</v>
      </c>
      <c r="J69" s="53">
        <f t="shared" si="7"/>
        <v>171</v>
      </c>
      <c r="K69" s="53">
        <f t="shared" si="7"/>
        <v>2</v>
      </c>
      <c r="L69" s="53">
        <f t="shared" si="7"/>
        <v>103</v>
      </c>
    </row>
    <row r="70" spans="1:12" x14ac:dyDescent="0.2">
      <c r="C70" s="43" t="s">
        <v>70</v>
      </c>
      <c r="D70" s="55">
        <f t="shared" si="7"/>
        <v>243</v>
      </c>
      <c r="E70" s="53">
        <f t="shared" si="7"/>
        <v>195</v>
      </c>
      <c r="F70" s="53">
        <f t="shared" si="7"/>
        <v>187</v>
      </c>
      <c r="G70" s="53">
        <f t="shared" si="7"/>
        <v>8</v>
      </c>
      <c r="H70" s="53">
        <f t="shared" si="7"/>
        <v>35</v>
      </c>
      <c r="I70" s="53">
        <f t="shared" si="7"/>
        <v>6</v>
      </c>
      <c r="J70" s="53">
        <f t="shared" si="7"/>
        <v>29</v>
      </c>
      <c r="K70" s="50" t="s">
        <v>825</v>
      </c>
      <c r="L70" s="53">
        <f t="shared" si="7"/>
        <v>13</v>
      </c>
    </row>
    <row r="71" spans="1:12" ht="18" thickBot="1" x14ac:dyDescent="0.25">
      <c r="B71" s="44"/>
      <c r="C71" s="44"/>
      <c r="D71" s="57"/>
      <c r="E71" s="58"/>
      <c r="F71" s="58"/>
      <c r="G71" s="58"/>
      <c r="H71" s="44"/>
      <c r="I71" s="44"/>
      <c r="J71" s="44"/>
      <c r="K71" s="44"/>
      <c r="L71" s="44"/>
    </row>
    <row r="72" spans="1:12" x14ac:dyDescent="0.2">
      <c r="D72" s="43" t="s">
        <v>71</v>
      </c>
      <c r="I72" s="43" t="s">
        <v>826</v>
      </c>
    </row>
    <row r="73" spans="1:12" x14ac:dyDescent="0.2">
      <c r="A73" s="43"/>
    </row>
    <row r="74" spans="1:12" x14ac:dyDescent="0.2">
      <c r="A74" s="43"/>
    </row>
    <row r="79" spans="1:12" x14ac:dyDescent="0.2">
      <c r="E79" s="3" t="s">
        <v>810</v>
      </c>
    </row>
    <row r="80" spans="1:12" ht="18" thickBot="1" x14ac:dyDescent="0.25">
      <c r="B80" s="44"/>
      <c r="C80" s="44"/>
      <c r="D80" s="120" t="s">
        <v>827</v>
      </c>
      <c r="E80" s="44"/>
      <c r="F80" s="66" t="s">
        <v>828</v>
      </c>
      <c r="G80" s="66"/>
      <c r="H80" s="44"/>
      <c r="I80" s="44"/>
      <c r="J80" s="44"/>
      <c r="K80" s="44"/>
      <c r="L80" s="165" t="s">
        <v>3</v>
      </c>
    </row>
    <row r="81" spans="2:12" x14ac:dyDescent="0.2">
      <c r="D81" s="163" t="s">
        <v>693</v>
      </c>
      <c r="E81" s="46"/>
      <c r="F81" s="46"/>
      <c r="G81" s="46"/>
      <c r="H81" s="46"/>
      <c r="I81" s="46"/>
      <c r="J81" s="46"/>
      <c r="K81" s="46"/>
      <c r="L81" s="46"/>
    </row>
    <row r="82" spans="2:12" x14ac:dyDescent="0.2">
      <c r="D82" s="67" t="s">
        <v>812</v>
      </c>
      <c r="E82" s="40"/>
      <c r="F82" s="294"/>
      <c r="G82" s="295"/>
      <c r="H82" s="40"/>
      <c r="I82" s="46"/>
      <c r="J82" s="46"/>
      <c r="K82" s="70"/>
      <c r="L82" s="40"/>
    </row>
    <row r="83" spans="2:12" x14ac:dyDescent="0.2">
      <c r="D83" s="67" t="s">
        <v>829</v>
      </c>
      <c r="E83" s="67" t="s">
        <v>722</v>
      </c>
      <c r="F83" s="290" t="s">
        <v>814</v>
      </c>
      <c r="G83" s="291"/>
      <c r="H83" s="67" t="s">
        <v>815</v>
      </c>
      <c r="I83" s="67" t="s">
        <v>816</v>
      </c>
      <c r="J83" s="67" t="s">
        <v>816</v>
      </c>
      <c r="K83" s="291" t="s">
        <v>817</v>
      </c>
      <c r="L83" s="67" t="s">
        <v>818</v>
      </c>
    </row>
    <row r="84" spans="2:12" x14ac:dyDescent="0.2">
      <c r="B84" s="46"/>
      <c r="C84" s="46"/>
      <c r="D84" s="47" t="s">
        <v>94</v>
      </c>
      <c r="E84" s="59"/>
      <c r="F84" s="292" t="s">
        <v>819</v>
      </c>
      <c r="G84" s="293" t="s">
        <v>729</v>
      </c>
      <c r="H84" s="47" t="s">
        <v>94</v>
      </c>
      <c r="I84" s="47" t="s">
        <v>820</v>
      </c>
      <c r="J84" s="47" t="s">
        <v>821</v>
      </c>
      <c r="K84" s="47" t="s">
        <v>822</v>
      </c>
      <c r="L84" s="47" t="s">
        <v>823</v>
      </c>
    </row>
    <row r="85" spans="2:12" x14ac:dyDescent="0.2">
      <c r="D85" s="40"/>
    </row>
    <row r="86" spans="2:12" x14ac:dyDescent="0.2">
      <c r="C86" s="22" t="s">
        <v>824</v>
      </c>
      <c r="D86" s="23">
        <f t="shared" ref="D86:L86" si="8">SUM(D88:D143)</f>
        <v>291858</v>
      </c>
      <c r="E86" s="24">
        <f t="shared" si="8"/>
        <v>217944</v>
      </c>
      <c r="F86" s="24">
        <f t="shared" si="8"/>
        <v>201531</v>
      </c>
      <c r="G86" s="24">
        <f t="shared" si="8"/>
        <v>16413</v>
      </c>
      <c r="H86" s="24">
        <f t="shared" si="8"/>
        <v>64687</v>
      </c>
      <c r="I86" s="24">
        <f t="shared" si="8"/>
        <v>19511</v>
      </c>
      <c r="J86" s="24">
        <f t="shared" si="8"/>
        <v>44954</v>
      </c>
      <c r="K86" s="24">
        <f t="shared" si="8"/>
        <v>222</v>
      </c>
      <c r="L86" s="24">
        <f t="shared" si="8"/>
        <v>9220</v>
      </c>
    </row>
    <row r="87" spans="2:12" x14ac:dyDescent="0.2">
      <c r="D87" s="40"/>
    </row>
    <row r="88" spans="2:12" x14ac:dyDescent="0.2">
      <c r="C88" s="43" t="s">
        <v>19</v>
      </c>
      <c r="D88" s="51">
        <v>105427</v>
      </c>
      <c r="E88" s="52">
        <f t="shared" ref="E88:E94" si="9">SUM(F88:G88)</f>
        <v>86918</v>
      </c>
      <c r="F88" s="52">
        <v>78883</v>
      </c>
      <c r="G88" s="52">
        <v>8035</v>
      </c>
      <c r="H88" s="53">
        <f t="shared" ref="H88:H94" si="10">I88+J88+K88</f>
        <v>16885</v>
      </c>
      <c r="I88" s="52">
        <v>6188</v>
      </c>
      <c r="J88" s="52">
        <v>10645</v>
      </c>
      <c r="K88" s="52">
        <v>52</v>
      </c>
      <c r="L88" s="52">
        <v>1622</v>
      </c>
    </row>
    <row r="89" spans="2:12" x14ac:dyDescent="0.2">
      <c r="C89" s="43" t="s">
        <v>20</v>
      </c>
      <c r="D89" s="51">
        <v>12105</v>
      </c>
      <c r="E89" s="52">
        <f t="shared" si="9"/>
        <v>9250</v>
      </c>
      <c r="F89" s="52">
        <v>8571</v>
      </c>
      <c r="G89" s="52">
        <v>679</v>
      </c>
      <c r="H89" s="53">
        <f t="shared" si="10"/>
        <v>2560</v>
      </c>
      <c r="I89" s="52">
        <v>933</v>
      </c>
      <c r="J89" s="52">
        <v>1587</v>
      </c>
      <c r="K89" s="52">
        <v>40</v>
      </c>
      <c r="L89" s="52">
        <v>295</v>
      </c>
    </row>
    <row r="90" spans="2:12" x14ac:dyDescent="0.2">
      <c r="C90" s="43" t="s">
        <v>21</v>
      </c>
      <c r="D90" s="51">
        <v>15073</v>
      </c>
      <c r="E90" s="52">
        <f t="shared" si="9"/>
        <v>12421</v>
      </c>
      <c r="F90" s="52">
        <v>11702</v>
      </c>
      <c r="G90" s="52">
        <v>719</v>
      </c>
      <c r="H90" s="53">
        <f t="shared" si="10"/>
        <v>2393</v>
      </c>
      <c r="I90" s="52">
        <v>704</v>
      </c>
      <c r="J90" s="52">
        <v>1674</v>
      </c>
      <c r="K90" s="52">
        <v>15</v>
      </c>
      <c r="L90" s="52">
        <v>259</v>
      </c>
    </row>
    <row r="91" spans="2:12" x14ac:dyDescent="0.2">
      <c r="C91" s="43" t="s">
        <v>23</v>
      </c>
      <c r="D91" s="51">
        <v>9315</v>
      </c>
      <c r="E91" s="52">
        <f t="shared" si="9"/>
        <v>6220</v>
      </c>
      <c r="F91" s="52">
        <v>5848</v>
      </c>
      <c r="G91" s="52">
        <v>372</v>
      </c>
      <c r="H91" s="53">
        <f t="shared" si="10"/>
        <v>2594</v>
      </c>
      <c r="I91" s="52">
        <v>865</v>
      </c>
      <c r="J91" s="52">
        <v>1719</v>
      </c>
      <c r="K91" s="52">
        <v>10</v>
      </c>
      <c r="L91" s="52">
        <v>500</v>
      </c>
    </row>
    <row r="92" spans="2:12" x14ac:dyDescent="0.2">
      <c r="C92" s="43" t="s">
        <v>24</v>
      </c>
      <c r="D92" s="51">
        <v>7366</v>
      </c>
      <c r="E92" s="52">
        <f t="shared" si="9"/>
        <v>4864</v>
      </c>
      <c r="F92" s="52">
        <v>4512</v>
      </c>
      <c r="G92" s="52">
        <v>352</v>
      </c>
      <c r="H92" s="53">
        <f t="shared" si="10"/>
        <v>2083</v>
      </c>
      <c r="I92" s="52">
        <v>649</v>
      </c>
      <c r="J92" s="52">
        <v>1431</v>
      </c>
      <c r="K92" s="52">
        <v>3</v>
      </c>
      <c r="L92" s="52">
        <v>419</v>
      </c>
    </row>
    <row r="93" spans="2:12" x14ac:dyDescent="0.2">
      <c r="C93" s="43" t="s">
        <v>25</v>
      </c>
      <c r="D93" s="51">
        <v>19578</v>
      </c>
      <c r="E93" s="52">
        <f t="shared" si="9"/>
        <v>13386</v>
      </c>
      <c r="F93" s="52">
        <v>12362</v>
      </c>
      <c r="G93" s="52">
        <v>1024</v>
      </c>
      <c r="H93" s="53">
        <f t="shared" si="10"/>
        <v>5284</v>
      </c>
      <c r="I93" s="52">
        <v>1868</v>
      </c>
      <c r="J93" s="52">
        <v>3412</v>
      </c>
      <c r="K93" s="52">
        <v>4</v>
      </c>
      <c r="L93" s="52">
        <v>907</v>
      </c>
    </row>
    <row r="94" spans="2:12" x14ac:dyDescent="0.2">
      <c r="C94" s="43" t="s">
        <v>26</v>
      </c>
      <c r="D94" s="51">
        <v>8114</v>
      </c>
      <c r="E94" s="52">
        <f t="shared" si="9"/>
        <v>6155</v>
      </c>
      <c r="F94" s="52">
        <v>5616</v>
      </c>
      <c r="G94" s="52">
        <v>539</v>
      </c>
      <c r="H94" s="53">
        <f t="shared" si="10"/>
        <v>1786</v>
      </c>
      <c r="I94" s="52">
        <v>746</v>
      </c>
      <c r="J94" s="52">
        <v>1037</v>
      </c>
      <c r="K94" s="52">
        <v>3</v>
      </c>
      <c r="L94" s="52">
        <v>173</v>
      </c>
    </row>
    <row r="95" spans="2:12" x14ac:dyDescent="0.2">
      <c r="D95" s="51"/>
      <c r="E95" s="52"/>
      <c r="F95" s="52"/>
      <c r="G95" s="52"/>
      <c r="I95" s="52"/>
      <c r="J95" s="52"/>
      <c r="K95" s="52"/>
      <c r="L95" s="52"/>
    </row>
    <row r="96" spans="2:12" x14ac:dyDescent="0.2">
      <c r="C96" s="43" t="s">
        <v>27</v>
      </c>
      <c r="D96" s="51">
        <v>4359</v>
      </c>
      <c r="E96" s="52">
        <f t="shared" ref="E96:E104" si="11">SUM(F96:G96)</f>
        <v>2602</v>
      </c>
      <c r="F96" s="52">
        <v>2397</v>
      </c>
      <c r="G96" s="52">
        <v>205</v>
      </c>
      <c r="H96" s="53">
        <f t="shared" ref="H96:H104" si="12">I96+J96+K96</f>
        <v>1452</v>
      </c>
      <c r="I96" s="52">
        <v>293</v>
      </c>
      <c r="J96" s="52">
        <v>1154</v>
      </c>
      <c r="K96" s="52">
        <v>5</v>
      </c>
      <c r="L96" s="52">
        <v>305</v>
      </c>
    </row>
    <row r="97" spans="3:12" x14ac:dyDescent="0.2">
      <c r="C97" s="43" t="s">
        <v>29</v>
      </c>
      <c r="D97" s="51">
        <v>2288</v>
      </c>
      <c r="E97" s="52">
        <f t="shared" si="11"/>
        <v>1633</v>
      </c>
      <c r="F97" s="52">
        <v>1552</v>
      </c>
      <c r="G97" s="52">
        <v>81</v>
      </c>
      <c r="H97" s="53">
        <f t="shared" si="12"/>
        <v>569</v>
      </c>
      <c r="I97" s="52">
        <v>135</v>
      </c>
      <c r="J97" s="52">
        <v>416</v>
      </c>
      <c r="K97" s="52">
        <v>18</v>
      </c>
      <c r="L97" s="52">
        <v>86</v>
      </c>
    </row>
    <row r="98" spans="3:12" x14ac:dyDescent="0.2">
      <c r="C98" s="43" t="s">
        <v>30</v>
      </c>
      <c r="D98" s="51">
        <v>1115</v>
      </c>
      <c r="E98" s="52">
        <f t="shared" si="11"/>
        <v>644</v>
      </c>
      <c r="F98" s="52">
        <v>614</v>
      </c>
      <c r="G98" s="52">
        <v>30</v>
      </c>
      <c r="H98" s="53">
        <f t="shared" si="12"/>
        <v>423</v>
      </c>
      <c r="I98" s="52">
        <v>75</v>
      </c>
      <c r="J98" s="52">
        <v>342</v>
      </c>
      <c r="K98" s="52">
        <v>6</v>
      </c>
      <c r="L98" s="52">
        <v>48</v>
      </c>
    </row>
    <row r="99" spans="3:12" x14ac:dyDescent="0.2">
      <c r="C99" s="43" t="s">
        <v>31</v>
      </c>
      <c r="D99" s="51">
        <v>4327</v>
      </c>
      <c r="E99" s="52">
        <f t="shared" si="11"/>
        <v>3015</v>
      </c>
      <c r="F99" s="52">
        <v>2838</v>
      </c>
      <c r="G99" s="52">
        <v>177</v>
      </c>
      <c r="H99" s="53">
        <f t="shared" si="12"/>
        <v>1131</v>
      </c>
      <c r="I99" s="52">
        <v>218</v>
      </c>
      <c r="J99" s="52">
        <v>912</v>
      </c>
      <c r="K99" s="52">
        <v>1</v>
      </c>
      <c r="L99" s="52">
        <v>181</v>
      </c>
    </row>
    <row r="100" spans="3:12" x14ac:dyDescent="0.2">
      <c r="C100" s="43" t="s">
        <v>32</v>
      </c>
      <c r="D100" s="51">
        <v>4835</v>
      </c>
      <c r="E100" s="52">
        <f t="shared" si="11"/>
        <v>3008</v>
      </c>
      <c r="F100" s="52">
        <v>2815</v>
      </c>
      <c r="G100" s="52">
        <v>193</v>
      </c>
      <c r="H100" s="53">
        <f t="shared" si="12"/>
        <v>1574</v>
      </c>
      <c r="I100" s="52">
        <v>300</v>
      </c>
      <c r="J100" s="52">
        <v>1271</v>
      </c>
      <c r="K100" s="52">
        <v>3</v>
      </c>
      <c r="L100" s="52">
        <v>253</v>
      </c>
    </row>
    <row r="101" spans="3:12" x14ac:dyDescent="0.2">
      <c r="C101" s="43" t="s">
        <v>33</v>
      </c>
      <c r="D101" s="51">
        <v>2519</v>
      </c>
      <c r="E101" s="52">
        <f t="shared" si="11"/>
        <v>1630</v>
      </c>
      <c r="F101" s="52">
        <v>1533</v>
      </c>
      <c r="G101" s="52">
        <v>97</v>
      </c>
      <c r="H101" s="53">
        <f t="shared" si="12"/>
        <v>757</v>
      </c>
      <c r="I101" s="52">
        <v>161</v>
      </c>
      <c r="J101" s="52">
        <v>596</v>
      </c>
      <c r="K101" s="54" t="s">
        <v>825</v>
      </c>
      <c r="L101" s="52">
        <v>132</v>
      </c>
    </row>
    <row r="102" spans="3:12" x14ac:dyDescent="0.2">
      <c r="C102" s="43" t="s">
        <v>34</v>
      </c>
      <c r="D102" s="51">
        <v>2311</v>
      </c>
      <c r="E102" s="52">
        <f t="shared" si="11"/>
        <v>1416</v>
      </c>
      <c r="F102" s="52">
        <v>1336</v>
      </c>
      <c r="G102" s="52">
        <v>80</v>
      </c>
      <c r="H102" s="53">
        <f t="shared" si="12"/>
        <v>802</v>
      </c>
      <c r="I102" s="52">
        <v>177</v>
      </c>
      <c r="J102" s="52">
        <v>622</v>
      </c>
      <c r="K102" s="52">
        <v>3</v>
      </c>
      <c r="L102" s="52">
        <v>93</v>
      </c>
    </row>
    <row r="103" spans="3:12" x14ac:dyDescent="0.2">
      <c r="C103" s="43" t="s">
        <v>35</v>
      </c>
      <c r="D103" s="51">
        <v>5983</v>
      </c>
      <c r="E103" s="52">
        <f t="shared" si="11"/>
        <v>4839</v>
      </c>
      <c r="F103" s="52">
        <v>4564</v>
      </c>
      <c r="G103" s="52">
        <v>275</v>
      </c>
      <c r="H103" s="53">
        <f t="shared" si="12"/>
        <v>1045</v>
      </c>
      <c r="I103" s="52">
        <v>268</v>
      </c>
      <c r="J103" s="52">
        <v>771</v>
      </c>
      <c r="K103" s="52">
        <v>6</v>
      </c>
      <c r="L103" s="52">
        <v>98</v>
      </c>
    </row>
    <row r="104" spans="3:12" x14ac:dyDescent="0.2">
      <c r="C104" s="43" t="s">
        <v>36</v>
      </c>
      <c r="D104" s="51">
        <v>13583</v>
      </c>
      <c r="E104" s="52">
        <f t="shared" si="11"/>
        <v>11558</v>
      </c>
      <c r="F104" s="52">
        <v>10937</v>
      </c>
      <c r="G104" s="52">
        <v>621</v>
      </c>
      <c r="H104" s="53">
        <f t="shared" si="12"/>
        <v>1859</v>
      </c>
      <c r="I104" s="52">
        <v>652</v>
      </c>
      <c r="J104" s="52">
        <v>1200</v>
      </c>
      <c r="K104" s="52">
        <v>7</v>
      </c>
      <c r="L104" s="52">
        <v>166</v>
      </c>
    </row>
    <row r="105" spans="3:12" x14ac:dyDescent="0.2">
      <c r="D105" s="51"/>
    </row>
    <row r="106" spans="3:12" x14ac:dyDescent="0.2">
      <c r="C106" s="43" t="s">
        <v>37</v>
      </c>
      <c r="D106" s="51">
        <v>5864</v>
      </c>
      <c r="E106" s="52">
        <f>SUM(F106:G106)</f>
        <v>3724</v>
      </c>
      <c r="F106" s="52">
        <v>3530</v>
      </c>
      <c r="G106" s="52">
        <v>194</v>
      </c>
      <c r="H106" s="53">
        <f>I106+J106+K106</f>
        <v>1807</v>
      </c>
      <c r="I106" s="52">
        <v>420</v>
      </c>
      <c r="J106" s="52">
        <v>1383</v>
      </c>
      <c r="K106" s="52">
        <v>4</v>
      </c>
      <c r="L106" s="52">
        <v>333</v>
      </c>
    </row>
    <row r="107" spans="3:12" x14ac:dyDescent="0.2">
      <c r="C107" s="43" t="s">
        <v>38</v>
      </c>
      <c r="D107" s="51">
        <v>4209</v>
      </c>
      <c r="E107" s="52">
        <f>SUM(F107:G107)</f>
        <v>3119</v>
      </c>
      <c r="F107" s="52">
        <v>2918</v>
      </c>
      <c r="G107" s="52">
        <v>201</v>
      </c>
      <c r="H107" s="53">
        <f>I107+J107+K107</f>
        <v>954</v>
      </c>
      <c r="I107" s="52">
        <v>297</v>
      </c>
      <c r="J107" s="52">
        <v>651</v>
      </c>
      <c r="K107" s="52">
        <v>6</v>
      </c>
      <c r="L107" s="52">
        <v>136</v>
      </c>
    </row>
    <row r="108" spans="3:12" x14ac:dyDescent="0.2">
      <c r="C108" s="43" t="s">
        <v>39</v>
      </c>
      <c r="D108" s="51">
        <v>1714</v>
      </c>
      <c r="E108" s="52">
        <f>SUM(F108:G108)</f>
        <v>1163</v>
      </c>
      <c r="F108" s="52">
        <v>1098</v>
      </c>
      <c r="G108" s="52">
        <v>65</v>
      </c>
      <c r="H108" s="53">
        <f>I108+J108+K108</f>
        <v>486</v>
      </c>
      <c r="I108" s="52">
        <v>103</v>
      </c>
      <c r="J108" s="52">
        <v>381</v>
      </c>
      <c r="K108" s="52">
        <v>2</v>
      </c>
      <c r="L108" s="52">
        <v>65</v>
      </c>
    </row>
    <row r="109" spans="3:12" x14ac:dyDescent="0.2">
      <c r="C109" s="43" t="s">
        <v>40</v>
      </c>
      <c r="D109" s="51">
        <v>1430</v>
      </c>
      <c r="E109" s="52">
        <f>SUM(F109:G109)</f>
        <v>1000</v>
      </c>
      <c r="F109" s="52">
        <v>909</v>
      </c>
      <c r="G109" s="52">
        <v>91</v>
      </c>
      <c r="H109" s="53">
        <f>I109+J109+K109</f>
        <v>358</v>
      </c>
      <c r="I109" s="52">
        <v>106</v>
      </c>
      <c r="J109" s="52">
        <v>250</v>
      </c>
      <c r="K109" s="52">
        <v>2</v>
      </c>
      <c r="L109" s="52">
        <v>72</v>
      </c>
    </row>
    <row r="110" spans="3:12" x14ac:dyDescent="0.2">
      <c r="C110" s="43" t="s">
        <v>41</v>
      </c>
      <c r="D110" s="51">
        <v>171</v>
      </c>
      <c r="E110" s="52">
        <f>SUM(F110:G110)</f>
        <v>125</v>
      </c>
      <c r="F110" s="52">
        <v>121</v>
      </c>
      <c r="G110" s="52">
        <v>4</v>
      </c>
      <c r="H110" s="53">
        <f>I110+J110+K110</f>
        <v>44</v>
      </c>
      <c r="I110" s="52">
        <v>9</v>
      </c>
      <c r="J110" s="52">
        <v>35</v>
      </c>
      <c r="K110" s="54" t="s">
        <v>825</v>
      </c>
      <c r="L110" s="52">
        <v>2</v>
      </c>
    </row>
    <row r="111" spans="3:12" x14ac:dyDescent="0.2">
      <c r="D111" s="51"/>
    </row>
    <row r="112" spans="3:12" x14ac:dyDescent="0.2">
      <c r="C112" s="43" t="s">
        <v>42</v>
      </c>
      <c r="D112" s="51">
        <v>4126</v>
      </c>
      <c r="E112" s="52">
        <f>SUM(F112:G112)</f>
        <v>2667</v>
      </c>
      <c r="F112" s="52">
        <v>2417</v>
      </c>
      <c r="G112" s="52">
        <v>250</v>
      </c>
      <c r="H112" s="53">
        <f>I112+J112+K112</f>
        <v>1163</v>
      </c>
      <c r="I112" s="52">
        <v>357</v>
      </c>
      <c r="J112" s="52">
        <v>806</v>
      </c>
      <c r="K112" s="54" t="s">
        <v>825</v>
      </c>
      <c r="L112" s="52">
        <v>296</v>
      </c>
    </row>
    <row r="113" spans="3:12" x14ac:dyDescent="0.2">
      <c r="C113" s="43" t="s">
        <v>43</v>
      </c>
      <c r="D113" s="51">
        <v>2313</v>
      </c>
      <c r="E113" s="52">
        <f>SUM(F113:G113)</f>
        <v>1385</v>
      </c>
      <c r="F113" s="52">
        <v>1309</v>
      </c>
      <c r="G113" s="52">
        <v>76</v>
      </c>
      <c r="H113" s="53">
        <f>I113+J113+K113</f>
        <v>723</v>
      </c>
      <c r="I113" s="52">
        <v>157</v>
      </c>
      <c r="J113" s="52">
        <v>564</v>
      </c>
      <c r="K113" s="52">
        <v>2</v>
      </c>
      <c r="L113" s="52">
        <v>205</v>
      </c>
    </row>
    <row r="114" spans="3:12" x14ac:dyDescent="0.2">
      <c r="C114" s="43" t="s">
        <v>44</v>
      </c>
      <c r="D114" s="51">
        <v>4281</v>
      </c>
      <c r="E114" s="52">
        <f>SUM(F114:G114)</f>
        <v>2483</v>
      </c>
      <c r="F114" s="52">
        <v>2314</v>
      </c>
      <c r="G114" s="52">
        <v>169</v>
      </c>
      <c r="H114" s="53">
        <f>I114+J114+K114</f>
        <v>1431</v>
      </c>
      <c r="I114" s="52">
        <v>352</v>
      </c>
      <c r="J114" s="52">
        <v>1077</v>
      </c>
      <c r="K114" s="52">
        <v>2</v>
      </c>
      <c r="L114" s="52">
        <v>367</v>
      </c>
    </row>
    <row r="115" spans="3:12" x14ac:dyDescent="0.2">
      <c r="C115" s="43" t="s">
        <v>45</v>
      </c>
      <c r="D115" s="51">
        <v>2894</v>
      </c>
      <c r="E115" s="52">
        <f>SUM(F115:G115)</f>
        <v>1320</v>
      </c>
      <c r="F115" s="52">
        <v>1255</v>
      </c>
      <c r="G115" s="52">
        <v>65</v>
      </c>
      <c r="H115" s="53">
        <f>I115+J115+K115</f>
        <v>1325</v>
      </c>
      <c r="I115" s="52">
        <v>171</v>
      </c>
      <c r="J115" s="52">
        <v>1150</v>
      </c>
      <c r="K115" s="52">
        <v>4</v>
      </c>
      <c r="L115" s="52">
        <v>249</v>
      </c>
    </row>
    <row r="116" spans="3:12" x14ac:dyDescent="0.2">
      <c r="C116" s="43" t="s">
        <v>46</v>
      </c>
      <c r="D116" s="51">
        <v>1399</v>
      </c>
      <c r="E116" s="52">
        <f>SUM(F116:G116)</f>
        <v>835</v>
      </c>
      <c r="F116" s="52">
        <v>812</v>
      </c>
      <c r="G116" s="52">
        <v>23</v>
      </c>
      <c r="H116" s="53">
        <f>I116+J116+K116</f>
        <v>502</v>
      </c>
      <c r="I116" s="52">
        <v>103</v>
      </c>
      <c r="J116" s="52">
        <v>389</v>
      </c>
      <c r="K116" s="52">
        <v>10</v>
      </c>
      <c r="L116" s="52">
        <v>62</v>
      </c>
    </row>
    <row r="117" spans="3:12" x14ac:dyDescent="0.2">
      <c r="D117" s="51"/>
    </row>
    <row r="118" spans="3:12" x14ac:dyDescent="0.2">
      <c r="C118" s="43" t="s">
        <v>47</v>
      </c>
      <c r="D118" s="51">
        <v>2170</v>
      </c>
      <c r="E118" s="52">
        <f t="shared" ref="E118:E127" si="13">SUM(F118:G118)</f>
        <v>1649</v>
      </c>
      <c r="F118" s="52">
        <v>1556</v>
      </c>
      <c r="G118" s="52">
        <v>93</v>
      </c>
      <c r="H118" s="53">
        <f t="shared" ref="H118:H127" si="14">I118+J118+K118</f>
        <v>469</v>
      </c>
      <c r="I118" s="52">
        <v>119</v>
      </c>
      <c r="J118" s="52">
        <v>350</v>
      </c>
      <c r="K118" s="54" t="s">
        <v>825</v>
      </c>
      <c r="L118" s="52">
        <v>52</v>
      </c>
    </row>
    <row r="119" spans="3:12" x14ac:dyDescent="0.2">
      <c r="C119" s="43" t="s">
        <v>48</v>
      </c>
      <c r="D119" s="51">
        <v>2068</v>
      </c>
      <c r="E119" s="52">
        <f t="shared" si="13"/>
        <v>1379</v>
      </c>
      <c r="F119" s="52">
        <v>1321</v>
      </c>
      <c r="G119" s="52">
        <v>58</v>
      </c>
      <c r="H119" s="53">
        <f t="shared" si="14"/>
        <v>625</v>
      </c>
      <c r="I119" s="52">
        <v>101</v>
      </c>
      <c r="J119" s="52">
        <v>524</v>
      </c>
      <c r="K119" s="54" t="s">
        <v>825</v>
      </c>
      <c r="L119" s="52">
        <v>64</v>
      </c>
    </row>
    <row r="120" spans="3:12" x14ac:dyDescent="0.2">
      <c r="C120" s="43" t="s">
        <v>49</v>
      </c>
      <c r="D120" s="51">
        <v>2029</v>
      </c>
      <c r="E120" s="52">
        <f t="shared" si="13"/>
        <v>1344</v>
      </c>
      <c r="F120" s="52">
        <v>1269</v>
      </c>
      <c r="G120" s="52">
        <v>75</v>
      </c>
      <c r="H120" s="53">
        <f t="shared" si="14"/>
        <v>594</v>
      </c>
      <c r="I120" s="52">
        <v>123</v>
      </c>
      <c r="J120" s="52">
        <v>471</v>
      </c>
      <c r="K120" s="54" t="s">
        <v>825</v>
      </c>
      <c r="L120" s="52">
        <v>90</v>
      </c>
    </row>
    <row r="121" spans="3:12" x14ac:dyDescent="0.2">
      <c r="C121" s="43" t="s">
        <v>50</v>
      </c>
      <c r="D121" s="51">
        <v>1990</v>
      </c>
      <c r="E121" s="52">
        <f t="shared" si="13"/>
        <v>1225</v>
      </c>
      <c r="F121" s="52">
        <v>1152</v>
      </c>
      <c r="G121" s="52">
        <v>73</v>
      </c>
      <c r="H121" s="53">
        <f t="shared" si="14"/>
        <v>651</v>
      </c>
      <c r="I121" s="52">
        <v>123</v>
      </c>
      <c r="J121" s="52">
        <v>528</v>
      </c>
      <c r="K121" s="54" t="s">
        <v>825</v>
      </c>
      <c r="L121" s="52">
        <v>113</v>
      </c>
    </row>
    <row r="122" spans="3:12" x14ac:dyDescent="0.2">
      <c r="C122" s="43" t="s">
        <v>51</v>
      </c>
      <c r="D122" s="51">
        <v>693</v>
      </c>
      <c r="E122" s="52">
        <f t="shared" si="13"/>
        <v>465</v>
      </c>
      <c r="F122" s="52">
        <v>438</v>
      </c>
      <c r="G122" s="52">
        <v>27</v>
      </c>
      <c r="H122" s="53">
        <f t="shared" si="14"/>
        <v>205</v>
      </c>
      <c r="I122" s="52">
        <v>31</v>
      </c>
      <c r="J122" s="52">
        <v>173</v>
      </c>
      <c r="K122" s="52">
        <v>1</v>
      </c>
      <c r="L122" s="52">
        <v>23</v>
      </c>
    </row>
    <row r="123" spans="3:12" x14ac:dyDescent="0.2">
      <c r="C123" s="43" t="s">
        <v>52</v>
      </c>
      <c r="D123" s="51">
        <v>613</v>
      </c>
      <c r="E123" s="52">
        <f t="shared" si="13"/>
        <v>438</v>
      </c>
      <c r="F123" s="52">
        <v>418</v>
      </c>
      <c r="G123" s="52">
        <v>20</v>
      </c>
      <c r="H123" s="53">
        <f t="shared" si="14"/>
        <v>166</v>
      </c>
      <c r="I123" s="52">
        <v>27</v>
      </c>
      <c r="J123" s="52">
        <v>139</v>
      </c>
      <c r="K123" s="54" t="s">
        <v>825</v>
      </c>
      <c r="L123" s="52">
        <v>9</v>
      </c>
    </row>
    <row r="124" spans="3:12" x14ac:dyDescent="0.2">
      <c r="C124" s="43" t="s">
        <v>53</v>
      </c>
      <c r="D124" s="51">
        <v>1236</v>
      </c>
      <c r="E124" s="52">
        <f t="shared" si="13"/>
        <v>889</v>
      </c>
      <c r="F124" s="52">
        <v>833</v>
      </c>
      <c r="G124" s="52">
        <v>56</v>
      </c>
      <c r="H124" s="53">
        <f t="shared" si="14"/>
        <v>325</v>
      </c>
      <c r="I124" s="52">
        <v>58</v>
      </c>
      <c r="J124" s="52">
        <v>267</v>
      </c>
      <c r="K124" s="54" t="s">
        <v>825</v>
      </c>
      <c r="L124" s="52">
        <v>22</v>
      </c>
    </row>
    <row r="125" spans="3:12" x14ac:dyDescent="0.2">
      <c r="C125" s="43" t="s">
        <v>54</v>
      </c>
      <c r="D125" s="51">
        <v>2092</v>
      </c>
      <c r="E125" s="52">
        <f t="shared" si="13"/>
        <v>781</v>
      </c>
      <c r="F125" s="52">
        <v>684</v>
      </c>
      <c r="G125" s="52">
        <v>97</v>
      </c>
      <c r="H125" s="53">
        <f t="shared" si="14"/>
        <v>944</v>
      </c>
      <c r="I125" s="52">
        <v>151</v>
      </c>
      <c r="J125" s="52">
        <v>792</v>
      </c>
      <c r="K125" s="52">
        <v>1</v>
      </c>
      <c r="L125" s="52">
        <v>367</v>
      </c>
    </row>
    <row r="126" spans="3:12" x14ac:dyDescent="0.2">
      <c r="C126" s="43" t="s">
        <v>55</v>
      </c>
      <c r="D126" s="51">
        <v>2367</v>
      </c>
      <c r="E126" s="52">
        <f t="shared" si="13"/>
        <v>1350</v>
      </c>
      <c r="F126" s="52">
        <v>1204</v>
      </c>
      <c r="G126" s="52">
        <v>146</v>
      </c>
      <c r="H126" s="53">
        <f t="shared" si="14"/>
        <v>814</v>
      </c>
      <c r="I126" s="52">
        <v>204</v>
      </c>
      <c r="J126" s="52">
        <v>609</v>
      </c>
      <c r="K126" s="52">
        <v>1</v>
      </c>
      <c r="L126" s="52">
        <v>203</v>
      </c>
    </row>
    <row r="127" spans="3:12" x14ac:dyDescent="0.2">
      <c r="C127" s="43" t="s">
        <v>56</v>
      </c>
      <c r="D127" s="51">
        <v>2906</v>
      </c>
      <c r="E127" s="52">
        <f t="shared" si="13"/>
        <v>1568</v>
      </c>
      <c r="F127" s="52">
        <v>1460</v>
      </c>
      <c r="G127" s="52">
        <v>108</v>
      </c>
      <c r="H127" s="53">
        <f t="shared" si="14"/>
        <v>1100</v>
      </c>
      <c r="I127" s="52">
        <v>206</v>
      </c>
      <c r="J127" s="52">
        <v>892</v>
      </c>
      <c r="K127" s="52">
        <v>2</v>
      </c>
      <c r="L127" s="52">
        <v>238</v>
      </c>
    </row>
    <row r="128" spans="3:12" x14ac:dyDescent="0.2">
      <c r="D128" s="51"/>
    </row>
    <row r="129" spans="2:12" x14ac:dyDescent="0.2">
      <c r="C129" s="43" t="s">
        <v>57</v>
      </c>
      <c r="D129" s="51">
        <v>5290</v>
      </c>
      <c r="E129" s="52">
        <f t="shared" ref="E129:E135" si="15">SUM(F129:G129)</f>
        <v>4040</v>
      </c>
      <c r="F129" s="52">
        <v>3791</v>
      </c>
      <c r="G129" s="52">
        <v>249</v>
      </c>
      <c r="H129" s="53">
        <f t="shared" ref="H129:H135" si="16">I129+J129+K129</f>
        <v>1111</v>
      </c>
      <c r="I129" s="52">
        <v>388</v>
      </c>
      <c r="J129" s="52">
        <v>721</v>
      </c>
      <c r="K129" s="52">
        <v>2</v>
      </c>
      <c r="L129" s="52">
        <v>139</v>
      </c>
    </row>
    <row r="130" spans="2:12" x14ac:dyDescent="0.2">
      <c r="C130" s="43" t="s">
        <v>58</v>
      </c>
      <c r="D130" s="51">
        <v>949</v>
      </c>
      <c r="E130" s="52">
        <f t="shared" si="15"/>
        <v>636</v>
      </c>
      <c r="F130" s="52">
        <v>618</v>
      </c>
      <c r="G130" s="52">
        <v>18</v>
      </c>
      <c r="H130" s="53">
        <f t="shared" si="16"/>
        <v>298</v>
      </c>
      <c r="I130" s="52">
        <v>62</v>
      </c>
      <c r="J130" s="52">
        <v>234</v>
      </c>
      <c r="K130" s="52">
        <v>2</v>
      </c>
      <c r="L130" s="52">
        <v>15</v>
      </c>
    </row>
    <row r="131" spans="2:12" x14ac:dyDescent="0.2">
      <c r="C131" s="43" t="s">
        <v>59</v>
      </c>
      <c r="D131" s="51">
        <v>837</v>
      </c>
      <c r="E131" s="52">
        <f t="shared" si="15"/>
        <v>619</v>
      </c>
      <c r="F131" s="52">
        <v>597</v>
      </c>
      <c r="G131" s="52">
        <v>22</v>
      </c>
      <c r="H131" s="53">
        <f t="shared" si="16"/>
        <v>204</v>
      </c>
      <c r="I131" s="52">
        <v>44</v>
      </c>
      <c r="J131" s="52">
        <v>157</v>
      </c>
      <c r="K131" s="52">
        <v>3</v>
      </c>
      <c r="L131" s="52">
        <v>14</v>
      </c>
    </row>
    <row r="132" spans="2:12" x14ac:dyDescent="0.2">
      <c r="C132" s="43" t="s">
        <v>60</v>
      </c>
      <c r="D132" s="51">
        <v>4032</v>
      </c>
      <c r="E132" s="52">
        <f t="shared" si="15"/>
        <v>3055</v>
      </c>
      <c r="F132" s="52">
        <v>2862</v>
      </c>
      <c r="G132" s="52">
        <v>193</v>
      </c>
      <c r="H132" s="53">
        <f t="shared" si="16"/>
        <v>860</v>
      </c>
      <c r="I132" s="52">
        <v>275</v>
      </c>
      <c r="J132" s="52">
        <v>585</v>
      </c>
      <c r="K132" s="54" t="s">
        <v>825</v>
      </c>
      <c r="L132" s="52">
        <v>117</v>
      </c>
    </row>
    <row r="133" spans="2:12" x14ac:dyDescent="0.2">
      <c r="C133" s="43" t="s">
        <v>61</v>
      </c>
      <c r="D133" s="51">
        <v>1235</v>
      </c>
      <c r="E133" s="52">
        <f t="shared" si="15"/>
        <v>779</v>
      </c>
      <c r="F133" s="52">
        <v>735</v>
      </c>
      <c r="G133" s="52">
        <v>44</v>
      </c>
      <c r="H133" s="53">
        <f t="shared" si="16"/>
        <v>420</v>
      </c>
      <c r="I133" s="52">
        <v>84</v>
      </c>
      <c r="J133" s="52">
        <v>336</v>
      </c>
      <c r="K133" s="54" t="s">
        <v>825</v>
      </c>
      <c r="L133" s="52">
        <v>36</v>
      </c>
    </row>
    <row r="134" spans="2:12" x14ac:dyDescent="0.2">
      <c r="C134" s="43" t="s">
        <v>62</v>
      </c>
      <c r="D134" s="51">
        <v>1461</v>
      </c>
      <c r="E134" s="52">
        <f t="shared" si="15"/>
        <v>950</v>
      </c>
      <c r="F134" s="52">
        <v>901</v>
      </c>
      <c r="G134" s="52">
        <v>49</v>
      </c>
      <c r="H134" s="53">
        <f t="shared" si="16"/>
        <v>480</v>
      </c>
      <c r="I134" s="52">
        <v>92</v>
      </c>
      <c r="J134" s="52">
        <v>388</v>
      </c>
      <c r="K134" s="54" t="s">
        <v>825</v>
      </c>
      <c r="L134" s="52">
        <v>31</v>
      </c>
    </row>
    <row r="135" spans="2:12" x14ac:dyDescent="0.2">
      <c r="C135" s="43" t="s">
        <v>63</v>
      </c>
      <c r="D135" s="51">
        <v>3777</v>
      </c>
      <c r="E135" s="52">
        <f t="shared" si="15"/>
        <v>2604</v>
      </c>
      <c r="F135" s="52">
        <v>2469</v>
      </c>
      <c r="G135" s="52">
        <v>135</v>
      </c>
      <c r="H135" s="53">
        <f t="shared" si="16"/>
        <v>1030</v>
      </c>
      <c r="I135" s="52">
        <v>310</v>
      </c>
      <c r="J135" s="52">
        <v>720</v>
      </c>
      <c r="K135" s="54" t="s">
        <v>825</v>
      </c>
      <c r="L135" s="52">
        <v>143</v>
      </c>
    </row>
    <row r="136" spans="2:12" x14ac:dyDescent="0.2">
      <c r="D136" s="51"/>
    </row>
    <row r="137" spans="2:12" x14ac:dyDescent="0.2">
      <c r="C137" s="43" t="s">
        <v>64</v>
      </c>
      <c r="D137" s="51">
        <v>4966</v>
      </c>
      <c r="E137" s="52">
        <f t="shared" ref="E137:E143" si="17">SUM(F137:G137)</f>
        <v>3559</v>
      </c>
      <c r="F137" s="52">
        <v>3379</v>
      </c>
      <c r="G137" s="52">
        <v>180</v>
      </c>
      <c r="H137" s="53">
        <f t="shared" ref="H137:H143" si="18">I137+J137+K137</f>
        <v>1266</v>
      </c>
      <c r="I137" s="52">
        <v>433</v>
      </c>
      <c r="J137" s="52">
        <v>831</v>
      </c>
      <c r="K137" s="52">
        <v>2</v>
      </c>
      <c r="L137" s="52">
        <v>141</v>
      </c>
    </row>
    <row r="138" spans="2:12" x14ac:dyDescent="0.2">
      <c r="C138" s="43" t="s">
        <v>65</v>
      </c>
      <c r="D138" s="51">
        <v>878</v>
      </c>
      <c r="E138" s="52">
        <f t="shared" si="17"/>
        <v>661</v>
      </c>
      <c r="F138" s="52">
        <v>646</v>
      </c>
      <c r="G138" s="52">
        <v>15</v>
      </c>
      <c r="H138" s="53">
        <f t="shared" si="18"/>
        <v>211</v>
      </c>
      <c r="I138" s="52">
        <v>74</v>
      </c>
      <c r="J138" s="52">
        <v>137</v>
      </c>
      <c r="K138" s="54" t="s">
        <v>825</v>
      </c>
      <c r="L138" s="52">
        <v>6</v>
      </c>
    </row>
    <row r="139" spans="2:12" x14ac:dyDescent="0.2">
      <c r="C139" s="43" t="s">
        <v>66</v>
      </c>
      <c r="D139" s="51">
        <v>1309</v>
      </c>
      <c r="E139" s="52">
        <f t="shared" si="17"/>
        <v>852</v>
      </c>
      <c r="F139" s="52">
        <v>803</v>
      </c>
      <c r="G139" s="52">
        <v>49</v>
      </c>
      <c r="H139" s="53">
        <f t="shared" si="18"/>
        <v>420</v>
      </c>
      <c r="I139" s="52">
        <v>131</v>
      </c>
      <c r="J139" s="52">
        <v>289</v>
      </c>
      <c r="K139" s="54" t="s">
        <v>825</v>
      </c>
      <c r="L139" s="52">
        <v>37</v>
      </c>
    </row>
    <row r="140" spans="2:12" x14ac:dyDescent="0.2">
      <c r="C140" s="43" t="s">
        <v>67</v>
      </c>
      <c r="D140" s="51">
        <v>835</v>
      </c>
      <c r="E140" s="52">
        <f t="shared" si="17"/>
        <v>614</v>
      </c>
      <c r="F140" s="52">
        <v>575</v>
      </c>
      <c r="G140" s="52">
        <v>39</v>
      </c>
      <c r="H140" s="53">
        <f t="shared" si="18"/>
        <v>204</v>
      </c>
      <c r="I140" s="52">
        <v>67</v>
      </c>
      <c r="J140" s="52">
        <v>137</v>
      </c>
      <c r="K140" s="54" t="s">
        <v>825</v>
      </c>
      <c r="L140" s="52">
        <v>17</v>
      </c>
    </row>
    <row r="141" spans="2:12" x14ac:dyDescent="0.2">
      <c r="C141" s="43" t="s">
        <v>68</v>
      </c>
      <c r="D141" s="51">
        <v>431</v>
      </c>
      <c r="E141" s="52">
        <f t="shared" si="17"/>
        <v>348</v>
      </c>
      <c r="F141" s="52">
        <v>331</v>
      </c>
      <c r="G141" s="52">
        <v>17</v>
      </c>
      <c r="H141" s="53">
        <f t="shared" si="18"/>
        <v>79</v>
      </c>
      <c r="I141" s="52">
        <v>25</v>
      </c>
      <c r="J141" s="52">
        <v>54</v>
      </c>
      <c r="K141" s="54" t="s">
        <v>825</v>
      </c>
      <c r="L141" s="52">
        <v>4</v>
      </c>
    </row>
    <row r="142" spans="2:12" x14ac:dyDescent="0.2">
      <c r="C142" s="43" t="s">
        <v>69</v>
      </c>
      <c r="D142" s="51">
        <v>837</v>
      </c>
      <c r="E142" s="52">
        <f t="shared" si="17"/>
        <v>631</v>
      </c>
      <c r="F142" s="52">
        <v>604</v>
      </c>
      <c r="G142" s="52">
        <v>27</v>
      </c>
      <c r="H142" s="53">
        <f t="shared" si="18"/>
        <v>195</v>
      </c>
      <c r="I142" s="52">
        <v>71</v>
      </c>
      <c r="J142" s="52">
        <v>124</v>
      </c>
      <c r="K142" s="54" t="s">
        <v>825</v>
      </c>
      <c r="L142" s="52">
        <v>11</v>
      </c>
    </row>
    <row r="143" spans="2:12" x14ac:dyDescent="0.2">
      <c r="C143" s="43" t="s">
        <v>70</v>
      </c>
      <c r="D143" s="51">
        <v>158</v>
      </c>
      <c r="E143" s="52">
        <f t="shared" si="17"/>
        <v>128</v>
      </c>
      <c r="F143" s="52">
        <v>122</v>
      </c>
      <c r="G143" s="52">
        <v>6</v>
      </c>
      <c r="H143" s="53">
        <f t="shared" si="18"/>
        <v>26</v>
      </c>
      <c r="I143" s="52">
        <v>5</v>
      </c>
      <c r="J143" s="52">
        <v>21</v>
      </c>
      <c r="K143" s="54" t="s">
        <v>825</v>
      </c>
      <c r="L143" s="54">
        <v>4</v>
      </c>
    </row>
    <row r="144" spans="2:12" ht="18" thickBot="1" x14ac:dyDescent="0.25">
      <c r="B144" s="44"/>
      <c r="C144" s="44"/>
      <c r="D144" s="169"/>
      <c r="E144" s="58"/>
      <c r="F144" s="58"/>
      <c r="G144" s="58"/>
      <c r="H144" s="44"/>
      <c r="I144" s="44"/>
      <c r="J144" s="44"/>
      <c r="K144" s="44"/>
      <c r="L144" s="44"/>
    </row>
    <row r="145" spans="1:12" x14ac:dyDescent="0.2">
      <c r="D145" s="43" t="s">
        <v>71</v>
      </c>
      <c r="I145" s="43" t="s">
        <v>826</v>
      </c>
    </row>
    <row r="146" spans="1:12" x14ac:dyDescent="0.2">
      <c r="A146" s="43"/>
    </row>
    <row r="147" spans="1:12" x14ac:dyDescent="0.2">
      <c r="A147" s="43"/>
    </row>
    <row r="152" spans="1:12" x14ac:dyDescent="0.2">
      <c r="E152" s="3" t="s">
        <v>810</v>
      </c>
    </row>
    <row r="153" spans="1:12" ht="18" thickBot="1" x14ac:dyDescent="0.25">
      <c r="B153" s="44"/>
      <c r="C153" s="44"/>
      <c r="D153" s="120" t="s">
        <v>830</v>
      </c>
      <c r="E153" s="44"/>
      <c r="F153" s="66" t="s">
        <v>828</v>
      </c>
      <c r="G153" s="66"/>
      <c r="H153" s="44"/>
      <c r="I153" s="44"/>
      <c r="J153" s="44"/>
      <c r="K153" s="44"/>
      <c r="L153" s="165" t="s">
        <v>3</v>
      </c>
    </row>
    <row r="154" spans="1:12" x14ac:dyDescent="0.2">
      <c r="D154" s="163" t="s">
        <v>693</v>
      </c>
      <c r="E154" s="46"/>
      <c r="F154" s="46"/>
      <c r="G154" s="46"/>
      <c r="H154" s="46"/>
      <c r="I154" s="46"/>
      <c r="J154" s="46"/>
      <c r="K154" s="46"/>
      <c r="L154" s="46"/>
    </row>
    <row r="155" spans="1:12" x14ac:dyDescent="0.2">
      <c r="D155" s="67" t="s">
        <v>812</v>
      </c>
      <c r="E155" s="40"/>
      <c r="F155" s="294"/>
      <c r="G155" s="295"/>
      <c r="H155" s="40"/>
      <c r="I155" s="46"/>
      <c r="J155" s="46"/>
      <c r="K155" s="70"/>
      <c r="L155" s="40"/>
    </row>
    <row r="156" spans="1:12" x14ac:dyDescent="0.2">
      <c r="D156" s="67" t="s">
        <v>831</v>
      </c>
      <c r="E156" s="67" t="s">
        <v>722</v>
      </c>
      <c r="F156" s="290" t="s">
        <v>814</v>
      </c>
      <c r="G156" s="291"/>
      <c r="H156" s="67" t="s">
        <v>815</v>
      </c>
      <c r="I156" s="67" t="s">
        <v>816</v>
      </c>
      <c r="J156" s="67" t="s">
        <v>816</v>
      </c>
      <c r="K156" s="291" t="s">
        <v>817</v>
      </c>
      <c r="L156" s="67" t="s">
        <v>818</v>
      </c>
    </row>
    <row r="157" spans="1:12" x14ac:dyDescent="0.2">
      <c r="B157" s="46"/>
      <c r="C157" s="46"/>
      <c r="D157" s="47" t="s">
        <v>94</v>
      </c>
      <c r="E157" s="59"/>
      <c r="F157" s="292" t="s">
        <v>819</v>
      </c>
      <c r="G157" s="293" t="s">
        <v>729</v>
      </c>
      <c r="H157" s="47" t="s">
        <v>94</v>
      </c>
      <c r="I157" s="47" t="s">
        <v>820</v>
      </c>
      <c r="J157" s="47" t="s">
        <v>821</v>
      </c>
      <c r="K157" s="47" t="s">
        <v>822</v>
      </c>
      <c r="L157" s="47" t="s">
        <v>823</v>
      </c>
    </row>
    <row r="158" spans="1:12" x14ac:dyDescent="0.2">
      <c r="D158" s="40"/>
    </row>
    <row r="159" spans="1:12" x14ac:dyDescent="0.2">
      <c r="C159" s="22" t="s">
        <v>824</v>
      </c>
      <c r="D159" s="23">
        <f t="shared" ref="D159:L159" si="19">SUM(D161:D216)</f>
        <v>207299</v>
      </c>
      <c r="E159" s="24">
        <f t="shared" si="19"/>
        <v>150554</v>
      </c>
      <c r="F159" s="24">
        <f t="shared" si="19"/>
        <v>145266</v>
      </c>
      <c r="G159" s="24">
        <f t="shared" si="19"/>
        <v>5288</v>
      </c>
      <c r="H159" s="24">
        <f t="shared" si="19"/>
        <v>18198</v>
      </c>
      <c r="I159" s="24">
        <f t="shared" si="19"/>
        <v>3702</v>
      </c>
      <c r="J159" s="24">
        <f t="shared" si="19"/>
        <v>11834</v>
      </c>
      <c r="K159" s="24">
        <f t="shared" si="19"/>
        <v>2662</v>
      </c>
      <c r="L159" s="24">
        <f t="shared" si="19"/>
        <v>38527</v>
      </c>
    </row>
    <row r="160" spans="1:12" x14ac:dyDescent="0.2">
      <c r="D160" s="40"/>
    </row>
    <row r="161" spans="3:12" x14ac:dyDescent="0.2">
      <c r="C161" s="43" t="s">
        <v>19</v>
      </c>
      <c r="D161" s="51">
        <v>71159</v>
      </c>
      <c r="E161" s="53">
        <f t="shared" ref="E161:E167" si="20">F161+G161</f>
        <v>58171</v>
      </c>
      <c r="F161" s="52">
        <v>55665</v>
      </c>
      <c r="G161" s="52">
        <v>2506</v>
      </c>
      <c r="H161" s="53">
        <f t="shared" ref="H161:H167" si="21">I161+J161+K161</f>
        <v>5533</v>
      </c>
      <c r="I161" s="52">
        <v>1390</v>
      </c>
      <c r="J161" s="52">
        <v>3373</v>
      </c>
      <c r="K161" s="52">
        <v>770</v>
      </c>
      <c r="L161" s="52">
        <v>7451</v>
      </c>
    </row>
    <row r="162" spans="3:12" x14ac:dyDescent="0.2">
      <c r="C162" s="43" t="s">
        <v>20</v>
      </c>
      <c r="D162" s="51">
        <v>8845</v>
      </c>
      <c r="E162" s="53">
        <f t="shared" si="20"/>
        <v>6502</v>
      </c>
      <c r="F162" s="52">
        <v>6236</v>
      </c>
      <c r="G162" s="52">
        <v>266</v>
      </c>
      <c r="H162" s="53">
        <f t="shared" si="21"/>
        <v>879</v>
      </c>
      <c r="I162" s="52">
        <v>154</v>
      </c>
      <c r="J162" s="52">
        <v>411</v>
      </c>
      <c r="K162" s="52">
        <v>314</v>
      </c>
      <c r="L162" s="52">
        <v>1463</v>
      </c>
    </row>
    <row r="163" spans="3:12" x14ac:dyDescent="0.2">
      <c r="C163" s="43" t="s">
        <v>21</v>
      </c>
      <c r="D163" s="51">
        <v>9973</v>
      </c>
      <c r="E163" s="53">
        <f t="shared" si="20"/>
        <v>7816</v>
      </c>
      <c r="F163" s="52">
        <v>7637</v>
      </c>
      <c r="G163" s="52">
        <v>179</v>
      </c>
      <c r="H163" s="53">
        <f t="shared" si="21"/>
        <v>795</v>
      </c>
      <c r="I163" s="52">
        <v>150</v>
      </c>
      <c r="J163" s="52">
        <v>521</v>
      </c>
      <c r="K163" s="52">
        <v>124</v>
      </c>
      <c r="L163" s="52">
        <v>1360</v>
      </c>
    </row>
    <row r="164" spans="3:12" x14ac:dyDescent="0.2">
      <c r="C164" s="43" t="s">
        <v>23</v>
      </c>
      <c r="D164" s="51">
        <v>6643</v>
      </c>
      <c r="E164" s="53">
        <f t="shared" si="20"/>
        <v>4307</v>
      </c>
      <c r="F164" s="52">
        <v>4191</v>
      </c>
      <c r="G164" s="52">
        <v>116</v>
      </c>
      <c r="H164" s="53">
        <f t="shared" si="21"/>
        <v>664</v>
      </c>
      <c r="I164" s="52">
        <v>128</v>
      </c>
      <c r="J164" s="52">
        <v>382</v>
      </c>
      <c r="K164" s="52">
        <v>154</v>
      </c>
      <c r="L164" s="52">
        <v>1669</v>
      </c>
    </row>
    <row r="165" spans="3:12" x14ac:dyDescent="0.2">
      <c r="C165" s="43" t="s">
        <v>24</v>
      </c>
      <c r="D165" s="51">
        <v>5247</v>
      </c>
      <c r="E165" s="53">
        <f t="shared" si="20"/>
        <v>3335</v>
      </c>
      <c r="F165" s="52">
        <v>3201</v>
      </c>
      <c r="G165" s="52">
        <v>134</v>
      </c>
      <c r="H165" s="53">
        <f t="shared" si="21"/>
        <v>463</v>
      </c>
      <c r="I165" s="52">
        <v>104</v>
      </c>
      <c r="J165" s="52">
        <v>327</v>
      </c>
      <c r="K165" s="52">
        <v>32</v>
      </c>
      <c r="L165" s="52">
        <v>1446</v>
      </c>
    </row>
    <row r="166" spans="3:12" x14ac:dyDescent="0.2">
      <c r="C166" s="43" t="s">
        <v>25</v>
      </c>
      <c r="D166" s="51">
        <v>15004</v>
      </c>
      <c r="E166" s="53">
        <f t="shared" si="20"/>
        <v>10287</v>
      </c>
      <c r="F166" s="52">
        <v>9956</v>
      </c>
      <c r="G166" s="52">
        <v>331</v>
      </c>
      <c r="H166" s="53">
        <f t="shared" si="21"/>
        <v>1203</v>
      </c>
      <c r="I166" s="52">
        <v>295</v>
      </c>
      <c r="J166" s="52">
        <v>806</v>
      </c>
      <c r="K166" s="52">
        <v>102</v>
      </c>
      <c r="L166" s="52">
        <v>3513</v>
      </c>
    </row>
    <row r="167" spans="3:12" x14ac:dyDescent="0.2">
      <c r="C167" s="43" t="s">
        <v>26</v>
      </c>
      <c r="D167" s="51">
        <v>6250</v>
      </c>
      <c r="E167" s="53">
        <f t="shared" si="20"/>
        <v>4706</v>
      </c>
      <c r="F167" s="52">
        <v>4524</v>
      </c>
      <c r="G167" s="52">
        <v>182</v>
      </c>
      <c r="H167" s="53">
        <f t="shared" si="21"/>
        <v>651</v>
      </c>
      <c r="I167" s="52">
        <v>185</v>
      </c>
      <c r="J167" s="52">
        <v>433</v>
      </c>
      <c r="K167" s="52">
        <v>33</v>
      </c>
      <c r="L167" s="52">
        <v>892</v>
      </c>
    </row>
    <row r="168" spans="3:12" x14ac:dyDescent="0.2">
      <c r="D168" s="51"/>
      <c r="F168" s="52"/>
      <c r="G168" s="52"/>
      <c r="I168" s="52"/>
      <c r="J168" s="52"/>
      <c r="K168" s="52"/>
      <c r="L168" s="52"/>
    </row>
    <row r="169" spans="3:12" x14ac:dyDescent="0.2">
      <c r="C169" s="43" t="s">
        <v>27</v>
      </c>
      <c r="D169" s="51">
        <v>3264</v>
      </c>
      <c r="E169" s="53">
        <f t="shared" ref="E169:E177" si="22">F169+G169</f>
        <v>1787</v>
      </c>
      <c r="F169" s="52">
        <v>1711</v>
      </c>
      <c r="G169" s="52">
        <v>76</v>
      </c>
      <c r="H169" s="53">
        <f t="shared" ref="H169:H177" si="23">I169+J169+K169</f>
        <v>276</v>
      </c>
      <c r="I169" s="52">
        <v>43</v>
      </c>
      <c r="J169" s="52">
        <v>175</v>
      </c>
      <c r="K169" s="52">
        <v>58</v>
      </c>
      <c r="L169" s="52">
        <v>1200</v>
      </c>
    </row>
    <row r="170" spans="3:12" x14ac:dyDescent="0.2">
      <c r="C170" s="43" t="s">
        <v>29</v>
      </c>
      <c r="D170" s="51">
        <v>1806</v>
      </c>
      <c r="E170" s="53">
        <f t="shared" si="22"/>
        <v>1227</v>
      </c>
      <c r="F170" s="52">
        <v>1197</v>
      </c>
      <c r="G170" s="52">
        <v>30</v>
      </c>
      <c r="H170" s="53">
        <f t="shared" si="23"/>
        <v>219</v>
      </c>
      <c r="I170" s="52">
        <v>13</v>
      </c>
      <c r="J170" s="52">
        <v>97</v>
      </c>
      <c r="K170" s="52">
        <v>109</v>
      </c>
      <c r="L170" s="52">
        <v>360</v>
      </c>
    </row>
    <row r="171" spans="3:12" x14ac:dyDescent="0.2">
      <c r="C171" s="43" t="s">
        <v>30</v>
      </c>
      <c r="D171" s="51">
        <v>887</v>
      </c>
      <c r="E171" s="53">
        <f t="shared" si="22"/>
        <v>491</v>
      </c>
      <c r="F171" s="52">
        <v>482</v>
      </c>
      <c r="G171" s="52">
        <v>9</v>
      </c>
      <c r="H171" s="53">
        <f t="shared" si="23"/>
        <v>134</v>
      </c>
      <c r="I171" s="52">
        <v>10</v>
      </c>
      <c r="J171" s="52">
        <v>80</v>
      </c>
      <c r="K171" s="52">
        <v>44</v>
      </c>
      <c r="L171" s="52">
        <v>262</v>
      </c>
    </row>
    <row r="172" spans="3:12" x14ac:dyDescent="0.2">
      <c r="C172" s="43" t="s">
        <v>31</v>
      </c>
      <c r="D172" s="51">
        <v>3260</v>
      </c>
      <c r="E172" s="53">
        <f t="shared" si="22"/>
        <v>2068</v>
      </c>
      <c r="F172" s="52">
        <v>2011</v>
      </c>
      <c r="G172" s="52">
        <v>57</v>
      </c>
      <c r="H172" s="53">
        <f t="shared" si="23"/>
        <v>294</v>
      </c>
      <c r="I172" s="52">
        <v>37</v>
      </c>
      <c r="J172" s="52">
        <v>230</v>
      </c>
      <c r="K172" s="52">
        <v>27</v>
      </c>
      <c r="L172" s="52">
        <v>898</v>
      </c>
    </row>
    <row r="173" spans="3:12" x14ac:dyDescent="0.2">
      <c r="C173" s="43" t="s">
        <v>32</v>
      </c>
      <c r="D173" s="51">
        <v>3694</v>
      </c>
      <c r="E173" s="53">
        <f t="shared" si="22"/>
        <v>1977</v>
      </c>
      <c r="F173" s="52">
        <v>1909</v>
      </c>
      <c r="G173" s="52">
        <v>68</v>
      </c>
      <c r="H173" s="53">
        <f t="shared" si="23"/>
        <v>370</v>
      </c>
      <c r="I173" s="52">
        <v>63</v>
      </c>
      <c r="J173" s="52">
        <v>275</v>
      </c>
      <c r="K173" s="52">
        <v>32</v>
      </c>
      <c r="L173" s="52">
        <v>1347</v>
      </c>
    </row>
    <row r="174" spans="3:12" x14ac:dyDescent="0.2">
      <c r="C174" s="43" t="s">
        <v>33</v>
      </c>
      <c r="D174" s="51">
        <v>1956</v>
      </c>
      <c r="E174" s="53">
        <f t="shared" si="22"/>
        <v>1178</v>
      </c>
      <c r="F174" s="52">
        <v>1141</v>
      </c>
      <c r="G174" s="52">
        <v>37</v>
      </c>
      <c r="H174" s="53">
        <f t="shared" si="23"/>
        <v>182</v>
      </c>
      <c r="I174" s="52">
        <v>20</v>
      </c>
      <c r="J174" s="52">
        <v>151</v>
      </c>
      <c r="K174" s="52">
        <v>11</v>
      </c>
      <c r="L174" s="52">
        <v>596</v>
      </c>
    </row>
    <row r="175" spans="3:12" x14ac:dyDescent="0.2">
      <c r="C175" s="43" t="s">
        <v>34</v>
      </c>
      <c r="D175" s="51">
        <v>1731</v>
      </c>
      <c r="E175" s="53">
        <f t="shared" si="22"/>
        <v>995</v>
      </c>
      <c r="F175" s="52">
        <v>964</v>
      </c>
      <c r="G175" s="52">
        <v>31</v>
      </c>
      <c r="H175" s="53">
        <f t="shared" si="23"/>
        <v>176</v>
      </c>
      <c r="I175" s="52">
        <v>25</v>
      </c>
      <c r="J175" s="52">
        <v>127</v>
      </c>
      <c r="K175" s="52">
        <v>24</v>
      </c>
      <c r="L175" s="52">
        <v>560</v>
      </c>
    </row>
    <row r="176" spans="3:12" x14ac:dyDescent="0.2">
      <c r="C176" s="43" t="s">
        <v>35</v>
      </c>
      <c r="D176" s="51">
        <v>4047</v>
      </c>
      <c r="E176" s="53">
        <f t="shared" si="22"/>
        <v>3186</v>
      </c>
      <c r="F176" s="52">
        <v>3099</v>
      </c>
      <c r="G176" s="52">
        <v>87</v>
      </c>
      <c r="H176" s="53">
        <f t="shared" si="23"/>
        <v>367</v>
      </c>
      <c r="I176" s="52">
        <v>48</v>
      </c>
      <c r="J176" s="52">
        <v>211</v>
      </c>
      <c r="K176" s="52">
        <v>108</v>
      </c>
      <c r="L176" s="52">
        <v>494</v>
      </c>
    </row>
    <row r="177" spans="3:12" x14ac:dyDescent="0.2">
      <c r="C177" s="43" t="s">
        <v>36</v>
      </c>
      <c r="D177" s="51">
        <v>8575</v>
      </c>
      <c r="E177" s="53">
        <f t="shared" si="22"/>
        <v>7081</v>
      </c>
      <c r="F177" s="52">
        <v>6909</v>
      </c>
      <c r="G177" s="52">
        <v>172</v>
      </c>
      <c r="H177" s="53">
        <f t="shared" si="23"/>
        <v>690</v>
      </c>
      <c r="I177" s="52">
        <v>140</v>
      </c>
      <c r="J177" s="52">
        <v>379</v>
      </c>
      <c r="K177" s="52">
        <v>171</v>
      </c>
      <c r="L177" s="52">
        <v>804</v>
      </c>
    </row>
    <row r="178" spans="3:12" x14ac:dyDescent="0.2">
      <c r="D178" s="51"/>
    </row>
    <row r="179" spans="3:12" x14ac:dyDescent="0.2">
      <c r="C179" s="43" t="s">
        <v>37</v>
      </c>
      <c r="D179" s="51">
        <v>4494</v>
      </c>
      <c r="E179" s="53">
        <f>F179+G179</f>
        <v>2600</v>
      </c>
      <c r="F179" s="52">
        <v>2537</v>
      </c>
      <c r="G179" s="52">
        <v>63</v>
      </c>
      <c r="H179" s="53">
        <f>I179+J179+K179</f>
        <v>429</v>
      </c>
      <c r="I179" s="52">
        <v>61</v>
      </c>
      <c r="J179" s="52">
        <v>325</v>
      </c>
      <c r="K179" s="52">
        <v>43</v>
      </c>
      <c r="L179" s="52">
        <v>1464</v>
      </c>
    </row>
    <row r="180" spans="3:12" x14ac:dyDescent="0.2">
      <c r="C180" s="43" t="s">
        <v>38</v>
      </c>
      <c r="D180" s="51">
        <v>3062</v>
      </c>
      <c r="E180" s="53">
        <f>F180+G180</f>
        <v>2159</v>
      </c>
      <c r="F180" s="52">
        <v>2085</v>
      </c>
      <c r="G180" s="52">
        <v>74</v>
      </c>
      <c r="H180" s="53">
        <f>I180+J180+K180</f>
        <v>289</v>
      </c>
      <c r="I180" s="52">
        <v>59</v>
      </c>
      <c r="J180" s="52">
        <v>169</v>
      </c>
      <c r="K180" s="52">
        <v>61</v>
      </c>
      <c r="L180" s="52">
        <v>613</v>
      </c>
    </row>
    <row r="181" spans="3:12" x14ac:dyDescent="0.2">
      <c r="C181" s="43" t="s">
        <v>39</v>
      </c>
      <c r="D181" s="51">
        <v>1189</v>
      </c>
      <c r="E181" s="53">
        <f>F181+G181</f>
        <v>730</v>
      </c>
      <c r="F181" s="52">
        <v>718</v>
      </c>
      <c r="G181" s="52">
        <v>12</v>
      </c>
      <c r="H181" s="53">
        <f>I181+J181+K181</f>
        <v>109</v>
      </c>
      <c r="I181" s="52">
        <v>13</v>
      </c>
      <c r="J181" s="52">
        <v>87</v>
      </c>
      <c r="K181" s="52">
        <v>9</v>
      </c>
      <c r="L181" s="52">
        <v>350</v>
      </c>
    </row>
    <row r="182" spans="3:12" x14ac:dyDescent="0.2">
      <c r="C182" s="43" t="s">
        <v>40</v>
      </c>
      <c r="D182" s="51">
        <v>1056</v>
      </c>
      <c r="E182" s="53">
        <f>F182+G182</f>
        <v>696</v>
      </c>
      <c r="F182" s="52">
        <v>651</v>
      </c>
      <c r="G182" s="52">
        <v>45</v>
      </c>
      <c r="H182" s="53">
        <f>I182+J182+K182</f>
        <v>131</v>
      </c>
      <c r="I182" s="52">
        <v>27</v>
      </c>
      <c r="J182" s="52">
        <v>102</v>
      </c>
      <c r="K182" s="52">
        <v>2</v>
      </c>
      <c r="L182" s="52">
        <v>229</v>
      </c>
    </row>
    <row r="183" spans="3:12" x14ac:dyDescent="0.2">
      <c r="C183" s="43" t="s">
        <v>41</v>
      </c>
      <c r="D183" s="51">
        <v>112</v>
      </c>
      <c r="E183" s="53">
        <f>F183+G183</f>
        <v>88</v>
      </c>
      <c r="F183" s="54">
        <v>84</v>
      </c>
      <c r="G183" s="54">
        <v>4</v>
      </c>
      <c r="H183" s="53">
        <f>I183+J183+K183</f>
        <v>13</v>
      </c>
      <c r="I183" s="52">
        <v>1</v>
      </c>
      <c r="J183" s="52">
        <v>11</v>
      </c>
      <c r="K183" s="52">
        <v>1</v>
      </c>
      <c r="L183" s="52">
        <v>11</v>
      </c>
    </row>
    <row r="184" spans="3:12" x14ac:dyDescent="0.2">
      <c r="D184" s="51"/>
    </row>
    <row r="185" spans="3:12" x14ac:dyDescent="0.2">
      <c r="C185" s="43" t="s">
        <v>42</v>
      </c>
      <c r="D185" s="51">
        <v>2899</v>
      </c>
      <c r="E185" s="53">
        <f>F185+G185</f>
        <v>1832</v>
      </c>
      <c r="F185" s="52">
        <v>1758</v>
      </c>
      <c r="G185" s="52">
        <v>74</v>
      </c>
      <c r="H185" s="53">
        <f>I185+J185+K185</f>
        <v>281</v>
      </c>
      <c r="I185" s="52">
        <v>52</v>
      </c>
      <c r="J185" s="52">
        <v>204</v>
      </c>
      <c r="K185" s="52">
        <v>25</v>
      </c>
      <c r="L185" s="52">
        <v>786</v>
      </c>
    </row>
    <row r="186" spans="3:12" x14ac:dyDescent="0.2">
      <c r="C186" s="43" t="s">
        <v>43</v>
      </c>
      <c r="D186" s="51">
        <v>1718</v>
      </c>
      <c r="E186" s="53">
        <f>F186+G186</f>
        <v>1035</v>
      </c>
      <c r="F186" s="52">
        <v>1014</v>
      </c>
      <c r="G186" s="52">
        <v>21</v>
      </c>
      <c r="H186" s="53">
        <f>I186+J186+K186</f>
        <v>137</v>
      </c>
      <c r="I186" s="52">
        <v>20</v>
      </c>
      <c r="J186" s="52">
        <v>91</v>
      </c>
      <c r="K186" s="52">
        <v>26</v>
      </c>
      <c r="L186" s="52">
        <v>546</v>
      </c>
    </row>
    <row r="187" spans="3:12" x14ac:dyDescent="0.2">
      <c r="C187" s="43" t="s">
        <v>44</v>
      </c>
      <c r="D187" s="51">
        <v>3156</v>
      </c>
      <c r="E187" s="53">
        <f>F187+G187</f>
        <v>1668</v>
      </c>
      <c r="F187" s="52">
        <v>1612</v>
      </c>
      <c r="G187" s="52">
        <v>56</v>
      </c>
      <c r="H187" s="53">
        <f>I187+J187+K187</f>
        <v>294</v>
      </c>
      <c r="I187" s="52">
        <v>50</v>
      </c>
      <c r="J187" s="52">
        <v>197</v>
      </c>
      <c r="K187" s="52">
        <v>47</v>
      </c>
      <c r="L187" s="52">
        <v>1194</v>
      </c>
    </row>
    <row r="188" spans="3:12" x14ac:dyDescent="0.2">
      <c r="C188" s="43" t="s">
        <v>45</v>
      </c>
      <c r="D188" s="51">
        <v>2274</v>
      </c>
      <c r="E188" s="53">
        <f>F188+G188</f>
        <v>954</v>
      </c>
      <c r="F188" s="52">
        <v>941</v>
      </c>
      <c r="G188" s="52">
        <v>13</v>
      </c>
      <c r="H188" s="53">
        <f>I188+J188+K188</f>
        <v>239</v>
      </c>
      <c r="I188" s="52">
        <v>21</v>
      </c>
      <c r="J188" s="52">
        <v>203</v>
      </c>
      <c r="K188" s="52">
        <v>15</v>
      </c>
      <c r="L188" s="52">
        <v>1081</v>
      </c>
    </row>
    <row r="189" spans="3:12" x14ac:dyDescent="0.2">
      <c r="C189" s="43" t="s">
        <v>46</v>
      </c>
      <c r="D189" s="51">
        <v>998</v>
      </c>
      <c r="E189" s="53">
        <f>F189+G189</f>
        <v>546</v>
      </c>
      <c r="F189" s="52">
        <v>542</v>
      </c>
      <c r="G189" s="52">
        <v>4</v>
      </c>
      <c r="H189" s="53">
        <f>I189+J189+K189</f>
        <v>172</v>
      </c>
      <c r="I189" s="52">
        <v>13</v>
      </c>
      <c r="J189" s="52">
        <v>103</v>
      </c>
      <c r="K189" s="52">
        <v>56</v>
      </c>
      <c r="L189" s="52">
        <v>280</v>
      </c>
    </row>
    <row r="190" spans="3:12" x14ac:dyDescent="0.2">
      <c r="D190" s="51"/>
    </row>
    <row r="191" spans="3:12" x14ac:dyDescent="0.2">
      <c r="C191" s="43" t="s">
        <v>47</v>
      </c>
      <c r="D191" s="51">
        <v>1650</v>
      </c>
      <c r="E191" s="53">
        <f t="shared" ref="E191:E200" si="24">F191+G191</f>
        <v>1280</v>
      </c>
      <c r="F191" s="52">
        <v>1253</v>
      </c>
      <c r="G191" s="52">
        <v>27</v>
      </c>
      <c r="H191" s="53">
        <f t="shared" ref="H191:H200" si="25">I191+J191+K191</f>
        <v>132</v>
      </c>
      <c r="I191" s="52">
        <v>26</v>
      </c>
      <c r="J191" s="52">
        <v>96</v>
      </c>
      <c r="K191" s="52">
        <v>10</v>
      </c>
      <c r="L191" s="52">
        <v>238</v>
      </c>
    </row>
    <row r="192" spans="3:12" x14ac:dyDescent="0.2">
      <c r="C192" s="43" t="s">
        <v>48</v>
      </c>
      <c r="D192" s="51">
        <v>1459</v>
      </c>
      <c r="E192" s="53">
        <f t="shared" si="24"/>
        <v>910</v>
      </c>
      <c r="F192" s="52">
        <v>896</v>
      </c>
      <c r="G192" s="52">
        <v>14</v>
      </c>
      <c r="H192" s="53">
        <f t="shared" si="25"/>
        <v>132</v>
      </c>
      <c r="I192" s="52">
        <v>15</v>
      </c>
      <c r="J192" s="52">
        <v>109</v>
      </c>
      <c r="K192" s="52">
        <v>8</v>
      </c>
      <c r="L192" s="52">
        <v>417</v>
      </c>
    </row>
    <row r="193" spans="3:12" x14ac:dyDescent="0.2">
      <c r="C193" s="43" t="s">
        <v>49</v>
      </c>
      <c r="D193" s="51">
        <v>1453</v>
      </c>
      <c r="E193" s="53">
        <f t="shared" si="24"/>
        <v>963</v>
      </c>
      <c r="F193" s="52">
        <v>940</v>
      </c>
      <c r="G193" s="52">
        <v>23</v>
      </c>
      <c r="H193" s="53">
        <f t="shared" si="25"/>
        <v>146</v>
      </c>
      <c r="I193" s="52">
        <v>18</v>
      </c>
      <c r="J193" s="52">
        <v>115</v>
      </c>
      <c r="K193" s="52">
        <v>13</v>
      </c>
      <c r="L193" s="52">
        <v>344</v>
      </c>
    </row>
    <row r="194" spans="3:12" x14ac:dyDescent="0.2">
      <c r="C194" s="43" t="s">
        <v>50</v>
      </c>
      <c r="D194" s="51">
        <v>1561</v>
      </c>
      <c r="E194" s="53">
        <f t="shared" si="24"/>
        <v>881</v>
      </c>
      <c r="F194" s="52">
        <v>855</v>
      </c>
      <c r="G194" s="52">
        <v>26</v>
      </c>
      <c r="H194" s="53">
        <f t="shared" si="25"/>
        <v>138</v>
      </c>
      <c r="I194" s="52">
        <v>13</v>
      </c>
      <c r="J194" s="52">
        <v>112</v>
      </c>
      <c r="K194" s="52">
        <v>13</v>
      </c>
      <c r="L194" s="52">
        <v>542</v>
      </c>
    </row>
    <row r="195" spans="3:12" x14ac:dyDescent="0.2">
      <c r="C195" s="43" t="s">
        <v>51</v>
      </c>
      <c r="D195" s="51">
        <v>484</v>
      </c>
      <c r="E195" s="53">
        <f t="shared" si="24"/>
        <v>294</v>
      </c>
      <c r="F195" s="52">
        <v>290</v>
      </c>
      <c r="G195" s="52">
        <v>4</v>
      </c>
      <c r="H195" s="53">
        <f t="shared" si="25"/>
        <v>60</v>
      </c>
      <c r="I195" s="52">
        <v>5</v>
      </c>
      <c r="J195" s="52">
        <v>45</v>
      </c>
      <c r="K195" s="52">
        <v>10</v>
      </c>
      <c r="L195" s="52">
        <v>130</v>
      </c>
    </row>
    <row r="196" spans="3:12" x14ac:dyDescent="0.2">
      <c r="C196" s="43" t="s">
        <v>52</v>
      </c>
      <c r="D196" s="51">
        <v>377</v>
      </c>
      <c r="E196" s="53">
        <f t="shared" si="24"/>
        <v>205</v>
      </c>
      <c r="F196" s="52">
        <v>199</v>
      </c>
      <c r="G196" s="52">
        <v>6</v>
      </c>
      <c r="H196" s="53">
        <f t="shared" si="25"/>
        <v>62</v>
      </c>
      <c r="I196" s="52">
        <v>9</v>
      </c>
      <c r="J196" s="52">
        <v>46</v>
      </c>
      <c r="K196" s="52">
        <v>7</v>
      </c>
      <c r="L196" s="52">
        <v>110</v>
      </c>
    </row>
    <row r="197" spans="3:12" x14ac:dyDescent="0.2">
      <c r="C197" s="43" t="s">
        <v>53</v>
      </c>
      <c r="D197" s="51">
        <v>856</v>
      </c>
      <c r="E197" s="53">
        <f t="shared" si="24"/>
        <v>546</v>
      </c>
      <c r="F197" s="52">
        <v>528</v>
      </c>
      <c r="G197" s="52">
        <v>18</v>
      </c>
      <c r="H197" s="53">
        <f t="shared" si="25"/>
        <v>130</v>
      </c>
      <c r="I197" s="52">
        <v>11</v>
      </c>
      <c r="J197" s="52">
        <v>100</v>
      </c>
      <c r="K197" s="52">
        <v>19</v>
      </c>
      <c r="L197" s="52">
        <v>180</v>
      </c>
    </row>
    <row r="198" spans="3:12" x14ac:dyDescent="0.2">
      <c r="C198" s="43" t="s">
        <v>54</v>
      </c>
      <c r="D198" s="51">
        <v>1716</v>
      </c>
      <c r="E198" s="53">
        <f t="shared" si="24"/>
        <v>613</v>
      </c>
      <c r="F198" s="52">
        <v>566</v>
      </c>
      <c r="G198" s="52">
        <v>47</v>
      </c>
      <c r="H198" s="53">
        <f t="shared" si="25"/>
        <v>95</v>
      </c>
      <c r="I198" s="52">
        <v>11</v>
      </c>
      <c r="J198" s="52">
        <v>82</v>
      </c>
      <c r="K198" s="52">
        <v>2</v>
      </c>
      <c r="L198" s="52">
        <v>1008</v>
      </c>
    </row>
    <row r="199" spans="3:12" x14ac:dyDescent="0.2">
      <c r="C199" s="43" t="s">
        <v>55</v>
      </c>
      <c r="D199" s="51">
        <v>1911</v>
      </c>
      <c r="E199" s="53">
        <f t="shared" si="24"/>
        <v>1134</v>
      </c>
      <c r="F199" s="52">
        <v>1073</v>
      </c>
      <c r="G199" s="52">
        <v>61</v>
      </c>
      <c r="H199" s="53">
        <f t="shared" si="25"/>
        <v>133</v>
      </c>
      <c r="I199" s="52">
        <v>19</v>
      </c>
      <c r="J199" s="52">
        <v>109</v>
      </c>
      <c r="K199" s="52">
        <v>5</v>
      </c>
      <c r="L199" s="52">
        <v>644</v>
      </c>
    </row>
    <row r="200" spans="3:12" x14ac:dyDescent="0.2">
      <c r="C200" s="43" t="s">
        <v>56</v>
      </c>
      <c r="D200" s="51">
        <v>2212</v>
      </c>
      <c r="E200" s="53">
        <f t="shared" si="24"/>
        <v>1092</v>
      </c>
      <c r="F200" s="52">
        <v>1059</v>
      </c>
      <c r="G200" s="52">
        <v>33</v>
      </c>
      <c r="H200" s="53">
        <f t="shared" si="25"/>
        <v>210</v>
      </c>
      <c r="I200" s="52">
        <v>22</v>
      </c>
      <c r="J200" s="52">
        <v>171</v>
      </c>
      <c r="K200" s="52">
        <v>17</v>
      </c>
      <c r="L200" s="52">
        <v>910</v>
      </c>
    </row>
    <row r="201" spans="3:12" x14ac:dyDescent="0.2">
      <c r="D201" s="51"/>
    </row>
    <row r="202" spans="3:12" x14ac:dyDescent="0.2">
      <c r="C202" s="43" t="s">
        <v>57</v>
      </c>
      <c r="D202" s="51">
        <v>4480</v>
      </c>
      <c r="E202" s="53">
        <f t="shared" ref="E202:E208" si="26">F202+G202</f>
        <v>3544</v>
      </c>
      <c r="F202" s="52">
        <v>3445</v>
      </c>
      <c r="G202" s="52">
        <v>99</v>
      </c>
      <c r="H202" s="53">
        <f t="shared" ref="H202:H208" si="27">I202+J202+K202</f>
        <v>357</v>
      </c>
      <c r="I202" s="52">
        <v>85</v>
      </c>
      <c r="J202" s="52">
        <v>210</v>
      </c>
      <c r="K202" s="52">
        <v>62</v>
      </c>
      <c r="L202" s="52">
        <v>579</v>
      </c>
    </row>
    <row r="203" spans="3:12" x14ac:dyDescent="0.2">
      <c r="C203" s="43" t="s">
        <v>58</v>
      </c>
      <c r="D203" s="51">
        <v>711</v>
      </c>
      <c r="E203" s="53">
        <f t="shared" si="26"/>
        <v>482</v>
      </c>
      <c r="F203" s="52">
        <v>476</v>
      </c>
      <c r="G203" s="52">
        <v>6</v>
      </c>
      <c r="H203" s="53">
        <f t="shared" si="27"/>
        <v>98</v>
      </c>
      <c r="I203" s="52">
        <v>6</v>
      </c>
      <c r="J203" s="52">
        <v>74</v>
      </c>
      <c r="K203" s="52">
        <v>18</v>
      </c>
      <c r="L203" s="52">
        <v>131</v>
      </c>
    </row>
    <row r="204" spans="3:12" x14ac:dyDescent="0.2">
      <c r="C204" s="43" t="s">
        <v>59</v>
      </c>
      <c r="D204" s="51">
        <v>575</v>
      </c>
      <c r="E204" s="53">
        <f t="shared" si="26"/>
        <v>410</v>
      </c>
      <c r="F204" s="52">
        <v>406</v>
      </c>
      <c r="G204" s="52">
        <v>4</v>
      </c>
      <c r="H204" s="53">
        <f t="shared" si="27"/>
        <v>59</v>
      </c>
      <c r="I204" s="52">
        <v>5</v>
      </c>
      <c r="J204" s="52">
        <v>43</v>
      </c>
      <c r="K204" s="52">
        <v>11</v>
      </c>
      <c r="L204" s="52">
        <v>106</v>
      </c>
    </row>
    <row r="205" spans="3:12" x14ac:dyDescent="0.2">
      <c r="C205" s="43" t="s">
        <v>60</v>
      </c>
      <c r="D205" s="51">
        <v>2917</v>
      </c>
      <c r="E205" s="53">
        <f t="shared" si="26"/>
        <v>2277</v>
      </c>
      <c r="F205" s="52">
        <v>2215</v>
      </c>
      <c r="G205" s="52">
        <v>62</v>
      </c>
      <c r="H205" s="53">
        <f t="shared" si="27"/>
        <v>205</v>
      </c>
      <c r="I205" s="52">
        <v>50</v>
      </c>
      <c r="J205" s="52">
        <v>136</v>
      </c>
      <c r="K205" s="52">
        <v>19</v>
      </c>
      <c r="L205" s="52">
        <v>434</v>
      </c>
    </row>
    <row r="206" spans="3:12" x14ac:dyDescent="0.2">
      <c r="C206" s="43" t="s">
        <v>61</v>
      </c>
      <c r="D206" s="51">
        <v>869</v>
      </c>
      <c r="E206" s="53">
        <f t="shared" si="26"/>
        <v>593</v>
      </c>
      <c r="F206" s="52">
        <v>581</v>
      </c>
      <c r="G206" s="52">
        <v>12</v>
      </c>
      <c r="H206" s="53">
        <f t="shared" si="27"/>
        <v>79</v>
      </c>
      <c r="I206" s="52">
        <v>16</v>
      </c>
      <c r="J206" s="52">
        <v>58</v>
      </c>
      <c r="K206" s="52">
        <v>5</v>
      </c>
      <c r="L206" s="52">
        <v>197</v>
      </c>
    </row>
    <row r="207" spans="3:12" x14ac:dyDescent="0.2">
      <c r="C207" s="43" t="s">
        <v>62</v>
      </c>
      <c r="D207" s="51">
        <v>940</v>
      </c>
      <c r="E207" s="53">
        <f t="shared" si="26"/>
        <v>678</v>
      </c>
      <c r="F207" s="52">
        <v>661</v>
      </c>
      <c r="G207" s="52">
        <v>17</v>
      </c>
      <c r="H207" s="53">
        <f t="shared" si="27"/>
        <v>100</v>
      </c>
      <c r="I207" s="52">
        <v>15</v>
      </c>
      <c r="J207" s="52">
        <v>80</v>
      </c>
      <c r="K207" s="52">
        <v>5</v>
      </c>
      <c r="L207" s="52">
        <v>162</v>
      </c>
    </row>
    <row r="208" spans="3:12" x14ac:dyDescent="0.2">
      <c r="C208" s="43" t="s">
        <v>63</v>
      </c>
      <c r="D208" s="51">
        <v>2598</v>
      </c>
      <c r="E208" s="53">
        <f t="shared" si="26"/>
        <v>1815</v>
      </c>
      <c r="F208" s="52">
        <v>1766</v>
      </c>
      <c r="G208" s="52">
        <v>49</v>
      </c>
      <c r="H208" s="53">
        <f t="shared" si="27"/>
        <v>333</v>
      </c>
      <c r="I208" s="52">
        <v>74</v>
      </c>
      <c r="J208" s="52">
        <v>250</v>
      </c>
      <c r="K208" s="52">
        <v>9</v>
      </c>
      <c r="L208" s="52">
        <v>450</v>
      </c>
    </row>
    <row r="209" spans="1:12" x14ac:dyDescent="0.2">
      <c r="D209" s="51"/>
    </row>
    <row r="210" spans="1:12" x14ac:dyDescent="0.2">
      <c r="C210" s="43" t="s">
        <v>64</v>
      </c>
      <c r="D210" s="51">
        <v>3918</v>
      </c>
      <c r="E210" s="53">
        <f t="shared" ref="E210:E216" si="28">F210+G210</f>
        <v>2926</v>
      </c>
      <c r="F210" s="52">
        <v>2847</v>
      </c>
      <c r="G210" s="52">
        <v>79</v>
      </c>
      <c r="H210" s="53">
        <f t="shared" ref="H210:H216" si="29">I210+J210+K210</f>
        <v>403</v>
      </c>
      <c r="I210" s="52">
        <v>118</v>
      </c>
      <c r="J210" s="52">
        <v>268</v>
      </c>
      <c r="K210" s="52">
        <v>17</v>
      </c>
      <c r="L210" s="52">
        <v>589</v>
      </c>
    </row>
    <row r="211" spans="1:12" x14ac:dyDescent="0.2">
      <c r="C211" s="43" t="s">
        <v>65</v>
      </c>
      <c r="D211" s="51">
        <v>672</v>
      </c>
      <c r="E211" s="53">
        <f t="shared" si="28"/>
        <v>532</v>
      </c>
      <c r="F211" s="52">
        <v>530</v>
      </c>
      <c r="G211" s="52">
        <v>2</v>
      </c>
      <c r="H211" s="53">
        <f t="shared" si="29"/>
        <v>54</v>
      </c>
      <c r="I211" s="52">
        <v>16</v>
      </c>
      <c r="J211" s="52">
        <v>36</v>
      </c>
      <c r="K211" s="52">
        <v>2</v>
      </c>
      <c r="L211" s="52">
        <v>86</v>
      </c>
    </row>
    <row r="212" spans="1:12" x14ac:dyDescent="0.2">
      <c r="C212" s="43" t="s">
        <v>66</v>
      </c>
      <c r="D212" s="51">
        <v>1094</v>
      </c>
      <c r="E212" s="53">
        <f t="shared" si="28"/>
        <v>774</v>
      </c>
      <c r="F212" s="52">
        <v>758</v>
      </c>
      <c r="G212" s="52">
        <v>16</v>
      </c>
      <c r="H212" s="53">
        <f t="shared" si="29"/>
        <v>128</v>
      </c>
      <c r="I212" s="52">
        <v>21</v>
      </c>
      <c r="J212" s="52">
        <v>103</v>
      </c>
      <c r="K212" s="52">
        <v>4</v>
      </c>
      <c r="L212" s="52">
        <v>191</v>
      </c>
    </row>
    <row r="213" spans="1:12" x14ac:dyDescent="0.2">
      <c r="C213" s="43" t="s">
        <v>67</v>
      </c>
      <c r="D213" s="51">
        <v>597</v>
      </c>
      <c r="E213" s="53">
        <f t="shared" si="28"/>
        <v>445</v>
      </c>
      <c r="F213" s="52">
        <v>428</v>
      </c>
      <c r="G213" s="52">
        <v>17</v>
      </c>
      <c r="H213" s="53">
        <f t="shared" si="29"/>
        <v>63</v>
      </c>
      <c r="I213" s="52">
        <v>8</v>
      </c>
      <c r="J213" s="52">
        <v>50</v>
      </c>
      <c r="K213" s="52">
        <v>5</v>
      </c>
      <c r="L213" s="52">
        <v>89</v>
      </c>
    </row>
    <row r="214" spans="1:12" x14ac:dyDescent="0.2">
      <c r="C214" s="43" t="s">
        <v>68</v>
      </c>
      <c r="D214" s="51">
        <v>262</v>
      </c>
      <c r="E214" s="53">
        <f t="shared" si="28"/>
        <v>220</v>
      </c>
      <c r="F214" s="52">
        <v>215</v>
      </c>
      <c r="G214" s="52">
        <v>5</v>
      </c>
      <c r="H214" s="53">
        <f t="shared" si="29"/>
        <v>22</v>
      </c>
      <c r="I214" s="52">
        <v>5</v>
      </c>
      <c r="J214" s="52">
        <v>16</v>
      </c>
      <c r="K214" s="52">
        <v>1</v>
      </c>
      <c r="L214" s="52">
        <v>20</v>
      </c>
    </row>
    <row r="215" spans="1:12" x14ac:dyDescent="0.2">
      <c r="C215" s="43" t="s">
        <v>69</v>
      </c>
      <c r="D215" s="51">
        <v>603</v>
      </c>
      <c r="E215" s="53">
        <f t="shared" si="28"/>
        <v>451</v>
      </c>
      <c r="F215" s="52">
        <v>439</v>
      </c>
      <c r="G215" s="52">
        <v>12</v>
      </c>
      <c r="H215" s="53">
        <f t="shared" si="29"/>
        <v>60</v>
      </c>
      <c r="I215" s="52">
        <v>11</v>
      </c>
      <c r="J215" s="52">
        <v>47</v>
      </c>
      <c r="K215" s="52">
        <v>2</v>
      </c>
      <c r="L215" s="52">
        <v>92</v>
      </c>
    </row>
    <row r="216" spans="1:12" x14ac:dyDescent="0.2">
      <c r="C216" s="43" t="s">
        <v>70</v>
      </c>
      <c r="D216" s="51">
        <v>85</v>
      </c>
      <c r="E216" s="53">
        <f t="shared" si="28"/>
        <v>67</v>
      </c>
      <c r="F216" s="52">
        <v>65</v>
      </c>
      <c r="G216" s="52">
        <v>2</v>
      </c>
      <c r="H216" s="53">
        <f t="shared" si="29"/>
        <v>9</v>
      </c>
      <c r="I216" s="52">
        <v>1</v>
      </c>
      <c r="J216" s="52">
        <v>8</v>
      </c>
      <c r="K216" s="54" t="s">
        <v>825</v>
      </c>
      <c r="L216" s="52">
        <v>9</v>
      </c>
    </row>
    <row r="217" spans="1:12" ht="18" thickBot="1" x14ac:dyDescent="0.25">
      <c r="B217" s="44"/>
      <c r="C217" s="44"/>
      <c r="D217" s="57"/>
      <c r="E217" s="58"/>
      <c r="F217" s="58"/>
      <c r="G217" s="58"/>
      <c r="H217" s="44"/>
      <c r="I217" s="44"/>
      <c r="J217" s="44"/>
      <c r="K217" s="44"/>
      <c r="L217" s="44"/>
    </row>
    <row r="218" spans="1:12" x14ac:dyDescent="0.2">
      <c r="D218" s="43" t="s">
        <v>71</v>
      </c>
      <c r="I218" s="43" t="s">
        <v>826</v>
      </c>
    </row>
    <row r="219" spans="1:12" x14ac:dyDescent="0.2">
      <c r="A219" s="43"/>
    </row>
  </sheetData>
  <phoneticPr fontId="2"/>
  <pageMargins left="0.34" right="0.63" top="0.55000000000000004" bottom="0.53" header="0.51200000000000001" footer="0.51200000000000001"/>
  <pageSetup paperSize="12" scale="75" orientation="portrait" r:id="rId1"/>
  <headerFooter alignWithMargins="0"/>
  <rowBreaks count="2" manualBreakCount="2">
    <brk id="73" max="9" man="1"/>
    <brk id="14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8"/>
  <sheetViews>
    <sheetView showGridLines="0" zoomScale="75" zoomScaleNormal="100" workbookViewId="0">
      <selection activeCell="C29" sqref="C29"/>
    </sheetView>
  </sheetViews>
  <sheetFormatPr defaultColWidth="13.375" defaultRowHeight="17.25" x14ac:dyDescent="0.2"/>
  <cols>
    <col min="1" max="2" width="13.375" style="2" customWidth="1"/>
    <col min="3" max="3" width="14.625" style="2" customWidth="1"/>
    <col min="4" max="5" width="13.375" style="2"/>
    <col min="6" max="7" width="12.125" style="2" customWidth="1"/>
    <col min="8" max="256" width="13.375" style="2"/>
    <col min="257" max="258" width="13.375" style="2" customWidth="1"/>
    <col min="259" max="259" width="14.625" style="2" customWidth="1"/>
    <col min="260" max="261" width="13.375" style="2"/>
    <col min="262" max="263" width="12.125" style="2" customWidth="1"/>
    <col min="264" max="512" width="13.375" style="2"/>
    <col min="513" max="514" width="13.375" style="2" customWidth="1"/>
    <col min="515" max="515" width="14.625" style="2" customWidth="1"/>
    <col min="516" max="517" width="13.375" style="2"/>
    <col min="518" max="519" width="12.125" style="2" customWidth="1"/>
    <col min="520" max="768" width="13.375" style="2"/>
    <col min="769" max="770" width="13.375" style="2" customWidth="1"/>
    <col min="771" max="771" width="14.625" style="2" customWidth="1"/>
    <col min="772" max="773" width="13.375" style="2"/>
    <col min="774" max="775" width="12.125" style="2" customWidth="1"/>
    <col min="776" max="1024" width="13.375" style="2"/>
    <col min="1025" max="1026" width="13.375" style="2" customWidth="1"/>
    <col min="1027" max="1027" width="14.625" style="2" customWidth="1"/>
    <col min="1028" max="1029" width="13.375" style="2"/>
    <col min="1030" max="1031" width="12.125" style="2" customWidth="1"/>
    <col min="1032" max="1280" width="13.375" style="2"/>
    <col min="1281" max="1282" width="13.375" style="2" customWidth="1"/>
    <col min="1283" max="1283" width="14.625" style="2" customWidth="1"/>
    <col min="1284" max="1285" width="13.375" style="2"/>
    <col min="1286" max="1287" width="12.125" style="2" customWidth="1"/>
    <col min="1288" max="1536" width="13.375" style="2"/>
    <col min="1537" max="1538" width="13.375" style="2" customWidth="1"/>
    <col min="1539" max="1539" width="14.625" style="2" customWidth="1"/>
    <col min="1540" max="1541" width="13.375" style="2"/>
    <col min="1542" max="1543" width="12.125" style="2" customWidth="1"/>
    <col min="1544" max="1792" width="13.375" style="2"/>
    <col min="1793" max="1794" width="13.375" style="2" customWidth="1"/>
    <col min="1795" max="1795" width="14.625" style="2" customWidth="1"/>
    <col min="1796" max="1797" width="13.375" style="2"/>
    <col min="1798" max="1799" width="12.125" style="2" customWidth="1"/>
    <col min="1800" max="2048" width="13.375" style="2"/>
    <col min="2049" max="2050" width="13.375" style="2" customWidth="1"/>
    <col min="2051" max="2051" width="14.625" style="2" customWidth="1"/>
    <col min="2052" max="2053" width="13.375" style="2"/>
    <col min="2054" max="2055" width="12.125" style="2" customWidth="1"/>
    <col min="2056" max="2304" width="13.375" style="2"/>
    <col min="2305" max="2306" width="13.375" style="2" customWidth="1"/>
    <col min="2307" max="2307" width="14.625" style="2" customWidth="1"/>
    <col min="2308" max="2309" width="13.375" style="2"/>
    <col min="2310" max="2311" width="12.125" style="2" customWidth="1"/>
    <col min="2312" max="2560" width="13.375" style="2"/>
    <col min="2561" max="2562" width="13.375" style="2" customWidth="1"/>
    <col min="2563" max="2563" width="14.625" style="2" customWidth="1"/>
    <col min="2564" max="2565" width="13.375" style="2"/>
    <col min="2566" max="2567" width="12.125" style="2" customWidth="1"/>
    <col min="2568" max="2816" width="13.375" style="2"/>
    <col min="2817" max="2818" width="13.375" style="2" customWidth="1"/>
    <col min="2819" max="2819" width="14.625" style="2" customWidth="1"/>
    <col min="2820" max="2821" width="13.375" style="2"/>
    <col min="2822" max="2823" width="12.125" style="2" customWidth="1"/>
    <col min="2824" max="3072" width="13.375" style="2"/>
    <col min="3073" max="3074" width="13.375" style="2" customWidth="1"/>
    <col min="3075" max="3075" width="14.625" style="2" customWidth="1"/>
    <col min="3076" max="3077" width="13.375" style="2"/>
    <col min="3078" max="3079" width="12.125" style="2" customWidth="1"/>
    <col min="3080" max="3328" width="13.375" style="2"/>
    <col min="3329" max="3330" width="13.375" style="2" customWidth="1"/>
    <col min="3331" max="3331" width="14.625" style="2" customWidth="1"/>
    <col min="3332" max="3333" width="13.375" style="2"/>
    <col min="3334" max="3335" width="12.125" style="2" customWidth="1"/>
    <col min="3336" max="3584" width="13.375" style="2"/>
    <col min="3585" max="3586" width="13.375" style="2" customWidth="1"/>
    <col min="3587" max="3587" width="14.625" style="2" customWidth="1"/>
    <col min="3588" max="3589" width="13.375" style="2"/>
    <col min="3590" max="3591" width="12.125" style="2" customWidth="1"/>
    <col min="3592" max="3840" width="13.375" style="2"/>
    <col min="3841" max="3842" width="13.375" style="2" customWidth="1"/>
    <col min="3843" max="3843" width="14.625" style="2" customWidth="1"/>
    <col min="3844" max="3845" width="13.375" style="2"/>
    <col min="3846" max="3847" width="12.125" style="2" customWidth="1"/>
    <col min="3848" max="4096" width="13.375" style="2"/>
    <col min="4097" max="4098" width="13.375" style="2" customWidth="1"/>
    <col min="4099" max="4099" width="14.625" style="2" customWidth="1"/>
    <col min="4100" max="4101" width="13.375" style="2"/>
    <col min="4102" max="4103" width="12.125" style="2" customWidth="1"/>
    <col min="4104" max="4352" width="13.375" style="2"/>
    <col min="4353" max="4354" width="13.375" style="2" customWidth="1"/>
    <col min="4355" max="4355" width="14.625" style="2" customWidth="1"/>
    <col min="4356" max="4357" width="13.375" style="2"/>
    <col min="4358" max="4359" width="12.125" style="2" customWidth="1"/>
    <col min="4360" max="4608" width="13.375" style="2"/>
    <col min="4609" max="4610" width="13.375" style="2" customWidth="1"/>
    <col min="4611" max="4611" width="14.625" style="2" customWidth="1"/>
    <col min="4612" max="4613" width="13.375" style="2"/>
    <col min="4614" max="4615" width="12.125" style="2" customWidth="1"/>
    <col min="4616" max="4864" width="13.375" style="2"/>
    <col min="4865" max="4866" width="13.375" style="2" customWidth="1"/>
    <col min="4867" max="4867" width="14.625" style="2" customWidth="1"/>
    <col min="4868" max="4869" width="13.375" style="2"/>
    <col min="4870" max="4871" width="12.125" style="2" customWidth="1"/>
    <col min="4872" max="5120" width="13.375" style="2"/>
    <col min="5121" max="5122" width="13.375" style="2" customWidth="1"/>
    <col min="5123" max="5123" width="14.625" style="2" customWidth="1"/>
    <col min="5124" max="5125" width="13.375" style="2"/>
    <col min="5126" max="5127" width="12.125" style="2" customWidth="1"/>
    <col min="5128" max="5376" width="13.375" style="2"/>
    <col min="5377" max="5378" width="13.375" style="2" customWidth="1"/>
    <col min="5379" max="5379" width="14.625" style="2" customWidth="1"/>
    <col min="5380" max="5381" width="13.375" style="2"/>
    <col min="5382" max="5383" width="12.125" style="2" customWidth="1"/>
    <col min="5384" max="5632" width="13.375" style="2"/>
    <col min="5633" max="5634" width="13.375" style="2" customWidth="1"/>
    <col min="5635" max="5635" width="14.625" style="2" customWidth="1"/>
    <col min="5636" max="5637" width="13.375" style="2"/>
    <col min="5638" max="5639" width="12.125" style="2" customWidth="1"/>
    <col min="5640" max="5888" width="13.375" style="2"/>
    <col min="5889" max="5890" width="13.375" style="2" customWidth="1"/>
    <col min="5891" max="5891" width="14.625" style="2" customWidth="1"/>
    <col min="5892" max="5893" width="13.375" style="2"/>
    <col min="5894" max="5895" width="12.125" style="2" customWidth="1"/>
    <col min="5896" max="6144" width="13.375" style="2"/>
    <col min="6145" max="6146" width="13.375" style="2" customWidth="1"/>
    <col min="6147" max="6147" width="14.625" style="2" customWidth="1"/>
    <col min="6148" max="6149" width="13.375" style="2"/>
    <col min="6150" max="6151" width="12.125" style="2" customWidth="1"/>
    <col min="6152" max="6400" width="13.375" style="2"/>
    <col min="6401" max="6402" width="13.375" style="2" customWidth="1"/>
    <col min="6403" max="6403" width="14.625" style="2" customWidth="1"/>
    <col min="6404" max="6405" width="13.375" style="2"/>
    <col min="6406" max="6407" width="12.125" style="2" customWidth="1"/>
    <col min="6408" max="6656" width="13.375" style="2"/>
    <col min="6657" max="6658" width="13.375" style="2" customWidth="1"/>
    <col min="6659" max="6659" width="14.625" style="2" customWidth="1"/>
    <col min="6660" max="6661" width="13.375" style="2"/>
    <col min="6662" max="6663" width="12.125" style="2" customWidth="1"/>
    <col min="6664" max="6912" width="13.375" style="2"/>
    <col min="6913" max="6914" width="13.375" style="2" customWidth="1"/>
    <col min="6915" max="6915" width="14.625" style="2" customWidth="1"/>
    <col min="6916" max="6917" width="13.375" style="2"/>
    <col min="6918" max="6919" width="12.125" style="2" customWidth="1"/>
    <col min="6920" max="7168" width="13.375" style="2"/>
    <col min="7169" max="7170" width="13.375" style="2" customWidth="1"/>
    <col min="7171" max="7171" width="14.625" style="2" customWidth="1"/>
    <col min="7172" max="7173" width="13.375" style="2"/>
    <col min="7174" max="7175" width="12.125" style="2" customWidth="1"/>
    <col min="7176" max="7424" width="13.375" style="2"/>
    <col min="7425" max="7426" width="13.375" style="2" customWidth="1"/>
    <col min="7427" max="7427" width="14.625" style="2" customWidth="1"/>
    <col min="7428" max="7429" width="13.375" style="2"/>
    <col min="7430" max="7431" width="12.125" style="2" customWidth="1"/>
    <col min="7432" max="7680" width="13.375" style="2"/>
    <col min="7681" max="7682" width="13.375" style="2" customWidth="1"/>
    <col min="7683" max="7683" width="14.625" style="2" customWidth="1"/>
    <col min="7684" max="7685" width="13.375" style="2"/>
    <col min="7686" max="7687" width="12.125" style="2" customWidth="1"/>
    <col min="7688" max="7936" width="13.375" style="2"/>
    <col min="7937" max="7938" width="13.375" style="2" customWidth="1"/>
    <col min="7939" max="7939" width="14.625" style="2" customWidth="1"/>
    <col min="7940" max="7941" width="13.375" style="2"/>
    <col min="7942" max="7943" width="12.125" style="2" customWidth="1"/>
    <col min="7944" max="8192" width="13.375" style="2"/>
    <col min="8193" max="8194" width="13.375" style="2" customWidth="1"/>
    <col min="8195" max="8195" width="14.625" style="2" customWidth="1"/>
    <col min="8196" max="8197" width="13.375" style="2"/>
    <col min="8198" max="8199" width="12.125" style="2" customWidth="1"/>
    <col min="8200" max="8448" width="13.375" style="2"/>
    <col min="8449" max="8450" width="13.375" style="2" customWidth="1"/>
    <col min="8451" max="8451" width="14.625" style="2" customWidth="1"/>
    <col min="8452" max="8453" width="13.375" style="2"/>
    <col min="8454" max="8455" width="12.125" style="2" customWidth="1"/>
    <col min="8456" max="8704" width="13.375" style="2"/>
    <col min="8705" max="8706" width="13.375" style="2" customWidth="1"/>
    <col min="8707" max="8707" width="14.625" style="2" customWidth="1"/>
    <col min="8708" max="8709" width="13.375" style="2"/>
    <col min="8710" max="8711" width="12.125" style="2" customWidth="1"/>
    <col min="8712" max="8960" width="13.375" style="2"/>
    <col min="8961" max="8962" width="13.375" style="2" customWidth="1"/>
    <col min="8963" max="8963" width="14.625" style="2" customWidth="1"/>
    <col min="8964" max="8965" width="13.375" style="2"/>
    <col min="8966" max="8967" width="12.125" style="2" customWidth="1"/>
    <col min="8968" max="9216" width="13.375" style="2"/>
    <col min="9217" max="9218" width="13.375" style="2" customWidth="1"/>
    <col min="9219" max="9219" width="14.625" style="2" customWidth="1"/>
    <col min="9220" max="9221" width="13.375" style="2"/>
    <col min="9222" max="9223" width="12.125" style="2" customWidth="1"/>
    <col min="9224" max="9472" width="13.375" style="2"/>
    <col min="9473" max="9474" width="13.375" style="2" customWidth="1"/>
    <col min="9475" max="9475" width="14.625" style="2" customWidth="1"/>
    <col min="9476" max="9477" width="13.375" style="2"/>
    <col min="9478" max="9479" width="12.125" style="2" customWidth="1"/>
    <col min="9480" max="9728" width="13.375" style="2"/>
    <col min="9729" max="9730" width="13.375" style="2" customWidth="1"/>
    <col min="9731" max="9731" width="14.625" style="2" customWidth="1"/>
    <col min="9732" max="9733" width="13.375" style="2"/>
    <col min="9734" max="9735" width="12.125" style="2" customWidth="1"/>
    <col min="9736" max="9984" width="13.375" style="2"/>
    <col min="9985" max="9986" width="13.375" style="2" customWidth="1"/>
    <col min="9987" max="9987" width="14.625" style="2" customWidth="1"/>
    <col min="9988" max="9989" width="13.375" style="2"/>
    <col min="9990" max="9991" width="12.125" style="2" customWidth="1"/>
    <col min="9992" max="10240" width="13.375" style="2"/>
    <col min="10241" max="10242" width="13.375" style="2" customWidth="1"/>
    <col min="10243" max="10243" width="14.625" style="2" customWidth="1"/>
    <col min="10244" max="10245" width="13.375" style="2"/>
    <col min="10246" max="10247" width="12.125" style="2" customWidth="1"/>
    <col min="10248" max="10496" width="13.375" style="2"/>
    <col min="10497" max="10498" width="13.375" style="2" customWidth="1"/>
    <col min="10499" max="10499" width="14.625" style="2" customWidth="1"/>
    <col min="10500" max="10501" width="13.375" style="2"/>
    <col min="10502" max="10503" width="12.125" style="2" customWidth="1"/>
    <col min="10504" max="10752" width="13.375" style="2"/>
    <col min="10753" max="10754" width="13.375" style="2" customWidth="1"/>
    <col min="10755" max="10755" width="14.625" style="2" customWidth="1"/>
    <col min="10756" max="10757" width="13.375" style="2"/>
    <col min="10758" max="10759" width="12.125" style="2" customWidth="1"/>
    <col min="10760" max="11008" width="13.375" style="2"/>
    <col min="11009" max="11010" width="13.375" style="2" customWidth="1"/>
    <col min="11011" max="11011" width="14.625" style="2" customWidth="1"/>
    <col min="11012" max="11013" width="13.375" style="2"/>
    <col min="11014" max="11015" width="12.125" style="2" customWidth="1"/>
    <col min="11016" max="11264" width="13.375" style="2"/>
    <col min="11265" max="11266" width="13.375" style="2" customWidth="1"/>
    <col min="11267" max="11267" width="14.625" style="2" customWidth="1"/>
    <col min="11268" max="11269" width="13.375" style="2"/>
    <col min="11270" max="11271" width="12.125" style="2" customWidth="1"/>
    <col min="11272" max="11520" width="13.375" style="2"/>
    <col min="11521" max="11522" width="13.375" style="2" customWidth="1"/>
    <col min="11523" max="11523" width="14.625" style="2" customWidth="1"/>
    <col min="11524" max="11525" width="13.375" style="2"/>
    <col min="11526" max="11527" width="12.125" style="2" customWidth="1"/>
    <col min="11528" max="11776" width="13.375" style="2"/>
    <col min="11777" max="11778" width="13.375" style="2" customWidth="1"/>
    <col min="11779" max="11779" width="14.625" style="2" customWidth="1"/>
    <col min="11780" max="11781" width="13.375" style="2"/>
    <col min="11782" max="11783" width="12.125" style="2" customWidth="1"/>
    <col min="11784" max="12032" width="13.375" style="2"/>
    <col min="12033" max="12034" width="13.375" style="2" customWidth="1"/>
    <col min="12035" max="12035" width="14.625" style="2" customWidth="1"/>
    <col min="12036" max="12037" width="13.375" style="2"/>
    <col min="12038" max="12039" width="12.125" style="2" customWidth="1"/>
    <col min="12040" max="12288" width="13.375" style="2"/>
    <col min="12289" max="12290" width="13.375" style="2" customWidth="1"/>
    <col min="12291" max="12291" width="14.625" style="2" customWidth="1"/>
    <col min="12292" max="12293" width="13.375" style="2"/>
    <col min="12294" max="12295" width="12.125" style="2" customWidth="1"/>
    <col min="12296" max="12544" width="13.375" style="2"/>
    <col min="12545" max="12546" width="13.375" style="2" customWidth="1"/>
    <col min="12547" max="12547" width="14.625" style="2" customWidth="1"/>
    <col min="12548" max="12549" width="13.375" style="2"/>
    <col min="12550" max="12551" width="12.125" style="2" customWidth="1"/>
    <col min="12552" max="12800" width="13.375" style="2"/>
    <col min="12801" max="12802" width="13.375" style="2" customWidth="1"/>
    <col min="12803" max="12803" width="14.625" style="2" customWidth="1"/>
    <col min="12804" max="12805" width="13.375" style="2"/>
    <col min="12806" max="12807" width="12.125" style="2" customWidth="1"/>
    <col min="12808" max="13056" width="13.375" style="2"/>
    <col min="13057" max="13058" width="13.375" style="2" customWidth="1"/>
    <col min="13059" max="13059" width="14.625" style="2" customWidth="1"/>
    <col min="13060" max="13061" width="13.375" style="2"/>
    <col min="13062" max="13063" width="12.125" style="2" customWidth="1"/>
    <col min="13064" max="13312" width="13.375" style="2"/>
    <col min="13313" max="13314" width="13.375" style="2" customWidth="1"/>
    <col min="13315" max="13315" width="14.625" style="2" customWidth="1"/>
    <col min="13316" max="13317" width="13.375" style="2"/>
    <col min="13318" max="13319" width="12.125" style="2" customWidth="1"/>
    <col min="13320" max="13568" width="13.375" style="2"/>
    <col min="13569" max="13570" width="13.375" style="2" customWidth="1"/>
    <col min="13571" max="13571" width="14.625" style="2" customWidth="1"/>
    <col min="13572" max="13573" width="13.375" style="2"/>
    <col min="13574" max="13575" width="12.125" style="2" customWidth="1"/>
    <col min="13576" max="13824" width="13.375" style="2"/>
    <col min="13825" max="13826" width="13.375" style="2" customWidth="1"/>
    <col min="13827" max="13827" width="14.625" style="2" customWidth="1"/>
    <col min="13828" max="13829" width="13.375" style="2"/>
    <col min="13830" max="13831" width="12.125" style="2" customWidth="1"/>
    <col min="13832" max="14080" width="13.375" style="2"/>
    <col min="14081" max="14082" width="13.375" style="2" customWidth="1"/>
    <col min="14083" max="14083" width="14.625" style="2" customWidth="1"/>
    <col min="14084" max="14085" width="13.375" style="2"/>
    <col min="14086" max="14087" width="12.125" style="2" customWidth="1"/>
    <col min="14088" max="14336" width="13.375" style="2"/>
    <col min="14337" max="14338" width="13.375" style="2" customWidth="1"/>
    <col min="14339" max="14339" width="14.625" style="2" customWidth="1"/>
    <col min="14340" max="14341" width="13.375" style="2"/>
    <col min="14342" max="14343" width="12.125" style="2" customWidth="1"/>
    <col min="14344" max="14592" width="13.375" style="2"/>
    <col min="14593" max="14594" width="13.375" style="2" customWidth="1"/>
    <col min="14595" max="14595" width="14.625" style="2" customWidth="1"/>
    <col min="14596" max="14597" width="13.375" style="2"/>
    <col min="14598" max="14599" width="12.125" style="2" customWidth="1"/>
    <col min="14600" max="14848" width="13.375" style="2"/>
    <col min="14849" max="14850" width="13.375" style="2" customWidth="1"/>
    <col min="14851" max="14851" width="14.625" style="2" customWidth="1"/>
    <col min="14852" max="14853" width="13.375" style="2"/>
    <col min="14854" max="14855" width="12.125" style="2" customWidth="1"/>
    <col min="14856" max="15104" width="13.375" style="2"/>
    <col min="15105" max="15106" width="13.375" style="2" customWidth="1"/>
    <col min="15107" max="15107" width="14.625" style="2" customWidth="1"/>
    <col min="15108" max="15109" width="13.375" style="2"/>
    <col min="15110" max="15111" width="12.125" style="2" customWidth="1"/>
    <col min="15112" max="15360" width="13.375" style="2"/>
    <col min="15361" max="15362" width="13.375" style="2" customWidth="1"/>
    <col min="15363" max="15363" width="14.625" style="2" customWidth="1"/>
    <col min="15364" max="15365" width="13.375" style="2"/>
    <col min="15366" max="15367" width="12.125" style="2" customWidth="1"/>
    <col min="15368" max="15616" width="13.375" style="2"/>
    <col min="15617" max="15618" width="13.375" style="2" customWidth="1"/>
    <col min="15619" max="15619" width="14.625" style="2" customWidth="1"/>
    <col min="15620" max="15621" width="13.375" style="2"/>
    <col min="15622" max="15623" width="12.125" style="2" customWidth="1"/>
    <col min="15624" max="15872" width="13.375" style="2"/>
    <col min="15873" max="15874" width="13.375" style="2" customWidth="1"/>
    <col min="15875" max="15875" width="14.625" style="2" customWidth="1"/>
    <col min="15876" max="15877" width="13.375" style="2"/>
    <col min="15878" max="15879" width="12.125" style="2" customWidth="1"/>
    <col min="15880" max="16128" width="13.375" style="2"/>
    <col min="16129" max="16130" width="13.375" style="2" customWidth="1"/>
    <col min="16131" max="16131" width="14.625" style="2" customWidth="1"/>
    <col min="16132" max="16133" width="13.375" style="2"/>
    <col min="16134" max="16135" width="12.125" style="2" customWidth="1"/>
    <col min="16136" max="16384" width="13.375" style="2"/>
  </cols>
  <sheetData>
    <row r="1" spans="1:11" x14ac:dyDescent="0.2">
      <c r="A1" s="1"/>
      <c r="G1" s="1" t="s">
        <v>0</v>
      </c>
    </row>
    <row r="5" spans="1:11" x14ac:dyDescent="0.2">
      <c r="E5" s="3"/>
    </row>
    <row r="6" spans="1:11" x14ac:dyDescent="0.2">
      <c r="E6" s="3" t="s">
        <v>1</v>
      </c>
    </row>
    <row r="7" spans="1:11" ht="18" thickBot="1" x14ac:dyDescent="0.25">
      <c r="B7" s="4"/>
      <c r="C7" s="4"/>
      <c r="D7" s="4"/>
      <c r="E7" s="4"/>
      <c r="F7" s="5" t="s">
        <v>2</v>
      </c>
      <c r="G7" s="4"/>
      <c r="H7" s="4"/>
      <c r="I7" s="4"/>
      <c r="J7" s="4"/>
      <c r="K7" s="6" t="s">
        <v>3</v>
      </c>
    </row>
    <row r="8" spans="1:11" x14ac:dyDescent="0.2">
      <c r="B8" s="7"/>
      <c r="C8" s="8"/>
      <c r="D8" s="7"/>
      <c r="E8" s="7"/>
      <c r="F8" s="9"/>
      <c r="G8" s="7"/>
      <c r="H8" s="7"/>
      <c r="I8" s="7"/>
      <c r="J8" s="7"/>
      <c r="K8" s="10"/>
    </row>
    <row r="9" spans="1:11" x14ac:dyDescent="0.2">
      <c r="C9" s="11"/>
      <c r="D9" s="12"/>
      <c r="E9" s="13" t="s">
        <v>4</v>
      </c>
      <c r="F9" s="14"/>
      <c r="G9" s="12"/>
      <c r="H9" s="13" t="s">
        <v>5</v>
      </c>
      <c r="I9" s="14"/>
      <c r="J9" s="337" t="s">
        <v>6</v>
      </c>
      <c r="K9" s="338"/>
    </row>
    <row r="10" spans="1:11" x14ac:dyDescent="0.2">
      <c r="C10" s="11"/>
      <c r="D10" s="11"/>
      <c r="E10" s="11"/>
      <c r="F10" s="11"/>
      <c r="G10" s="11"/>
      <c r="H10" s="11"/>
      <c r="I10" s="11"/>
      <c r="J10" s="15" t="s">
        <v>7</v>
      </c>
      <c r="K10" s="11"/>
    </row>
    <row r="11" spans="1:11" x14ac:dyDescent="0.2">
      <c r="C11" s="16" t="s">
        <v>8</v>
      </c>
      <c r="D11" s="16" t="s">
        <v>9</v>
      </c>
      <c r="E11" s="16" t="s">
        <v>10</v>
      </c>
      <c r="F11" s="16" t="s">
        <v>11</v>
      </c>
      <c r="G11" s="16" t="s">
        <v>12</v>
      </c>
      <c r="H11" s="16" t="s">
        <v>13</v>
      </c>
      <c r="I11" s="16" t="s">
        <v>14</v>
      </c>
      <c r="J11" s="17" t="s">
        <v>15</v>
      </c>
      <c r="K11" s="17" t="s">
        <v>16</v>
      </c>
    </row>
    <row r="12" spans="1:11" x14ac:dyDescent="0.2">
      <c r="B12" s="18"/>
      <c r="C12" s="19"/>
      <c r="D12" s="19"/>
      <c r="E12" s="19"/>
      <c r="F12" s="19"/>
      <c r="G12" s="19"/>
      <c r="H12" s="19"/>
      <c r="I12" s="19"/>
      <c r="J12" s="20" t="s">
        <v>17</v>
      </c>
      <c r="K12" s="21" t="s">
        <v>18</v>
      </c>
    </row>
    <row r="13" spans="1:11" x14ac:dyDescent="0.2">
      <c r="C13" s="11"/>
    </row>
    <row r="14" spans="1:11" x14ac:dyDescent="0.2">
      <c r="B14" s="22" t="s">
        <v>8</v>
      </c>
      <c r="C14" s="23">
        <f t="shared" ref="C14:K14" si="0">SUM(C16:C71)</f>
        <v>499157</v>
      </c>
      <c r="D14" s="24">
        <f t="shared" si="0"/>
        <v>47043</v>
      </c>
      <c r="E14" s="24">
        <f t="shared" si="0"/>
        <v>1393</v>
      </c>
      <c r="F14" s="24">
        <f t="shared" si="0"/>
        <v>4276</v>
      </c>
      <c r="G14" s="24">
        <f t="shared" si="0"/>
        <v>175</v>
      </c>
      <c r="H14" s="24">
        <f t="shared" si="0"/>
        <v>48940</v>
      </c>
      <c r="I14" s="24">
        <f t="shared" si="0"/>
        <v>82891</v>
      </c>
      <c r="J14" s="24">
        <f t="shared" si="0"/>
        <v>3964</v>
      </c>
      <c r="K14" s="24">
        <f t="shared" si="0"/>
        <v>28534</v>
      </c>
    </row>
    <row r="15" spans="1:11" x14ac:dyDescent="0.2">
      <c r="C15" s="11"/>
    </row>
    <row r="16" spans="1:11" x14ac:dyDescent="0.2">
      <c r="B16" s="1" t="s">
        <v>19</v>
      </c>
      <c r="C16" s="25">
        <f t="shared" ref="C16:C22" si="1">SUM(D16:K16,C90:H90)</f>
        <v>176586</v>
      </c>
      <c r="D16" s="26">
        <v>3747</v>
      </c>
      <c r="E16" s="27">
        <v>40</v>
      </c>
      <c r="F16" s="27">
        <v>529</v>
      </c>
      <c r="G16" s="27">
        <v>33</v>
      </c>
      <c r="H16" s="26">
        <v>16758</v>
      </c>
      <c r="I16" s="26">
        <v>32632</v>
      </c>
      <c r="J16" s="26">
        <v>1619</v>
      </c>
      <c r="K16" s="26">
        <v>11793</v>
      </c>
    </row>
    <row r="17" spans="2:11" x14ac:dyDescent="0.2">
      <c r="B17" s="1" t="s">
        <v>20</v>
      </c>
      <c r="C17" s="25">
        <f t="shared" si="1"/>
        <v>20950</v>
      </c>
      <c r="D17" s="26">
        <v>799</v>
      </c>
      <c r="E17" s="27">
        <v>3</v>
      </c>
      <c r="F17" s="27">
        <v>31</v>
      </c>
      <c r="G17" s="27">
        <v>2</v>
      </c>
      <c r="H17" s="26">
        <v>1844</v>
      </c>
      <c r="I17" s="26">
        <v>5101</v>
      </c>
      <c r="J17" s="26">
        <v>152</v>
      </c>
      <c r="K17" s="26">
        <v>1089</v>
      </c>
    </row>
    <row r="18" spans="2:11" x14ac:dyDescent="0.2">
      <c r="B18" s="1" t="s">
        <v>21</v>
      </c>
      <c r="C18" s="25">
        <f t="shared" si="1"/>
        <v>25046</v>
      </c>
      <c r="D18" s="26">
        <v>1778</v>
      </c>
      <c r="E18" s="27">
        <v>42</v>
      </c>
      <c r="F18" s="27" t="s">
        <v>22</v>
      </c>
      <c r="G18" s="27">
        <v>2</v>
      </c>
      <c r="H18" s="26">
        <v>1731</v>
      </c>
      <c r="I18" s="26">
        <v>4563</v>
      </c>
      <c r="J18" s="26">
        <v>259</v>
      </c>
      <c r="K18" s="26">
        <v>1674</v>
      </c>
    </row>
    <row r="19" spans="2:11" x14ac:dyDescent="0.2">
      <c r="B19" s="1" t="s">
        <v>23</v>
      </c>
      <c r="C19" s="25">
        <f t="shared" si="1"/>
        <v>15958</v>
      </c>
      <c r="D19" s="26">
        <v>2137</v>
      </c>
      <c r="E19" s="27">
        <v>5</v>
      </c>
      <c r="F19" s="27">
        <v>524</v>
      </c>
      <c r="G19" s="27" t="s">
        <v>22</v>
      </c>
      <c r="H19" s="26">
        <v>1962</v>
      </c>
      <c r="I19" s="26">
        <v>3280</v>
      </c>
      <c r="J19" s="26">
        <v>69</v>
      </c>
      <c r="K19" s="26">
        <v>686</v>
      </c>
    </row>
    <row r="20" spans="2:11" x14ac:dyDescent="0.2">
      <c r="B20" s="1" t="s">
        <v>24</v>
      </c>
      <c r="C20" s="25">
        <f t="shared" si="1"/>
        <v>12613</v>
      </c>
      <c r="D20" s="26">
        <v>1588</v>
      </c>
      <c r="E20" s="27">
        <v>7</v>
      </c>
      <c r="F20" s="27">
        <v>157</v>
      </c>
      <c r="G20" s="27">
        <v>2</v>
      </c>
      <c r="H20" s="26">
        <v>1502</v>
      </c>
      <c r="I20" s="26">
        <v>1712</v>
      </c>
      <c r="J20" s="26">
        <v>205</v>
      </c>
      <c r="K20" s="26">
        <v>488</v>
      </c>
    </row>
    <row r="21" spans="2:11" x14ac:dyDescent="0.2">
      <c r="B21" s="1" t="s">
        <v>25</v>
      </c>
      <c r="C21" s="25">
        <f t="shared" si="1"/>
        <v>34582</v>
      </c>
      <c r="D21" s="26">
        <v>4404</v>
      </c>
      <c r="E21" s="27">
        <v>112</v>
      </c>
      <c r="F21" s="27">
        <v>350</v>
      </c>
      <c r="G21" s="27">
        <v>4</v>
      </c>
      <c r="H21" s="26">
        <v>3651</v>
      </c>
      <c r="I21" s="26">
        <v>4068</v>
      </c>
      <c r="J21" s="26">
        <v>265</v>
      </c>
      <c r="K21" s="26">
        <v>1593</v>
      </c>
    </row>
    <row r="22" spans="2:11" x14ac:dyDescent="0.2">
      <c r="B22" s="1" t="s">
        <v>26</v>
      </c>
      <c r="C22" s="25">
        <f t="shared" si="1"/>
        <v>14364</v>
      </c>
      <c r="D22" s="26">
        <v>162</v>
      </c>
      <c r="E22" s="27">
        <v>71</v>
      </c>
      <c r="F22" s="27">
        <v>69</v>
      </c>
      <c r="G22" s="27">
        <v>11</v>
      </c>
      <c r="H22" s="26">
        <v>1719</v>
      </c>
      <c r="I22" s="26">
        <v>1285</v>
      </c>
      <c r="J22" s="26">
        <v>164</v>
      </c>
      <c r="K22" s="26">
        <v>788</v>
      </c>
    </row>
    <row r="23" spans="2:11" x14ac:dyDescent="0.2">
      <c r="C23" s="11"/>
      <c r="D23" s="28"/>
      <c r="E23" s="28"/>
      <c r="F23" s="28"/>
      <c r="G23" s="28"/>
      <c r="H23" s="28"/>
      <c r="I23" s="28"/>
      <c r="J23" s="28"/>
      <c r="K23" s="28"/>
    </row>
    <row r="24" spans="2:11" x14ac:dyDescent="0.2">
      <c r="B24" s="1" t="s">
        <v>27</v>
      </c>
      <c r="C24" s="25">
        <f t="shared" ref="C24:C32" si="2">SUM(D24:K24,C98:H98)</f>
        <v>7623</v>
      </c>
      <c r="D24" s="26">
        <v>2022</v>
      </c>
      <c r="E24" s="27" t="s">
        <v>28</v>
      </c>
      <c r="F24" s="27">
        <v>109</v>
      </c>
      <c r="G24" s="27">
        <v>1</v>
      </c>
      <c r="H24" s="26">
        <v>723</v>
      </c>
      <c r="I24" s="26">
        <v>1207</v>
      </c>
      <c r="J24" s="26">
        <v>45</v>
      </c>
      <c r="K24" s="26">
        <v>444</v>
      </c>
    </row>
    <row r="25" spans="2:11" x14ac:dyDescent="0.2">
      <c r="B25" s="1" t="s">
        <v>29</v>
      </c>
      <c r="C25" s="25">
        <f t="shared" si="2"/>
        <v>4094</v>
      </c>
      <c r="D25" s="26">
        <v>425</v>
      </c>
      <c r="E25" s="27">
        <v>6</v>
      </c>
      <c r="F25" s="27">
        <v>3</v>
      </c>
      <c r="G25" s="27" t="s">
        <v>28</v>
      </c>
      <c r="H25" s="26">
        <v>326</v>
      </c>
      <c r="I25" s="26">
        <v>1137</v>
      </c>
      <c r="J25" s="26">
        <v>33</v>
      </c>
      <c r="K25" s="26">
        <v>234</v>
      </c>
    </row>
    <row r="26" spans="2:11" x14ac:dyDescent="0.2">
      <c r="B26" s="1" t="s">
        <v>30</v>
      </c>
      <c r="C26" s="25">
        <f t="shared" si="2"/>
        <v>2002</v>
      </c>
      <c r="D26" s="26">
        <v>523</v>
      </c>
      <c r="E26" s="27">
        <v>13</v>
      </c>
      <c r="F26" s="27" t="s">
        <v>28</v>
      </c>
      <c r="G26" s="27" t="s">
        <v>28</v>
      </c>
      <c r="H26" s="26">
        <v>242</v>
      </c>
      <c r="I26" s="26">
        <v>332</v>
      </c>
      <c r="J26" s="26">
        <v>9</v>
      </c>
      <c r="K26" s="26">
        <v>110</v>
      </c>
    </row>
    <row r="27" spans="2:11" x14ac:dyDescent="0.2">
      <c r="B27" s="1" t="s">
        <v>31</v>
      </c>
      <c r="C27" s="25">
        <f t="shared" si="2"/>
        <v>7587</v>
      </c>
      <c r="D27" s="26">
        <v>1603</v>
      </c>
      <c r="E27" s="27">
        <v>8</v>
      </c>
      <c r="F27" s="27">
        <v>7</v>
      </c>
      <c r="G27" s="27">
        <v>2</v>
      </c>
      <c r="H27" s="26">
        <v>575</v>
      </c>
      <c r="I27" s="26">
        <v>1137</v>
      </c>
      <c r="J27" s="26">
        <v>45</v>
      </c>
      <c r="K27" s="26">
        <v>527</v>
      </c>
    </row>
    <row r="28" spans="2:11" x14ac:dyDescent="0.2">
      <c r="B28" s="1" t="s">
        <v>32</v>
      </c>
      <c r="C28" s="25">
        <f t="shared" si="2"/>
        <v>8529</v>
      </c>
      <c r="D28" s="26">
        <v>2673</v>
      </c>
      <c r="E28" s="27">
        <v>13</v>
      </c>
      <c r="F28" s="27" t="s">
        <v>28</v>
      </c>
      <c r="G28" s="27">
        <v>6</v>
      </c>
      <c r="H28" s="26">
        <v>553</v>
      </c>
      <c r="I28" s="26">
        <v>1150</v>
      </c>
      <c r="J28" s="26">
        <v>54</v>
      </c>
      <c r="K28" s="26">
        <v>441</v>
      </c>
    </row>
    <row r="29" spans="2:11" x14ac:dyDescent="0.2">
      <c r="B29" s="1" t="s">
        <v>33</v>
      </c>
      <c r="C29" s="25">
        <f t="shared" si="2"/>
        <v>4475</v>
      </c>
      <c r="D29" s="26">
        <v>1085</v>
      </c>
      <c r="E29" s="27" t="s">
        <v>28</v>
      </c>
      <c r="F29" s="27" t="s">
        <v>28</v>
      </c>
      <c r="G29" s="27">
        <v>1</v>
      </c>
      <c r="H29" s="26">
        <v>346</v>
      </c>
      <c r="I29" s="26">
        <v>647</v>
      </c>
      <c r="J29" s="26">
        <v>28</v>
      </c>
      <c r="K29" s="26">
        <v>284</v>
      </c>
    </row>
    <row r="30" spans="2:11" x14ac:dyDescent="0.2">
      <c r="B30" s="1" t="s">
        <v>34</v>
      </c>
      <c r="C30" s="25">
        <f t="shared" si="2"/>
        <v>4042</v>
      </c>
      <c r="D30" s="26">
        <v>1145</v>
      </c>
      <c r="E30" s="27">
        <v>2</v>
      </c>
      <c r="F30" s="27">
        <v>1</v>
      </c>
      <c r="G30" s="27">
        <v>7</v>
      </c>
      <c r="H30" s="26">
        <v>348</v>
      </c>
      <c r="I30" s="26">
        <v>650</v>
      </c>
      <c r="J30" s="26">
        <v>26</v>
      </c>
      <c r="K30" s="26">
        <v>234</v>
      </c>
    </row>
    <row r="31" spans="2:11" x14ac:dyDescent="0.2">
      <c r="B31" s="1" t="s">
        <v>35</v>
      </c>
      <c r="C31" s="25">
        <f t="shared" si="2"/>
        <v>10030</v>
      </c>
      <c r="D31" s="26">
        <v>733</v>
      </c>
      <c r="E31" s="27">
        <v>4</v>
      </c>
      <c r="F31" s="27">
        <v>5</v>
      </c>
      <c r="G31" s="27">
        <v>4</v>
      </c>
      <c r="H31" s="26">
        <v>1040</v>
      </c>
      <c r="I31" s="26">
        <v>2280</v>
      </c>
      <c r="J31" s="26">
        <v>91</v>
      </c>
      <c r="K31" s="26">
        <v>772</v>
      </c>
    </row>
    <row r="32" spans="2:11" x14ac:dyDescent="0.2">
      <c r="B32" s="1" t="s">
        <v>36</v>
      </c>
      <c r="C32" s="25">
        <f t="shared" si="2"/>
        <v>22158</v>
      </c>
      <c r="D32" s="26">
        <v>916</v>
      </c>
      <c r="E32" s="27">
        <v>2</v>
      </c>
      <c r="F32" s="27">
        <v>3</v>
      </c>
      <c r="G32" s="27">
        <v>39</v>
      </c>
      <c r="H32" s="26">
        <v>2143</v>
      </c>
      <c r="I32" s="26">
        <v>4351</v>
      </c>
      <c r="J32" s="26">
        <v>197</v>
      </c>
      <c r="K32" s="26">
        <v>1729</v>
      </c>
    </row>
    <row r="33" spans="2:11" x14ac:dyDescent="0.2">
      <c r="C33" s="11"/>
      <c r="D33" s="28"/>
      <c r="E33" s="28"/>
      <c r="F33" s="28"/>
      <c r="G33" s="28"/>
      <c r="H33" s="28"/>
      <c r="I33" s="28"/>
      <c r="J33" s="28"/>
      <c r="K33" s="28"/>
    </row>
    <row r="34" spans="2:11" x14ac:dyDescent="0.2">
      <c r="B34" s="1" t="s">
        <v>37</v>
      </c>
      <c r="C34" s="25">
        <f>SUM(D34:K34,C108:H108)</f>
        <v>10358</v>
      </c>
      <c r="D34" s="26">
        <v>2565</v>
      </c>
      <c r="E34" s="27">
        <v>8</v>
      </c>
      <c r="F34" s="27">
        <v>5</v>
      </c>
      <c r="G34" s="27">
        <v>7</v>
      </c>
      <c r="H34" s="26">
        <v>778</v>
      </c>
      <c r="I34" s="26">
        <v>1897</v>
      </c>
      <c r="J34" s="26">
        <v>56</v>
      </c>
      <c r="K34" s="26">
        <v>514</v>
      </c>
    </row>
    <row r="35" spans="2:11" x14ac:dyDescent="0.2">
      <c r="B35" s="1" t="s">
        <v>38</v>
      </c>
      <c r="C35" s="25">
        <f>SUM(D35:K35,C109:H109)</f>
        <v>7271</v>
      </c>
      <c r="D35" s="26">
        <v>336</v>
      </c>
      <c r="E35" s="27">
        <v>8</v>
      </c>
      <c r="F35" s="27">
        <v>3</v>
      </c>
      <c r="G35" s="27">
        <v>3</v>
      </c>
      <c r="H35" s="26">
        <v>605</v>
      </c>
      <c r="I35" s="26">
        <v>2115</v>
      </c>
      <c r="J35" s="26">
        <v>57</v>
      </c>
      <c r="K35" s="26">
        <v>417</v>
      </c>
    </row>
    <row r="36" spans="2:11" x14ac:dyDescent="0.2">
      <c r="B36" s="1" t="s">
        <v>39</v>
      </c>
      <c r="C36" s="25">
        <f>SUM(D36:K36,C110:H110)</f>
        <v>2903</v>
      </c>
      <c r="D36" s="26">
        <v>604</v>
      </c>
      <c r="E36" s="27">
        <v>21</v>
      </c>
      <c r="F36" s="27" t="s">
        <v>28</v>
      </c>
      <c r="G36" s="27" t="s">
        <v>28</v>
      </c>
      <c r="H36" s="26">
        <v>231</v>
      </c>
      <c r="I36" s="26">
        <v>484</v>
      </c>
      <c r="J36" s="26">
        <v>15</v>
      </c>
      <c r="K36" s="26">
        <v>246</v>
      </c>
    </row>
    <row r="37" spans="2:11" x14ac:dyDescent="0.2">
      <c r="B37" s="1" t="s">
        <v>40</v>
      </c>
      <c r="C37" s="25">
        <f>SUM(D37:K37,C111:H111)</f>
        <v>2486</v>
      </c>
      <c r="D37" s="26">
        <v>136</v>
      </c>
      <c r="E37" s="27">
        <v>30</v>
      </c>
      <c r="F37" s="27" t="s">
        <v>28</v>
      </c>
      <c r="G37" s="27" t="s">
        <v>28</v>
      </c>
      <c r="H37" s="26">
        <v>192</v>
      </c>
      <c r="I37" s="26">
        <v>235</v>
      </c>
      <c r="J37" s="26">
        <v>11</v>
      </c>
      <c r="K37" s="26">
        <v>118</v>
      </c>
    </row>
    <row r="38" spans="2:11" x14ac:dyDescent="0.2">
      <c r="B38" s="1" t="s">
        <v>41</v>
      </c>
      <c r="C38" s="25">
        <f>SUM(D38:K38,C112:H112)</f>
        <v>283</v>
      </c>
      <c r="D38" s="26">
        <v>28</v>
      </c>
      <c r="E38" s="27">
        <v>16</v>
      </c>
      <c r="F38" s="27" t="s">
        <v>28</v>
      </c>
      <c r="G38" s="27" t="s">
        <v>28</v>
      </c>
      <c r="H38" s="26">
        <v>37</v>
      </c>
      <c r="I38" s="26">
        <v>26</v>
      </c>
      <c r="J38" s="27" t="s">
        <v>28</v>
      </c>
      <c r="K38" s="26">
        <v>12</v>
      </c>
    </row>
    <row r="39" spans="2:11" x14ac:dyDescent="0.2">
      <c r="C39" s="11"/>
      <c r="D39" s="28"/>
      <c r="E39" s="28"/>
      <c r="F39" s="28"/>
      <c r="G39" s="28"/>
      <c r="H39" s="28"/>
      <c r="I39" s="28"/>
      <c r="J39" s="28"/>
      <c r="K39" s="28"/>
    </row>
    <row r="40" spans="2:11" x14ac:dyDescent="0.2">
      <c r="B40" s="1" t="s">
        <v>42</v>
      </c>
      <c r="C40" s="25">
        <f>SUM(D40:K40,C114:H114)</f>
        <v>7025</v>
      </c>
      <c r="D40" s="26">
        <v>946</v>
      </c>
      <c r="E40" s="27">
        <v>2</v>
      </c>
      <c r="F40" s="27">
        <v>138</v>
      </c>
      <c r="G40" s="27">
        <v>1</v>
      </c>
      <c r="H40" s="26">
        <v>785</v>
      </c>
      <c r="I40" s="26">
        <v>1118</v>
      </c>
      <c r="J40" s="26">
        <v>26</v>
      </c>
      <c r="K40" s="26">
        <v>355</v>
      </c>
    </row>
    <row r="41" spans="2:11" x14ac:dyDescent="0.2">
      <c r="B41" s="1" t="s">
        <v>43</v>
      </c>
      <c r="C41" s="25">
        <f>SUM(D41:K41,C115:H115)</f>
        <v>4031</v>
      </c>
      <c r="D41" s="26">
        <v>1001</v>
      </c>
      <c r="E41" s="27">
        <v>22</v>
      </c>
      <c r="F41" s="27">
        <v>60</v>
      </c>
      <c r="G41" s="27">
        <v>1</v>
      </c>
      <c r="H41" s="26">
        <v>526</v>
      </c>
      <c r="I41" s="26">
        <v>615</v>
      </c>
      <c r="J41" s="26">
        <v>26</v>
      </c>
      <c r="K41" s="26">
        <v>161</v>
      </c>
    </row>
    <row r="42" spans="2:11" x14ac:dyDescent="0.2">
      <c r="B42" s="1" t="s">
        <v>44</v>
      </c>
      <c r="C42" s="25">
        <f>SUM(D42:K42,C116:H116)</f>
        <v>7437</v>
      </c>
      <c r="D42" s="26">
        <v>2091</v>
      </c>
      <c r="E42" s="27">
        <v>4</v>
      </c>
      <c r="F42" s="27">
        <v>6</v>
      </c>
      <c r="G42" s="27">
        <v>1</v>
      </c>
      <c r="H42" s="26">
        <v>797</v>
      </c>
      <c r="I42" s="26">
        <v>876</v>
      </c>
      <c r="J42" s="26">
        <v>47</v>
      </c>
      <c r="K42" s="26">
        <v>300</v>
      </c>
    </row>
    <row r="43" spans="2:11" x14ac:dyDescent="0.2">
      <c r="B43" s="1" t="s">
        <v>45</v>
      </c>
      <c r="C43" s="25">
        <f>SUM(D43:K43,C117:H117)</f>
        <v>5168</v>
      </c>
      <c r="D43" s="26">
        <v>2328</v>
      </c>
      <c r="E43" s="27">
        <v>9</v>
      </c>
      <c r="F43" s="27" t="s">
        <v>28</v>
      </c>
      <c r="G43" s="27" t="s">
        <v>28</v>
      </c>
      <c r="H43" s="26">
        <v>409</v>
      </c>
      <c r="I43" s="26">
        <v>462</v>
      </c>
      <c r="J43" s="26">
        <v>31</v>
      </c>
      <c r="K43" s="26">
        <v>187</v>
      </c>
    </row>
    <row r="44" spans="2:11" x14ac:dyDescent="0.2">
      <c r="B44" s="1" t="s">
        <v>46</v>
      </c>
      <c r="C44" s="25">
        <f>SUM(D44:K44,C118:H118)</f>
        <v>2397</v>
      </c>
      <c r="D44" s="26">
        <v>451</v>
      </c>
      <c r="E44" s="27">
        <v>108</v>
      </c>
      <c r="F44" s="27">
        <v>2</v>
      </c>
      <c r="G44" s="27" t="s">
        <v>28</v>
      </c>
      <c r="H44" s="26">
        <v>375</v>
      </c>
      <c r="I44" s="26">
        <v>414</v>
      </c>
      <c r="J44" s="26">
        <v>7</v>
      </c>
      <c r="K44" s="26">
        <v>78</v>
      </c>
    </row>
    <row r="45" spans="2:11" x14ac:dyDescent="0.2">
      <c r="C45" s="11"/>
      <c r="D45" s="28"/>
      <c r="E45" s="28"/>
      <c r="F45" s="28"/>
      <c r="G45" s="28"/>
      <c r="H45" s="28"/>
      <c r="I45" s="28"/>
      <c r="J45" s="28"/>
      <c r="K45" s="28"/>
    </row>
    <row r="46" spans="2:11" x14ac:dyDescent="0.2">
      <c r="B46" s="1" t="s">
        <v>47</v>
      </c>
      <c r="C46" s="25">
        <f t="shared" ref="C46:C55" si="3">SUM(D46:K46,C120:H120)</f>
        <v>3820</v>
      </c>
      <c r="D46" s="26">
        <v>250</v>
      </c>
      <c r="E46" s="27">
        <v>5</v>
      </c>
      <c r="F46" s="27">
        <v>117</v>
      </c>
      <c r="G46" s="27">
        <v>5</v>
      </c>
      <c r="H46" s="26">
        <v>422</v>
      </c>
      <c r="I46" s="26">
        <v>512</v>
      </c>
      <c r="J46" s="26">
        <v>35</v>
      </c>
      <c r="K46" s="26">
        <v>194</v>
      </c>
    </row>
    <row r="47" spans="2:11" x14ac:dyDescent="0.2">
      <c r="B47" s="1" t="s">
        <v>48</v>
      </c>
      <c r="C47" s="25">
        <f t="shared" si="3"/>
        <v>3527</v>
      </c>
      <c r="D47" s="26">
        <v>706</v>
      </c>
      <c r="E47" s="27">
        <v>2</v>
      </c>
      <c r="F47" s="27">
        <v>194</v>
      </c>
      <c r="G47" s="27" t="s">
        <v>28</v>
      </c>
      <c r="H47" s="26">
        <v>326</v>
      </c>
      <c r="I47" s="26">
        <v>397</v>
      </c>
      <c r="J47" s="26">
        <v>30</v>
      </c>
      <c r="K47" s="26">
        <v>152</v>
      </c>
    </row>
    <row r="48" spans="2:11" x14ac:dyDescent="0.2">
      <c r="B48" s="1" t="s">
        <v>49</v>
      </c>
      <c r="C48" s="25">
        <f t="shared" si="3"/>
        <v>3482</v>
      </c>
      <c r="D48" s="26">
        <v>437</v>
      </c>
      <c r="E48" s="27" t="s">
        <v>28</v>
      </c>
      <c r="F48" s="27">
        <v>203</v>
      </c>
      <c r="G48" s="27">
        <v>7</v>
      </c>
      <c r="H48" s="26">
        <v>333</v>
      </c>
      <c r="I48" s="26">
        <v>632</v>
      </c>
      <c r="J48" s="26">
        <v>51</v>
      </c>
      <c r="K48" s="26">
        <v>142</v>
      </c>
    </row>
    <row r="49" spans="2:11" x14ac:dyDescent="0.2">
      <c r="B49" s="1" t="s">
        <v>50</v>
      </c>
      <c r="C49" s="25">
        <f t="shared" si="3"/>
        <v>3551</v>
      </c>
      <c r="D49" s="26">
        <v>1092</v>
      </c>
      <c r="E49" s="27">
        <v>34</v>
      </c>
      <c r="F49" s="27">
        <v>6</v>
      </c>
      <c r="G49" s="27" t="s">
        <v>28</v>
      </c>
      <c r="H49" s="26">
        <v>374</v>
      </c>
      <c r="I49" s="26">
        <v>424</v>
      </c>
      <c r="J49" s="26">
        <v>34</v>
      </c>
      <c r="K49" s="26">
        <v>107</v>
      </c>
    </row>
    <row r="50" spans="2:11" x14ac:dyDescent="0.2">
      <c r="B50" s="1" t="s">
        <v>51</v>
      </c>
      <c r="C50" s="25">
        <f t="shared" si="3"/>
        <v>1177</v>
      </c>
      <c r="D50" s="26">
        <v>230</v>
      </c>
      <c r="E50" s="27">
        <v>41</v>
      </c>
      <c r="F50" s="27" t="s">
        <v>28</v>
      </c>
      <c r="G50" s="27" t="s">
        <v>28</v>
      </c>
      <c r="H50" s="26">
        <v>191</v>
      </c>
      <c r="I50" s="26">
        <v>101</v>
      </c>
      <c r="J50" s="26">
        <v>16</v>
      </c>
      <c r="K50" s="26">
        <v>35</v>
      </c>
    </row>
    <row r="51" spans="2:11" x14ac:dyDescent="0.2">
      <c r="B51" s="1" t="s">
        <v>52</v>
      </c>
      <c r="C51" s="25">
        <f t="shared" si="3"/>
        <v>990</v>
      </c>
      <c r="D51" s="26">
        <v>215</v>
      </c>
      <c r="E51" s="27">
        <v>38</v>
      </c>
      <c r="F51" s="27">
        <v>3</v>
      </c>
      <c r="G51" s="27" t="s">
        <v>28</v>
      </c>
      <c r="H51" s="26">
        <v>128</v>
      </c>
      <c r="I51" s="26">
        <v>146</v>
      </c>
      <c r="J51" s="26">
        <v>3</v>
      </c>
      <c r="K51" s="26">
        <v>51</v>
      </c>
    </row>
    <row r="52" spans="2:11" x14ac:dyDescent="0.2">
      <c r="B52" s="1" t="s">
        <v>53</v>
      </c>
      <c r="C52" s="25">
        <f t="shared" si="3"/>
        <v>2092</v>
      </c>
      <c r="D52" s="26">
        <v>312</v>
      </c>
      <c r="E52" s="27">
        <v>73</v>
      </c>
      <c r="F52" s="27">
        <v>6</v>
      </c>
      <c r="G52" s="27">
        <v>5</v>
      </c>
      <c r="H52" s="26">
        <v>366</v>
      </c>
      <c r="I52" s="26">
        <v>248</v>
      </c>
      <c r="J52" s="26">
        <v>11</v>
      </c>
      <c r="K52" s="26">
        <v>67</v>
      </c>
    </row>
    <row r="53" spans="2:11" x14ac:dyDescent="0.2">
      <c r="B53" s="1" t="s">
        <v>54</v>
      </c>
      <c r="C53" s="25">
        <f t="shared" si="3"/>
        <v>3808</v>
      </c>
      <c r="D53" s="26">
        <v>2102</v>
      </c>
      <c r="E53" s="27">
        <v>41</v>
      </c>
      <c r="F53" s="27" t="s">
        <v>28</v>
      </c>
      <c r="G53" s="27" t="s">
        <v>28</v>
      </c>
      <c r="H53" s="26">
        <v>279</v>
      </c>
      <c r="I53" s="26">
        <v>490</v>
      </c>
      <c r="J53" s="26">
        <v>7</v>
      </c>
      <c r="K53" s="26">
        <v>91</v>
      </c>
    </row>
    <row r="54" spans="2:11" x14ac:dyDescent="0.2">
      <c r="B54" s="1" t="s">
        <v>55</v>
      </c>
      <c r="C54" s="25">
        <f t="shared" si="3"/>
        <v>4278</v>
      </c>
      <c r="D54" s="26">
        <v>997</v>
      </c>
      <c r="E54" s="27">
        <v>15</v>
      </c>
      <c r="F54" s="27">
        <v>190</v>
      </c>
      <c r="G54" s="27" t="s">
        <v>28</v>
      </c>
      <c r="H54" s="26">
        <v>376</v>
      </c>
      <c r="I54" s="26">
        <v>856</v>
      </c>
      <c r="J54" s="26">
        <v>6</v>
      </c>
      <c r="K54" s="26">
        <v>132</v>
      </c>
    </row>
    <row r="55" spans="2:11" x14ac:dyDescent="0.2">
      <c r="B55" s="1" t="s">
        <v>56</v>
      </c>
      <c r="C55" s="25">
        <f t="shared" si="3"/>
        <v>5118</v>
      </c>
      <c r="D55" s="26">
        <v>1735</v>
      </c>
      <c r="E55" s="27">
        <v>15</v>
      </c>
      <c r="F55" s="27">
        <v>48</v>
      </c>
      <c r="G55" s="27">
        <v>1</v>
      </c>
      <c r="H55" s="26">
        <v>535</v>
      </c>
      <c r="I55" s="26">
        <v>744</v>
      </c>
      <c r="J55" s="26">
        <v>10</v>
      </c>
      <c r="K55" s="26">
        <v>164</v>
      </c>
    </row>
    <row r="56" spans="2:11" x14ac:dyDescent="0.2">
      <c r="C56" s="11"/>
      <c r="D56" s="28"/>
      <c r="E56" s="28"/>
      <c r="F56" s="28"/>
      <c r="G56" s="28"/>
      <c r="H56" s="28"/>
      <c r="I56" s="28"/>
      <c r="J56" s="28"/>
      <c r="K56" s="28"/>
    </row>
    <row r="57" spans="2:11" x14ac:dyDescent="0.2">
      <c r="B57" s="1" t="s">
        <v>57</v>
      </c>
      <c r="C57" s="25">
        <f t="shared" ref="C57:C63" si="4">SUM(D57:K57,C131:H131)</f>
        <v>9770</v>
      </c>
      <c r="D57" s="26">
        <v>420</v>
      </c>
      <c r="E57" s="27">
        <v>12</v>
      </c>
      <c r="F57" s="27">
        <v>126</v>
      </c>
      <c r="G57" s="27" t="s">
        <v>28</v>
      </c>
      <c r="H57" s="26">
        <v>868</v>
      </c>
      <c r="I57" s="26">
        <v>940</v>
      </c>
      <c r="J57" s="26">
        <v>36</v>
      </c>
      <c r="K57" s="26">
        <v>340</v>
      </c>
    </row>
    <row r="58" spans="2:11" x14ac:dyDescent="0.2">
      <c r="B58" s="1" t="s">
        <v>58</v>
      </c>
      <c r="C58" s="25">
        <f t="shared" si="4"/>
        <v>1660</v>
      </c>
      <c r="D58" s="26">
        <v>292</v>
      </c>
      <c r="E58" s="27">
        <v>46</v>
      </c>
      <c r="F58" s="27">
        <v>6</v>
      </c>
      <c r="G58" s="27">
        <v>4</v>
      </c>
      <c r="H58" s="26">
        <v>204</v>
      </c>
      <c r="I58" s="26">
        <v>249</v>
      </c>
      <c r="J58" s="26">
        <v>7</v>
      </c>
      <c r="K58" s="26">
        <v>79</v>
      </c>
    </row>
    <row r="59" spans="2:11" x14ac:dyDescent="0.2">
      <c r="B59" s="1" t="s">
        <v>59</v>
      </c>
      <c r="C59" s="25">
        <f t="shared" si="4"/>
        <v>1412</v>
      </c>
      <c r="D59" s="26">
        <v>154</v>
      </c>
      <c r="E59" s="27">
        <v>78</v>
      </c>
      <c r="F59" s="27" t="s">
        <v>28</v>
      </c>
      <c r="G59" s="27" t="s">
        <v>28</v>
      </c>
      <c r="H59" s="26">
        <v>164</v>
      </c>
      <c r="I59" s="26">
        <v>182</v>
      </c>
      <c r="J59" s="26">
        <v>3</v>
      </c>
      <c r="K59" s="26">
        <v>62</v>
      </c>
    </row>
    <row r="60" spans="2:11" x14ac:dyDescent="0.2">
      <c r="B60" s="1" t="s">
        <v>60</v>
      </c>
      <c r="C60" s="25">
        <f t="shared" si="4"/>
        <v>6949</v>
      </c>
      <c r="D60" s="26">
        <v>646</v>
      </c>
      <c r="E60" s="27">
        <v>29</v>
      </c>
      <c r="F60" s="27">
        <v>26</v>
      </c>
      <c r="G60" s="27" t="s">
        <v>28</v>
      </c>
      <c r="H60" s="26">
        <v>906</v>
      </c>
      <c r="I60" s="26">
        <v>974</v>
      </c>
      <c r="J60" s="26">
        <v>39</v>
      </c>
      <c r="K60" s="26">
        <v>374</v>
      </c>
    </row>
    <row r="61" spans="2:11" x14ac:dyDescent="0.2">
      <c r="B61" s="1" t="s">
        <v>61</v>
      </c>
      <c r="C61" s="25">
        <f t="shared" si="4"/>
        <v>2104</v>
      </c>
      <c r="D61" s="26">
        <v>299</v>
      </c>
      <c r="E61" s="27">
        <v>33</v>
      </c>
      <c r="F61" s="27">
        <v>65</v>
      </c>
      <c r="G61" s="27">
        <v>8</v>
      </c>
      <c r="H61" s="26">
        <v>319</v>
      </c>
      <c r="I61" s="26">
        <v>303</v>
      </c>
      <c r="J61" s="26">
        <v>8</v>
      </c>
      <c r="K61" s="26">
        <v>68</v>
      </c>
    </row>
    <row r="62" spans="2:11" x14ac:dyDescent="0.2">
      <c r="B62" s="1" t="s">
        <v>62</v>
      </c>
      <c r="C62" s="25">
        <f t="shared" si="4"/>
        <v>2401</v>
      </c>
      <c r="D62" s="26">
        <v>152</v>
      </c>
      <c r="E62" s="27">
        <v>58</v>
      </c>
      <c r="F62" s="27">
        <v>149</v>
      </c>
      <c r="G62" s="27">
        <v>8</v>
      </c>
      <c r="H62" s="26">
        <v>376</v>
      </c>
      <c r="I62" s="26">
        <v>287</v>
      </c>
      <c r="J62" s="26">
        <v>3</v>
      </c>
      <c r="K62" s="26">
        <v>111</v>
      </c>
    </row>
    <row r="63" spans="2:11" x14ac:dyDescent="0.2">
      <c r="B63" s="1" t="s">
        <v>63</v>
      </c>
      <c r="C63" s="25">
        <f t="shared" si="4"/>
        <v>6375</v>
      </c>
      <c r="D63" s="26">
        <v>189</v>
      </c>
      <c r="E63" s="27">
        <v>25</v>
      </c>
      <c r="F63" s="27">
        <v>464</v>
      </c>
      <c r="G63" s="27">
        <v>1</v>
      </c>
      <c r="H63" s="26">
        <v>675</v>
      </c>
      <c r="I63" s="26">
        <v>372</v>
      </c>
      <c r="J63" s="26">
        <v>37</v>
      </c>
      <c r="K63" s="26">
        <v>298</v>
      </c>
    </row>
    <row r="64" spans="2:11" x14ac:dyDescent="0.2">
      <c r="C64" s="11"/>
      <c r="D64" s="28"/>
      <c r="E64" s="28"/>
      <c r="F64" s="28"/>
      <c r="G64" s="28"/>
      <c r="H64" s="28"/>
      <c r="I64" s="28"/>
      <c r="J64" s="28"/>
      <c r="K64" s="28"/>
    </row>
    <row r="65" spans="1:11" x14ac:dyDescent="0.2">
      <c r="B65" s="1" t="s">
        <v>64</v>
      </c>
      <c r="C65" s="25">
        <f t="shared" ref="C65:C71" si="5">SUM(D65:K65,C139:H139)</f>
        <v>8884</v>
      </c>
      <c r="D65" s="26">
        <v>310</v>
      </c>
      <c r="E65" s="27">
        <v>63</v>
      </c>
      <c r="F65" s="27">
        <v>336</v>
      </c>
      <c r="G65" s="27">
        <v>4</v>
      </c>
      <c r="H65" s="26">
        <v>861</v>
      </c>
      <c r="I65" s="26">
        <v>700</v>
      </c>
      <c r="J65" s="26">
        <v>34</v>
      </c>
      <c r="K65" s="26">
        <v>417</v>
      </c>
    </row>
    <row r="66" spans="1:11" x14ac:dyDescent="0.2">
      <c r="B66" s="1" t="s">
        <v>65</v>
      </c>
      <c r="C66" s="25">
        <f t="shared" si="5"/>
        <v>1550</v>
      </c>
      <c r="D66" s="26">
        <v>10</v>
      </c>
      <c r="E66" s="27">
        <v>4</v>
      </c>
      <c r="F66" s="27">
        <v>184</v>
      </c>
      <c r="G66" s="27" t="s">
        <v>28</v>
      </c>
      <c r="H66" s="26">
        <v>137</v>
      </c>
      <c r="I66" s="26">
        <v>149</v>
      </c>
      <c r="J66" s="26">
        <v>14</v>
      </c>
      <c r="K66" s="26">
        <v>52</v>
      </c>
    </row>
    <row r="67" spans="1:11" x14ac:dyDescent="0.2">
      <c r="B67" s="1" t="s">
        <v>66</v>
      </c>
      <c r="C67" s="25">
        <f t="shared" si="5"/>
        <v>2403</v>
      </c>
      <c r="D67" s="26">
        <v>86</v>
      </c>
      <c r="E67" s="27">
        <v>10</v>
      </c>
      <c r="F67" s="27">
        <v>141</v>
      </c>
      <c r="G67" s="27" t="s">
        <v>28</v>
      </c>
      <c r="H67" s="26">
        <v>305</v>
      </c>
      <c r="I67" s="26">
        <v>175</v>
      </c>
      <c r="J67" s="26">
        <v>14</v>
      </c>
      <c r="K67" s="26">
        <v>131</v>
      </c>
    </row>
    <row r="68" spans="1:11" x14ac:dyDescent="0.2">
      <c r="B68" s="1" t="s">
        <v>67</v>
      </c>
      <c r="C68" s="25">
        <f t="shared" si="5"/>
        <v>1432</v>
      </c>
      <c r="D68" s="26">
        <v>84</v>
      </c>
      <c r="E68" s="27">
        <v>112</v>
      </c>
      <c r="F68" s="27">
        <v>9</v>
      </c>
      <c r="G68" s="27" t="s">
        <v>28</v>
      </c>
      <c r="H68" s="26">
        <v>216</v>
      </c>
      <c r="I68" s="26">
        <v>78</v>
      </c>
      <c r="J68" s="26">
        <v>8</v>
      </c>
      <c r="K68" s="26">
        <v>85</v>
      </c>
    </row>
    <row r="69" spans="1:11" x14ac:dyDescent="0.2">
      <c r="B69" s="1" t="s">
        <v>68</v>
      </c>
      <c r="C69" s="25">
        <f t="shared" si="5"/>
        <v>693</v>
      </c>
      <c r="D69" s="26">
        <v>39</v>
      </c>
      <c r="E69" s="27">
        <v>31</v>
      </c>
      <c r="F69" s="27" t="s">
        <v>28</v>
      </c>
      <c r="G69" s="27">
        <v>3</v>
      </c>
      <c r="H69" s="26">
        <v>93</v>
      </c>
      <c r="I69" s="26">
        <v>45</v>
      </c>
      <c r="J69" s="26">
        <v>15</v>
      </c>
      <c r="K69" s="26">
        <v>56</v>
      </c>
    </row>
    <row r="70" spans="1:11" x14ac:dyDescent="0.2">
      <c r="B70" s="1" t="s">
        <v>69</v>
      </c>
      <c r="C70" s="25">
        <f t="shared" si="5"/>
        <v>1440</v>
      </c>
      <c r="D70" s="26">
        <v>51</v>
      </c>
      <c r="E70" s="27">
        <v>64</v>
      </c>
      <c r="F70" s="27">
        <v>1</v>
      </c>
      <c r="G70" s="27">
        <v>2</v>
      </c>
      <c r="H70" s="26">
        <v>227</v>
      </c>
      <c r="I70" s="26">
        <v>110</v>
      </c>
      <c r="J70" s="26">
        <v>6</v>
      </c>
      <c r="K70" s="26">
        <v>42</v>
      </c>
    </row>
    <row r="71" spans="1:11" x14ac:dyDescent="0.2">
      <c r="B71" s="1" t="s">
        <v>70</v>
      </c>
      <c r="C71" s="25">
        <f t="shared" si="5"/>
        <v>243</v>
      </c>
      <c r="D71" s="26">
        <v>9</v>
      </c>
      <c r="E71" s="27">
        <v>8</v>
      </c>
      <c r="F71" s="27" t="s">
        <v>28</v>
      </c>
      <c r="G71" s="27" t="s">
        <v>28</v>
      </c>
      <c r="H71" s="26">
        <v>61</v>
      </c>
      <c r="I71" s="26">
        <v>3</v>
      </c>
      <c r="J71" s="27" t="s">
        <v>28</v>
      </c>
      <c r="K71" s="26">
        <v>10</v>
      </c>
    </row>
    <row r="72" spans="1:11" ht="18" thickBot="1" x14ac:dyDescent="0.25">
      <c r="B72" s="4"/>
      <c r="C72" s="29"/>
      <c r="D72" s="30"/>
      <c r="E72" s="30"/>
      <c r="F72" s="30"/>
      <c r="G72" s="30"/>
      <c r="H72" s="30"/>
      <c r="I72" s="30"/>
      <c r="J72" s="30"/>
      <c r="K72" s="30"/>
    </row>
    <row r="73" spans="1:11" x14ac:dyDescent="0.2">
      <c r="C73" s="1" t="s">
        <v>71</v>
      </c>
    </row>
    <row r="74" spans="1:11" x14ac:dyDescent="0.2">
      <c r="A74" s="1"/>
    </row>
    <row r="75" spans="1:11" x14ac:dyDescent="0.2">
      <c r="A75" s="1"/>
    </row>
    <row r="80" spans="1:11" x14ac:dyDescent="0.2">
      <c r="E80" s="3" t="s">
        <v>72</v>
      </c>
    </row>
    <row r="81" spans="2:11" ht="18" thickBot="1" x14ac:dyDescent="0.25">
      <c r="B81" s="4"/>
      <c r="C81" s="4"/>
      <c r="D81" s="4"/>
      <c r="E81" s="4"/>
      <c r="F81" s="5" t="s">
        <v>73</v>
      </c>
      <c r="G81" s="4"/>
      <c r="H81" s="4"/>
      <c r="I81" s="4"/>
      <c r="J81" s="4"/>
      <c r="K81" s="6" t="s">
        <v>3</v>
      </c>
    </row>
    <row r="82" spans="2:11" x14ac:dyDescent="0.2">
      <c r="B82" s="7"/>
      <c r="C82" s="8"/>
      <c r="D82" s="7"/>
      <c r="E82" s="7"/>
      <c r="F82" s="9"/>
      <c r="G82" s="7"/>
      <c r="H82" s="31"/>
      <c r="I82" s="32"/>
      <c r="J82" s="32"/>
      <c r="K82" s="33"/>
    </row>
    <row r="83" spans="2:11" x14ac:dyDescent="0.2">
      <c r="C83" s="12"/>
      <c r="D83" s="13"/>
      <c r="E83" s="13" t="s">
        <v>6</v>
      </c>
      <c r="F83" s="13"/>
      <c r="G83" s="14"/>
      <c r="I83" s="11"/>
      <c r="J83" s="11"/>
      <c r="K83" s="11"/>
    </row>
    <row r="84" spans="2:11" x14ac:dyDescent="0.2">
      <c r="C84" s="16" t="s">
        <v>74</v>
      </c>
      <c r="D84" s="11"/>
      <c r="E84" s="11"/>
      <c r="F84" s="11"/>
      <c r="G84" s="11"/>
      <c r="H84" s="11"/>
      <c r="I84" s="15" t="s">
        <v>75</v>
      </c>
      <c r="J84" s="15" t="s">
        <v>75</v>
      </c>
      <c r="K84" s="15" t="s">
        <v>75</v>
      </c>
    </row>
    <row r="85" spans="2:11" x14ac:dyDescent="0.2">
      <c r="C85" s="16" t="s">
        <v>76</v>
      </c>
      <c r="D85" s="16" t="s">
        <v>77</v>
      </c>
      <c r="E85" s="16" t="s">
        <v>78</v>
      </c>
      <c r="F85" s="16" t="s">
        <v>79</v>
      </c>
      <c r="G85" s="16" t="s">
        <v>80</v>
      </c>
      <c r="H85" s="16" t="s">
        <v>81</v>
      </c>
      <c r="I85" s="15" t="s">
        <v>82</v>
      </c>
      <c r="J85" s="15" t="s">
        <v>83</v>
      </c>
      <c r="K85" s="15" t="s">
        <v>84</v>
      </c>
    </row>
    <row r="86" spans="2:11" x14ac:dyDescent="0.2">
      <c r="B86" s="18"/>
      <c r="C86" s="21" t="s">
        <v>85</v>
      </c>
      <c r="D86" s="21" t="s">
        <v>86</v>
      </c>
      <c r="E86" s="19"/>
      <c r="F86" s="19"/>
      <c r="G86" s="19"/>
      <c r="H86" s="19"/>
      <c r="I86" s="19"/>
      <c r="J86" s="19"/>
      <c r="K86" s="19"/>
    </row>
    <row r="87" spans="2:11" x14ac:dyDescent="0.2">
      <c r="C87" s="11"/>
    </row>
    <row r="88" spans="2:11" x14ac:dyDescent="0.2">
      <c r="B88" s="22" t="s">
        <v>8</v>
      </c>
      <c r="C88" s="23">
        <f t="shared" ref="C88:K88" si="6">SUM(C90:C145)</f>
        <v>108689</v>
      </c>
      <c r="D88" s="24">
        <f t="shared" si="6"/>
        <v>12551</v>
      </c>
      <c r="E88" s="24">
        <f t="shared" si="6"/>
        <v>3636</v>
      </c>
      <c r="F88" s="24">
        <f t="shared" si="6"/>
        <v>132016</v>
      </c>
      <c r="G88" s="24">
        <f t="shared" si="6"/>
        <v>21186</v>
      </c>
      <c r="H88" s="24">
        <f t="shared" si="6"/>
        <v>3863</v>
      </c>
      <c r="I88" s="24">
        <f t="shared" si="6"/>
        <v>52712</v>
      </c>
      <c r="J88" s="24">
        <f t="shared" si="6"/>
        <v>132006</v>
      </c>
      <c r="K88" s="24">
        <f t="shared" si="6"/>
        <v>310576</v>
      </c>
    </row>
    <row r="89" spans="2:11" x14ac:dyDescent="0.2">
      <c r="C89" s="34"/>
      <c r="D89" s="35"/>
      <c r="E89" s="35"/>
      <c r="F89" s="35"/>
      <c r="G89" s="35"/>
      <c r="H89" s="35"/>
      <c r="I89" s="36"/>
      <c r="J89" s="36"/>
      <c r="K89" s="36"/>
    </row>
    <row r="90" spans="2:11" x14ac:dyDescent="0.2">
      <c r="B90" s="1" t="s">
        <v>19</v>
      </c>
      <c r="C90" s="37">
        <v>43944</v>
      </c>
      <c r="D90" s="26">
        <v>6001</v>
      </c>
      <c r="E90" s="26">
        <v>2035</v>
      </c>
      <c r="F90" s="26">
        <v>47541</v>
      </c>
      <c r="G90" s="26">
        <v>6865</v>
      </c>
      <c r="H90" s="38">
        <v>3049</v>
      </c>
      <c r="I90" s="39">
        <f t="shared" ref="I90:I96" si="7">SUM(D16:F16)</f>
        <v>4316</v>
      </c>
      <c r="J90" s="39">
        <f t="shared" ref="J90:J96" si="8">SUM(G16:I16)</f>
        <v>49423</v>
      </c>
      <c r="K90" s="39">
        <f t="shared" ref="K90:K96" si="9">SUM(J16:K16,C90:G90)</f>
        <v>119798</v>
      </c>
    </row>
    <row r="91" spans="2:11" x14ac:dyDescent="0.2">
      <c r="B91" s="1" t="s">
        <v>20</v>
      </c>
      <c r="C91" s="37">
        <v>4983</v>
      </c>
      <c r="D91" s="26">
        <v>543</v>
      </c>
      <c r="E91" s="26">
        <v>124</v>
      </c>
      <c r="F91" s="26">
        <v>5420</v>
      </c>
      <c r="G91" s="26">
        <v>770</v>
      </c>
      <c r="H91" s="38">
        <v>89</v>
      </c>
      <c r="I91" s="39">
        <f t="shared" si="7"/>
        <v>833</v>
      </c>
      <c r="J91" s="39">
        <f t="shared" si="8"/>
        <v>6947</v>
      </c>
      <c r="K91" s="39">
        <f t="shared" si="9"/>
        <v>13081</v>
      </c>
    </row>
    <row r="92" spans="2:11" x14ac:dyDescent="0.2">
      <c r="B92" s="1" t="s">
        <v>21</v>
      </c>
      <c r="C92" s="37">
        <v>5390</v>
      </c>
      <c r="D92" s="26">
        <v>831</v>
      </c>
      <c r="E92" s="26">
        <v>226</v>
      </c>
      <c r="F92" s="26">
        <v>7113</v>
      </c>
      <c r="G92" s="26">
        <v>1272</v>
      </c>
      <c r="H92" s="38">
        <v>165</v>
      </c>
      <c r="I92" s="39">
        <f t="shared" si="7"/>
        <v>1820</v>
      </c>
      <c r="J92" s="39">
        <f t="shared" si="8"/>
        <v>6296</v>
      </c>
      <c r="K92" s="39">
        <f t="shared" si="9"/>
        <v>16765</v>
      </c>
    </row>
    <row r="93" spans="2:11" x14ac:dyDescent="0.2">
      <c r="B93" s="1" t="s">
        <v>23</v>
      </c>
      <c r="C93" s="37">
        <v>2937</v>
      </c>
      <c r="D93" s="26">
        <v>334</v>
      </c>
      <c r="E93" s="26">
        <v>50</v>
      </c>
      <c r="F93" s="26">
        <v>3312</v>
      </c>
      <c r="G93" s="26">
        <v>539</v>
      </c>
      <c r="H93" s="38">
        <v>123</v>
      </c>
      <c r="I93" s="39">
        <f t="shared" si="7"/>
        <v>2666</v>
      </c>
      <c r="J93" s="39">
        <f t="shared" si="8"/>
        <v>5242</v>
      </c>
      <c r="K93" s="39">
        <f t="shared" si="9"/>
        <v>7927</v>
      </c>
    </row>
    <row r="94" spans="2:11" x14ac:dyDescent="0.2">
      <c r="B94" s="1" t="s">
        <v>24</v>
      </c>
      <c r="C94" s="37">
        <v>2876</v>
      </c>
      <c r="D94" s="26">
        <v>301</v>
      </c>
      <c r="E94" s="26">
        <v>34</v>
      </c>
      <c r="F94" s="26">
        <v>3117</v>
      </c>
      <c r="G94" s="26">
        <v>598</v>
      </c>
      <c r="H94" s="38">
        <v>26</v>
      </c>
      <c r="I94" s="39">
        <f t="shared" si="7"/>
        <v>1752</v>
      </c>
      <c r="J94" s="39">
        <f t="shared" si="8"/>
        <v>3216</v>
      </c>
      <c r="K94" s="39">
        <f t="shared" si="9"/>
        <v>7619</v>
      </c>
    </row>
    <row r="95" spans="2:11" x14ac:dyDescent="0.2">
      <c r="B95" s="1" t="s">
        <v>25</v>
      </c>
      <c r="C95" s="37">
        <v>8687</v>
      </c>
      <c r="D95" s="26">
        <v>803</v>
      </c>
      <c r="E95" s="26">
        <v>240</v>
      </c>
      <c r="F95" s="26">
        <v>8958</v>
      </c>
      <c r="G95" s="26">
        <v>1276</v>
      </c>
      <c r="H95" s="38">
        <v>171</v>
      </c>
      <c r="I95" s="39">
        <f t="shared" si="7"/>
        <v>4866</v>
      </c>
      <c r="J95" s="39">
        <f t="shared" si="8"/>
        <v>7723</v>
      </c>
      <c r="K95" s="39">
        <f t="shared" si="9"/>
        <v>21822</v>
      </c>
    </row>
    <row r="96" spans="2:11" x14ac:dyDescent="0.2">
      <c r="B96" s="1" t="s">
        <v>26</v>
      </c>
      <c r="C96" s="37">
        <v>4566</v>
      </c>
      <c r="D96" s="26">
        <v>397</v>
      </c>
      <c r="E96" s="26">
        <v>70</v>
      </c>
      <c r="F96" s="26">
        <v>4303</v>
      </c>
      <c r="G96" s="26">
        <v>646</v>
      </c>
      <c r="H96" s="38">
        <v>113</v>
      </c>
      <c r="I96" s="39">
        <f t="shared" si="7"/>
        <v>302</v>
      </c>
      <c r="J96" s="39">
        <f t="shared" si="8"/>
        <v>3015</v>
      </c>
      <c r="K96" s="39">
        <f t="shared" si="9"/>
        <v>10934</v>
      </c>
    </row>
    <row r="97" spans="2:11" x14ac:dyDescent="0.2">
      <c r="C97" s="40"/>
      <c r="D97" s="28"/>
      <c r="E97" s="28"/>
      <c r="F97" s="28"/>
      <c r="G97" s="28"/>
      <c r="H97" s="28"/>
    </row>
    <row r="98" spans="2:11" x14ac:dyDescent="0.2">
      <c r="B98" s="1" t="s">
        <v>27</v>
      </c>
      <c r="C98" s="37">
        <v>1211</v>
      </c>
      <c r="D98" s="26">
        <v>147</v>
      </c>
      <c r="E98" s="26">
        <v>23</v>
      </c>
      <c r="F98" s="26">
        <v>1387</v>
      </c>
      <c r="G98" s="26">
        <v>292</v>
      </c>
      <c r="H98" s="38">
        <v>12</v>
      </c>
      <c r="I98" s="39">
        <f t="shared" ref="I98:I106" si="10">SUM(D24:F24)</f>
        <v>2131</v>
      </c>
      <c r="J98" s="39">
        <f t="shared" ref="J98:J106" si="11">SUM(G24:I24)</f>
        <v>1931</v>
      </c>
      <c r="K98" s="39">
        <f t="shared" ref="K98:K106" si="12">SUM(J24:K24,C98:G98)</f>
        <v>3549</v>
      </c>
    </row>
    <row r="99" spans="2:11" x14ac:dyDescent="0.2">
      <c r="B99" s="1" t="s">
        <v>29</v>
      </c>
      <c r="C99" s="37">
        <v>685</v>
      </c>
      <c r="D99" s="26">
        <v>60</v>
      </c>
      <c r="E99" s="26">
        <v>16</v>
      </c>
      <c r="F99" s="26">
        <v>955</v>
      </c>
      <c r="G99" s="26">
        <v>214</v>
      </c>
      <c r="H99" s="27" t="s">
        <v>87</v>
      </c>
      <c r="I99" s="39">
        <f t="shared" si="10"/>
        <v>434</v>
      </c>
      <c r="J99" s="39">
        <f t="shared" si="11"/>
        <v>1463</v>
      </c>
      <c r="K99" s="39">
        <f t="shared" si="12"/>
        <v>2197</v>
      </c>
    </row>
    <row r="100" spans="2:11" x14ac:dyDescent="0.2">
      <c r="B100" s="1" t="s">
        <v>30</v>
      </c>
      <c r="C100" s="37">
        <v>208</v>
      </c>
      <c r="D100" s="26">
        <v>14</v>
      </c>
      <c r="E100" s="26">
        <v>5</v>
      </c>
      <c r="F100" s="26">
        <v>442</v>
      </c>
      <c r="G100" s="26">
        <v>104</v>
      </c>
      <c r="H100" s="27" t="s">
        <v>87</v>
      </c>
      <c r="I100" s="39">
        <f t="shared" si="10"/>
        <v>536</v>
      </c>
      <c r="J100" s="39">
        <f t="shared" si="11"/>
        <v>574</v>
      </c>
      <c r="K100" s="39">
        <f t="shared" si="12"/>
        <v>892</v>
      </c>
    </row>
    <row r="101" spans="2:11" x14ac:dyDescent="0.2">
      <c r="B101" s="1" t="s">
        <v>31</v>
      </c>
      <c r="C101" s="37">
        <v>1255</v>
      </c>
      <c r="D101" s="26">
        <v>141</v>
      </c>
      <c r="E101" s="26">
        <v>46</v>
      </c>
      <c r="F101" s="26">
        <v>1897</v>
      </c>
      <c r="G101" s="26">
        <v>343</v>
      </c>
      <c r="H101" s="38">
        <v>1</v>
      </c>
      <c r="I101" s="39">
        <f t="shared" si="10"/>
        <v>1618</v>
      </c>
      <c r="J101" s="39">
        <f t="shared" si="11"/>
        <v>1714</v>
      </c>
      <c r="K101" s="39">
        <f t="shared" si="12"/>
        <v>4254</v>
      </c>
    </row>
    <row r="102" spans="2:11" x14ac:dyDescent="0.2">
      <c r="B102" s="1" t="s">
        <v>32</v>
      </c>
      <c r="C102" s="37">
        <v>1250</v>
      </c>
      <c r="D102" s="26">
        <v>151</v>
      </c>
      <c r="E102" s="26">
        <v>21</v>
      </c>
      <c r="F102" s="26">
        <v>1815</v>
      </c>
      <c r="G102" s="26">
        <v>375</v>
      </c>
      <c r="H102" s="38">
        <v>27</v>
      </c>
      <c r="I102" s="39">
        <f t="shared" si="10"/>
        <v>2686</v>
      </c>
      <c r="J102" s="39">
        <f t="shared" si="11"/>
        <v>1709</v>
      </c>
      <c r="K102" s="39">
        <f t="shared" si="12"/>
        <v>4107</v>
      </c>
    </row>
    <row r="103" spans="2:11" x14ac:dyDescent="0.2">
      <c r="B103" s="1" t="s">
        <v>33</v>
      </c>
      <c r="C103" s="37">
        <v>730</v>
      </c>
      <c r="D103" s="26">
        <v>71</v>
      </c>
      <c r="E103" s="26">
        <v>19</v>
      </c>
      <c r="F103" s="26">
        <v>1038</v>
      </c>
      <c r="G103" s="26">
        <v>222</v>
      </c>
      <c r="H103" s="38">
        <v>4</v>
      </c>
      <c r="I103" s="39">
        <f t="shared" si="10"/>
        <v>1085</v>
      </c>
      <c r="J103" s="39">
        <f t="shared" si="11"/>
        <v>994</v>
      </c>
      <c r="K103" s="39">
        <f t="shared" si="12"/>
        <v>2392</v>
      </c>
    </row>
    <row r="104" spans="2:11" x14ac:dyDescent="0.2">
      <c r="B104" s="1" t="s">
        <v>34</v>
      </c>
      <c r="C104" s="37">
        <v>494</v>
      </c>
      <c r="D104" s="26">
        <v>73</v>
      </c>
      <c r="E104" s="26">
        <v>10</v>
      </c>
      <c r="F104" s="26">
        <v>853</v>
      </c>
      <c r="G104" s="26">
        <v>196</v>
      </c>
      <c r="H104" s="38">
        <v>3</v>
      </c>
      <c r="I104" s="39">
        <f t="shared" si="10"/>
        <v>1148</v>
      </c>
      <c r="J104" s="39">
        <f t="shared" si="11"/>
        <v>1005</v>
      </c>
      <c r="K104" s="39">
        <f t="shared" si="12"/>
        <v>1886</v>
      </c>
    </row>
    <row r="105" spans="2:11" x14ac:dyDescent="0.2">
      <c r="B105" s="1" t="s">
        <v>35</v>
      </c>
      <c r="C105" s="37">
        <v>1728</v>
      </c>
      <c r="D105" s="26">
        <v>221</v>
      </c>
      <c r="E105" s="26">
        <v>49</v>
      </c>
      <c r="F105" s="26">
        <v>2615</v>
      </c>
      <c r="G105" s="26">
        <v>481</v>
      </c>
      <c r="H105" s="38">
        <v>7</v>
      </c>
      <c r="I105" s="39">
        <f t="shared" si="10"/>
        <v>742</v>
      </c>
      <c r="J105" s="39">
        <f t="shared" si="11"/>
        <v>3324</v>
      </c>
      <c r="K105" s="39">
        <f t="shared" si="12"/>
        <v>5957</v>
      </c>
    </row>
    <row r="106" spans="2:11" x14ac:dyDescent="0.2">
      <c r="B106" s="1" t="s">
        <v>36</v>
      </c>
      <c r="C106" s="37">
        <v>5027</v>
      </c>
      <c r="D106" s="26">
        <v>610</v>
      </c>
      <c r="E106" s="26">
        <v>203</v>
      </c>
      <c r="F106" s="26">
        <v>5897</v>
      </c>
      <c r="G106" s="26">
        <v>1028</v>
      </c>
      <c r="H106" s="38">
        <v>13</v>
      </c>
      <c r="I106" s="39">
        <f t="shared" si="10"/>
        <v>921</v>
      </c>
      <c r="J106" s="39">
        <f t="shared" si="11"/>
        <v>6533</v>
      </c>
      <c r="K106" s="39">
        <f t="shared" si="12"/>
        <v>14691</v>
      </c>
    </row>
    <row r="107" spans="2:11" x14ac:dyDescent="0.2">
      <c r="C107" s="40"/>
      <c r="D107" s="28"/>
      <c r="E107" s="28"/>
      <c r="F107" s="28"/>
      <c r="G107" s="28"/>
      <c r="H107" s="28"/>
    </row>
    <row r="108" spans="2:11" x14ac:dyDescent="0.2">
      <c r="B108" s="1" t="s">
        <v>37</v>
      </c>
      <c r="C108" s="37">
        <v>1611</v>
      </c>
      <c r="D108" s="26">
        <v>163</v>
      </c>
      <c r="E108" s="26">
        <v>27</v>
      </c>
      <c r="F108" s="26">
        <v>2195</v>
      </c>
      <c r="G108" s="26">
        <v>529</v>
      </c>
      <c r="H108" s="38">
        <v>3</v>
      </c>
      <c r="I108" s="39">
        <f>SUM(D34:F34)</f>
        <v>2578</v>
      </c>
      <c r="J108" s="39">
        <f>SUM(G34:I34)</f>
        <v>2682</v>
      </c>
      <c r="K108" s="39">
        <f>SUM(J34:K34,C108:G108)</f>
        <v>5095</v>
      </c>
    </row>
    <row r="109" spans="2:11" x14ac:dyDescent="0.2">
      <c r="B109" s="1" t="s">
        <v>38</v>
      </c>
      <c r="C109" s="37">
        <v>1437</v>
      </c>
      <c r="D109" s="26">
        <v>162</v>
      </c>
      <c r="E109" s="26">
        <v>41</v>
      </c>
      <c r="F109" s="26">
        <v>1792</v>
      </c>
      <c r="G109" s="26">
        <v>290</v>
      </c>
      <c r="H109" s="38">
        <v>5</v>
      </c>
      <c r="I109" s="39">
        <f>SUM(D35:F35)</f>
        <v>347</v>
      </c>
      <c r="J109" s="39">
        <f>SUM(G35:I35)</f>
        <v>2723</v>
      </c>
      <c r="K109" s="39">
        <f>SUM(J35:K35,C109:G109)</f>
        <v>4196</v>
      </c>
    </row>
    <row r="110" spans="2:11" x14ac:dyDescent="0.2">
      <c r="B110" s="1" t="s">
        <v>39</v>
      </c>
      <c r="C110" s="37">
        <v>503</v>
      </c>
      <c r="D110" s="26">
        <v>47</v>
      </c>
      <c r="E110" s="26">
        <v>29</v>
      </c>
      <c r="F110" s="26">
        <v>592</v>
      </c>
      <c r="G110" s="26">
        <v>124</v>
      </c>
      <c r="H110" s="38">
        <v>7</v>
      </c>
      <c r="I110" s="39">
        <f>SUM(D36:F36)</f>
        <v>625</v>
      </c>
      <c r="J110" s="39">
        <f>SUM(G36:I36)</f>
        <v>715</v>
      </c>
      <c r="K110" s="39">
        <f>SUM(J36:K36,C110:G110)</f>
        <v>1556</v>
      </c>
    </row>
    <row r="111" spans="2:11" x14ac:dyDescent="0.2">
      <c r="B111" s="1" t="s">
        <v>40</v>
      </c>
      <c r="C111" s="37">
        <v>613</v>
      </c>
      <c r="D111" s="26">
        <v>11</v>
      </c>
      <c r="E111" s="26">
        <v>6</v>
      </c>
      <c r="F111" s="26">
        <v>1008</v>
      </c>
      <c r="G111" s="26">
        <v>122</v>
      </c>
      <c r="H111" s="38">
        <v>4</v>
      </c>
      <c r="I111" s="39">
        <f>SUM(D37:F37)</f>
        <v>166</v>
      </c>
      <c r="J111" s="39">
        <f>SUM(G37:I37)</f>
        <v>427</v>
      </c>
      <c r="K111" s="39">
        <f>SUM(J37:K37,C111:G111)</f>
        <v>1889</v>
      </c>
    </row>
    <row r="112" spans="2:11" x14ac:dyDescent="0.2">
      <c r="B112" s="1" t="s">
        <v>41</v>
      </c>
      <c r="C112" s="37">
        <v>38</v>
      </c>
      <c r="D112" s="26">
        <v>1</v>
      </c>
      <c r="E112" s="27" t="s">
        <v>87</v>
      </c>
      <c r="F112" s="26">
        <v>83</v>
      </c>
      <c r="G112" s="26">
        <v>42</v>
      </c>
      <c r="H112" s="27" t="s">
        <v>87</v>
      </c>
      <c r="I112" s="39">
        <f>SUM(D38:F38)</f>
        <v>44</v>
      </c>
      <c r="J112" s="39">
        <f>SUM(G38:I38)</f>
        <v>63</v>
      </c>
      <c r="K112" s="39">
        <f>SUM(J38:K38,C112:G112)</f>
        <v>176</v>
      </c>
    </row>
    <row r="113" spans="2:11" x14ac:dyDescent="0.2">
      <c r="C113" s="40"/>
      <c r="D113" s="28"/>
      <c r="E113" s="28"/>
      <c r="F113" s="28"/>
      <c r="G113" s="28"/>
      <c r="H113" s="28"/>
    </row>
    <row r="114" spans="2:11" x14ac:dyDescent="0.2">
      <c r="B114" s="1" t="s">
        <v>42</v>
      </c>
      <c r="C114" s="37">
        <v>1752</v>
      </c>
      <c r="D114" s="26">
        <v>138</v>
      </c>
      <c r="E114" s="26">
        <v>25</v>
      </c>
      <c r="F114" s="26">
        <v>1486</v>
      </c>
      <c r="G114" s="26">
        <v>246</v>
      </c>
      <c r="H114" s="38">
        <v>7</v>
      </c>
      <c r="I114" s="39">
        <f>SUM(D40:F40)</f>
        <v>1086</v>
      </c>
      <c r="J114" s="39">
        <f>SUM(G40:I40)</f>
        <v>1904</v>
      </c>
      <c r="K114" s="39">
        <f>SUM(J40:K40,C114:G114)</f>
        <v>4028</v>
      </c>
    </row>
    <row r="115" spans="2:11" x14ac:dyDescent="0.2">
      <c r="B115" s="1" t="s">
        <v>43</v>
      </c>
      <c r="C115" s="37">
        <v>624</v>
      </c>
      <c r="D115" s="26">
        <v>54</v>
      </c>
      <c r="E115" s="26">
        <v>9</v>
      </c>
      <c r="F115" s="26">
        <v>788</v>
      </c>
      <c r="G115" s="26">
        <v>143</v>
      </c>
      <c r="H115" s="38">
        <v>1</v>
      </c>
      <c r="I115" s="39">
        <f>SUM(D41:F41)</f>
        <v>1083</v>
      </c>
      <c r="J115" s="39">
        <f>SUM(G41:I41)</f>
        <v>1142</v>
      </c>
      <c r="K115" s="39">
        <f>SUM(J41:K41,C115:G115)</f>
        <v>1805</v>
      </c>
    </row>
    <row r="116" spans="2:11" x14ac:dyDescent="0.2">
      <c r="B116" s="1" t="s">
        <v>44</v>
      </c>
      <c r="C116" s="37">
        <v>1258</v>
      </c>
      <c r="D116" s="26">
        <v>119</v>
      </c>
      <c r="E116" s="26">
        <v>26</v>
      </c>
      <c r="F116" s="26">
        <v>1643</v>
      </c>
      <c r="G116" s="26">
        <v>268</v>
      </c>
      <c r="H116" s="38">
        <v>1</v>
      </c>
      <c r="I116" s="39">
        <f>SUM(D42:F42)</f>
        <v>2101</v>
      </c>
      <c r="J116" s="39">
        <f>SUM(G42:I42)</f>
        <v>1674</v>
      </c>
      <c r="K116" s="39">
        <f>SUM(J42:K42,C116:G116)</f>
        <v>3661</v>
      </c>
    </row>
    <row r="117" spans="2:11" x14ac:dyDescent="0.2">
      <c r="B117" s="1" t="s">
        <v>45</v>
      </c>
      <c r="C117" s="37">
        <v>580</v>
      </c>
      <c r="D117" s="26">
        <v>40</v>
      </c>
      <c r="E117" s="26">
        <v>13</v>
      </c>
      <c r="F117" s="26">
        <v>928</v>
      </c>
      <c r="G117" s="26">
        <v>181</v>
      </c>
      <c r="H117" s="27" t="s">
        <v>87</v>
      </c>
      <c r="I117" s="39">
        <f>SUM(D43:F43)</f>
        <v>2337</v>
      </c>
      <c r="J117" s="39">
        <f>SUM(G43:I43)</f>
        <v>871</v>
      </c>
      <c r="K117" s="39">
        <f>SUM(J43:K43,C117:G117)</f>
        <v>1960</v>
      </c>
    </row>
    <row r="118" spans="2:11" x14ac:dyDescent="0.2">
      <c r="B118" s="1" t="s">
        <v>46</v>
      </c>
      <c r="C118" s="37">
        <v>272</v>
      </c>
      <c r="D118" s="26">
        <v>15</v>
      </c>
      <c r="E118" s="26">
        <v>2</v>
      </c>
      <c r="F118" s="26">
        <v>527</v>
      </c>
      <c r="G118" s="26">
        <v>145</v>
      </c>
      <c r="H118" s="38">
        <v>1</v>
      </c>
      <c r="I118" s="39">
        <f>SUM(D44:F44)</f>
        <v>561</v>
      </c>
      <c r="J118" s="39">
        <f>SUM(G44:I44)</f>
        <v>789</v>
      </c>
      <c r="K118" s="39">
        <f>SUM(J44:K44,C118:G118)</f>
        <v>1046</v>
      </c>
    </row>
    <row r="119" spans="2:11" x14ac:dyDescent="0.2">
      <c r="C119" s="40"/>
      <c r="D119" s="28"/>
      <c r="E119" s="28"/>
      <c r="F119" s="28"/>
      <c r="G119" s="28"/>
      <c r="H119" s="28"/>
    </row>
    <row r="120" spans="2:11" x14ac:dyDescent="0.2">
      <c r="B120" s="1" t="s">
        <v>47</v>
      </c>
      <c r="C120" s="37">
        <v>687</v>
      </c>
      <c r="D120" s="26">
        <v>114</v>
      </c>
      <c r="E120" s="26">
        <v>11</v>
      </c>
      <c r="F120" s="26">
        <v>1217</v>
      </c>
      <c r="G120" s="26">
        <v>249</v>
      </c>
      <c r="H120" s="38">
        <v>2</v>
      </c>
      <c r="I120" s="39">
        <f t="shared" ref="I120:I129" si="13">SUM(D46:F46)</f>
        <v>372</v>
      </c>
      <c r="J120" s="39">
        <f t="shared" ref="J120:J129" si="14">SUM(G46:I46)</f>
        <v>939</v>
      </c>
      <c r="K120" s="39">
        <f t="shared" ref="K120:K129" si="15">SUM(J46:K46,C120:G120)</f>
        <v>2507</v>
      </c>
    </row>
    <row r="121" spans="2:11" x14ac:dyDescent="0.2">
      <c r="B121" s="1" t="s">
        <v>48</v>
      </c>
      <c r="C121" s="37">
        <v>521</v>
      </c>
      <c r="D121" s="26">
        <v>85</v>
      </c>
      <c r="E121" s="26">
        <v>8</v>
      </c>
      <c r="F121" s="26">
        <v>897</v>
      </c>
      <c r="G121" s="26">
        <v>209</v>
      </c>
      <c r="H121" s="27" t="s">
        <v>87</v>
      </c>
      <c r="I121" s="39">
        <f t="shared" si="13"/>
        <v>902</v>
      </c>
      <c r="J121" s="39">
        <f t="shared" si="14"/>
        <v>723</v>
      </c>
      <c r="K121" s="39">
        <f t="shared" si="15"/>
        <v>1902</v>
      </c>
    </row>
    <row r="122" spans="2:11" x14ac:dyDescent="0.2">
      <c r="B122" s="1" t="s">
        <v>49</v>
      </c>
      <c r="C122" s="37">
        <v>641</v>
      </c>
      <c r="D122" s="26">
        <v>53</v>
      </c>
      <c r="E122" s="26">
        <v>1</v>
      </c>
      <c r="F122" s="26">
        <v>855</v>
      </c>
      <c r="G122" s="26">
        <v>125</v>
      </c>
      <c r="H122" s="38">
        <v>2</v>
      </c>
      <c r="I122" s="39">
        <f t="shared" si="13"/>
        <v>640</v>
      </c>
      <c r="J122" s="39">
        <f t="shared" si="14"/>
        <v>972</v>
      </c>
      <c r="K122" s="39">
        <f t="shared" si="15"/>
        <v>1868</v>
      </c>
    </row>
    <row r="123" spans="2:11" x14ac:dyDescent="0.2">
      <c r="B123" s="1" t="s">
        <v>50</v>
      </c>
      <c r="C123" s="37">
        <v>384</v>
      </c>
      <c r="D123" s="26">
        <v>59</v>
      </c>
      <c r="E123" s="26">
        <v>7</v>
      </c>
      <c r="F123" s="26">
        <v>844</v>
      </c>
      <c r="G123" s="26">
        <v>185</v>
      </c>
      <c r="H123" s="38">
        <v>1</v>
      </c>
      <c r="I123" s="39">
        <f t="shared" si="13"/>
        <v>1132</v>
      </c>
      <c r="J123" s="39">
        <f t="shared" si="14"/>
        <v>798</v>
      </c>
      <c r="K123" s="39">
        <f t="shared" si="15"/>
        <v>1620</v>
      </c>
    </row>
    <row r="124" spans="2:11" x14ac:dyDescent="0.2">
      <c r="B124" s="1" t="s">
        <v>51</v>
      </c>
      <c r="C124" s="37">
        <v>131</v>
      </c>
      <c r="D124" s="26">
        <v>13</v>
      </c>
      <c r="E124" s="26">
        <v>1</v>
      </c>
      <c r="F124" s="26">
        <v>331</v>
      </c>
      <c r="G124" s="26">
        <v>87</v>
      </c>
      <c r="H124" s="27" t="s">
        <v>87</v>
      </c>
      <c r="I124" s="39">
        <f t="shared" si="13"/>
        <v>271</v>
      </c>
      <c r="J124" s="39">
        <f t="shared" si="14"/>
        <v>292</v>
      </c>
      <c r="K124" s="39">
        <f t="shared" si="15"/>
        <v>614</v>
      </c>
    </row>
    <row r="125" spans="2:11" x14ac:dyDescent="0.2">
      <c r="B125" s="1" t="s">
        <v>52</v>
      </c>
      <c r="C125" s="37">
        <v>101</v>
      </c>
      <c r="D125" s="26">
        <v>3</v>
      </c>
      <c r="E125" s="27" t="s">
        <v>87</v>
      </c>
      <c r="F125" s="26">
        <v>232</v>
      </c>
      <c r="G125" s="26">
        <v>70</v>
      </c>
      <c r="H125" s="27" t="s">
        <v>87</v>
      </c>
      <c r="I125" s="39">
        <f t="shared" si="13"/>
        <v>256</v>
      </c>
      <c r="J125" s="39">
        <f t="shared" si="14"/>
        <v>274</v>
      </c>
      <c r="K125" s="39">
        <f t="shared" si="15"/>
        <v>460</v>
      </c>
    </row>
    <row r="126" spans="2:11" x14ac:dyDescent="0.2">
      <c r="B126" s="1" t="s">
        <v>53</v>
      </c>
      <c r="C126" s="37">
        <v>266</v>
      </c>
      <c r="D126" s="26">
        <v>17</v>
      </c>
      <c r="E126" s="27" t="s">
        <v>87</v>
      </c>
      <c r="F126" s="26">
        <v>605</v>
      </c>
      <c r="G126" s="26">
        <v>116</v>
      </c>
      <c r="H126" s="27" t="s">
        <v>87</v>
      </c>
      <c r="I126" s="39">
        <f t="shared" si="13"/>
        <v>391</v>
      </c>
      <c r="J126" s="39">
        <f t="shared" si="14"/>
        <v>619</v>
      </c>
      <c r="K126" s="39">
        <f t="shared" si="15"/>
        <v>1082</v>
      </c>
    </row>
    <row r="127" spans="2:11" x14ac:dyDescent="0.2">
      <c r="B127" s="1" t="s">
        <v>54</v>
      </c>
      <c r="C127" s="37">
        <v>237</v>
      </c>
      <c r="D127" s="26">
        <v>14</v>
      </c>
      <c r="E127" s="26">
        <v>2</v>
      </c>
      <c r="F127" s="26">
        <v>452</v>
      </c>
      <c r="G127" s="26">
        <v>93</v>
      </c>
      <c r="H127" s="27" t="s">
        <v>87</v>
      </c>
      <c r="I127" s="39">
        <f t="shared" si="13"/>
        <v>2143</v>
      </c>
      <c r="J127" s="39">
        <f t="shared" si="14"/>
        <v>769</v>
      </c>
      <c r="K127" s="39">
        <f t="shared" si="15"/>
        <v>896</v>
      </c>
    </row>
    <row r="128" spans="2:11" x14ac:dyDescent="0.2">
      <c r="B128" s="1" t="s">
        <v>55</v>
      </c>
      <c r="C128" s="37">
        <v>656</v>
      </c>
      <c r="D128" s="26">
        <v>42</v>
      </c>
      <c r="E128" s="26">
        <v>10</v>
      </c>
      <c r="F128" s="26">
        <v>872</v>
      </c>
      <c r="G128" s="26">
        <v>125</v>
      </c>
      <c r="H128" s="38">
        <v>1</v>
      </c>
      <c r="I128" s="39">
        <f t="shared" si="13"/>
        <v>1202</v>
      </c>
      <c r="J128" s="39">
        <f t="shared" si="14"/>
        <v>1232</v>
      </c>
      <c r="K128" s="39">
        <f t="shared" si="15"/>
        <v>1843</v>
      </c>
    </row>
    <row r="129" spans="2:11" x14ac:dyDescent="0.2">
      <c r="B129" s="1" t="s">
        <v>56</v>
      </c>
      <c r="C129" s="37">
        <v>724</v>
      </c>
      <c r="D129" s="26">
        <v>56</v>
      </c>
      <c r="E129" s="26">
        <v>3</v>
      </c>
      <c r="F129" s="26">
        <v>915</v>
      </c>
      <c r="G129" s="26">
        <v>167</v>
      </c>
      <c r="H129" s="38">
        <v>1</v>
      </c>
      <c r="I129" s="39">
        <f t="shared" si="13"/>
        <v>1798</v>
      </c>
      <c r="J129" s="39">
        <f t="shared" si="14"/>
        <v>1280</v>
      </c>
      <c r="K129" s="39">
        <f t="shared" si="15"/>
        <v>2039</v>
      </c>
    </row>
    <row r="130" spans="2:11" x14ac:dyDescent="0.2">
      <c r="C130" s="40"/>
      <c r="D130" s="28"/>
      <c r="E130" s="28"/>
      <c r="F130" s="28"/>
      <c r="G130" s="28"/>
      <c r="H130" s="28"/>
    </row>
    <row r="131" spans="2:11" x14ac:dyDescent="0.2">
      <c r="B131" s="1" t="s">
        <v>57</v>
      </c>
      <c r="C131" s="37">
        <v>2130</v>
      </c>
      <c r="D131" s="26">
        <v>123</v>
      </c>
      <c r="E131" s="26">
        <v>122</v>
      </c>
      <c r="F131" s="26">
        <v>4355</v>
      </c>
      <c r="G131" s="26">
        <v>295</v>
      </c>
      <c r="H131" s="38">
        <v>3</v>
      </c>
      <c r="I131" s="39">
        <f t="shared" ref="I131:I137" si="16">SUM(D57:F57)</f>
        <v>558</v>
      </c>
      <c r="J131" s="39">
        <f t="shared" ref="J131:J137" si="17">SUM(G57:I57)</f>
        <v>1808</v>
      </c>
      <c r="K131" s="39">
        <f t="shared" ref="K131:K137" si="18">SUM(J57:K57,C131:G131)</f>
        <v>7401</v>
      </c>
    </row>
    <row r="132" spans="2:11" x14ac:dyDescent="0.2">
      <c r="B132" s="1" t="s">
        <v>58</v>
      </c>
      <c r="C132" s="37">
        <v>202</v>
      </c>
      <c r="D132" s="26">
        <v>6</v>
      </c>
      <c r="E132" s="26">
        <v>4</v>
      </c>
      <c r="F132" s="26">
        <v>462</v>
      </c>
      <c r="G132" s="26">
        <v>97</v>
      </c>
      <c r="H132" s="38">
        <v>2</v>
      </c>
      <c r="I132" s="39">
        <f t="shared" si="16"/>
        <v>344</v>
      </c>
      <c r="J132" s="39">
        <f t="shared" si="17"/>
        <v>457</v>
      </c>
      <c r="K132" s="39">
        <f t="shared" si="18"/>
        <v>857</v>
      </c>
    </row>
    <row r="133" spans="2:11" x14ac:dyDescent="0.2">
      <c r="B133" s="1" t="s">
        <v>59</v>
      </c>
      <c r="C133" s="37">
        <v>191</v>
      </c>
      <c r="D133" s="26">
        <v>9</v>
      </c>
      <c r="E133" s="26">
        <v>2</v>
      </c>
      <c r="F133" s="26">
        <v>462</v>
      </c>
      <c r="G133" s="26">
        <v>105</v>
      </c>
      <c r="H133" s="27" t="s">
        <v>87</v>
      </c>
      <c r="I133" s="39">
        <f t="shared" si="16"/>
        <v>232</v>
      </c>
      <c r="J133" s="39">
        <f t="shared" si="17"/>
        <v>346</v>
      </c>
      <c r="K133" s="39">
        <f t="shared" si="18"/>
        <v>834</v>
      </c>
    </row>
    <row r="134" spans="2:11" x14ac:dyDescent="0.2">
      <c r="B134" s="1" t="s">
        <v>60</v>
      </c>
      <c r="C134" s="37">
        <v>1255</v>
      </c>
      <c r="D134" s="26">
        <v>111</v>
      </c>
      <c r="E134" s="26">
        <v>36</v>
      </c>
      <c r="F134" s="26">
        <v>2264</v>
      </c>
      <c r="G134" s="26">
        <v>283</v>
      </c>
      <c r="H134" s="38">
        <v>6</v>
      </c>
      <c r="I134" s="39">
        <f t="shared" si="16"/>
        <v>701</v>
      </c>
      <c r="J134" s="39">
        <f t="shared" si="17"/>
        <v>1880</v>
      </c>
      <c r="K134" s="39">
        <f t="shared" si="18"/>
        <v>4362</v>
      </c>
    </row>
    <row r="135" spans="2:11" x14ac:dyDescent="0.2">
      <c r="B135" s="1" t="s">
        <v>61</v>
      </c>
      <c r="C135" s="37">
        <v>310</v>
      </c>
      <c r="D135" s="26">
        <v>15</v>
      </c>
      <c r="E135" s="26">
        <v>4</v>
      </c>
      <c r="F135" s="26">
        <v>545</v>
      </c>
      <c r="G135" s="26">
        <v>127</v>
      </c>
      <c r="H135" s="27" t="s">
        <v>87</v>
      </c>
      <c r="I135" s="39">
        <f t="shared" si="16"/>
        <v>397</v>
      </c>
      <c r="J135" s="39">
        <f t="shared" si="17"/>
        <v>630</v>
      </c>
      <c r="K135" s="39">
        <f t="shared" si="18"/>
        <v>1077</v>
      </c>
    </row>
    <row r="136" spans="2:11" x14ac:dyDescent="0.2">
      <c r="B136" s="1" t="s">
        <v>62</v>
      </c>
      <c r="C136" s="37">
        <v>383</v>
      </c>
      <c r="D136" s="26">
        <v>27</v>
      </c>
      <c r="E136" s="26">
        <v>5</v>
      </c>
      <c r="F136" s="26">
        <v>719</v>
      </c>
      <c r="G136" s="26">
        <v>123</v>
      </c>
      <c r="H136" s="27" t="s">
        <v>87</v>
      </c>
      <c r="I136" s="39">
        <f t="shared" si="16"/>
        <v>359</v>
      </c>
      <c r="J136" s="39">
        <f t="shared" si="17"/>
        <v>671</v>
      </c>
      <c r="K136" s="39">
        <f t="shared" si="18"/>
        <v>1371</v>
      </c>
    </row>
    <row r="137" spans="2:11" x14ac:dyDescent="0.2">
      <c r="B137" s="1" t="s">
        <v>63</v>
      </c>
      <c r="C137" s="37">
        <v>1572</v>
      </c>
      <c r="D137" s="26">
        <v>102</v>
      </c>
      <c r="E137" s="26">
        <v>23</v>
      </c>
      <c r="F137" s="26">
        <v>2125</v>
      </c>
      <c r="G137" s="26">
        <v>485</v>
      </c>
      <c r="H137" s="38">
        <v>7</v>
      </c>
      <c r="I137" s="39">
        <f t="shared" si="16"/>
        <v>678</v>
      </c>
      <c r="J137" s="39">
        <f t="shared" si="17"/>
        <v>1048</v>
      </c>
      <c r="K137" s="39">
        <f t="shared" si="18"/>
        <v>4642</v>
      </c>
    </row>
    <row r="138" spans="2:11" x14ac:dyDescent="0.2">
      <c r="C138" s="40"/>
      <c r="D138" s="28"/>
      <c r="E138" s="28"/>
      <c r="F138" s="28"/>
      <c r="G138" s="28"/>
      <c r="H138" s="28"/>
    </row>
    <row r="139" spans="2:11" x14ac:dyDescent="0.2">
      <c r="B139" s="1" t="s">
        <v>64</v>
      </c>
      <c r="C139" s="37">
        <v>2254</v>
      </c>
      <c r="D139" s="26">
        <v>157</v>
      </c>
      <c r="E139" s="26">
        <v>37</v>
      </c>
      <c r="F139" s="26">
        <v>3308</v>
      </c>
      <c r="G139" s="26">
        <v>399</v>
      </c>
      <c r="H139" s="38">
        <v>4</v>
      </c>
      <c r="I139" s="39">
        <f t="shared" ref="I139:I145" si="19">SUM(D65:F65)</f>
        <v>709</v>
      </c>
      <c r="J139" s="39">
        <f t="shared" ref="J139:J145" si="20">SUM(G65:I65)</f>
        <v>1565</v>
      </c>
      <c r="K139" s="39">
        <f t="shared" ref="K139:K145" si="21">SUM(J65:K65,C139:G139)</f>
        <v>6606</v>
      </c>
    </row>
    <row r="140" spans="2:11" x14ac:dyDescent="0.2">
      <c r="B140" s="1" t="s">
        <v>65</v>
      </c>
      <c r="C140" s="37">
        <v>279</v>
      </c>
      <c r="D140" s="26">
        <v>19</v>
      </c>
      <c r="E140" s="26">
        <v>5</v>
      </c>
      <c r="F140" s="26">
        <v>605</v>
      </c>
      <c r="G140" s="26">
        <v>92</v>
      </c>
      <c r="H140" s="27" t="s">
        <v>87</v>
      </c>
      <c r="I140" s="39">
        <f t="shared" si="19"/>
        <v>198</v>
      </c>
      <c r="J140" s="39">
        <f t="shared" si="20"/>
        <v>286</v>
      </c>
      <c r="K140" s="39">
        <f t="shared" si="21"/>
        <v>1066</v>
      </c>
    </row>
    <row r="141" spans="2:11" x14ac:dyDescent="0.2">
      <c r="B141" s="1" t="s">
        <v>66</v>
      </c>
      <c r="C141" s="37">
        <v>539</v>
      </c>
      <c r="D141" s="26">
        <v>45</v>
      </c>
      <c r="E141" s="26">
        <v>3</v>
      </c>
      <c r="F141" s="26">
        <v>832</v>
      </c>
      <c r="G141" s="26">
        <v>122</v>
      </c>
      <c r="H141" s="27" t="s">
        <v>87</v>
      </c>
      <c r="I141" s="39">
        <f t="shared" si="19"/>
        <v>237</v>
      </c>
      <c r="J141" s="39">
        <f t="shared" si="20"/>
        <v>480</v>
      </c>
      <c r="K141" s="39">
        <f t="shared" si="21"/>
        <v>1686</v>
      </c>
    </row>
    <row r="142" spans="2:11" x14ac:dyDescent="0.2">
      <c r="B142" s="1" t="s">
        <v>67</v>
      </c>
      <c r="C142" s="37">
        <v>226</v>
      </c>
      <c r="D142" s="26">
        <v>16</v>
      </c>
      <c r="E142" s="26">
        <v>2</v>
      </c>
      <c r="F142" s="26">
        <v>472</v>
      </c>
      <c r="G142" s="26">
        <v>124</v>
      </c>
      <c r="H142" s="27" t="s">
        <v>87</v>
      </c>
      <c r="I142" s="39">
        <f t="shared" si="19"/>
        <v>205</v>
      </c>
      <c r="J142" s="39">
        <f t="shared" si="20"/>
        <v>294</v>
      </c>
      <c r="K142" s="39">
        <f t="shared" si="21"/>
        <v>933</v>
      </c>
    </row>
    <row r="143" spans="2:11" x14ac:dyDescent="0.2">
      <c r="B143" s="1" t="s">
        <v>68</v>
      </c>
      <c r="C143" s="37">
        <v>100</v>
      </c>
      <c r="D143" s="26">
        <v>5</v>
      </c>
      <c r="E143" s="26">
        <v>1</v>
      </c>
      <c r="F143" s="26">
        <v>245</v>
      </c>
      <c r="G143" s="26">
        <v>59</v>
      </c>
      <c r="H143" s="38">
        <v>1</v>
      </c>
      <c r="I143" s="39">
        <f t="shared" si="19"/>
        <v>70</v>
      </c>
      <c r="J143" s="39">
        <f t="shared" si="20"/>
        <v>141</v>
      </c>
      <c r="K143" s="39">
        <f t="shared" si="21"/>
        <v>481</v>
      </c>
    </row>
    <row r="144" spans="2:11" x14ac:dyDescent="0.2">
      <c r="B144" s="1" t="s">
        <v>69</v>
      </c>
      <c r="C144" s="37">
        <v>216</v>
      </c>
      <c r="D144" s="26">
        <v>11</v>
      </c>
      <c r="E144" s="27" t="s">
        <v>87</v>
      </c>
      <c r="F144" s="26">
        <v>607</v>
      </c>
      <c r="G144" s="26">
        <v>102</v>
      </c>
      <c r="H144" s="38">
        <v>1</v>
      </c>
      <c r="I144" s="39">
        <f t="shared" si="19"/>
        <v>116</v>
      </c>
      <c r="J144" s="39">
        <f t="shared" si="20"/>
        <v>339</v>
      </c>
      <c r="K144" s="39">
        <f t="shared" si="21"/>
        <v>984</v>
      </c>
    </row>
    <row r="145" spans="1:11" x14ac:dyDescent="0.2">
      <c r="B145" s="1" t="s">
        <v>70</v>
      </c>
      <c r="C145" s="37">
        <v>25</v>
      </c>
      <c r="D145" s="26">
        <v>1</v>
      </c>
      <c r="E145" s="27" t="s">
        <v>87</v>
      </c>
      <c r="F145" s="26">
        <v>90</v>
      </c>
      <c r="G145" s="26">
        <v>36</v>
      </c>
      <c r="H145" s="27" t="s">
        <v>87</v>
      </c>
      <c r="I145" s="39">
        <f t="shared" si="19"/>
        <v>17</v>
      </c>
      <c r="J145" s="39">
        <f t="shared" si="20"/>
        <v>64</v>
      </c>
      <c r="K145" s="39">
        <f t="shared" si="21"/>
        <v>162</v>
      </c>
    </row>
    <row r="146" spans="1:11" ht="18" thickBot="1" x14ac:dyDescent="0.25">
      <c r="B146" s="4"/>
      <c r="C146" s="41"/>
      <c r="D146" s="4"/>
      <c r="E146" s="42"/>
      <c r="F146" s="42"/>
      <c r="G146" s="42"/>
      <c r="H146" s="42"/>
      <c r="I146" s="4"/>
      <c r="J146" s="42"/>
      <c r="K146" s="42"/>
    </row>
    <row r="147" spans="1:11" x14ac:dyDescent="0.2">
      <c r="C147" s="1" t="s">
        <v>71</v>
      </c>
    </row>
    <row r="148" spans="1:11" x14ac:dyDescent="0.2">
      <c r="A148" s="1"/>
    </row>
  </sheetData>
  <mergeCells count="1">
    <mergeCell ref="J9:K9"/>
  </mergeCells>
  <phoneticPr fontId="2"/>
  <pageMargins left="0.34" right="0.63" top="0.56999999999999995" bottom="0.53" header="0.51200000000000001" footer="0.51200000000000001"/>
  <pageSetup paperSize="12" scale="75" orientation="portrait" r:id="rId1"/>
  <headerFooter alignWithMargins="0"/>
  <rowBreaks count="1" manualBreakCount="1">
    <brk id="7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29" sqref="C29"/>
    </sheetView>
  </sheetViews>
  <sheetFormatPr defaultColWidth="10.875" defaultRowHeight="17.25" x14ac:dyDescent="0.2"/>
  <cols>
    <col min="1" max="1" width="13.375" style="28" customWidth="1"/>
    <col min="2" max="2" width="20.875" style="28" customWidth="1"/>
    <col min="3" max="4" width="13.375" style="28" customWidth="1"/>
    <col min="5" max="11" width="12.125" style="28" customWidth="1"/>
    <col min="12" max="256" width="10.875" style="28"/>
    <col min="257" max="257" width="13.375" style="28" customWidth="1"/>
    <col min="258" max="258" width="20.875" style="28" customWidth="1"/>
    <col min="259" max="260" width="13.375" style="28" customWidth="1"/>
    <col min="261" max="267" width="12.125" style="28" customWidth="1"/>
    <col min="268" max="512" width="10.875" style="28"/>
    <col min="513" max="513" width="13.375" style="28" customWidth="1"/>
    <col min="514" max="514" width="20.875" style="28" customWidth="1"/>
    <col min="515" max="516" width="13.375" style="28" customWidth="1"/>
    <col min="517" max="523" width="12.125" style="28" customWidth="1"/>
    <col min="524" max="768" width="10.875" style="28"/>
    <col min="769" max="769" width="13.375" style="28" customWidth="1"/>
    <col min="770" max="770" width="20.875" style="28" customWidth="1"/>
    <col min="771" max="772" width="13.375" style="28" customWidth="1"/>
    <col min="773" max="779" width="12.125" style="28" customWidth="1"/>
    <col min="780" max="1024" width="10.875" style="28"/>
    <col min="1025" max="1025" width="13.375" style="28" customWidth="1"/>
    <col min="1026" max="1026" width="20.875" style="28" customWidth="1"/>
    <col min="1027" max="1028" width="13.375" style="28" customWidth="1"/>
    <col min="1029" max="1035" width="12.125" style="28" customWidth="1"/>
    <col min="1036" max="1280" width="10.875" style="28"/>
    <col min="1281" max="1281" width="13.375" style="28" customWidth="1"/>
    <col min="1282" max="1282" width="20.875" style="28" customWidth="1"/>
    <col min="1283" max="1284" width="13.375" style="28" customWidth="1"/>
    <col min="1285" max="1291" width="12.125" style="28" customWidth="1"/>
    <col min="1292" max="1536" width="10.875" style="28"/>
    <col min="1537" max="1537" width="13.375" style="28" customWidth="1"/>
    <col min="1538" max="1538" width="20.875" style="28" customWidth="1"/>
    <col min="1539" max="1540" width="13.375" style="28" customWidth="1"/>
    <col min="1541" max="1547" width="12.125" style="28" customWidth="1"/>
    <col min="1548" max="1792" width="10.875" style="28"/>
    <col min="1793" max="1793" width="13.375" style="28" customWidth="1"/>
    <col min="1794" max="1794" width="20.875" style="28" customWidth="1"/>
    <col min="1795" max="1796" width="13.375" style="28" customWidth="1"/>
    <col min="1797" max="1803" width="12.125" style="28" customWidth="1"/>
    <col min="1804" max="2048" width="10.875" style="28"/>
    <col min="2049" max="2049" width="13.375" style="28" customWidth="1"/>
    <col min="2050" max="2050" width="20.875" style="28" customWidth="1"/>
    <col min="2051" max="2052" width="13.375" style="28" customWidth="1"/>
    <col min="2053" max="2059" width="12.125" style="28" customWidth="1"/>
    <col min="2060" max="2304" width="10.875" style="28"/>
    <col min="2305" max="2305" width="13.375" style="28" customWidth="1"/>
    <col min="2306" max="2306" width="20.875" style="28" customWidth="1"/>
    <col min="2307" max="2308" width="13.375" style="28" customWidth="1"/>
    <col min="2309" max="2315" width="12.125" style="28" customWidth="1"/>
    <col min="2316" max="2560" width="10.875" style="28"/>
    <col min="2561" max="2561" width="13.375" style="28" customWidth="1"/>
    <col min="2562" max="2562" width="20.875" style="28" customWidth="1"/>
    <col min="2563" max="2564" width="13.375" style="28" customWidth="1"/>
    <col min="2565" max="2571" width="12.125" style="28" customWidth="1"/>
    <col min="2572" max="2816" width="10.875" style="28"/>
    <col min="2817" max="2817" width="13.375" style="28" customWidth="1"/>
    <col min="2818" max="2818" width="20.875" style="28" customWidth="1"/>
    <col min="2819" max="2820" width="13.375" style="28" customWidth="1"/>
    <col min="2821" max="2827" width="12.125" style="28" customWidth="1"/>
    <col min="2828" max="3072" width="10.875" style="28"/>
    <col min="3073" max="3073" width="13.375" style="28" customWidth="1"/>
    <col min="3074" max="3074" width="20.875" style="28" customWidth="1"/>
    <col min="3075" max="3076" width="13.375" style="28" customWidth="1"/>
    <col min="3077" max="3083" width="12.125" style="28" customWidth="1"/>
    <col min="3084" max="3328" width="10.875" style="28"/>
    <col min="3329" max="3329" width="13.375" style="28" customWidth="1"/>
    <col min="3330" max="3330" width="20.875" style="28" customWidth="1"/>
    <col min="3331" max="3332" width="13.375" style="28" customWidth="1"/>
    <col min="3333" max="3339" width="12.125" style="28" customWidth="1"/>
    <col min="3340" max="3584" width="10.875" style="28"/>
    <col min="3585" max="3585" width="13.375" style="28" customWidth="1"/>
    <col min="3586" max="3586" width="20.875" style="28" customWidth="1"/>
    <col min="3587" max="3588" width="13.375" style="28" customWidth="1"/>
    <col min="3589" max="3595" width="12.125" style="28" customWidth="1"/>
    <col min="3596" max="3840" width="10.875" style="28"/>
    <col min="3841" max="3841" width="13.375" style="28" customWidth="1"/>
    <col min="3842" max="3842" width="20.875" style="28" customWidth="1"/>
    <col min="3843" max="3844" width="13.375" style="28" customWidth="1"/>
    <col min="3845" max="3851" width="12.125" style="28" customWidth="1"/>
    <col min="3852" max="4096" width="10.875" style="28"/>
    <col min="4097" max="4097" width="13.375" style="28" customWidth="1"/>
    <col min="4098" max="4098" width="20.875" style="28" customWidth="1"/>
    <col min="4099" max="4100" width="13.375" style="28" customWidth="1"/>
    <col min="4101" max="4107" width="12.125" style="28" customWidth="1"/>
    <col min="4108" max="4352" width="10.875" style="28"/>
    <col min="4353" max="4353" width="13.375" style="28" customWidth="1"/>
    <col min="4354" max="4354" width="20.875" style="28" customWidth="1"/>
    <col min="4355" max="4356" width="13.375" style="28" customWidth="1"/>
    <col min="4357" max="4363" width="12.125" style="28" customWidth="1"/>
    <col min="4364" max="4608" width="10.875" style="28"/>
    <col min="4609" max="4609" width="13.375" style="28" customWidth="1"/>
    <col min="4610" max="4610" width="20.875" style="28" customWidth="1"/>
    <col min="4611" max="4612" width="13.375" style="28" customWidth="1"/>
    <col min="4613" max="4619" width="12.125" style="28" customWidth="1"/>
    <col min="4620" max="4864" width="10.875" style="28"/>
    <col min="4865" max="4865" width="13.375" style="28" customWidth="1"/>
    <col min="4866" max="4866" width="20.875" style="28" customWidth="1"/>
    <col min="4867" max="4868" width="13.375" style="28" customWidth="1"/>
    <col min="4869" max="4875" width="12.125" style="28" customWidth="1"/>
    <col min="4876" max="5120" width="10.875" style="28"/>
    <col min="5121" max="5121" width="13.375" style="28" customWidth="1"/>
    <col min="5122" max="5122" width="20.875" style="28" customWidth="1"/>
    <col min="5123" max="5124" width="13.375" style="28" customWidth="1"/>
    <col min="5125" max="5131" width="12.125" style="28" customWidth="1"/>
    <col min="5132" max="5376" width="10.875" style="28"/>
    <col min="5377" max="5377" width="13.375" style="28" customWidth="1"/>
    <col min="5378" max="5378" width="20.875" style="28" customWidth="1"/>
    <col min="5379" max="5380" width="13.375" style="28" customWidth="1"/>
    <col min="5381" max="5387" width="12.125" style="28" customWidth="1"/>
    <col min="5388" max="5632" width="10.875" style="28"/>
    <col min="5633" max="5633" width="13.375" style="28" customWidth="1"/>
    <col min="5634" max="5634" width="20.875" style="28" customWidth="1"/>
    <col min="5635" max="5636" width="13.375" style="28" customWidth="1"/>
    <col min="5637" max="5643" width="12.125" style="28" customWidth="1"/>
    <col min="5644" max="5888" width="10.875" style="28"/>
    <col min="5889" max="5889" width="13.375" style="28" customWidth="1"/>
    <col min="5890" max="5890" width="20.875" style="28" customWidth="1"/>
    <col min="5891" max="5892" width="13.375" style="28" customWidth="1"/>
    <col min="5893" max="5899" width="12.125" style="28" customWidth="1"/>
    <col min="5900" max="6144" width="10.875" style="28"/>
    <col min="6145" max="6145" width="13.375" style="28" customWidth="1"/>
    <col min="6146" max="6146" width="20.875" style="28" customWidth="1"/>
    <col min="6147" max="6148" width="13.375" style="28" customWidth="1"/>
    <col min="6149" max="6155" width="12.125" style="28" customWidth="1"/>
    <col min="6156" max="6400" width="10.875" style="28"/>
    <col min="6401" max="6401" width="13.375" style="28" customWidth="1"/>
    <col min="6402" max="6402" width="20.875" style="28" customWidth="1"/>
    <col min="6403" max="6404" width="13.375" style="28" customWidth="1"/>
    <col min="6405" max="6411" width="12.125" style="28" customWidth="1"/>
    <col min="6412" max="6656" width="10.875" style="28"/>
    <col min="6657" max="6657" width="13.375" style="28" customWidth="1"/>
    <col min="6658" max="6658" width="20.875" style="28" customWidth="1"/>
    <col min="6659" max="6660" width="13.375" style="28" customWidth="1"/>
    <col min="6661" max="6667" width="12.125" style="28" customWidth="1"/>
    <col min="6668" max="6912" width="10.875" style="28"/>
    <col min="6913" max="6913" width="13.375" style="28" customWidth="1"/>
    <col min="6914" max="6914" width="20.875" style="28" customWidth="1"/>
    <col min="6915" max="6916" width="13.375" style="28" customWidth="1"/>
    <col min="6917" max="6923" width="12.125" style="28" customWidth="1"/>
    <col min="6924" max="7168" width="10.875" style="28"/>
    <col min="7169" max="7169" width="13.375" style="28" customWidth="1"/>
    <col min="7170" max="7170" width="20.875" style="28" customWidth="1"/>
    <col min="7171" max="7172" width="13.375" style="28" customWidth="1"/>
    <col min="7173" max="7179" width="12.125" style="28" customWidth="1"/>
    <col min="7180" max="7424" width="10.875" style="28"/>
    <col min="7425" max="7425" width="13.375" style="28" customWidth="1"/>
    <col min="7426" max="7426" width="20.875" style="28" customWidth="1"/>
    <col min="7427" max="7428" width="13.375" style="28" customWidth="1"/>
    <col min="7429" max="7435" width="12.125" style="28" customWidth="1"/>
    <col min="7436" max="7680" width="10.875" style="28"/>
    <col min="7681" max="7681" width="13.375" style="28" customWidth="1"/>
    <col min="7682" max="7682" width="20.875" style="28" customWidth="1"/>
    <col min="7683" max="7684" width="13.375" style="28" customWidth="1"/>
    <col min="7685" max="7691" width="12.125" style="28" customWidth="1"/>
    <col min="7692" max="7936" width="10.875" style="28"/>
    <col min="7937" max="7937" width="13.375" style="28" customWidth="1"/>
    <col min="7938" max="7938" width="20.875" style="28" customWidth="1"/>
    <col min="7939" max="7940" width="13.375" style="28" customWidth="1"/>
    <col min="7941" max="7947" width="12.125" style="28" customWidth="1"/>
    <col min="7948" max="8192" width="10.875" style="28"/>
    <col min="8193" max="8193" width="13.375" style="28" customWidth="1"/>
    <col min="8194" max="8194" width="20.875" style="28" customWidth="1"/>
    <col min="8195" max="8196" width="13.375" style="28" customWidth="1"/>
    <col min="8197" max="8203" width="12.125" style="28" customWidth="1"/>
    <col min="8204" max="8448" width="10.875" style="28"/>
    <col min="8449" max="8449" width="13.375" style="28" customWidth="1"/>
    <col min="8450" max="8450" width="20.875" style="28" customWidth="1"/>
    <col min="8451" max="8452" width="13.375" style="28" customWidth="1"/>
    <col min="8453" max="8459" width="12.125" style="28" customWidth="1"/>
    <col min="8460" max="8704" width="10.875" style="28"/>
    <col min="8705" max="8705" width="13.375" style="28" customWidth="1"/>
    <col min="8706" max="8706" width="20.875" style="28" customWidth="1"/>
    <col min="8707" max="8708" width="13.375" style="28" customWidth="1"/>
    <col min="8709" max="8715" width="12.125" style="28" customWidth="1"/>
    <col min="8716" max="8960" width="10.875" style="28"/>
    <col min="8961" max="8961" width="13.375" style="28" customWidth="1"/>
    <col min="8962" max="8962" width="20.875" style="28" customWidth="1"/>
    <col min="8963" max="8964" width="13.375" style="28" customWidth="1"/>
    <col min="8965" max="8971" width="12.125" style="28" customWidth="1"/>
    <col min="8972" max="9216" width="10.875" style="28"/>
    <col min="9217" max="9217" width="13.375" style="28" customWidth="1"/>
    <col min="9218" max="9218" width="20.875" style="28" customWidth="1"/>
    <col min="9219" max="9220" width="13.375" style="28" customWidth="1"/>
    <col min="9221" max="9227" width="12.125" style="28" customWidth="1"/>
    <col min="9228" max="9472" width="10.875" style="28"/>
    <col min="9473" max="9473" width="13.375" style="28" customWidth="1"/>
    <col min="9474" max="9474" width="20.875" style="28" customWidth="1"/>
    <col min="9475" max="9476" width="13.375" style="28" customWidth="1"/>
    <col min="9477" max="9483" width="12.125" style="28" customWidth="1"/>
    <col min="9484" max="9728" width="10.875" style="28"/>
    <col min="9729" max="9729" width="13.375" style="28" customWidth="1"/>
    <col min="9730" max="9730" width="20.875" style="28" customWidth="1"/>
    <col min="9731" max="9732" width="13.375" style="28" customWidth="1"/>
    <col min="9733" max="9739" width="12.125" style="28" customWidth="1"/>
    <col min="9740" max="9984" width="10.875" style="28"/>
    <col min="9985" max="9985" width="13.375" style="28" customWidth="1"/>
    <col min="9986" max="9986" width="20.875" style="28" customWidth="1"/>
    <col min="9987" max="9988" width="13.375" style="28" customWidth="1"/>
    <col min="9989" max="9995" width="12.125" style="28" customWidth="1"/>
    <col min="9996" max="10240" width="10.875" style="28"/>
    <col min="10241" max="10241" width="13.375" style="28" customWidth="1"/>
    <col min="10242" max="10242" width="20.875" style="28" customWidth="1"/>
    <col min="10243" max="10244" width="13.375" style="28" customWidth="1"/>
    <col min="10245" max="10251" width="12.125" style="28" customWidth="1"/>
    <col min="10252" max="10496" width="10.875" style="28"/>
    <col min="10497" max="10497" width="13.375" style="28" customWidth="1"/>
    <col min="10498" max="10498" width="20.875" style="28" customWidth="1"/>
    <col min="10499" max="10500" width="13.375" style="28" customWidth="1"/>
    <col min="10501" max="10507" width="12.125" style="28" customWidth="1"/>
    <col min="10508" max="10752" width="10.875" style="28"/>
    <col min="10753" max="10753" width="13.375" style="28" customWidth="1"/>
    <col min="10754" max="10754" width="20.875" style="28" customWidth="1"/>
    <col min="10755" max="10756" width="13.375" style="28" customWidth="1"/>
    <col min="10757" max="10763" width="12.125" style="28" customWidth="1"/>
    <col min="10764" max="11008" width="10.875" style="28"/>
    <col min="11009" max="11009" width="13.375" style="28" customWidth="1"/>
    <col min="11010" max="11010" width="20.875" style="28" customWidth="1"/>
    <col min="11011" max="11012" width="13.375" style="28" customWidth="1"/>
    <col min="11013" max="11019" width="12.125" style="28" customWidth="1"/>
    <col min="11020" max="11264" width="10.875" style="28"/>
    <col min="11265" max="11265" width="13.375" style="28" customWidth="1"/>
    <col min="11266" max="11266" width="20.875" style="28" customWidth="1"/>
    <col min="11267" max="11268" width="13.375" style="28" customWidth="1"/>
    <col min="11269" max="11275" width="12.125" style="28" customWidth="1"/>
    <col min="11276" max="11520" width="10.875" style="28"/>
    <col min="11521" max="11521" width="13.375" style="28" customWidth="1"/>
    <col min="11522" max="11522" width="20.875" style="28" customWidth="1"/>
    <col min="11523" max="11524" width="13.375" style="28" customWidth="1"/>
    <col min="11525" max="11531" width="12.125" style="28" customWidth="1"/>
    <col min="11532" max="11776" width="10.875" style="28"/>
    <col min="11777" max="11777" width="13.375" style="28" customWidth="1"/>
    <col min="11778" max="11778" width="20.875" style="28" customWidth="1"/>
    <col min="11779" max="11780" width="13.375" style="28" customWidth="1"/>
    <col min="11781" max="11787" width="12.125" style="28" customWidth="1"/>
    <col min="11788" max="12032" width="10.875" style="28"/>
    <col min="12033" max="12033" width="13.375" style="28" customWidth="1"/>
    <col min="12034" max="12034" width="20.875" style="28" customWidth="1"/>
    <col min="12035" max="12036" width="13.375" style="28" customWidth="1"/>
    <col min="12037" max="12043" width="12.125" style="28" customWidth="1"/>
    <col min="12044" max="12288" width="10.875" style="28"/>
    <col min="12289" max="12289" width="13.375" style="28" customWidth="1"/>
    <col min="12290" max="12290" width="20.875" style="28" customWidth="1"/>
    <col min="12291" max="12292" width="13.375" style="28" customWidth="1"/>
    <col min="12293" max="12299" width="12.125" style="28" customWidth="1"/>
    <col min="12300" max="12544" width="10.875" style="28"/>
    <col min="12545" max="12545" width="13.375" style="28" customWidth="1"/>
    <col min="12546" max="12546" width="20.875" style="28" customWidth="1"/>
    <col min="12547" max="12548" width="13.375" style="28" customWidth="1"/>
    <col min="12549" max="12555" width="12.125" style="28" customWidth="1"/>
    <col min="12556" max="12800" width="10.875" style="28"/>
    <col min="12801" max="12801" width="13.375" style="28" customWidth="1"/>
    <col min="12802" max="12802" width="20.875" style="28" customWidth="1"/>
    <col min="12803" max="12804" width="13.375" style="28" customWidth="1"/>
    <col min="12805" max="12811" width="12.125" style="28" customWidth="1"/>
    <col min="12812" max="13056" width="10.875" style="28"/>
    <col min="13057" max="13057" width="13.375" style="28" customWidth="1"/>
    <col min="13058" max="13058" width="20.875" style="28" customWidth="1"/>
    <col min="13059" max="13060" width="13.375" style="28" customWidth="1"/>
    <col min="13061" max="13067" width="12.125" style="28" customWidth="1"/>
    <col min="13068" max="13312" width="10.875" style="28"/>
    <col min="13313" max="13313" width="13.375" style="28" customWidth="1"/>
    <col min="13314" max="13314" width="20.875" style="28" customWidth="1"/>
    <col min="13315" max="13316" width="13.375" style="28" customWidth="1"/>
    <col min="13317" max="13323" width="12.125" style="28" customWidth="1"/>
    <col min="13324" max="13568" width="10.875" style="28"/>
    <col min="13569" max="13569" width="13.375" style="28" customWidth="1"/>
    <col min="13570" max="13570" width="20.875" style="28" customWidth="1"/>
    <col min="13571" max="13572" width="13.375" style="28" customWidth="1"/>
    <col min="13573" max="13579" width="12.125" style="28" customWidth="1"/>
    <col min="13580" max="13824" width="10.875" style="28"/>
    <col min="13825" max="13825" width="13.375" style="28" customWidth="1"/>
    <col min="13826" max="13826" width="20.875" style="28" customWidth="1"/>
    <col min="13827" max="13828" width="13.375" style="28" customWidth="1"/>
    <col min="13829" max="13835" width="12.125" style="28" customWidth="1"/>
    <col min="13836" max="14080" width="10.875" style="28"/>
    <col min="14081" max="14081" width="13.375" style="28" customWidth="1"/>
    <col min="14082" max="14082" width="20.875" style="28" customWidth="1"/>
    <col min="14083" max="14084" width="13.375" style="28" customWidth="1"/>
    <col min="14085" max="14091" width="12.125" style="28" customWidth="1"/>
    <col min="14092" max="14336" width="10.875" style="28"/>
    <col min="14337" max="14337" width="13.375" style="28" customWidth="1"/>
    <col min="14338" max="14338" width="20.875" style="28" customWidth="1"/>
    <col min="14339" max="14340" width="13.375" style="28" customWidth="1"/>
    <col min="14341" max="14347" width="12.125" style="28" customWidth="1"/>
    <col min="14348" max="14592" width="10.875" style="28"/>
    <col min="14593" max="14593" width="13.375" style="28" customWidth="1"/>
    <col min="14594" max="14594" width="20.875" style="28" customWidth="1"/>
    <col min="14595" max="14596" width="13.375" style="28" customWidth="1"/>
    <col min="14597" max="14603" width="12.125" style="28" customWidth="1"/>
    <col min="14604" max="14848" width="10.875" style="28"/>
    <col min="14849" max="14849" width="13.375" style="28" customWidth="1"/>
    <col min="14850" max="14850" width="20.875" style="28" customWidth="1"/>
    <col min="14851" max="14852" width="13.375" style="28" customWidth="1"/>
    <col min="14853" max="14859" width="12.125" style="28" customWidth="1"/>
    <col min="14860" max="15104" width="10.875" style="28"/>
    <col min="15105" max="15105" width="13.375" style="28" customWidth="1"/>
    <col min="15106" max="15106" width="20.875" style="28" customWidth="1"/>
    <col min="15107" max="15108" width="13.375" style="28" customWidth="1"/>
    <col min="15109" max="15115" width="12.125" style="28" customWidth="1"/>
    <col min="15116" max="15360" width="10.875" style="28"/>
    <col min="15361" max="15361" width="13.375" style="28" customWidth="1"/>
    <col min="15362" max="15362" width="20.875" style="28" customWidth="1"/>
    <col min="15363" max="15364" width="13.375" style="28" customWidth="1"/>
    <col min="15365" max="15371" width="12.125" style="28" customWidth="1"/>
    <col min="15372" max="15616" width="10.875" style="28"/>
    <col min="15617" max="15617" width="13.375" style="28" customWidth="1"/>
    <col min="15618" max="15618" width="20.875" style="28" customWidth="1"/>
    <col min="15619" max="15620" width="13.375" style="28" customWidth="1"/>
    <col min="15621" max="15627" width="12.125" style="28" customWidth="1"/>
    <col min="15628" max="15872" width="10.875" style="28"/>
    <col min="15873" max="15873" width="13.375" style="28" customWidth="1"/>
    <col min="15874" max="15874" width="20.875" style="28" customWidth="1"/>
    <col min="15875" max="15876" width="13.375" style="28" customWidth="1"/>
    <col min="15877" max="15883" width="12.125" style="28" customWidth="1"/>
    <col min="15884" max="16128" width="10.875" style="28"/>
    <col min="16129" max="16129" width="13.375" style="28" customWidth="1"/>
    <col min="16130" max="16130" width="20.875" style="28" customWidth="1"/>
    <col min="16131" max="16132" width="13.375" style="28" customWidth="1"/>
    <col min="16133" max="16139" width="12.125" style="28" customWidth="1"/>
    <col min="16140" max="16384" width="10.875" style="28"/>
  </cols>
  <sheetData>
    <row r="1" spans="1:11" x14ac:dyDescent="0.2">
      <c r="A1" s="43"/>
    </row>
    <row r="6" spans="1:11" x14ac:dyDescent="0.2">
      <c r="D6" s="3" t="s">
        <v>88</v>
      </c>
    </row>
    <row r="7" spans="1:11" x14ac:dyDescent="0.2">
      <c r="C7" s="43" t="s">
        <v>89</v>
      </c>
    </row>
    <row r="8" spans="1:11" x14ac:dyDescent="0.2">
      <c r="C8" s="43" t="s">
        <v>90</v>
      </c>
    </row>
    <row r="9" spans="1:11" ht="18" thickBot="1" x14ac:dyDescent="0.25">
      <c r="B9" s="44"/>
      <c r="C9" s="44"/>
      <c r="D9" s="44"/>
      <c r="E9" s="45"/>
      <c r="F9" s="45"/>
      <c r="G9" s="45"/>
      <c r="H9" s="45"/>
      <c r="I9" s="45"/>
      <c r="J9" s="45"/>
      <c r="K9" s="45"/>
    </row>
    <row r="10" spans="1:11" x14ac:dyDescent="0.2">
      <c r="C10" s="334" t="s">
        <v>91</v>
      </c>
      <c r="D10" s="335"/>
      <c r="E10" s="336"/>
      <c r="F10" s="334" t="s">
        <v>92</v>
      </c>
      <c r="G10" s="335"/>
      <c r="H10" s="336"/>
      <c r="I10" s="334" t="s">
        <v>93</v>
      </c>
      <c r="J10" s="335"/>
      <c r="K10" s="335"/>
    </row>
    <row r="11" spans="1:11" x14ac:dyDescent="0.2">
      <c r="B11" s="46"/>
      <c r="C11" s="47" t="s">
        <v>94</v>
      </c>
      <c r="D11" s="47" t="s">
        <v>95</v>
      </c>
      <c r="E11" s="47" t="s">
        <v>96</v>
      </c>
      <c r="F11" s="48" t="s">
        <v>97</v>
      </c>
      <c r="G11" s="47" t="s">
        <v>98</v>
      </c>
      <c r="H11" s="47" t="s">
        <v>96</v>
      </c>
      <c r="I11" s="47" t="s">
        <v>94</v>
      </c>
      <c r="J11" s="47" t="s">
        <v>95</v>
      </c>
      <c r="K11" s="47" t="s">
        <v>96</v>
      </c>
    </row>
    <row r="12" spans="1:11" x14ac:dyDescent="0.2">
      <c r="B12" s="24"/>
      <c r="C12" s="49" t="s">
        <v>99</v>
      </c>
      <c r="D12" s="50" t="s">
        <v>99</v>
      </c>
      <c r="E12" s="50" t="s">
        <v>99</v>
      </c>
      <c r="F12" s="50" t="s">
        <v>99</v>
      </c>
      <c r="G12" s="50" t="s">
        <v>99</v>
      </c>
      <c r="H12" s="50" t="s">
        <v>99</v>
      </c>
      <c r="I12" s="50" t="s">
        <v>100</v>
      </c>
      <c r="J12" s="50" t="s">
        <v>100</v>
      </c>
      <c r="K12" s="50" t="s">
        <v>100</v>
      </c>
    </row>
    <row r="13" spans="1:11" x14ac:dyDescent="0.2">
      <c r="B13" s="43" t="s">
        <v>101</v>
      </c>
      <c r="C13" s="51">
        <v>146280</v>
      </c>
      <c r="D13" s="52">
        <v>67256</v>
      </c>
      <c r="E13" s="53">
        <f>C13-D13</f>
        <v>79024</v>
      </c>
      <c r="F13" s="52">
        <v>148347</v>
      </c>
      <c r="G13" s="52">
        <v>68811</v>
      </c>
      <c r="H13" s="54" t="s">
        <v>102</v>
      </c>
      <c r="I13" s="52">
        <v>31093</v>
      </c>
      <c r="J13" s="52">
        <v>14080</v>
      </c>
      <c r="K13" s="53">
        <f>I13-J13</f>
        <v>17013</v>
      </c>
    </row>
    <row r="14" spans="1:11" x14ac:dyDescent="0.2">
      <c r="B14" s="43" t="s">
        <v>103</v>
      </c>
      <c r="C14" s="51">
        <v>162662</v>
      </c>
      <c r="D14" s="52">
        <v>76398</v>
      </c>
      <c r="E14" s="53">
        <f>C14-D14</f>
        <v>86264</v>
      </c>
      <c r="F14" s="52">
        <v>122462</v>
      </c>
      <c r="G14" s="52">
        <v>55217</v>
      </c>
      <c r="H14" s="54" t="s">
        <v>102</v>
      </c>
      <c r="I14" s="52">
        <v>34166</v>
      </c>
      <c r="J14" s="52">
        <v>15597</v>
      </c>
      <c r="K14" s="53">
        <f>I14-J14</f>
        <v>18569</v>
      </c>
    </row>
    <row r="15" spans="1:11" x14ac:dyDescent="0.2">
      <c r="B15" s="43" t="s">
        <v>104</v>
      </c>
      <c r="C15" s="51">
        <v>170357</v>
      </c>
      <c r="D15" s="52">
        <v>82961</v>
      </c>
      <c r="E15" s="53">
        <f>C15-D15</f>
        <v>87396</v>
      </c>
      <c r="F15" s="52">
        <v>116497</v>
      </c>
      <c r="G15" s="52">
        <v>49041</v>
      </c>
      <c r="H15" s="54" t="s">
        <v>102</v>
      </c>
      <c r="I15" s="52">
        <v>36226</v>
      </c>
      <c r="J15" s="52">
        <v>16963</v>
      </c>
      <c r="K15" s="53">
        <f>I15-J15</f>
        <v>19263</v>
      </c>
    </row>
    <row r="16" spans="1:11" x14ac:dyDescent="0.2">
      <c r="B16" s="43"/>
      <c r="C16" s="51"/>
      <c r="D16" s="52"/>
      <c r="E16" s="53"/>
      <c r="F16" s="52"/>
      <c r="G16" s="52"/>
      <c r="H16" s="54"/>
      <c r="I16" s="52"/>
      <c r="J16" s="52"/>
      <c r="K16" s="53"/>
    </row>
    <row r="17" spans="2:11" x14ac:dyDescent="0.2">
      <c r="B17" s="43" t="s">
        <v>105</v>
      </c>
      <c r="C17" s="51">
        <v>188677</v>
      </c>
      <c r="D17" s="52">
        <v>94139</v>
      </c>
      <c r="E17" s="53">
        <f>C17-D17</f>
        <v>94538</v>
      </c>
      <c r="F17" s="52">
        <v>118362</v>
      </c>
      <c r="G17" s="52">
        <v>48399</v>
      </c>
      <c r="H17" s="54" t="s">
        <v>102</v>
      </c>
      <c r="I17" s="52">
        <v>38540</v>
      </c>
      <c r="J17" s="52">
        <v>18390</v>
      </c>
      <c r="K17" s="53">
        <f>I17-J17</f>
        <v>20150</v>
      </c>
    </row>
    <row r="18" spans="2:11" x14ac:dyDescent="0.2">
      <c r="B18" s="43" t="s">
        <v>106</v>
      </c>
      <c r="C18" s="51">
        <v>193307</v>
      </c>
      <c r="D18" s="52">
        <v>97306</v>
      </c>
      <c r="E18" s="53">
        <f>C18-D18</f>
        <v>96001</v>
      </c>
      <c r="F18" s="52">
        <v>132423</v>
      </c>
      <c r="G18" s="52">
        <v>52498</v>
      </c>
      <c r="H18" s="52">
        <v>47571</v>
      </c>
      <c r="I18" s="52">
        <v>39926</v>
      </c>
      <c r="J18" s="52">
        <v>18776</v>
      </c>
      <c r="K18" s="53">
        <f>I18-J18</f>
        <v>21150</v>
      </c>
    </row>
    <row r="19" spans="2:11" x14ac:dyDescent="0.2">
      <c r="B19" s="43" t="s">
        <v>107</v>
      </c>
      <c r="C19" s="51">
        <v>199834</v>
      </c>
      <c r="D19" s="52">
        <v>100592</v>
      </c>
      <c r="E19" s="53">
        <f>C19-D19</f>
        <v>99242</v>
      </c>
      <c r="F19" s="52">
        <v>131889</v>
      </c>
      <c r="G19" s="52">
        <v>49797</v>
      </c>
      <c r="H19" s="52">
        <v>48728</v>
      </c>
      <c r="I19" s="52">
        <v>41874</v>
      </c>
      <c r="J19" s="52">
        <v>19981</v>
      </c>
      <c r="K19" s="53">
        <f>I19-J19</f>
        <v>21893</v>
      </c>
    </row>
    <row r="20" spans="2:11" x14ac:dyDescent="0.2">
      <c r="B20" s="43" t="s">
        <v>108</v>
      </c>
      <c r="C20" s="51">
        <v>218298</v>
      </c>
      <c r="D20" s="52">
        <v>113844</v>
      </c>
      <c r="E20" s="53">
        <f>C20-D20</f>
        <v>104454</v>
      </c>
      <c r="F20" s="52">
        <v>109912</v>
      </c>
      <c r="G20" s="52">
        <v>33508</v>
      </c>
      <c r="H20" s="52">
        <v>41660</v>
      </c>
      <c r="I20" s="52">
        <v>46142</v>
      </c>
      <c r="J20" s="52">
        <v>22873</v>
      </c>
      <c r="K20" s="53">
        <f>I20-J20</f>
        <v>23269</v>
      </c>
    </row>
    <row r="21" spans="2:11" x14ac:dyDescent="0.2">
      <c r="B21" s="43"/>
      <c r="C21" s="51"/>
      <c r="D21" s="52"/>
      <c r="E21" s="53"/>
      <c r="F21" s="52"/>
      <c r="G21" s="52"/>
      <c r="H21" s="52"/>
      <c r="I21" s="52"/>
      <c r="J21" s="52"/>
      <c r="K21" s="53"/>
    </row>
    <row r="22" spans="2:11" x14ac:dyDescent="0.2">
      <c r="B22" s="43" t="s">
        <v>109</v>
      </c>
      <c r="C22" s="51">
        <v>226049</v>
      </c>
      <c r="D22" s="52">
        <v>119144</v>
      </c>
      <c r="E22" s="53">
        <f>C22-D22</f>
        <v>106905</v>
      </c>
      <c r="F22" s="52">
        <v>109291</v>
      </c>
      <c r="G22" s="54" t="s">
        <v>102</v>
      </c>
      <c r="H22" s="54" t="s">
        <v>102</v>
      </c>
      <c r="I22" s="52">
        <v>50449</v>
      </c>
      <c r="J22" s="52">
        <v>25660</v>
      </c>
      <c r="K22" s="53">
        <f>I22-J22</f>
        <v>24789</v>
      </c>
    </row>
    <row r="23" spans="2:11" x14ac:dyDescent="0.2">
      <c r="B23" s="43" t="s">
        <v>110</v>
      </c>
      <c r="C23" s="55">
        <v>240437</v>
      </c>
      <c r="D23" s="53">
        <v>127048</v>
      </c>
      <c r="E23" s="53">
        <f>C23-D23</f>
        <v>113389</v>
      </c>
      <c r="F23" s="53">
        <v>116879</v>
      </c>
      <c r="G23" s="54" t="s">
        <v>102</v>
      </c>
      <c r="H23" s="54" t="s">
        <v>102</v>
      </c>
      <c r="I23" s="53">
        <v>54664</v>
      </c>
      <c r="J23" s="53">
        <v>27764</v>
      </c>
      <c r="K23" s="53">
        <f>I23-J23</f>
        <v>26900</v>
      </c>
    </row>
    <row r="24" spans="2:11" x14ac:dyDescent="0.2">
      <c r="B24" s="43" t="s">
        <v>111</v>
      </c>
      <c r="C24" s="55">
        <v>260366</v>
      </c>
      <c r="D24" s="53">
        <v>139523</v>
      </c>
      <c r="E24" s="53">
        <v>120843</v>
      </c>
      <c r="F24" s="53">
        <v>113715</v>
      </c>
      <c r="G24" s="54" t="s">
        <v>102</v>
      </c>
      <c r="H24" s="54" t="s">
        <v>102</v>
      </c>
      <c r="I24" s="53">
        <v>58288</v>
      </c>
      <c r="J24" s="53">
        <v>30366</v>
      </c>
      <c r="K24" s="53">
        <v>27922</v>
      </c>
    </row>
    <row r="25" spans="2:11" x14ac:dyDescent="0.2">
      <c r="B25" s="3" t="s">
        <v>112</v>
      </c>
      <c r="C25" s="23">
        <f>SUM(D25:E25)</f>
        <v>253549</v>
      </c>
      <c r="D25" s="24">
        <f>SUM(D27:D39)</f>
        <v>139647</v>
      </c>
      <c r="E25" s="24">
        <f>SUM(E27:E39)</f>
        <v>113902</v>
      </c>
      <c r="F25" s="24">
        <f>SUM(F27:F39)</f>
        <v>114701</v>
      </c>
      <c r="G25" s="56" t="s">
        <v>102</v>
      </c>
      <c r="H25" s="56" t="s">
        <v>102</v>
      </c>
      <c r="I25" s="24">
        <f>SUM(J25:K25)</f>
        <v>60443</v>
      </c>
      <c r="J25" s="24">
        <f>SUM(J27:J39)</f>
        <v>31650</v>
      </c>
      <c r="K25" s="24">
        <f>SUM(K27:K39)</f>
        <v>28793</v>
      </c>
    </row>
    <row r="26" spans="2:11" x14ac:dyDescent="0.2">
      <c r="C26" s="40"/>
    </row>
    <row r="27" spans="2:11" x14ac:dyDescent="0.2">
      <c r="B27" s="43" t="s">
        <v>113</v>
      </c>
      <c r="C27" s="51">
        <v>23132</v>
      </c>
      <c r="D27" s="52">
        <v>12555</v>
      </c>
      <c r="E27" s="53">
        <v>10577</v>
      </c>
      <c r="F27" s="52">
        <v>9956</v>
      </c>
      <c r="G27" s="54" t="s">
        <v>102</v>
      </c>
      <c r="H27" s="54" t="s">
        <v>102</v>
      </c>
      <c r="I27" s="52">
        <v>7123</v>
      </c>
      <c r="J27" s="52">
        <v>3703</v>
      </c>
      <c r="K27" s="53">
        <v>3420</v>
      </c>
    </row>
    <row r="28" spans="2:11" x14ac:dyDescent="0.2">
      <c r="B28" s="43" t="s">
        <v>114</v>
      </c>
      <c r="C28" s="51">
        <v>23075</v>
      </c>
      <c r="D28" s="52">
        <v>12505</v>
      </c>
      <c r="E28" s="53">
        <v>10570</v>
      </c>
      <c r="F28" s="52">
        <v>9500</v>
      </c>
      <c r="G28" s="54" t="s">
        <v>102</v>
      </c>
      <c r="H28" s="54" t="s">
        <v>102</v>
      </c>
      <c r="I28" s="52">
        <v>5489</v>
      </c>
      <c r="J28" s="52">
        <v>2789</v>
      </c>
      <c r="K28" s="53">
        <v>2700</v>
      </c>
    </row>
    <row r="29" spans="2:11" x14ac:dyDescent="0.2">
      <c r="B29" s="43" t="s">
        <v>115</v>
      </c>
      <c r="C29" s="51">
        <v>22464</v>
      </c>
      <c r="D29" s="52">
        <v>12331</v>
      </c>
      <c r="E29" s="53">
        <v>10133</v>
      </c>
      <c r="F29" s="52">
        <v>9096</v>
      </c>
      <c r="G29" s="54" t="s">
        <v>102</v>
      </c>
      <c r="H29" s="54" t="s">
        <v>102</v>
      </c>
      <c r="I29" s="52">
        <v>4769</v>
      </c>
      <c r="J29" s="52">
        <v>2598</v>
      </c>
      <c r="K29" s="53">
        <v>2171</v>
      </c>
    </row>
    <row r="30" spans="2:11" x14ac:dyDescent="0.2">
      <c r="B30" s="43" t="s">
        <v>116</v>
      </c>
      <c r="C30" s="51">
        <v>22217</v>
      </c>
      <c r="D30" s="52">
        <v>12337</v>
      </c>
      <c r="E30" s="53">
        <v>9880</v>
      </c>
      <c r="F30" s="52">
        <v>9145</v>
      </c>
      <c r="G30" s="54" t="s">
        <v>102</v>
      </c>
      <c r="H30" s="54" t="s">
        <v>102</v>
      </c>
      <c r="I30" s="52">
        <v>4964</v>
      </c>
      <c r="J30" s="52">
        <v>2703</v>
      </c>
      <c r="K30" s="53">
        <v>2261</v>
      </c>
    </row>
    <row r="31" spans="2:11" x14ac:dyDescent="0.2">
      <c r="B31" s="43" t="s">
        <v>117</v>
      </c>
      <c r="C31" s="51">
        <v>20965</v>
      </c>
      <c r="D31" s="52">
        <v>11699</v>
      </c>
      <c r="E31" s="53">
        <v>9266</v>
      </c>
      <c r="F31" s="52">
        <v>8909</v>
      </c>
      <c r="G31" s="54" t="s">
        <v>102</v>
      </c>
      <c r="H31" s="54" t="s">
        <v>102</v>
      </c>
      <c r="I31" s="52">
        <v>4433</v>
      </c>
      <c r="J31" s="52">
        <v>2306</v>
      </c>
      <c r="K31" s="53">
        <v>2127</v>
      </c>
    </row>
    <row r="32" spans="2:11" x14ac:dyDescent="0.2">
      <c r="B32" s="43" t="s">
        <v>118</v>
      </c>
      <c r="C32" s="51">
        <v>21461</v>
      </c>
      <c r="D32" s="52">
        <v>11903</v>
      </c>
      <c r="E32" s="53">
        <v>9558</v>
      </c>
      <c r="F32" s="52">
        <v>9663</v>
      </c>
      <c r="G32" s="54" t="s">
        <v>102</v>
      </c>
      <c r="H32" s="54" t="s">
        <v>102</v>
      </c>
      <c r="I32" s="52">
        <v>5184</v>
      </c>
      <c r="J32" s="52">
        <v>2712</v>
      </c>
      <c r="K32" s="53">
        <v>2472</v>
      </c>
    </row>
    <row r="33" spans="2:11" x14ac:dyDescent="0.2">
      <c r="C33" s="40"/>
      <c r="G33" s="54"/>
      <c r="H33" s="54"/>
    </row>
    <row r="34" spans="2:11" x14ac:dyDescent="0.2">
      <c r="B34" s="43" t="s">
        <v>119</v>
      </c>
      <c r="C34" s="51">
        <v>21761</v>
      </c>
      <c r="D34" s="52">
        <v>12007</v>
      </c>
      <c r="E34" s="53">
        <v>9754</v>
      </c>
      <c r="F34" s="52">
        <v>10161</v>
      </c>
      <c r="G34" s="54" t="s">
        <v>102</v>
      </c>
      <c r="H34" s="54" t="s">
        <v>102</v>
      </c>
      <c r="I34" s="52">
        <v>5451</v>
      </c>
      <c r="J34" s="52">
        <v>2829</v>
      </c>
      <c r="K34" s="53">
        <v>2622</v>
      </c>
    </row>
    <row r="35" spans="2:11" x14ac:dyDescent="0.2">
      <c r="B35" s="43" t="s">
        <v>120</v>
      </c>
      <c r="C35" s="51">
        <v>20369</v>
      </c>
      <c r="D35" s="52">
        <v>11233</v>
      </c>
      <c r="E35" s="53">
        <v>9136</v>
      </c>
      <c r="F35" s="52">
        <v>9736</v>
      </c>
      <c r="G35" s="54" t="s">
        <v>102</v>
      </c>
      <c r="H35" s="54" t="s">
        <v>102</v>
      </c>
      <c r="I35" s="52">
        <v>4128</v>
      </c>
      <c r="J35" s="52">
        <v>2169</v>
      </c>
      <c r="K35" s="53">
        <v>1959</v>
      </c>
    </row>
    <row r="36" spans="2:11" x14ac:dyDescent="0.2">
      <c r="B36" s="43" t="s">
        <v>121</v>
      </c>
      <c r="C36" s="51">
        <v>18663</v>
      </c>
      <c r="D36" s="52">
        <v>10398</v>
      </c>
      <c r="E36" s="53">
        <v>8265</v>
      </c>
      <c r="F36" s="52">
        <v>8930</v>
      </c>
      <c r="G36" s="54" t="s">
        <v>102</v>
      </c>
      <c r="H36" s="54" t="s">
        <v>102</v>
      </c>
      <c r="I36" s="52">
        <v>3396</v>
      </c>
      <c r="J36" s="52">
        <v>1877</v>
      </c>
      <c r="K36" s="53">
        <v>1519</v>
      </c>
    </row>
    <row r="37" spans="2:11" x14ac:dyDescent="0.2">
      <c r="B37" s="43" t="s">
        <v>122</v>
      </c>
      <c r="C37" s="51">
        <v>19353</v>
      </c>
      <c r="D37" s="52">
        <v>10767</v>
      </c>
      <c r="E37" s="53">
        <v>8586</v>
      </c>
      <c r="F37" s="52">
        <v>9688</v>
      </c>
      <c r="G37" s="54" t="s">
        <v>102</v>
      </c>
      <c r="H37" s="54" t="s">
        <v>102</v>
      </c>
      <c r="I37" s="52">
        <v>5583</v>
      </c>
      <c r="J37" s="52">
        <v>2885</v>
      </c>
      <c r="K37" s="53">
        <v>2698</v>
      </c>
    </row>
    <row r="38" spans="2:11" x14ac:dyDescent="0.2">
      <c r="B38" s="43" t="s">
        <v>123</v>
      </c>
      <c r="C38" s="51">
        <v>19589</v>
      </c>
      <c r="D38" s="52">
        <v>10735</v>
      </c>
      <c r="E38" s="53">
        <v>8854</v>
      </c>
      <c r="F38" s="52">
        <v>9936</v>
      </c>
      <c r="G38" s="54" t="s">
        <v>102</v>
      </c>
      <c r="H38" s="54" t="s">
        <v>102</v>
      </c>
      <c r="I38" s="52">
        <v>4739</v>
      </c>
      <c r="J38" s="52">
        <v>2415</v>
      </c>
      <c r="K38" s="53">
        <v>2324</v>
      </c>
    </row>
    <row r="39" spans="2:11" x14ac:dyDescent="0.2">
      <c r="B39" s="43" t="s">
        <v>124</v>
      </c>
      <c r="C39" s="51">
        <v>20500</v>
      </c>
      <c r="D39" s="52">
        <v>11177</v>
      </c>
      <c r="E39" s="53">
        <v>9323</v>
      </c>
      <c r="F39" s="52">
        <v>9981</v>
      </c>
      <c r="G39" s="54" t="s">
        <v>102</v>
      </c>
      <c r="H39" s="54" t="s">
        <v>102</v>
      </c>
      <c r="I39" s="52">
        <v>5184</v>
      </c>
      <c r="J39" s="52">
        <v>2664</v>
      </c>
      <c r="K39" s="53">
        <v>2520</v>
      </c>
    </row>
    <row r="40" spans="2:11" ht="18" thickBot="1" x14ac:dyDescent="0.25">
      <c r="B40" s="44"/>
      <c r="C40" s="57"/>
      <c r="D40" s="58"/>
      <c r="E40" s="58"/>
      <c r="F40" s="58"/>
      <c r="G40" s="58"/>
      <c r="H40" s="58"/>
      <c r="I40" s="58"/>
      <c r="J40" s="58"/>
      <c r="K40" s="58"/>
    </row>
    <row r="41" spans="2:11" x14ac:dyDescent="0.2">
      <c r="C41" s="48" t="s">
        <v>125</v>
      </c>
      <c r="D41" s="46"/>
      <c r="E41" s="46"/>
      <c r="F41" s="59"/>
      <c r="G41" s="60" t="s">
        <v>126</v>
      </c>
      <c r="H41" s="46"/>
      <c r="I41" s="334" t="s">
        <v>127</v>
      </c>
      <c r="J41" s="335"/>
      <c r="K41" s="335"/>
    </row>
    <row r="42" spans="2:11" x14ac:dyDescent="0.2">
      <c r="B42" s="46"/>
      <c r="C42" s="47" t="s">
        <v>128</v>
      </c>
      <c r="D42" s="47" t="s">
        <v>95</v>
      </c>
      <c r="E42" s="47" t="s">
        <v>129</v>
      </c>
      <c r="F42" s="47" t="s">
        <v>94</v>
      </c>
      <c r="G42" s="47" t="s">
        <v>95</v>
      </c>
      <c r="H42" s="47" t="s">
        <v>129</v>
      </c>
      <c r="I42" s="47" t="s">
        <v>94</v>
      </c>
      <c r="J42" s="47" t="s">
        <v>95</v>
      </c>
      <c r="K42" s="47" t="s">
        <v>129</v>
      </c>
    </row>
    <row r="43" spans="2:11" x14ac:dyDescent="0.2">
      <c r="C43" s="49" t="s">
        <v>99</v>
      </c>
      <c r="D43" s="50" t="s">
        <v>99</v>
      </c>
      <c r="E43" s="50" t="s">
        <v>99</v>
      </c>
      <c r="F43" s="50" t="s">
        <v>100</v>
      </c>
      <c r="G43" s="50" t="s">
        <v>100</v>
      </c>
      <c r="H43" s="50" t="s">
        <v>100</v>
      </c>
      <c r="I43" s="61" t="s">
        <v>130</v>
      </c>
      <c r="J43" s="61" t="s">
        <v>130</v>
      </c>
      <c r="K43" s="61" t="s">
        <v>130</v>
      </c>
    </row>
    <row r="44" spans="2:11" x14ac:dyDescent="0.2">
      <c r="B44" s="43" t="s">
        <v>101</v>
      </c>
      <c r="C44" s="51">
        <v>53402</v>
      </c>
      <c r="D44" s="52">
        <v>24346</v>
      </c>
      <c r="E44" s="54" t="s">
        <v>102</v>
      </c>
      <c r="F44" s="52">
        <v>8062</v>
      </c>
      <c r="G44" s="52">
        <v>3971</v>
      </c>
      <c r="H44" s="53">
        <f>F44-G44</f>
        <v>4091</v>
      </c>
      <c r="I44" s="62">
        <f t="shared" ref="I44:J46" si="0">F13/C13</f>
        <v>1.0141304347826088</v>
      </c>
      <c r="J44" s="62">
        <f t="shared" si="0"/>
        <v>1.0231206137742357</v>
      </c>
      <c r="K44" s="54" t="s">
        <v>102</v>
      </c>
    </row>
    <row r="45" spans="2:11" x14ac:dyDescent="0.2">
      <c r="B45" s="43" t="s">
        <v>103</v>
      </c>
      <c r="C45" s="51">
        <v>44925</v>
      </c>
      <c r="D45" s="52">
        <v>19772</v>
      </c>
      <c r="E45" s="54" t="s">
        <v>102</v>
      </c>
      <c r="F45" s="52">
        <v>8800</v>
      </c>
      <c r="G45" s="52">
        <v>4355</v>
      </c>
      <c r="H45" s="53">
        <f>F45-G45</f>
        <v>4445</v>
      </c>
      <c r="I45" s="62">
        <f t="shared" si="0"/>
        <v>0.7528617624276106</v>
      </c>
      <c r="J45" s="62">
        <f t="shared" si="0"/>
        <v>0.72275452236969551</v>
      </c>
      <c r="K45" s="54" t="s">
        <v>102</v>
      </c>
    </row>
    <row r="46" spans="2:11" x14ac:dyDescent="0.2">
      <c r="B46" s="43" t="s">
        <v>104</v>
      </c>
      <c r="C46" s="51">
        <v>44169</v>
      </c>
      <c r="D46" s="52">
        <v>18231</v>
      </c>
      <c r="E46" s="54" t="s">
        <v>102</v>
      </c>
      <c r="F46" s="52">
        <v>9993</v>
      </c>
      <c r="G46" s="52">
        <v>5183</v>
      </c>
      <c r="H46" s="53">
        <f>F46-G46</f>
        <v>4810</v>
      </c>
      <c r="I46" s="62">
        <f t="shared" si="0"/>
        <v>0.68384040573618932</v>
      </c>
      <c r="J46" s="62">
        <f t="shared" si="0"/>
        <v>0.59113318306192064</v>
      </c>
      <c r="K46" s="54" t="s">
        <v>102</v>
      </c>
    </row>
    <row r="47" spans="2:11" x14ac:dyDescent="0.2">
      <c r="B47" s="43"/>
      <c r="C47" s="51"/>
      <c r="D47" s="52"/>
      <c r="E47" s="54"/>
      <c r="F47" s="52"/>
      <c r="G47" s="52"/>
      <c r="H47" s="53"/>
      <c r="I47" s="62"/>
      <c r="J47" s="62"/>
      <c r="K47" s="54"/>
    </row>
    <row r="48" spans="2:11" x14ac:dyDescent="0.2">
      <c r="B48" s="43" t="s">
        <v>105</v>
      </c>
      <c r="C48" s="51">
        <v>44935</v>
      </c>
      <c r="D48" s="52">
        <v>18148</v>
      </c>
      <c r="E48" s="54" t="s">
        <v>102</v>
      </c>
      <c r="F48" s="52">
        <v>10761</v>
      </c>
      <c r="G48" s="52">
        <v>5597</v>
      </c>
      <c r="H48" s="53">
        <f>F48-G48</f>
        <v>5164</v>
      </c>
      <c r="I48" s="62">
        <f t="shared" ref="I48:J51" si="1">F17/C17</f>
        <v>0.62732606518017564</v>
      </c>
      <c r="J48" s="62">
        <f t="shared" si="1"/>
        <v>0.51412273340485881</v>
      </c>
      <c r="K48" s="54" t="s">
        <v>102</v>
      </c>
    </row>
    <row r="49" spans="2:11" x14ac:dyDescent="0.2">
      <c r="B49" s="43" t="s">
        <v>106</v>
      </c>
      <c r="C49" s="51">
        <v>51055</v>
      </c>
      <c r="D49" s="52">
        <v>19957</v>
      </c>
      <c r="E49" s="52">
        <v>18973</v>
      </c>
      <c r="F49" s="52">
        <v>11759</v>
      </c>
      <c r="G49" s="52">
        <v>5926</v>
      </c>
      <c r="H49" s="53">
        <f>F49-G49</f>
        <v>5833</v>
      </c>
      <c r="I49" s="62">
        <f t="shared" si="1"/>
        <v>0.68503985887732988</v>
      </c>
      <c r="J49" s="62">
        <f t="shared" si="1"/>
        <v>0.53951452120115928</v>
      </c>
      <c r="K49" s="62">
        <f>H18/E18</f>
        <v>0.49552608826991384</v>
      </c>
    </row>
    <row r="50" spans="2:11" x14ac:dyDescent="0.2">
      <c r="B50" s="43" t="s">
        <v>107</v>
      </c>
      <c r="C50" s="51">
        <v>49153</v>
      </c>
      <c r="D50" s="52">
        <v>18423</v>
      </c>
      <c r="E50" s="52">
        <v>18853</v>
      </c>
      <c r="F50" s="52">
        <v>11776</v>
      </c>
      <c r="G50" s="52">
        <v>5880</v>
      </c>
      <c r="H50" s="53">
        <f>F50-G50</f>
        <v>5896</v>
      </c>
      <c r="I50" s="62">
        <f t="shared" si="1"/>
        <v>0.65999279401903577</v>
      </c>
      <c r="J50" s="62">
        <f t="shared" si="1"/>
        <v>0.49503936694766981</v>
      </c>
      <c r="K50" s="62">
        <f>H19/E19</f>
        <v>0.49100179359545354</v>
      </c>
    </row>
    <row r="51" spans="2:11" x14ac:dyDescent="0.2">
      <c r="B51" s="43" t="s">
        <v>108</v>
      </c>
      <c r="C51" s="51">
        <v>44654</v>
      </c>
      <c r="D51" s="52">
        <v>13551</v>
      </c>
      <c r="E51" s="52">
        <v>16504</v>
      </c>
      <c r="F51" s="52">
        <v>12878</v>
      </c>
      <c r="G51" s="52">
        <v>6631</v>
      </c>
      <c r="H51" s="53">
        <f>F51-G51</f>
        <v>6247</v>
      </c>
      <c r="I51" s="62">
        <f t="shared" si="1"/>
        <v>0.50349522212755038</v>
      </c>
      <c r="J51" s="62">
        <f t="shared" si="1"/>
        <v>0.29433259548153612</v>
      </c>
      <c r="K51" s="62">
        <f>H20/E20</f>
        <v>0.39883585118808279</v>
      </c>
    </row>
    <row r="52" spans="2:11" x14ac:dyDescent="0.2">
      <c r="B52" s="43"/>
      <c r="C52" s="51"/>
      <c r="D52" s="52"/>
      <c r="E52" s="52"/>
      <c r="F52" s="52"/>
      <c r="G52" s="52"/>
      <c r="H52" s="53"/>
      <c r="I52" s="62"/>
      <c r="J52" s="62"/>
      <c r="K52" s="62"/>
    </row>
    <row r="53" spans="2:11" x14ac:dyDescent="0.2">
      <c r="B53" s="43" t="s">
        <v>109</v>
      </c>
      <c r="C53" s="51">
        <v>45698</v>
      </c>
      <c r="D53" s="54" t="s">
        <v>131</v>
      </c>
      <c r="E53" s="54" t="s">
        <v>131</v>
      </c>
      <c r="F53" s="52">
        <v>15092</v>
      </c>
      <c r="G53" s="52">
        <v>7681</v>
      </c>
      <c r="H53" s="53">
        <f>F53-G53</f>
        <v>7411</v>
      </c>
      <c r="I53" s="62">
        <f>F22/C22</f>
        <v>0.48348366946989368</v>
      </c>
      <c r="J53" s="54" t="s">
        <v>131</v>
      </c>
      <c r="K53" s="54" t="s">
        <v>131</v>
      </c>
    </row>
    <row r="54" spans="2:11" x14ac:dyDescent="0.2">
      <c r="B54" s="43" t="s">
        <v>132</v>
      </c>
      <c r="C54" s="55">
        <v>48431</v>
      </c>
      <c r="D54" s="54" t="s">
        <v>102</v>
      </c>
      <c r="E54" s="54" t="s">
        <v>102</v>
      </c>
      <c r="F54" s="53">
        <v>16876</v>
      </c>
      <c r="G54" s="53">
        <v>8800</v>
      </c>
      <c r="H54" s="53">
        <f>F54-G54</f>
        <v>8076</v>
      </c>
      <c r="I54" s="62">
        <v>0.49</v>
      </c>
      <c r="J54" s="54" t="s">
        <v>102</v>
      </c>
      <c r="K54" s="54" t="s">
        <v>102</v>
      </c>
    </row>
    <row r="55" spans="2:11" x14ac:dyDescent="0.2">
      <c r="B55" s="43" t="s">
        <v>133</v>
      </c>
      <c r="C55" s="55">
        <v>47630</v>
      </c>
      <c r="D55" s="54" t="s">
        <v>102</v>
      </c>
      <c r="E55" s="54" t="s">
        <v>102</v>
      </c>
      <c r="F55" s="63">
        <v>17246</v>
      </c>
      <c r="G55" s="63">
        <v>8939</v>
      </c>
      <c r="H55" s="63">
        <v>8307</v>
      </c>
      <c r="I55" s="62">
        <v>0.44</v>
      </c>
      <c r="J55" s="54" t="s">
        <v>102</v>
      </c>
      <c r="K55" s="54" t="s">
        <v>102</v>
      </c>
    </row>
    <row r="56" spans="2:11" x14ac:dyDescent="0.2">
      <c r="B56" s="3" t="s">
        <v>134</v>
      </c>
      <c r="C56" s="23">
        <f>SUM(C58:C70)</f>
        <v>49028</v>
      </c>
      <c r="D56" s="56" t="s">
        <v>102</v>
      </c>
      <c r="E56" s="56" t="s">
        <v>102</v>
      </c>
      <c r="F56" s="64">
        <f>SUM(F58:F70)</f>
        <v>18568</v>
      </c>
      <c r="G56" s="64">
        <f>SUM(G58:G70)</f>
        <v>9784</v>
      </c>
      <c r="H56" s="64">
        <f>SUM(H58:H70)</f>
        <v>8784</v>
      </c>
      <c r="I56" s="65">
        <v>0.45</v>
      </c>
      <c r="J56" s="56" t="s">
        <v>102</v>
      </c>
      <c r="K56" s="56" t="s">
        <v>102</v>
      </c>
    </row>
    <row r="57" spans="2:11" x14ac:dyDescent="0.2">
      <c r="C57" s="40"/>
    </row>
    <row r="58" spans="2:11" x14ac:dyDescent="0.2">
      <c r="B58" s="43" t="s">
        <v>135</v>
      </c>
      <c r="C58" s="51">
        <v>4393</v>
      </c>
      <c r="D58" s="54" t="s">
        <v>102</v>
      </c>
      <c r="E58" s="54" t="s">
        <v>102</v>
      </c>
      <c r="F58" s="52">
        <v>1760</v>
      </c>
      <c r="G58" s="52">
        <v>865</v>
      </c>
      <c r="H58" s="53">
        <v>895</v>
      </c>
      <c r="I58" s="62">
        <v>0.43</v>
      </c>
      <c r="J58" s="54" t="s">
        <v>102</v>
      </c>
      <c r="K58" s="54" t="s">
        <v>102</v>
      </c>
    </row>
    <row r="59" spans="2:11" x14ac:dyDescent="0.2">
      <c r="B59" s="43" t="s">
        <v>114</v>
      </c>
      <c r="C59" s="51">
        <v>4136</v>
      </c>
      <c r="D59" s="54" t="s">
        <v>102</v>
      </c>
      <c r="E59" s="54" t="s">
        <v>102</v>
      </c>
      <c r="F59" s="52">
        <v>1676</v>
      </c>
      <c r="G59" s="52">
        <v>854</v>
      </c>
      <c r="H59" s="53">
        <v>822</v>
      </c>
      <c r="I59" s="62">
        <v>0.41</v>
      </c>
      <c r="J59" s="54" t="s">
        <v>102</v>
      </c>
      <c r="K59" s="54" t="s">
        <v>102</v>
      </c>
    </row>
    <row r="60" spans="2:11" x14ac:dyDescent="0.2">
      <c r="B60" s="43" t="s">
        <v>115</v>
      </c>
      <c r="C60" s="51">
        <v>3747</v>
      </c>
      <c r="D60" s="54" t="s">
        <v>102</v>
      </c>
      <c r="E60" s="54" t="s">
        <v>102</v>
      </c>
      <c r="F60" s="52">
        <v>1497</v>
      </c>
      <c r="G60" s="52">
        <v>789</v>
      </c>
      <c r="H60" s="53">
        <v>708</v>
      </c>
      <c r="I60" s="62">
        <v>0.4</v>
      </c>
      <c r="J60" s="54" t="s">
        <v>102</v>
      </c>
      <c r="K60" s="54" t="s">
        <v>102</v>
      </c>
    </row>
    <row r="61" spans="2:11" x14ac:dyDescent="0.2">
      <c r="B61" s="43" t="s">
        <v>116</v>
      </c>
      <c r="C61" s="51">
        <v>4160</v>
      </c>
      <c r="D61" s="54" t="s">
        <v>102</v>
      </c>
      <c r="E61" s="54" t="s">
        <v>102</v>
      </c>
      <c r="F61" s="52">
        <v>1689</v>
      </c>
      <c r="G61" s="52">
        <v>928</v>
      </c>
      <c r="H61" s="53">
        <v>761</v>
      </c>
      <c r="I61" s="62">
        <v>0.41</v>
      </c>
      <c r="J61" s="54" t="s">
        <v>102</v>
      </c>
      <c r="K61" s="54" t="s">
        <v>102</v>
      </c>
    </row>
    <row r="62" spans="2:11" x14ac:dyDescent="0.2">
      <c r="B62" s="43" t="s">
        <v>117</v>
      </c>
      <c r="C62" s="51">
        <v>3766</v>
      </c>
      <c r="D62" s="54" t="s">
        <v>102</v>
      </c>
      <c r="E62" s="54" t="s">
        <v>102</v>
      </c>
      <c r="F62" s="52">
        <v>1330</v>
      </c>
      <c r="G62" s="52">
        <v>728</v>
      </c>
      <c r="H62" s="53">
        <v>602</v>
      </c>
      <c r="I62" s="62">
        <v>0.42</v>
      </c>
      <c r="J62" s="54" t="s">
        <v>102</v>
      </c>
      <c r="K62" s="54" t="s">
        <v>102</v>
      </c>
    </row>
    <row r="63" spans="2:11" x14ac:dyDescent="0.2">
      <c r="B63" s="43" t="s">
        <v>118</v>
      </c>
      <c r="C63" s="51">
        <v>4254</v>
      </c>
      <c r="D63" s="54" t="s">
        <v>102</v>
      </c>
      <c r="E63" s="54" t="s">
        <v>102</v>
      </c>
      <c r="F63" s="52">
        <v>1616</v>
      </c>
      <c r="G63" s="52">
        <v>856</v>
      </c>
      <c r="H63" s="53">
        <v>760</v>
      </c>
      <c r="I63" s="62">
        <v>0.45</v>
      </c>
      <c r="J63" s="54" t="s">
        <v>102</v>
      </c>
      <c r="K63" s="54" t="s">
        <v>102</v>
      </c>
    </row>
    <row r="64" spans="2:11" x14ac:dyDescent="0.2">
      <c r="C64" s="40"/>
      <c r="D64" s="54"/>
      <c r="E64" s="54"/>
      <c r="I64" s="62"/>
      <c r="J64" s="62"/>
      <c r="K64" s="62"/>
    </row>
    <row r="65" spans="1:11" x14ac:dyDescent="0.2">
      <c r="B65" s="43" t="s">
        <v>119</v>
      </c>
      <c r="C65" s="51">
        <v>4532</v>
      </c>
      <c r="D65" s="54" t="s">
        <v>102</v>
      </c>
      <c r="E65" s="54" t="s">
        <v>102</v>
      </c>
      <c r="F65" s="52">
        <v>1830</v>
      </c>
      <c r="G65" s="52">
        <v>993</v>
      </c>
      <c r="H65" s="53">
        <v>837</v>
      </c>
      <c r="I65" s="62">
        <v>0.47</v>
      </c>
      <c r="J65" s="54" t="s">
        <v>102</v>
      </c>
      <c r="K65" s="54" t="s">
        <v>102</v>
      </c>
    </row>
    <row r="66" spans="1:11" x14ac:dyDescent="0.2">
      <c r="B66" s="43" t="s">
        <v>120</v>
      </c>
      <c r="C66" s="51">
        <v>3894</v>
      </c>
      <c r="D66" s="54" t="s">
        <v>102</v>
      </c>
      <c r="E66" s="54" t="s">
        <v>102</v>
      </c>
      <c r="F66" s="52">
        <v>1466</v>
      </c>
      <c r="G66" s="52">
        <v>833</v>
      </c>
      <c r="H66" s="53">
        <v>633</v>
      </c>
      <c r="I66" s="62">
        <v>0.48</v>
      </c>
      <c r="J66" s="54" t="s">
        <v>102</v>
      </c>
      <c r="K66" s="54" t="s">
        <v>102</v>
      </c>
    </row>
    <row r="67" spans="1:11" x14ac:dyDescent="0.2">
      <c r="B67" s="43" t="s">
        <v>121</v>
      </c>
      <c r="C67" s="51">
        <v>3349</v>
      </c>
      <c r="D67" s="54" t="s">
        <v>102</v>
      </c>
      <c r="E67" s="54" t="s">
        <v>102</v>
      </c>
      <c r="F67" s="52">
        <v>1187</v>
      </c>
      <c r="G67" s="52">
        <v>623</v>
      </c>
      <c r="H67" s="53">
        <v>564</v>
      </c>
      <c r="I67" s="62">
        <v>0.48</v>
      </c>
      <c r="J67" s="54" t="s">
        <v>102</v>
      </c>
      <c r="K67" s="54" t="s">
        <v>102</v>
      </c>
    </row>
    <row r="68" spans="1:11" x14ac:dyDescent="0.2">
      <c r="B68" s="43" t="s">
        <v>136</v>
      </c>
      <c r="C68" s="51">
        <v>4565</v>
      </c>
      <c r="D68" s="54" t="s">
        <v>102</v>
      </c>
      <c r="E68" s="54" t="s">
        <v>102</v>
      </c>
      <c r="F68" s="52">
        <v>1327</v>
      </c>
      <c r="G68" s="52">
        <v>712</v>
      </c>
      <c r="H68" s="53">
        <v>615</v>
      </c>
      <c r="I68" s="62">
        <v>0.5</v>
      </c>
      <c r="J68" s="54" t="s">
        <v>102</v>
      </c>
      <c r="K68" s="54" t="s">
        <v>102</v>
      </c>
    </row>
    <row r="69" spans="1:11" x14ac:dyDescent="0.2">
      <c r="B69" s="43" t="s">
        <v>123</v>
      </c>
      <c r="C69" s="51">
        <v>4305</v>
      </c>
      <c r="D69" s="54" t="s">
        <v>102</v>
      </c>
      <c r="E69" s="54" t="s">
        <v>102</v>
      </c>
      <c r="F69" s="52">
        <v>1567</v>
      </c>
      <c r="G69" s="52">
        <v>782</v>
      </c>
      <c r="H69" s="53">
        <v>785</v>
      </c>
      <c r="I69" s="62">
        <v>0.51</v>
      </c>
      <c r="J69" s="54" t="s">
        <v>102</v>
      </c>
      <c r="K69" s="54" t="s">
        <v>102</v>
      </c>
    </row>
    <row r="70" spans="1:11" x14ac:dyDescent="0.2">
      <c r="B70" s="43" t="s">
        <v>124</v>
      </c>
      <c r="C70" s="51">
        <v>3927</v>
      </c>
      <c r="D70" s="54" t="s">
        <v>102</v>
      </c>
      <c r="E70" s="54" t="s">
        <v>102</v>
      </c>
      <c r="F70" s="52">
        <v>1623</v>
      </c>
      <c r="G70" s="52">
        <v>821</v>
      </c>
      <c r="H70" s="53">
        <v>802</v>
      </c>
      <c r="I70" s="62">
        <v>0.49</v>
      </c>
      <c r="J70" s="54" t="s">
        <v>102</v>
      </c>
      <c r="K70" s="54" t="s">
        <v>102</v>
      </c>
    </row>
    <row r="71" spans="1:11" ht="18" thickBot="1" x14ac:dyDescent="0.25">
      <c r="B71" s="45"/>
      <c r="C71" s="57"/>
      <c r="D71" s="58"/>
      <c r="E71" s="58"/>
      <c r="F71" s="58"/>
      <c r="G71" s="58"/>
      <c r="H71" s="58"/>
      <c r="I71" s="44"/>
      <c r="J71" s="44"/>
      <c r="K71" s="44"/>
    </row>
    <row r="72" spans="1:11" x14ac:dyDescent="0.2">
      <c r="B72" s="24"/>
      <c r="C72" s="28" t="s">
        <v>137</v>
      </c>
      <c r="F72" s="43"/>
    </row>
    <row r="73" spans="1:11" x14ac:dyDescent="0.2">
      <c r="A73" s="43"/>
      <c r="C73" s="43" t="s">
        <v>138</v>
      </c>
    </row>
  </sheetData>
  <mergeCells count="4">
    <mergeCell ref="C10:E10"/>
    <mergeCell ref="F10:H10"/>
    <mergeCell ref="I10:K10"/>
    <mergeCell ref="I41:K41"/>
  </mergeCells>
  <phoneticPr fontId="2"/>
  <pageMargins left="0.43" right="0.43" top="0.52" bottom="0.53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>
      <selection activeCell="C29" sqref="C29"/>
    </sheetView>
  </sheetViews>
  <sheetFormatPr defaultColWidth="15.875" defaultRowHeight="17.25" x14ac:dyDescent="0.2"/>
  <cols>
    <col min="1" max="1" width="13.375" style="28" customWidth="1"/>
    <col min="2" max="2" width="3.375" style="28" customWidth="1"/>
    <col min="3" max="3" width="5.875" style="28" customWidth="1"/>
    <col min="4" max="4" width="20.875" style="28" customWidth="1"/>
    <col min="5" max="11" width="14.625" style="28" customWidth="1"/>
    <col min="12" max="256" width="15.875" style="28"/>
    <col min="257" max="257" width="13.375" style="28" customWidth="1"/>
    <col min="258" max="258" width="3.375" style="28" customWidth="1"/>
    <col min="259" max="259" width="5.875" style="28" customWidth="1"/>
    <col min="260" max="260" width="20.875" style="28" customWidth="1"/>
    <col min="261" max="267" width="14.625" style="28" customWidth="1"/>
    <col min="268" max="512" width="15.875" style="28"/>
    <col min="513" max="513" width="13.375" style="28" customWidth="1"/>
    <col min="514" max="514" width="3.375" style="28" customWidth="1"/>
    <col min="515" max="515" width="5.875" style="28" customWidth="1"/>
    <col min="516" max="516" width="20.875" style="28" customWidth="1"/>
    <col min="517" max="523" width="14.625" style="28" customWidth="1"/>
    <col min="524" max="768" width="15.875" style="28"/>
    <col min="769" max="769" width="13.375" style="28" customWidth="1"/>
    <col min="770" max="770" width="3.375" style="28" customWidth="1"/>
    <col min="771" max="771" width="5.875" style="28" customWidth="1"/>
    <col min="772" max="772" width="20.875" style="28" customWidth="1"/>
    <col min="773" max="779" width="14.625" style="28" customWidth="1"/>
    <col min="780" max="1024" width="15.875" style="28"/>
    <col min="1025" max="1025" width="13.375" style="28" customWidth="1"/>
    <col min="1026" max="1026" width="3.375" style="28" customWidth="1"/>
    <col min="1027" max="1027" width="5.875" style="28" customWidth="1"/>
    <col min="1028" max="1028" width="20.875" style="28" customWidth="1"/>
    <col min="1029" max="1035" width="14.625" style="28" customWidth="1"/>
    <col min="1036" max="1280" width="15.875" style="28"/>
    <col min="1281" max="1281" width="13.375" style="28" customWidth="1"/>
    <col min="1282" max="1282" width="3.375" style="28" customWidth="1"/>
    <col min="1283" max="1283" width="5.875" style="28" customWidth="1"/>
    <col min="1284" max="1284" width="20.875" style="28" customWidth="1"/>
    <col min="1285" max="1291" width="14.625" style="28" customWidth="1"/>
    <col min="1292" max="1536" width="15.875" style="28"/>
    <col min="1537" max="1537" width="13.375" style="28" customWidth="1"/>
    <col min="1538" max="1538" width="3.375" style="28" customWidth="1"/>
    <col min="1539" max="1539" width="5.875" style="28" customWidth="1"/>
    <col min="1540" max="1540" width="20.875" style="28" customWidth="1"/>
    <col min="1541" max="1547" width="14.625" style="28" customWidth="1"/>
    <col min="1548" max="1792" width="15.875" style="28"/>
    <col min="1793" max="1793" width="13.375" style="28" customWidth="1"/>
    <col min="1794" max="1794" width="3.375" style="28" customWidth="1"/>
    <col min="1795" max="1795" width="5.875" style="28" customWidth="1"/>
    <col min="1796" max="1796" width="20.875" style="28" customWidth="1"/>
    <col min="1797" max="1803" width="14.625" style="28" customWidth="1"/>
    <col min="1804" max="2048" width="15.875" style="28"/>
    <col min="2049" max="2049" width="13.375" style="28" customWidth="1"/>
    <col min="2050" max="2050" width="3.375" style="28" customWidth="1"/>
    <col min="2051" max="2051" width="5.875" style="28" customWidth="1"/>
    <col min="2052" max="2052" width="20.875" style="28" customWidth="1"/>
    <col min="2053" max="2059" width="14.625" style="28" customWidth="1"/>
    <col min="2060" max="2304" width="15.875" style="28"/>
    <col min="2305" max="2305" width="13.375" style="28" customWidth="1"/>
    <col min="2306" max="2306" width="3.375" style="28" customWidth="1"/>
    <col min="2307" max="2307" width="5.875" style="28" customWidth="1"/>
    <col min="2308" max="2308" width="20.875" style="28" customWidth="1"/>
    <col min="2309" max="2315" width="14.625" style="28" customWidth="1"/>
    <col min="2316" max="2560" width="15.875" style="28"/>
    <col min="2561" max="2561" width="13.375" style="28" customWidth="1"/>
    <col min="2562" max="2562" width="3.375" style="28" customWidth="1"/>
    <col min="2563" max="2563" width="5.875" style="28" customWidth="1"/>
    <col min="2564" max="2564" width="20.875" style="28" customWidth="1"/>
    <col min="2565" max="2571" width="14.625" style="28" customWidth="1"/>
    <col min="2572" max="2816" width="15.875" style="28"/>
    <col min="2817" max="2817" width="13.375" style="28" customWidth="1"/>
    <col min="2818" max="2818" width="3.375" style="28" customWidth="1"/>
    <col min="2819" max="2819" width="5.875" style="28" customWidth="1"/>
    <col min="2820" max="2820" width="20.875" style="28" customWidth="1"/>
    <col min="2821" max="2827" width="14.625" style="28" customWidth="1"/>
    <col min="2828" max="3072" width="15.875" style="28"/>
    <col min="3073" max="3073" width="13.375" style="28" customWidth="1"/>
    <col min="3074" max="3074" width="3.375" style="28" customWidth="1"/>
    <col min="3075" max="3075" width="5.875" style="28" customWidth="1"/>
    <col min="3076" max="3076" width="20.875" style="28" customWidth="1"/>
    <col min="3077" max="3083" width="14.625" style="28" customWidth="1"/>
    <col min="3084" max="3328" width="15.875" style="28"/>
    <col min="3329" max="3329" width="13.375" style="28" customWidth="1"/>
    <col min="3330" max="3330" width="3.375" style="28" customWidth="1"/>
    <col min="3331" max="3331" width="5.875" style="28" customWidth="1"/>
    <col min="3332" max="3332" width="20.875" style="28" customWidth="1"/>
    <col min="3333" max="3339" width="14.625" style="28" customWidth="1"/>
    <col min="3340" max="3584" width="15.875" style="28"/>
    <col min="3585" max="3585" width="13.375" style="28" customWidth="1"/>
    <col min="3586" max="3586" width="3.375" style="28" customWidth="1"/>
    <col min="3587" max="3587" width="5.875" style="28" customWidth="1"/>
    <col min="3588" max="3588" width="20.875" style="28" customWidth="1"/>
    <col min="3589" max="3595" width="14.625" style="28" customWidth="1"/>
    <col min="3596" max="3840" width="15.875" style="28"/>
    <col min="3841" max="3841" width="13.375" style="28" customWidth="1"/>
    <col min="3842" max="3842" width="3.375" style="28" customWidth="1"/>
    <col min="3843" max="3843" width="5.875" style="28" customWidth="1"/>
    <col min="3844" max="3844" width="20.875" style="28" customWidth="1"/>
    <col min="3845" max="3851" width="14.625" style="28" customWidth="1"/>
    <col min="3852" max="4096" width="15.875" style="28"/>
    <col min="4097" max="4097" width="13.375" style="28" customWidth="1"/>
    <col min="4098" max="4098" width="3.375" style="28" customWidth="1"/>
    <col min="4099" max="4099" width="5.875" style="28" customWidth="1"/>
    <col min="4100" max="4100" width="20.875" style="28" customWidth="1"/>
    <col min="4101" max="4107" width="14.625" style="28" customWidth="1"/>
    <col min="4108" max="4352" width="15.875" style="28"/>
    <col min="4353" max="4353" width="13.375" style="28" customWidth="1"/>
    <col min="4354" max="4354" width="3.375" style="28" customWidth="1"/>
    <col min="4355" max="4355" width="5.875" style="28" customWidth="1"/>
    <col min="4356" max="4356" width="20.875" style="28" customWidth="1"/>
    <col min="4357" max="4363" width="14.625" style="28" customWidth="1"/>
    <col min="4364" max="4608" width="15.875" style="28"/>
    <col min="4609" max="4609" width="13.375" style="28" customWidth="1"/>
    <col min="4610" max="4610" width="3.375" style="28" customWidth="1"/>
    <col min="4611" max="4611" width="5.875" style="28" customWidth="1"/>
    <col min="4612" max="4612" width="20.875" style="28" customWidth="1"/>
    <col min="4613" max="4619" width="14.625" style="28" customWidth="1"/>
    <col min="4620" max="4864" width="15.875" style="28"/>
    <col min="4865" max="4865" width="13.375" style="28" customWidth="1"/>
    <col min="4866" max="4866" width="3.375" style="28" customWidth="1"/>
    <col min="4867" max="4867" width="5.875" style="28" customWidth="1"/>
    <col min="4868" max="4868" width="20.875" style="28" customWidth="1"/>
    <col min="4869" max="4875" width="14.625" style="28" customWidth="1"/>
    <col min="4876" max="5120" width="15.875" style="28"/>
    <col min="5121" max="5121" width="13.375" style="28" customWidth="1"/>
    <col min="5122" max="5122" width="3.375" style="28" customWidth="1"/>
    <col min="5123" max="5123" width="5.875" style="28" customWidth="1"/>
    <col min="5124" max="5124" width="20.875" style="28" customWidth="1"/>
    <col min="5125" max="5131" width="14.625" style="28" customWidth="1"/>
    <col min="5132" max="5376" width="15.875" style="28"/>
    <col min="5377" max="5377" width="13.375" style="28" customWidth="1"/>
    <col min="5378" max="5378" width="3.375" style="28" customWidth="1"/>
    <col min="5379" max="5379" width="5.875" style="28" customWidth="1"/>
    <col min="5380" max="5380" width="20.875" style="28" customWidth="1"/>
    <col min="5381" max="5387" width="14.625" style="28" customWidth="1"/>
    <col min="5388" max="5632" width="15.875" style="28"/>
    <col min="5633" max="5633" width="13.375" style="28" customWidth="1"/>
    <col min="5634" max="5634" width="3.375" style="28" customWidth="1"/>
    <col min="5635" max="5635" width="5.875" style="28" customWidth="1"/>
    <col min="5636" max="5636" width="20.875" style="28" customWidth="1"/>
    <col min="5637" max="5643" width="14.625" style="28" customWidth="1"/>
    <col min="5644" max="5888" width="15.875" style="28"/>
    <col min="5889" max="5889" width="13.375" style="28" customWidth="1"/>
    <col min="5890" max="5890" width="3.375" style="28" customWidth="1"/>
    <col min="5891" max="5891" width="5.875" style="28" customWidth="1"/>
    <col min="5892" max="5892" width="20.875" style="28" customWidth="1"/>
    <col min="5893" max="5899" width="14.625" style="28" customWidth="1"/>
    <col min="5900" max="6144" width="15.875" style="28"/>
    <col min="6145" max="6145" width="13.375" style="28" customWidth="1"/>
    <col min="6146" max="6146" width="3.375" style="28" customWidth="1"/>
    <col min="6147" max="6147" width="5.875" style="28" customWidth="1"/>
    <col min="6148" max="6148" width="20.875" style="28" customWidth="1"/>
    <col min="6149" max="6155" width="14.625" style="28" customWidth="1"/>
    <col min="6156" max="6400" width="15.875" style="28"/>
    <col min="6401" max="6401" width="13.375" style="28" customWidth="1"/>
    <col min="6402" max="6402" width="3.375" style="28" customWidth="1"/>
    <col min="6403" max="6403" width="5.875" style="28" customWidth="1"/>
    <col min="6404" max="6404" width="20.875" style="28" customWidth="1"/>
    <col min="6405" max="6411" width="14.625" style="28" customWidth="1"/>
    <col min="6412" max="6656" width="15.875" style="28"/>
    <col min="6657" max="6657" width="13.375" style="28" customWidth="1"/>
    <col min="6658" max="6658" width="3.375" style="28" customWidth="1"/>
    <col min="6659" max="6659" width="5.875" style="28" customWidth="1"/>
    <col min="6660" max="6660" width="20.875" style="28" customWidth="1"/>
    <col min="6661" max="6667" width="14.625" style="28" customWidth="1"/>
    <col min="6668" max="6912" width="15.875" style="28"/>
    <col min="6913" max="6913" width="13.375" style="28" customWidth="1"/>
    <col min="6914" max="6914" width="3.375" style="28" customWidth="1"/>
    <col min="6915" max="6915" width="5.875" style="28" customWidth="1"/>
    <col min="6916" max="6916" width="20.875" style="28" customWidth="1"/>
    <col min="6917" max="6923" width="14.625" style="28" customWidth="1"/>
    <col min="6924" max="7168" width="15.875" style="28"/>
    <col min="7169" max="7169" width="13.375" style="28" customWidth="1"/>
    <col min="7170" max="7170" width="3.375" style="28" customWidth="1"/>
    <col min="7171" max="7171" width="5.875" style="28" customWidth="1"/>
    <col min="7172" max="7172" width="20.875" style="28" customWidth="1"/>
    <col min="7173" max="7179" width="14.625" style="28" customWidth="1"/>
    <col min="7180" max="7424" width="15.875" style="28"/>
    <col min="7425" max="7425" width="13.375" style="28" customWidth="1"/>
    <col min="7426" max="7426" width="3.375" style="28" customWidth="1"/>
    <col min="7427" max="7427" width="5.875" style="28" customWidth="1"/>
    <col min="7428" max="7428" width="20.875" style="28" customWidth="1"/>
    <col min="7429" max="7435" width="14.625" style="28" customWidth="1"/>
    <col min="7436" max="7680" width="15.875" style="28"/>
    <col min="7681" max="7681" width="13.375" style="28" customWidth="1"/>
    <col min="7682" max="7682" width="3.375" style="28" customWidth="1"/>
    <col min="7683" max="7683" width="5.875" style="28" customWidth="1"/>
    <col min="7684" max="7684" width="20.875" style="28" customWidth="1"/>
    <col min="7685" max="7691" width="14.625" style="28" customWidth="1"/>
    <col min="7692" max="7936" width="15.875" style="28"/>
    <col min="7937" max="7937" width="13.375" style="28" customWidth="1"/>
    <col min="7938" max="7938" width="3.375" style="28" customWidth="1"/>
    <col min="7939" max="7939" width="5.875" style="28" customWidth="1"/>
    <col min="7940" max="7940" width="20.875" style="28" customWidth="1"/>
    <col min="7941" max="7947" width="14.625" style="28" customWidth="1"/>
    <col min="7948" max="8192" width="15.875" style="28"/>
    <col min="8193" max="8193" width="13.375" style="28" customWidth="1"/>
    <col min="8194" max="8194" width="3.375" style="28" customWidth="1"/>
    <col min="8195" max="8195" width="5.875" style="28" customWidth="1"/>
    <col min="8196" max="8196" width="20.875" style="28" customWidth="1"/>
    <col min="8197" max="8203" width="14.625" style="28" customWidth="1"/>
    <col min="8204" max="8448" width="15.875" style="28"/>
    <col min="8449" max="8449" width="13.375" style="28" customWidth="1"/>
    <col min="8450" max="8450" width="3.375" style="28" customWidth="1"/>
    <col min="8451" max="8451" width="5.875" style="28" customWidth="1"/>
    <col min="8452" max="8452" width="20.875" style="28" customWidth="1"/>
    <col min="8453" max="8459" width="14.625" style="28" customWidth="1"/>
    <col min="8460" max="8704" width="15.875" style="28"/>
    <col min="8705" max="8705" width="13.375" style="28" customWidth="1"/>
    <col min="8706" max="8706" width="3.375" style="28" customWidth="1"/>
    <col min="8707" max="8707" width="5.875" style="28" customWidth="1"/>
    <col min="8708" max="8708" width="20.875" style="28" customWidth="1"/>
    <col min="8709" max="8715" width="14.625" style="28" customWidth="1"/>
    <col min="8716" max="8960" width="15.875" style="28"/>
    <col min="8961" max="8961" width="13.375" style="28" customWidth="1"/>
    <col min="8962" max="8962" width="3.375" style="28" customWidth="1"/>
    <col min="8963" max="8963" width="5.875" style="28" customWidth="1"/>
    <col min="8964" max="8964" width="20.875" style="28" customWidth="1"/>
    <col min="8965" max="8971" width="14.625" style="28" customWidth="1"/>
    <col min="8972" max="9216" width="15.875" style="28"/>
    <col min="9217" max="9217" width="13.375" style="28" customWidth="1"/>
    <col min="9218" max="9218" width="3.375" style="28" customWidth="1"/>
    <col min="9219" max="9219" width="5.875" style="28" customWidth="1"/>
    <col min="9220" max="9220" width="20.875" style="28" customWidth="1"/>
    <col min="9221" max="9227" width="14.625" style="28" customWidth="1"/>
    <col min="9228" max="9472" width="15.875" style="28"/>
    <col min="9473" max="9473" width="13.375" style="28" customWidth="1"/>
    <col min="9474" max="9474" width="3.375" style="28" customWidth="1"/>
    <col min="9475" max="9475" width="5.875" style="28" customWidth="1"/>
    <col min="9476" max="9476" width="20.875" style="28" customWidth="1"/>
    <col min="9477" max="9483" width="14.625" style="28" customWidth="1"/>
    <col min="9484" max="9728" width="15.875" style="28"/>
    <col min="9729" max="9729" width="13.375" style="28" customWidth="1"/>
    <col min="9730" max="9730" width="3.375" style="28" customWidth="1"/>
    <col min="9731" max="9731" width="5.875" style="28" customWidth="1"/>
    <col min="9732" max="9732" width="20.875" style="28" customWidth="1"/>
    <col min="9733" max="9739" width="14.625" style="28" customWidth="1"/>
    <col min="9740" max="9984" width="15.875" style="28"/>
    <col min="9985" max="9985" width="13.375" style="28" customWidth="1"/>
    <col min="9986" max="9986" width="3.375" style="28" customWidth="1"/>
    <col min="9987" max="9987" width="5.875" style="28" customWidth="1"/>
    <col min="9988" max="9988" width="20.875" style="28" customWidth="1"/>
    <col min="9989" max="9995" width="14.625" style="28" customWidth="1"/>
    <col min="9996" max="10240" width="15.875" style="28"/>
    <col min="10241" max="10241" width="13.375" style="28" customWidth="1"/>
    <col min="10242" max="10242" width="3.375" style="28" customWidth="1"/>
    <col min="10243" max="10243" width="5.875" style="28" customWidth="1"/>
    <col min="10244" max="10244" width="20.875" style="28" customWidth="1"/>
    <col min="10245" max="10251" width="14.625" style="28" customWidth="1"/>
    <col min="10252" max="10496" width="15.875" style="28"/>
    <col min="10497" max="10497" width="13.375" style="28" customWidth="1"/>
    <col min="10498" max="10498" width="3.375" style="28" customWidth="1"/>
    <col min="10499" max="10499" width="5.875" style="28" customWidth="1"/>
    <col min="10500" max="10500" width="20.875" style="28" customWidth="1"/>
    <col min="10501" max="10507" width="14.625" style="28" customWidth="1"/>
    <col min="10508" max="10752" width="15.875" style="28"/>
    <col min="10753" max="10753" width="13.375" style="28" customWidth="1"/>
    <col min="10754" max="10754" width="3.375" style="28" customWidth="1"/>
    <col min="10755" max="10755" width="5.875" style="28" customWidth="1"/>
    <col min="10756" max="10756" width="20.875" style="28" customWidth="1"/>
    <col min="10757" max="10763" width="14.625" style="28" customWidth="1"/>
    <col min="10764" max="11008" width="15.875" style="28"/>
    <col min="11009" max="11009" width="13.375" style="28" customWidth="1"/>
    <col min="11010" max="11010" width="3.375" style="28" customWidth="1"/>
    <col min="11011" max="11011" width="5.875" style="28" customWidth="1"/>
    <col min="11012" max="11012" width="20.875" style="28" customWidth="1"/>
    <col min="11013" max="11019" width="14.625" style="28" customWidth="1"/>
    <col min="11020" max="11264" width="15.875" style="28"/>
    <col min="11265" max="11265" width="13.375" style="28" customWidth="1"/>
    <col min="11266" max="11266" width="3.375" style="28" customWidth="1"/>
    <col min="11267" max="11267" width="5.875" style="28" customWidth="1"/>
    <col min="11268" max="11268" width="20.875" style="28" customWidth="1"/>
    <col min="11269" max="11275" width="14.625" style="28" customWidth="1"/>
    <col min="11276" max="11520" width="15.875" style="28"/>
    <col min="11521" max="11521" width="13.375" style="28" customWidth="1"/>
    <col min="11522" max="11522" width="3.375" style="28" customWidth="1"/>
    <col min="11523" max="11523" width="5.875" style="28" customWidth="1"/>
    <col min="11524" max="11524" width="20.875" style="28" customWidth="1"/>
    <col min="11525" max="11531" width="14.625" style="28" customWidth="1"/>
    <col min="11532" max="11776" width="15.875" style="28"/>
    <col min="11777" max="11777" width="13.375" style="28" customWidth="1"/>
    <col min="11778" max="11778" width="3.375" style="28" customWidth="1"/>
    <col min="11779" max="11779" width="5.875" style="28" customWidth="1"/>
    <col min="11780" max="11780" width="20.875" style="28" customWidth="1"/>
    <col min="11781" max="11787" width="14.625" style="28" customWidth="1"/>
    <col min="11788" max="12032" width="15.875" style="28"/>
    <col min="12033" max="12033" width="13.375" style="28" customWidth="1"/>
    <col min="12034" max="12034" width="3.375" style="28" customWidth="1"/>
    <col min="12035" max="12035" width="5.875" style="28" customWidth="1"/>
    <col min="12036" max="12036" width="20.875" style="28" customWidth="1"/>
    <col min="12037" max="12043" width="14.625" style="28" customWidth="1"/>
    <col min="12044" max="12288" width="15.875" style="28"/>
    <col min="12289" max="12289" width="13.375" style="28" customWidth="1"/>
    <col min="12290" max="12290" width="3.375" style="28" customWidth="1"/>
    <col min="12291" max="12291" width="5.875" style="28" customWidth="1"/>
    <col min="12292" max="12292" width="20.875" style="28" customWidth="1"/>
    <col min="12293" max="12299" width="14.625" style="28" customWidth="1"/>
    <col min="12300" max="12544" width="15.875" style="28"/>
    <col min="12545" max="12545" width="13.375" style="28" customWidth="1"/>
    <col min="12546" max="12546" width="3.375" style="28" customWidth="1"/>
    <col min="12547" max="12547" width="5.875" style="28" customWidth="1"/>
    <col min="12548" max="12548" width="20.875" style="28" customWidth="1"/>
    <col min="12549" max="12555" width="14.625" style="28" customWidth="1"/>
    <col min="12556" max="12800" width="15.875" style="28"/>
    <col min="12801" max="12801" width="13.375" style="28" customWidth="1"/>
    <col min="12802" max="12802" width="3.375" style="28" customWidth="1"/>
    <col min="12803" max="12803" width="5.875" style="28" customWidth="1"/>
    <col min="12804" max="12804" width="20.875" style="28" customWidth="1"/>
    <col min="12805" max="12811" width="14.625" style="28" customWidth="1"/>
    <col min="12812" max="13056" width="15.875" style="28"/>
    <col min="13057" max="13057" width="13.375" style="28" customWidth="1"/>
    <col min="13058" max="13058" width="3.375" style="28" customWidth="1"/>
    <col min="13059" max="13059" width="5.875" style="28" customWidth="1"/>
    <col min="13060" max="13060" width="20.875" style="28" customWidth="1"/>
    <col min="13061" max="13067" width="14.625" style="28" customWidth="1"/>
    <col min="13068" max="13312" width="15.875" style="28"/>
    <col min="13313" max="13313" width="13.375" style="28" customWidth="1"/>
    <col min="13314" max="13314" width="3.375" style="28" customWidth="1"/>
    <col min="13315" max="13315" width="5.875" style="28" customWidth="1"/>
    <col min="13316" max="13316" width="20.875" style="28" customWidth="1"/>
    <col min="13317" max="13323" width="14.625" style="28" customWidth="1"/>
    <col min="13324" max="13568" width="15.875" style="28"/>
    <col min="13569" max="13569" width="13.375" style="28" customWidth="1"/>
    <col min="13570" max="13570" width="3.375" style="28" customWidth="1"/>
    <col min="13571" max="13571" width="5.875" style="28" customWidth="1"/>
    <col min="13572" max="13572" width="20.875" style="28" customWidth="1"/>
    <col min="13573" max="13579" width="14.625" style="28" customWidth="1"/>
    <col min="13580" max="13824" width="15.875" style="28"/>
    <col min="13825" max="13825" width="13.375" style="28" customWidth="1"/>
    <col min="13826" max="13826" width="3.375" style="28" customWidth="1"/>
    <col min="13827" max="13827" width="5.875" style="28" customWidth="1"/>
    <col min="13828" max="13828" width="20.875" style="28" customWidth="1"/>
    <col min="13829" max="13835" width="14.625" style="28" customWidth="1"/>
    <col min="13836" max="14080" width="15.875" style="28"/>
    <col min="14081" max="14081" width="13.375" style="28" customWidth="1"/>
    <col min="14082" max="14082" width="3.375" style="28" customWidth="1"/>
    <col min="14083" max="14083" width="5.875" style="28" customWidth="1"/>
    <col min="14084" max="14084" width="20.875" style="28" customWidth="1"/>
    <col min="14085" max="14091" width="14.625" style="28" customWidth="1"/>
    <col min="14092" max="14336" width="15.875" style="28"/>
    <col min="14337" max="14337" width="13.375" style="28" customWidth="1"/>
    <col min="14338" max="14338" width="3.375" style="28" customWidth="1"/>
    <col min="14339" max="14339" width="5.875" style="28" customWidth="1"/>
    <col min="14340" max="14340" width="20.875" style="28" customWidth="1"/>
    <col min="14341" max="14347" width="14.625" style="28" customWidth="1"/>
    <col min="14348" max="14592" width="15.875" style="28"/>
    <col min="14593" max="14593" width="13.375" style="28" customWidth="1"/>
    <col min="14594" max="14594" width="3.375" style="28" customWidth="1"/>
    <col min="14595" max="14595" width="5.875" style="28" customWidth="1"/>
    <col min="14596" max="14596" width="20.875" style="28" customWidth="1"/>
    <col min="14597" max="14603" width="14.625" style="28" customWidth="1"/>
    <col min="14604" max="14848" width="15.875" style="28"/>
    <col min="14849" max="14849" width="13.375" style="28" customWidth="1"/>
    <col min="14850" max="14850" width="3.375" style="28" customWidth="1"/>
    <col min="14851" max="14851" width="5.875" style="28" customWidth="1"/>
    <col min="14852" max="14852" width="20.875" style="28" customWidth="1"/>
    <col min="14853" max="14859" width="14.625" style="28" customWidth="1"/>
    <col min="14860" max="15104" width="15.875" style="28"/>
    <col min="15105" max="15105" width="13.375" style="28" customWidth="1"/>
    <col min="15106" max="15106" width="3.375" style="28" customWidth="1"/>
    <col min="15107" max="15107" width="5.875" style="28" customWidth="1"/>
    <col min="15108" max="15108" width="20.875" style="28" customWidth="1"/>
    <col min="15109" max="15115" width="14.625" style="28" customWidth="1"/>
    <col min="15116" max="15360" width="15.875" style="28"/>
    <col min="15361" max="15361" width="13.375" style="28" customWidth="1"/>
    <col min="15362" max="15362" width="3.375" style="28" customWidth="1"/>
    <col min="15363" max="15363" width="5.875" style="28" customWidth="1"/>
    <col min="15364" max="15364" width="20.875" style="28" customWidth="1"/>
    <col min="15365" max="15371" width="14.625" style="28" customWidth="1"/>
    <col min="15372" max="15616" width="15.875" style="28"/>
    <col min="15617" max="15617" width="13.375" style="28" customWidth="1"/>
    <col min="15618" max="15618" width="3.375" style="28" customWidth="1"/>
    <col min="15619" max="15619" width="5.875" style="28" customWidth="1"/>
    <col min="15620" max="15620" width="20.875" style="28" customWidth="1"/>
    <col min="15621" max="15627" width="14.625" style="28" customWidth="1"/>
    <col min="15628" max="15872" width="15.875" style="28"/>
    <col min="15873" max="15873" width="13.375" style="28" customWidth="1"/>
    <col min="15874" max="15874" width="3.375" style="28" customWidth="1"/>
    <col min="15875" max="15875" width="5.875" style="28" customWidth="1"/>
    <col min="15876" max="15876" width="20.875" style="28" customWidth="1"/>
    <col min="15877" max="15883" width="14.625" style="28" customWidth="1"/>
    <col min="15884" max="16128" width="15.875" style="28"/>
    <col min="16129" max="16129" width="13.375" style="28" customWidth="1"/>
    <col min="16130" max="16130" width="3.375" style="28" customWidth="1"/>
    <col min="16131" max="16131" width="5.875" style="28" customWidth="1"/>
    <col min="16132" max="16132" width="20.875" style="28" customWidth="1"/>
    <col min="16133" max="16139" width="14.625" style="28" customWidth="1"/>
    <col min="16140" max="16384" width="15.875" style="28"/>
  </cols>
  <sheetData>
    <row r="1" spans="1:12" x14ac:dyDescent="0.2">
      <c r="A1" s="43"/>
    </row>
    <row r="6" spans="1:12" x14ac:dyDescent="0.2">
      <c r="F6" s="3" t="s">
        <v>139</v>
      </c>
    </row>
    <row r="7" spans="1:12" x14ac:dyDescent="0.2">
      <c r="G7" s="43" t="s">
        <v>140</v>
      </c>
    </row>
    <row r="8" spans="1:12" ht="18" thickBot="1" x14ac:dyDescent="0.25">
      <c r="B8" s="44"/>
      <c r="C8" s="44"/>
      <c r="D8" s="44"/>
      <c r="E8" s="44"/>
      <c r="F8" s="44"/>
      <c r="G8" s="44"/>
      <c r="H8" s="44"/>
      <c r="I8" s="44"/>
      <c r="J8" s="44"/>
      <c r="K8" s="66" t="s">
        <v>141</v>
      </c>
    </row>
    <row r="9" spans="1:12" x14ac:dyDescent="0.2">
      <c r="E9" s="67" t="s">
        <v>142</v>
      </c>
      <c r="F9" s="67" t="s">
        <v>143</v>
      </c>
      <c r="G9" s="67" t="s">
        <v>144</v>
      </c>
      <c r="H9" s="67" t="s">
        <v>145</v>
      </c>
      <c r="I9" s="68">
        <v>2000</v>
      </c>
      <c r="J9" s="68" t="s">
        <v>146</v>
      </c>
      <c r="K9" s="68" t="s">
        <v>147</v>
      </c>
    </row>
    <row r="10" spans="1:12" x14ac:dyDescent="0.2">
      <c r="B10" s="46"/>
      <c r="C10" s="46"/>
      <c r="D10" s="46"/>
      <c r="E10" s="48" t="s">
        <v>148</v>
      </c>
      <c r="F10" s="48" t="s">
        <v>149</v>
      </c>
      <c r="G10" s="48" t="s">
        <v>150</v>
      </c>
      <c r="H10" s="48" t="s">
        <v>151</v>
      </c>
      <c r="I10" s="48" t="s">
        <v>152</v>
      </c>
      <c r="J10" s="48" t="s">
        <v>153</v>
      </c>
      <c r="K10" s="48" t="s">
        <v>154</v>
      </c>
    </row>
    <row r="11" spans="1:12" x14ac:dyDescent="0.2">
      <c r="E11" s="69"/>
      <c r="I11" s="70"/>
      <c r="J11" s="70"/>
      <c r="K11" s="70"/>
    </row>
    <row r="12" spans="1:12" x14ac:dyDescent="0.2">
      <c r="C12" s="24"/>
      <c r="D12" s="3" t="s">
        <v>155</v>
      </c>
      <c r="E12" s="23">
        <f t="shared" ref="E12:I12" si="0">SUM(E14:E57)-E18-E41</f>
        <v>51055</v>
      </c>
      <c r="F12" s="24">
        <f t="shared" si="0"/>
        <v>49153</v>
      </c>
      <c r="G12" s="24">
        <f t="shared" si="0"/>
        <v>44654</v>
      </c>
      <c r="H12" s="64">
        <f t="shared" si="0"/>
        <v>45698</v>
      </c>
      <c r="I12" s="64">
        <f t="shared" si="0"/>
        <v>48431</v>
      </c>
      <c r="J12" s="64">
        <f>SUM(J14:J57)-J18-J41</f>
        <v>47630</v>
      </c>
      <c r="K12" s="64">
        <f>SUM(K14:K57)-K18-K41</f>
        <v>49028</v>
      </c>
      <c r="L12" s="70"/>
    </row>
    <row r="13" spans="1:12" x14ac:dyDescent="0.2">
      <c r="E13" s="40"/>
      <c r="H13" s="70"/>
      <c r="I13" s="70"/>
      <c r="J13" s="70"/>
      <c r="K13" s="70"/>
      <c r="L13" s="70"/>
    </row>
    <row r="14" spans="1:12" x14ac:dyDescent="0.2">
      <c r="C14" s="43" t="s">
        <v>156</v>
      </c>
      <c r="E14" s="51">
        <v>270</v>
      </c>
      <c r="F14" s="52">
        <v>364</v>
      </c>
      <c r="G14" s="52">
        <v>387</v>
      </c>
      <c r="H14" s="71">
        <v>542</v>
      </c>
      <c r="I14" s="71">
        <v>453</v>
      </c>
      <c r="J14" s="71">
        <v>917</v>
      </c>
      <c r="K14" s="71">
        <v>1118</v>
      </c>
      <c r="L14" s="70"/>
    </row>
    <row r="15" spans="1:12" x14ac:dyDescent="0.2">
      <c r="C15" s="43" t="s">
        <v>157</v>
      </c>
      <c r="E15" s="51">
        <v>21</v>
      </c>
      <c r="F15" s="52">
        <v>18</v>
      </c>
      <c r="G15" s="52">
        <v>4</v>
      </c>
      <c r="H15" s="71">
        <v>9</v>
      </c>
      <c r="I15" s="71">
        <v>10</v>
      </c>
      <c r="J15" s="71">
        <v>9</v>
      </c>
      <c r="K15" s="71">
        <v>10</v>
      </c>
      <c r="L15" s="70"/>
    </row>
    <row r="16" spans="1:12" x14ac:dyDescent="0.2">
      <c r="C16" s="43" t="s">
        <v>158</v>
      </c>
      <c r="E16" s="51">
        <v>7171</v>
      </c>
      <c r="F16" s="52">
        <v>5932</v>
      </c>
      <c r="G16" s="52">
        <v>4669</v>
      </c>
      <c r="H16" s="71">
        <v>4267</v>
      </c>
      <c r="I16" s="71">
        <v>4220</v>
      </c>
      <c r="J16" s="71">
        <v>3887</v>
      </c>
      <c r="K16" s="71">
        <v>3486</v>
      </c>
      <c r="L16" s="70"/>
    </row>
    <row r="17" spans="3:12" x14ac:dyDescent="0.2">
      <c r="E17" s="40"/>
      <c r="H17" s="70"/>
      <c r="I17" s="70"/>
      <c r="J17" s="70"/>
      <c r="K17" s="70"/>
      <c r="L17" s="70"/>
    </row>
    <row r="18" spans="3:12" x14ac:dyDescent="0.2">
      <c r="C18" s="43" t="s">
        <v>159</v>
      </c>
      <c r="E18" s="55">
        <f t="shared" ref="E18:I18" si="1">SUM(E20:E48)-E41</f>
        <v>11530</v>
      </c>
      <c r="F18" s="53">
        <f t="shared" si="1"/>
        <v>10679</v>
      </c>
      <c r="G18" s="53">
        <f t="shared" si="1"/>
        <v>7888</v>
      </c>
      <c r="H18" s="63">
        <f t="shared" si="1"/>
        <v>8393</v>
      </c>
      <c r="I18" s="63">
        <f t="shared" si="1"/>
        <v>7995</v>
      </c>
      <c r="J18" s="63">
        <v>6016</v>
      </c>
      <c r="K18" s="63">
        <v>6384</v>
      </c>
      <c r="L18" s="70"/>
    </row>
    <row r="19" spans="3:12" x14ac:dyDescent="0.2">
      <c r="E19" s="40"/>
      <c r="H19" s="70"/>
      <c r="I19" s="70"/>
      <c r="J19" s="70"/>
      <c r="K19" s="70"/>
      <c r="L19" s="70"/>
    </row>
    <row r="20" spans="3:12" x14ac:dyDescent="0.2">
      <c r="C20" s="43" t="s">
        <v>160</v>
      </c>
      <c r="E20" s="51">
        <v>2248</v>
      </c>
      <c r="F20" s="52">
        <v>1977</v>
      </c>
      <c r="G20" s="52">
        <v>1733</v>
      </c>
      <c r="H20" s="71">
        <v>1807</v>
      </c>
      <c r="I20" s="71">
        <v>1667</v>
      </c>
      <c r="J20" s="71">
        <v>1564</v>
      </c>
      <c r="K20" s="71">
        <v>1754</v>
      </c>
      <c r="L20" s="70"/>
    </row>
    <row r="21" spans="3:12" x14ac:dyDescent="0.2">
      <c r="C21" s="43" t="s">
        <v>161</v>
      </c>
      <c r="E21" s="51">
        <v>267</v>
      </c>
      <c r="F21" s="52">
        <v>226</v>
      </c>
      <c r="G21" s="52">
        <v>276</v>
      </c>
      <c r="H21" s="71">
        <v>324</v>
      </c>
      <c r="I21" s="71">
        <v>217</v>
      </c>
      <c r="J21" s="71">
        <v>242</v>
      </c>
      <c r="K21" s="71">
        <v>159</v>
      </c>
      <c r="L21" s="70"/>
    </row>
    <row r="22" spans="3:12" x14ac:dyDescent="0.2">
      <c r="C22" s="43" t="s">
        <v>162</v>
      </c>
      <c r="E22" s="51">
        <v>1268</v>
      </c>
      <c r="F22" s="52">
        <v>1073</v>
      </c>
      <c r="G22" s="52">
        <v>723</v>
      </c>
      <c r="H22" s="71">
        <v>687</v>
      </c>
      <c r="I22" s="71">
        <v>614</v>
      </c>
      <c r="J22" s="71">
        <v>423</v>
      </c>
      <c r="K22" s="71">
        <v>514</v>
      </c>
      <c r="L22" s="70"/>
    </row>
    <row r="23" spans="3:12" x14ac:dyDescent="0.2">
      <c r="E23" s="51"/>
      <c r="F23" s="52"/>
      <c r="G23" s="52"/>
      <c r="H23" s="71"/>
      <c r="I23" s="71"/>
      <c r="J23" s="71"/>
      <c r="K23" s="71"/>
      <c r="L23" s="70"/>
    </row>
    <row r="24" spans="3:12" x14ac:dyDescent="0.2">
      <c r="C24" s="43" t="s">
        <v>163</v>
      </c>
      <c r="E24" s="51">
        <v>1438</v>
      </c>
      <c r="F24" s="52">
        <v>1381</v>
      </c>
      <c r="G24" s="52">
        <v>1089</v>
      </c>
      <c r="H24" s="71">
        <v>1114</v>
      </c>
      <c r="I24" s="71">
        <v>818</v>
      </c>
      <c r="J24" s="71">
        <v>590</v>
      </c>
      <c r="K24" s="71">
        <v>447</v>
      </c>
      <c r="L24" s="70"/>
    </row>
    <row r="25" spans="3:12" x14ac:dyDescent="0.2">
      <c r="C25" s="43" t="s">
        <v>164</v>
      </c>
      <c r="E25" s="51">
        <v>722</v>
      </c>
      <c r="F25" s="52">
        <v>472</v>
      </c>
      <c r="G25" s="52">
        <v>352</v>
      </c>
      <c r="H25" s="71">
        <v>342</v>
      </c>
      <c r="I25" s="71">
        <v>339</v>
      </c>
      <c r="J25" s="71">
        <v>241</v>
      </c>
      <c r="K25" s="71">
        <v>263</v>
      </c>
      <c r="L25" s="70"/>
    </row>
    <row r="26" spans="3:12" x14ac:dyDescent="0.2">
      <c r="C26" s="43" t="s">
        <v>165</v>
      </c>
      <c r="E26" s="51">
        <v>434</v>
      </c>
      <c r="F26" s="52">
        <v>378</v>
      </c>
      <c r="G26" s="52">
        <v>341</v>
      </c>
      <c r="H26" s="71">
        <v>300</v>
      </c>
      <c r="I26" s="71">
        <v>347</v>
      </c>
      <c r="J26" s="71">
        <v>296</v>
      </c>
      <c r="K26" s="71">
        <v>304</v>
      </c>
      <c r="L26" s="70"/>
    </row>
    <row r="27" spans="3:12" x14ac:dyDescent="0.2">
      <c r="E27" s="51"/>
      <c r="F27" s="52"/>
      <c r="G27" s="52"/>
      <c r="H27" s="71"/>
      <c r="I27" s="71"/>
      <c r="J27" s="71"/>
      <c r="K27" s="71"/>
      <c r="L27" s="70"/>
    </row>
    <row r="28" spans="3:12" x14ac:dyDescent="0.2">
      <c r="C28" s="43" t="s">
        <v>166</v>
      </c>
      <c r="E28" s="51">
        <v>86</v>
      </c>
      <c r="F28" s="52">
        <v>93</v>
      </c>
      <c r="G28" s="52">
        <v>124</v>
      </c>
      <c r="H28" s="71">
        <v>111</v>
      </c>
      <c r="I28" s="71">
        <v>139</v>
      </c>
      <c r="J28" s="71">
        <v>76</v>
      </c>
      <c r="K28" s="71">
        <v>99</v>
      </c>
      <c r="L28" s="70"/>
    </row>
    <row r="29" spans="3:12" x14ac:dyDescent="0.2">
      <c r="C29" s="43" t="s">
        <v>167</v>
      </c>
      <c r="E29" s="51">
        <v>266</v>
      </c>
      <c r="F29" s="52">
        <v>236</v>
      </c>
      <c r="G29" s="52">
        <v>183</v>
      </c>
      <c r="H29" s="71">
        <v>265</v>
      </c>
      <c r="I29" s="71">
        <v>225</v>
      </c>
      <c r="J29" s="71">
        <v>258</v>
      </c>
      <c r="K29" s="71">
        <v>228</v>
      </c>
      <c r="L29" s="70"/>
    </row>
    <row r="30" spans="3:12" x14ac:dyDescent="0.2">
      <c r="C30" s="43" t="s">
        <v>168</v>
      </c>
      <c r="E30" s="51">
        <v>454</v>
      </c>
      <c r="F30" s="52">
        <v>603</v>
      </c>
      <c r="G30" s="52">
        <v>372</v>
      </c>
      <c r="H30" s="71">
        <v>461</v>
      </c>
      <c r="I30" s="71">
        <v>525</v>
      </c>
      <c r="J30" s="71">
        <v>338</v>
      </c>
      <c r="K30" s="71">
        <v>405</v>
      </c>
      <c r="L30" s="70"/>
    </row>
    <row r="31" spans="3:12" x14ac:dyDescent="0.2">
      <c r="E31" s="51"/>
      <c r="F31" s="52"/>
      <c r="G31" s="52"/>
      <c r="H31" s="71"/>
      <c r="I31" s="71"/>
      <c r="J31" s="71"/>
      <c r="K31" s="71"/>
      <c r="L31" s="70"/>
    </row>
    <row r="32" spans="3:12" x14ac:dyDescent="0.2">
      <c r="C32" s="43" t="s">
        <v>169</v>
      </c>
      <c r="E32" s="51">
        <v>27</v>
      </c>
      <c r="F32" s="52">
        <v>27</v>
      </c>
      <c r="G32" s="52">
        <v>7</v>
      </c>
      <c r="H32" s="71">
        <v>14</v>
      </c>
      <c r="I32" s="71">
        <v>7</v>
      </c>
      <c r="J32" s="71">
        <v>6</v>
      </c>
      <c r="K32" s="71">
        <v>1</v>
      </c>
      <c r="L32" s="70"/>
    </row>
    <row r="33" spans="3:12" x14ac:dyDescent="0.2">
      <c r="C33" s="43" t="s">
        <v>170</v>
      </c>
      <c r="E33" s="51">
        <v>361</v>
      </c>
      <c r="F33" s="52">
        <v>347</v>
      </c>
      <c r="G33" s="52">
        <v>311</v>
      </c>
      <c r="H33" s="71">
        <v>267</v>
      </c>
      <c r="I33" s="71">
        <v>397</v>
      </c>
      <c r="J33" s="71">
        <v>263</v>
      </c>
      <c r="K33" s="71">
        <v>255</v>
      </c>
      <c r="L33" s="70"/>
    </row>
    <row r="34" spans="3:12" x14ac:dyDescent="0.2">
      <c r="C34" s="43" t="s">
        <v>171</v>
      </c>
      <c r="E34" s="51">
        <v>113</v>
      </c>
      <c r="F34" s="52">
        <v>163</v>
      </c>
      <c r="G34" s="52">
        <v>86</v>
      </c>
      <c r="H34" s="71">
        <v>150</v>
      </c>
      <c r="I34" s="71">
        <v>109</v>
      </c>
      <c r="J34" s="71">
        <v>52</v>
      </c>
      <c r="K34" s="71">
        <v>154</v>
      </c>
      <c r="L34" s="70"/>
    </row>
    <row r="35" spans="3:12" x14ac:dyDescent="0.2">
      <c r="E35" s="51"/>
      <c r="F35" s="52"/>
      <c r="G35" s="52"/>
      <c r="H35" s="71"/>
      <c r="I35" s="71"/>
      <c r="J35" s="71"/>
      <c r="K35" s="71"/>
      <c r="L35" s="70"/>
    </row>
    <row r="36" spans="3:12" x14ac:dyDescent="0.2">
      <c r="C36" s="43" t="s">
        <v>172</v>
      </c>
      <c r="E36" s="51">
        <v>185</v>
      </c>
      <c r="F36" s="52">
        <v>188</v>
      </c>
      <c r="G36" s="52">
        <v>108</v>
      </c>
      <c r="H36" s="71">
        <v>133</v>
      </c>
      <c r="I36" s="71">
        <v>191</v>
      </c>
      <c r="J36" s="71">
        <v>150</v>
      </c>
      <c r="K36" s="71">
        <v>143</v>
      </c>
      <c r="L36" s="70"/>
    </row>
    <row r="37" spans="3:12" x14ac:dyDescent="0.2">
      <c r="C37" s="43" t="s">
        <v>173</v>
      </c>
      <c r="E37" s="51">
        <v>218</v>
      </c>
      <c r="F37" s="52">
        <v>281</v>
      </c>
      <c r="G37" s="52">
        <v>117</v>
      </c>
      <c r="H37" s="71">
        <v>94</v>
      </c>
      <c r="I37" s="71">
        <v>184</v>
      </c>
      <c r="J37" s="71">
        <v>138</v>
      </c>
      <c r="K37" s="71">
        <v>143</v>
      </c>
      <c r="L37" s="70"/>
    </row>
    <row r="38" spans="3:12" x14ac:dyDescent="0.2">
      <c r="C38" s="43" t="s">
        <v>174</v>
      </c>
      <c r="E38" s="51">
        <v>14</v>
      </c>
      <c r="F38" s="52">
        <v>36</v>
      </c>
      <c r="G38" s="52">
        <v>21</v>
      </c>
      <c r="H38" s="71">
        <v>14</v>
      </c>
      <c r="I38" s="71">
        <v>46</v>
      </c>
      <c r="J38" s="71">
        <v>3</v>
      </c>
      <c r="K38" s="71">
        <v>6</v>
      </c>
      <c r="L38" s="70"/>
    </row>
    <row r="39" spans="3:12" x14ac:dyDescent="0.2">
      <c r="C39" s="43" t="s">
        <v>175</v>
      </c>
      <c r="E39" s="51">
        <v>1103</v>
      </c>
      <c r="F39" s="52">
        <v>965</v>
      </c>
      <c r="G39" s="52">
        <v>639</v>
      </c>
      <c r="H39" s="71">
        <v>495</v>
      </c>
      <c r="I39" s="71">
        <v>616</v>
      </c>
      <c r="J39" s="71">
        <v>390</v>
      </c>
      <c r="K39" s="71">
        <v>367</v>
      </c>
      <c r="L39" s="70"/>
    </row>
    <row r="40" spans="3:12" x14ac:dyDescent="0.2">
      <c r="E40" s="40"/>
      <c r="G40" s="52"/>
      <c r="H40" s="71"/>
      <c r="I40" s="71"/>
      <c r="J40" s="71"/>
      <c r="K40" s="71"/>
      <c r="L40" s="70"/>
    </row>
    <row r="41" spans="3:12" x14ac:dyDescent="0.2">
      <c r="C41" s="43" t="s">
        <v>176</v>
      </c>
      <c r="E41" s="55">
        <f t="shared" ref="E41:I41" si="2">SUM(E43:E46)</f>
        <v>1765</v>
      </c>
      <c r="F41" s="53">
        <f t="shared" si="2"/>
        <v>1656</v>
      </c>
      <c r="G41" s="53">
        <f t="shared" si="2"/>
        <v>1071</v>
      </c>
      <c r="H41" s="63">
        <f t="shared" si="2"/>
        <v>1261</v>
      </c>
      <c r="I41" s="63">
        <f t="shared" si="2"/>
        <v>1215</v>
      </c>
      <c r="J41" s="63">
        <v>758</v>
      </c>
      <c r="K41" s="63">
        <v>955</v>
      </c>
      <c r="L41" s="70"/>
    </row>
    <row r="42" spans="3:12" x14ac:dyDescent="0.2">
      <c r="E42" s="40"/>
      <c r="H42" s="70"/>
      <c r="I42" s="70"/>
      <c r="J42" s="70"/>
      <c r="K42" s="70"/>
      <c r="L42" s="70"/>
    </row>
    <row r="43" spans="3:12" x14ac:dyDescent="0.2">
      <c r="D43" s="43" t="s">
        <v>177</v>
      </c>
      <c r="E43" s="51">
        <v>823</v>
      </c>
      <c r="F43" s="52">
        <v>727</v>
      </c>
      <c r="G43" s="52">
        <v>475</v>
      </c>
      <c r="H43" s="71">
        <v>426</v>
      </c>
      <c r="I43" s="71">
        <v>489</v>
      </c>
      <c r="J43" s="71">
        <v>332</v>
      </c>
      <c r="K43" s="71">
        <v>397</v>
      </c>
      <c r="L43" s="70"/>
    </row>
    <row r="44" spans="3:12" x14ac:dyDescent="0.2">
      <c r="D44" s="43" t="s">
        <v>178</v>
      </c>
      <c r="E44" s="51">
        <v>559</v>
      </c>
      <c r="F44" s="52">
        <v>621</v>
      </c>
      <c r="G44" s="52">
        <v>409</v>
      </c>
      <c r="H44" s="71">
        <v>606</v>
      </c>
      <c r="I44" s="71">
        <v>554</v>
      </c>
      <c r="J44" s="71">
        <v>310</v>
      </c>
      <c r="K44" s="71">
        <v>442</v>
      </c>
      <c r="L44" s="70"/>
    </row>
    <row r="45" spans="3:12" x14ac:dyDescent="0.2">
      <c r="D45" s="43" t="s">
        <v>179</v>
      </c>
      <c r="E45" s="51">
        <v>250</v>
      </c>
      <c r="F45" s="52">
        <v>237</v>
      </c>
      <c r="G45" s="52">
        <v>108</v>
      </c>
      <c r="H45" s="71">
        <v>128</v>
      </c>
      <c r="I45" s="71">
        <v>86</v>
      </c>
      <c r="J45" s="71">
        <v>45</v>
      </c>
      <c r="K45" s="71">
        <v>35</v>
      </c>
      <c r="L45" s="70"/>
    </row>
    <row r="46" spans="3:12" x14ac:dyDescent="0.2">
      <c r="D46" s="43" t="s">
        <v>180</v>
      </c>
      <c r="E46" s="51">
        <v>133</v>
      </c>
      <c r="F46" s="52">
        <v>71</v>
      </c>
      <c r="G46" s="52">
        <v>79</v>
      </c>
      <c r="H46" s="71">
        <v>101</v>
      </c>
      <c r="I46" s="71">
        <v>86</v>
      </c>
      <c r="J46" s="71">
        <v>71</v>
      </c>
      <c r="K46" s="71">
        <v>81</v>
      </c>
      <c r="L46" s="70"/>
    </row>
    <row r="47" spans="3:12" x14ac:dyDescent="0.2">
      <c r="E47" s="51"/>
      <c r="F47" s="52"/>
      <c r="G47" s="52"/>
      <c r="H47" s="71"/>
      <c r="I47" s="71"/>
      <c r="J47" s="71"/>
      <c r="K47" s="71"/>
      <c r="L47" s="70"/>
    </row>
    <row r="48" spans="3:12" x14ac:dyDescent="0.2">
      <c r="C48" s="43" t="s">
        <v>181</v>
      </c>
      <c r="E48" s="51">
        <v>561</v>
      </c>
      <c r="F48" s="52">
        <v>577</v>
      </c>
      <c r="G48" s="52">
        <v>335</v>
      </c>
      <c r="H48" s="71">
        <v>554</v>
      </c>
      <c r="I48" s="71">
        <v>339</v>
      </c>
      <c r="J48" s="71">
        <v>228</v>
      </c>
      <c r="K48" s="71">
        <v>187</v>
      </c>
      <c r="L48" s="70"/>
    </row>
    <row r="49" spans="2:12" x14ac:dyDescent="0.2">
      <c r="E49" s="51"/>
      <c r="F49" s="52"/>
      <c r="G49" s="52"/>
      <c r="H49" s="71"/>
      <c r="I49" s="71"/>
      <c r="J49" s="71"/>
      <c r="K49" s="71"/>
      <c r="L49" s="70"/>
    </row>
    <row r="50" spans="2:12" x14ac:dyDescent="0.2">
      <c r="C50" s="43" t="s">
        <v>182</v>
      </c>
      <c r="E50" s="51">
        <v>61</v>
      </c>
      <c r="F50" s="52">
        <v>54</v>
      </c>
      <c r="G50" s="52">
        <v>53</v>
      </c>
      <c r="H50" s="71">
        <v>29</v>
      </c>
      <c r="I50" s="71">
        <v>29</v>
      </c>
      <c r="J50" s="71">
        <v>28</v>
      </c>
      <c r="K50" s="71">
        <v>13</v>
      </c>
      <c r="L50" s="70"/>
    </row>
    <row r="51" spans="2:12" x14ac:dyDescent="0.2">
      <c r="C51" s="43" t="s">
        <v>183</v>
      </c>
      <c r="E51" s="51">
        <v>3318</v>
      </c>
      <c r="F51" s="52">
        <v>3235</v>
      </c>
      <c r="G51" s="52">
        <v>2957</v>
      </c>
      <c r="H51" s="71">
        <v>3071</v>
      </c>
      <c r="I51" s="71">
        <v>3092</v>
      </c>
      <c r="J51" s="71">
        <v>3243</v>
      </c>
      <c r="K51" s="71">
        <v>3624</v>
      </c>
      <c r="L51" s="70"/>
    </row>
    <row r="52" spans="2:12" x14ac:dyDescent="0.2">
      <c r="C52" s="43" t="s">
        <v>184</v>
      </c>
      <c r="E52" s="51">
        <v>12388</v>
      </c>
      <c r="F52" s="52">
        <v>12485</v>
      </c>
      <c r="G52" s="52">
        <v>12775</v>
      </c>
      <c r="H52" s="71">
        <v>12138</v>
      </c>
      <c r="I52" s="71">
        <v>13226</v>
      </c>
      <c r="J52" s="71">
        <v>13180</v>
      </c>
      <c r="K52" s="71">
        <v>12721</v>
      </c>
      <c r="L52" s="70"/>
    </row>
    <row r="53" spans="2:12" x14ac:dyDescent="0.2">
      <c r="E53" s="51"/>
      <c r="F53" s="52"/>
      <c r="G53" s="52"/>
      <c r="H53" s="71"/>
      <c r="I53" s="71"/>
      <c r="J53" s="71"/>
      <c r="K53" s="71"/>
      <c r="L53" s="70"/>
    </row>
    <row r="54" spans="2:12" x14ac:dyDescent="0.2">
      <c r="C54" s="43" t="s">
        <v>185</v>
      </c>
      <c r="E54" s="51">
        <v>1734</v>
      </c>
      <c r="F54" s="52">
        <v>1955</v>
      </c>
      <c r="G54" s="52">
        <v>1894</v>
      </c>
      <c r="H54" s="71">
        <v>1377</v>
      </c>
      <c r="I54" s="71">
        <v>1534</v>
      </c>
      <c r="J54" s="71">
        <v>1719</v>
      </c>
      <c r="K54" s="71">
        <v>1984</v>
      </c>
      <c r="L54" s="70"/>
    </row>
    <row r="55" spans="2:12" x14ac:dyDescent="0.2">
      <c r="C55" s="43" t="s">
        <v>186</v>
      </c>
      <c r="E55" s="51">
        <v>356</v>
      </c>
      <c r="F55" s="52">
        <v>387</v>
      </c>
      <c r="G55" s="52">
        <v>382</v>
      </c>
      <c r="H55" s="71">
        <v>439</v>
      </c>
      <c r="I55" s="71">
        <v>366</v>
      </c>
      <c r="J55" s="71">
        <v>416</v>
      </c>
      <c r="K55" s="71">
        <v>465</v>
      </c>
      <c r="L55" s="70"/>
    </row>
    <row r="56" spans="2:12" x14ac:dyDescent="0.2">
      <c r="C56" s="43" t="s">
        <v>187</v>
      </c>
      <c r="E56" s="51">
        <v>13960</v>
      </c>
      <c r="F56" s="52">
        <v>13759</v>
      </c>
      <c r="G56" s="52">
        <v>13113</v>
      </c>
      <c r="H56" s="71">
        <v>15174</v>
      </c>
      <c r="I56" s="71">
        <v>17143</v>
      </c>
      <c r="J56" s="71">
        <v>17703</v>
      </c>
      <c r="K56" s="71">
        <v>18725</v>
      </c>
      <c r="L56" s="70"/>
    </row>
    <row r="57" spans="2:12" x14ac:dyDescent="0.2">
      <c r="C57" s="43" t="s">
        <v>188</v>
      </c>
      <c r="E57" s="51">
        <v>246</v>
      </c>
      <c r="F57" s="52">
        <v>285</v>
      </c>
      <c r="G57" s="52">
        <v>532</v>
      </c>
      <c r="H57" s="71">
        <v>259</v>
      </c>
      <c r="I57" s="71">
        <v>363</v>
      </c>
      <c r="J57" s="71">
        <v>512</v>
      </c>
      <c r="K57" s="71">
        <v>498</v>
      </c>
      <c r="L57" s="70"/>
    </row>
    <row r="58" spans="2:12" x14ac:dyDescent="0.2">
      <c r="B58" s="46"/>
      <c r="C58" s="46"/>
      <c r="D58" s="46"/>
      <c r="E58" s="72"/>
      <c r="F58" s="73"/>
      <c r="G58" s="73"/>
      <c r="H58" s="73"/>
      <c r="I58" s="73"/>
      <c r="J58" s="73"/>
      <c r="K58" s="73"/>
    </row>
    <row r="59" spans="2:12" x14ac:dyDescent="0.2">
      <c r="E59" s="51"/>
      <c r="F59" s="52"/>
      <c r="G59" s="52"/>
      <c r="H59" s="52"/>
      <c r="I59" s="52"/>
      <c r="J59" s="71"/>
      <c r="K59" s="74"/>
    </row>
    <row r="60" spans="2:12" x14ac:dyDescent="0.2">
      <c r="C60" s="43" t="s">
        <v>189</v>
      </c>
      <c r="E60" s="51"/>
      <c r="F60" s="52"/>
      <c r="G60" s="52"/>
      <c r="H60" s="71"/>
      <c r="I60" s="71"/>
      <c r="J60" s="71"/>
      <c r="K60" s="71"/>
    </row>
    <row r="61" spans="2:12" x14ac:dyDescent="0.2">
      <c r="D61" s="43" t="s">
        <v>190</v>
      </c>
      <c r="E61" s="51">
        <v>32802</v>
      </c>
      <c r="F61" s="52">
        <v>30835</v>
      </c>
      <c r="G61" s="52">
        <v>29025</v>
      </c>
      <c r="H61" s="71">
        <v>29746</v>
      </c>
      <c r="I61" s="71">
        <v>31369</v>
      </c>
      <c r="J61" s="71">
        <v>30952</v>
      </c>
      <c r="K61" s="71">
        <v>31615</v>
      </c>
      <c r="L61" s="70"/>
    </row>
    <row r="62" spans="2:12" x14ac:dyDescent="0.2">
      <c r="D62" s="43" t="s">
        <v>191</v>
      </c>
      <c r="E62" s="51">
        <v>12316</v>
      </c>
      <c r="F62" s="52">
        <v>11982</v>
      </c>
      <c r="G62" s="52">
        <v>10419</v>
      </c>
      <c r="H62" s="71">
        <v>10663</v>
      </c>
      <c r="I62" s="71">
        <v>11296</v>
      </c>
      <c r="J62" s="71">
        <v>11368</v>
      </c>
      <c r="K62" s="71">
        <v>11703</v>
      </c>
      <c r="L62" s="70"/>
    </row>
    <row r="63" spans="2:12" x14ac:dyDescent="0.2">
      <c r="D63" s="43" t="s">
        <v>192</v>
      </c>
      <c r="E63" s="51">
        <v>4614</v>
      </c>
      <c r="F63" s="52">
        <v>4956</v>
      </c>
      <c r="G63" s="52">
        <v>4081</v>
      </c>
      <c r="H63" s="71">
        <v>3853</v>
      </c>
      <c r="I63" s="71">
        <v>4326</v>
      </c>
      <c r="J63" s="71">
        <v>3979</v>
      </c>
      <c r="K63" s="71">
        <v>4381</v>
      </c>
      <c r="L63" s="70"/>
    </row>
    <row r="64" spans="2:12" x14ac:dyDescent="0.2">
      <c r="E64" s="51"/>
      <c r="F64" s="52"/>
      <c r="G64" s="52"/>
      <c r="H64" s="71"/>
      <c r="I64" s="71"/>
      <c r="J64" s="71"/>
      <c r="K64" s="71"/>
      <c r="L64" s="70"/>
    </row>
    <row r="65" spans="1:12" x14ac:dyDescent="0.2">
      <c r="D65" s="43" t="s">
        <v>193</v>
      </c>
      <c r="E65" s="51">
        <v>387</v>
      </c>
      <c r="F65" s="52">
        <v>531</v>
      </c>
      <c r="G65" s="52">
        <v>571</v>
      </c>
      <c r="H65" s="71">
        <v>785</v>
      </c>
      <c r="I65" s="71">
        <v>881</v>
      </c>
      <c r="J65" s="71">
        <v>686</v>
      </c>
      <c r="K65" s="71">
        <v>796</v>
      </c>
      <c r="L65" s="70"/>
    </row>
    <row r="66" spans="1:12" x14ac:dyDescent="0.2">
      <c r="D66" s="43" t="s">
        <v>194</v>
      </c>
      <c r="E66" s="51">
        <v>816</v>
      </c>
      <c r="F66" s="52">
        <v>758</v>
      </c>
      <c r="G66" s="52">
        <v>408</v>
      </c>
      <c r="H66" s="71">
        <v>497</v>
      </c>
      <c r="I66" s="71">
        <v>418</v>
      </c>
      <c r="J66" s="71">
        <v>511</v>
      </c>
      <c r="K66" s="71">
        <v>440</v>
      </c>
      <c r="L66" s="70"/>
    </row>
    <row r="67" spans="1:12" x14ac:dyDescent="0.2">
      <c r="D67" s="43" t="s">
        <v>195</v>
      </c>
      <c r="E67" s="51">
        <v>120</v>
      </c>
      <c r="F67" s="52">
        <v>91</v>
      </c>
      <c r="G67" s="52">
        <v>150</v>
      </c>
      <c r="H67" s="71">
        <v>154</v>
      </c>
      <c r="I67" s="71">
        <v>141</v>
      </c>
      <c r="J67" s="71">
        <v>134</v>
      </c>
      <c r="K67" s="71">
        <v>93</v>
      </c>
      <c r="L67" s="70"/>
    </row>
    <row r="68" spans="1:12" ht="18" thickBot="1" x14ac:dyDescent="0.25">
      <c r="B68" s="44"/>
      <c r="C68" s="44"/>
      <c r="D68" s="44"/>
      <c r="E68" s="57"/>
      <c r="F68" s="44"/>
      <c r="G68" s="44"/>
      <c r="H68" s="44"/>
      <c r="I68" s="44"/>
      <c r="J68" s="44"/>
      <c r="K68" s="44"/>
    </row>
    <row r="69" spans="1:12" x14ac:dyDescent="0.2">
      <c r="E69" s="43" t="s">
        <v>196</v>
      </c>
    </row>
    <row r="70" spans="1:12" x14ac:dyDescent="0.2">
      <c r="A70" s="43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57</vt:i4>
      </vt:variant>
    </vt:vector>
  </HeadingPairs>
  <TitlesOfParts>
    <vt:vector size="84" baseType="lpstr">
      <vt:lpstr>C01A推移</vt:lpstr>
      <vt:lpstr>C01B推移</vt:lpstr>
      <vt:lpstr>C02年齢</vt:lpstr>
      <vt:lpstr>C03地位</vt:lpstr>
      <vt:lpstr>C04町村</vt:lpstr>
      <vt:lpstr>C05地位</vt:lpstr>
      <vt:lpstr>C06-産業</vt:lpstr>
      <vt:lpstr>C07-職安</vt:lpstr>
      <vt:lpstr>C08-職安</vt:lpstr>
      <vt:lpstr>C09-高齢</vt:lpstr>
      <vt:lpstr>C10-高齢</vt:lpstr>
      <vt:lpstr>C11-日雇</vt:lpstr>
      <vt:lpstr>C12日雇</vt:lpstr>
      <vt:lpstr>C13A養成</vt:lpstr>
      <vt:lpstr>C13B短期</vt:lpstr>
      <vt:lpstr>C14A労組</vt:lpstr>
      <vt:lpstr>C14B労組</vt:lpstr>
      <vt:lpstr>C15争議</vt:lpstr>
      <vt:lpstr>C16賃金</vt:lpstr>
      <vt:lpstr>C17賃金</vt:lpstr>
      <vt:lpstr>C18賃金</vt:lpstr>
      <vt:lpstr>C19日数</vt:lpstr>
      <vt:lpstr>C20時間</vt:lpstr>
      <vt:lpstr>C21雇用</vt:lpstr>
      <vt:lpstr>C22賃金</vt:lpstr>
      <vt:lpstr>C23初給</vt:lpstr>
      <vt:lpstr>C24初給</vt:lpstr>
      <vt:lpstr>'C01A推移'!\e</vt:lpstr>
      <vt:lpstr>'C01B推移'!\e</vt:lpstr>
      <vt:lpstr>\e</vt:lpstr>
      <vt:lpstr>'C01A推移'!Print_Area</vt:lpstr>
      <vt:lpstr>'C01B推移'!Print_Area</vt:lpstr>
      <vt:lpstr>'C02年齢'!Print_Area</vt:lpstr>
      <vt:lpstr>'C03地位'!Print_Area</vt:lpstr>
      <vt:lpstr>'C04町村'!Print_Area</vt:lpstr>
      <vt:lpstr>'C05地位'!Print_Area</vt:lpstr>
      <vt:lpstr>'C06-産業'!Print_Area</vt:lpstr>
      <vt:lpstr>'C07-職安'!Print_Area</vt:lpstr>
      <vt:lpstr>'C08-職安'!Print_Area</vt:lpstr>
      <vt:lpstr>'C09-高齢'!Print_Area</vt:lpstr>
      <vt:lpstr>'C10-高齢'!Print_Area</vt:lpstr>
      <vt:lpstr>'C11-日雇'!Print_Area</vt:lpstr>
      <vt:lpstr>'C12日雇'!Print_Area</vt:lpstr>
      <vt:lpstr>'C13A養成'!Print_Area</vt:lpstr>
      <vt:lpstr>'C13B短期'!Print_Area</vt:lpstr>
      <vt:lpstr>'C14A労組'!Print_Area</vt:lpstr>
      <vt:lpstr>'C14B労組'!Print_Area</vt:lpstr>
      <vt:lpstr>'C15争議'!Print_Area</vt:lpstr>
      <vt:lpstr>'C16賃金'!Print_Area</vt:lpstr>
      <vt:lpstr>'C17賃金'!Print_Area</vt:lpstr>
      <vt:lpstr>'C18賃金'!Print_Area</vt:lpstr>
      <vt:lpstr>'C19日数'!Print_Area</vt:lpstr>
      <vt:lpstr>'C20時間'!Print_Area</vt:lpstr>
      <vt:lpstr>'C21雇用'!Print_Area</vt:lpstr>
      <vt:lpstr>'C22賃金'!Print_Area</vt:lpstr>
      <vt:lpstr>'C23初給'!Print_Area</vt:lpstr>
      <vt:lpstr>'C24初給'!Print_Area</vt:lpstr>
      <vt:lpstr>'C01A推移'!Print_Area_MI</vt:lpstr>
      <vt:lpstr>'C01B推移'!Print_Area_MI</vt:lpstr>
      <vt:lpstr>'C02年齢'!Print_Area_MI</vt:lpstr>
      <vt:lpstr>'C03地位'!Print_Area_MI</vt:lpstr>
      <vt:lpstr>'C04町村'!Print_Area_MI</vt:lpstr>
      <vt:lpstr>'C05地位'!Print_Area_MI</vt:lpstr>
      <vt:lpstr>'C06-産業'!Print_Area_MI</vt:lpstr>
      <vt:lpstr>'C07-職安'!Print_Area_MI</vt:lpstr>
      <vt:lpstr>'C08-職安'!Print_Area_MI</vt:lpstr>
      <vt:lpstr>'C09-高齢'!Print_Area_MI</vt:lpstr>
      <vt:lpstr>'C10-高齢'!Print_Area_MI</vt:lpstr>
      <vt:lpstr>'C11-日雇'!Print_Area_MI</vt:lpstr>
      <vt:lpstr>'C12日雇'!Print_Area_MI</vt:lpstr>
      <vt:lpstr>'C13A養成'!Print_Area_MI</vt:lpstr>
      <vt:lpstr>'C13B短期'!Print_Area_MI</vt:lpstr>
      <vt:lpstr>'C14A労組'!Print_Area_MI</vt:lpstr>
      <vt:lpstr>'C14B労組'!Print_Area_MI</vt:lpstr>
      <vt:lpstr>'C15争議'!Print_Area_MI</vt:lpstr>
      <vt:lpstr>'C16賃金'!Print_Area_MI</vt:lpstr>
      <vt:lpstr>'C17賃金'!Print_Area_MI</vt:lpstr>
      <vt:lpstr>'C18賃金'!Print_Area_MI</vt:lpstr>
      <vt:lpstr>'C19日数'!Print_Area_MI</vt:lpstr>
      <vt:lpstr>'C20時間'!Print_Area_MI</vt:lpstr>
      <vt:lpstr>'C21雇用'!Print_Area_MI</vt:lpstr>
      <vt:lpstr>'C22賃金'!Print_Area_MI</vt:lpstr>
      <vt:lpstr>'C23初給'!Print_Area_MI</vt:lpstr>
      <vt:lpstr>'C24初給'!Print_Area_MI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2018-06-14T07:59:02Z</dcterms:created>
  <dcterms:modified xsi:type="dcterms:W3CDTF">2018-06-14T08:12:37Z</dcterms:modified>
</cp:coreProperties>
</file>