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6"/>
  </bookViews>
  <sheets>
    <sheet name="N01店舗" sheetId="9" r:id="rId1"/>
    <sheet name="N02A預金" sheetId="10" r:id="rId2"/>
    <sheet name="N02B貸出" sheetId="11" r:id="rId3"/>
    <sheet name="N03月別" sheetId="4" r:id="rId4"/>
    <sheet name="N04業種" sheetId="5" r:id="rId5"/>
    <sheet name="N05信用" sheetId="6" r:id="rId6"/>
    <sheet name="N06信用" sheetId="7" r:id="rId7"/>
    <sheet name="N07証券" sheetId="8" r:id="rId8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xlnm.Print_Area" localSheetId="0">N01店舗!$A$1:$L$69</definedName>
    <definedName name="_xlnm.Print_Area" localSheetId="1">N02A預金!$A$1:$J$72</definedName>
    <definedName name="_xlnm.Print_Area" localSheetId="2">N02B貸出!$A$1:$J$72</definedName>
    <definedName name="_xlnm.Print_Area" localSheetId="3">N03月別!$A$1:$I$73</definedName>
    <definedName name="_xlnm.Print_Area" localSheetId="4">N04業種!$A$1:$J$69</definedName>
    <definedName name="_xlnm.Print_Area" localSheetId="5">N05信用!$A$1:$K$38</definedName>
    <definedName name="_xlnm.Print_Area" localSheetId="6">N06信用!$A$1:$K$38</definedName>
    <definedName name="_xlnm.Print_Area" localSheetId="7">N07証券!$A$1:$J$77</definedName>
    <definedName name="Print_Area_MI" localSheetId="0">N01店舗!$A$1:$L$69</definedName>
    <definedName name="Print_Area_MI" localSheetId="1">N02A預金!$A$1:$J$72</definedName>
    <definedName name="Print_Area_MI" localSheetId="2">N02B貸出!$A$1:$J$68</definedName>
    <definedName name="Print_Area_MI" localSheetId="3">N03月別!$A$1:$I$73</definedName>
    <definedName name="Print_Area_MI" localSheetId="4">N04業種!$A$1:$J$69</definedName>
    <definedName name="Print_Area_MI" localSheetId="5">N05信用!$A$1:$K$38</definedName>
    <definedName name="Print_Area_MI" localSheetId="6">N06信用!$A$1:$K$38</definedName>
    <definedName name="Print_Area_MI" localSheetId="7">N07証券!$A$1:$I$77</definedName>
  </definedNames>
  <calcPr calcId="145621"/>
</workbook>
</file>

<file path=xl/calcChain.xml><?xml version="1.0" encoding="utf-8"?>
<calcChain xmlns="http://schemas.openxmlformats.org/spreadsheetml/2006/main">
  <c r="I44" i="11" l="1"/>
  <c r="I43" i="11"/>
  <c r="I42" i="11"/>
  <c r="I41" i="11"/>
  <c r="I40" i="11"/>
  <c r="I39" i="11"/>
  <c r="I38" i="11"/>
  <c r="I37" i="11"/>
  <c r="I36" i="11"/>
  <c r="I35" i="11"/>
  <c r="I34" i="11"/>
  <c r="I33" i="11"/>
  <c r="I32" i="11"/>
  <c r="C25" i="11"/>
  <c r="C24" i="11"/>
  <c r="D23" i="11"/>
  <c r="C23" i="11"/>
  <c r="D22" i="11"/>
  <c r="C22" i="11"/>
  <c r="D21" i="11"/>
  <c r="C21" i="11"/>
  <c r="D20" i="11"/>
  <c r="C20" i="11" s="1"/>
  <c r="D19" i="11"/>
  <c r="C19" i="11"/>
  <c r="D18" i="11"/>
  <c r="C18" i="11" s="1"/>
  <c r="D17" i="11"/>
  <c r="C17" i="11"/>
  <c r="D16" i="11"/>
  <c r="C16" i="11"/>
  <c r="D15" i="11"/>
  <c r="C15" i="11"/>
  <c r="D14" i="11"/>
  <c r="C14" i="11"/>
  <c r="D13" i="11"/>
  <c r="C13" i="11"/>
  <c r="D36" i="10"/>
  <c r="C36" i="10" s="1"/>
  <c r="D34" i="10"/>
  <c r="C34" i="10"/>
  <c r="E33" i="10"/>
  <c r="D33" i="10" s="1"/>
  <c r="C33" i="10" s="1"/>
  <c r="E32" i="10"/>
  <c r="D32" i="10"/>
  <c r="C32" i="10"/>
  <c r="E30" i="10"/>
  <c r="D30" i="10"/>
  <c r="C30" i="10" s="1"/>
  <c r="E29" i="10"/>
  <c r="D29" i="10"/>
  <c r="C29" i="10" s="1"/>
  <c r="E28" i="10"/>
  <c r="D28" i="10"/>
  <c r="C28" i="10" s="1"/>
  <c r="E26" i="10"/>
  <c r="D26" i="10"/>
  <c r="C26" i="10" s="1"/>
  <c r="E25" i="10"/>
  <c r="D25" i="10" s="1"/>
  <c r="C25" i="10" s="1"/>
  <c r="I24" i="10"/>
  <c r="H24" i="10"/>
  <c r="G24" i="10"/>
  <c r="F24" i="10"/>
  <c r="E24" i="10"/>
  <c r="D24" i="10" s="1"/>
  <c r="C24" i="10" s="1"/>
  <c r="E22" i="10"/>
  <c r="D22" i="10"/>
  <c r="C22" i="10"/>
  <c r="G21" i="10"/>
  <c r="F21" i="10"/>
  <c r="E21" i="10"/>
  <c r="D21" i="10"/>
  <c r="C21" i="10" s="1"/>
  <c r="E20" i="10"/>
  <c r="D20" i="10"/>
  <c r="C20" i="10" s="1"/>
  <c r="G18" i="10"/>
  <c r="F18" i="10"/>
  <c r="E18" i="10" s="1"/>
  <c r="D18" i="10" s="1"/>
  <c r="C18" i="10" s="1"/>
  <c r="G17" i="10"/>
  <c r="F17" i="10"/>
  <c r="E17" i="10"/>
  <c r="D17" i="10"/>
  <c r="C17" i="10"/>
  <c r="E16" i="10"/>
  <c r="D16" i="10"/>
  <c r="C16" i="10" s="1"/>
  <c r="H48" i="9"/>
  <c r="I29" i="8"/>
  <c r="H29" i="8"/>
  <c r="G29" i="8"/>
  <c r="F29" i="8"/>
  <c r="E29" i="8"/>
  <c r="D29" i="8"/>
  <c r="C29" i="8"/>
  <c r="J62" i="5"/>
  <c r="I62" i="5"/>
  <c r="H62" i="5"/>
  <c r="G62" i="5"/>
  <c r="F62" i="5"/>
  <c r="E62" i="5"/>
  <c r="I47" i="5"/>
  <c r="H47" i="5"/>
  <c r="G47" i="5"/>
  <c r="F47" i="5"/>
  <c r="E47" i="5"/>
  <c r="F21" i="5"/>
  <c r="E21" i="5"/>
  <c r="I13" i="5"/>
  <c r="H13" i="5"/>
  <c r="G13" i="5"/>
  <c r="F13" i="5"/>
  <c r="F11" i="5" s="1"/>
  <c r="E13" i="5"/>
  <c r="E11" i="5" s="1"/>
  <c r="J11" i="5"/>
  <c r="I11" i="5"/>
  <c r="H11" i="5"/>
  <c r="G11" i="5"/>
  <c r="D13" i="4"/>
</calcChain>
</file>

<file path=xl/sharedStrings.xml><?xml version="1.0" encoding="utf-8"?>
<sst xmlns="http://schemas.openxmlformats.org/spreadsheetml/2006/main" count="623" uniqueCount="348">
  <si>
    <t>Ｎ-03 主要金融機関の月別預金及び貸出残高</t>
  </si>
  <si>
    <t>単位：百万円</t>
    <rPh sb="0" eb="2">
      <t>タンイ</t>
    </rPh>
    <rPh sb="3" eb="4">
      <t>ヒャク</t>
    </rPh>
    <rPh sb="4" eb="6">
      <t>マンエン</t>
    </rPh>
    <phoneticPr fontId="4"/>
  </si>
  <si>
    <t>国内銀行　　注)</t>
    <rPh sb="0" eb="2">
      <t>コクナイ</t>
    </rPh>
    <rPh sb="2" eb="4">
      <t>ギンコウ</t>
    </rPh>
    <rPh sb="6" eb="7">
      <t>チュウ</t>
    </rPh>
    <phoneticPr fontId="4"/>
  </si>
  <si>
    <t>信用金庫</t>
    <rPh sb="0" eb="2">
      <t>シンヨウ</t>
    </rPh>
    <rPh sb="2" eb="4">
      <t>キンコ</t>
    </rPh>
    <phoneticPr fontId="4"/>
  </si>
  <si>
    <t xml:space="preserve"> 預金</t>
  </si>
  <si>
    <t>貸出金</t>
    <rPh sb="2" eb="3">
      <t>キン</t>
    </rPh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</si>
  <si>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)平均</t>
    </r>
    <phoneticPr fontId="4"/>
  </si>
  <si>
    <t>平成13年度(2001)平均</t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</si>
  <si>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 4月末</t>
    </r>
    <phoneticPr fontId="4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</si>
  <si>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</si>
  <si>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</si>
  <si>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</si>
  <si>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</si>
  <si>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</si>
  <si>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</si>
  <si>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</si>
  <si>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</si>
  <si>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2年</t>
    </r>
    <r>
      <rPr>
        <sz val="14"/>
        <rFont val="ＭＳ 明朝"/>
        <family val="1"/>
        <charset val="128"/>
      </rPr>
      <t xml:space="preserve">  1月末</t>
    </r>
    <rPh sb="5" eb="6">
      <t>ネン</t>
    </rPh>
    <rPh sb="9" eb="11">
      <t>ゲツマツ</t>
    </rPh>
    <phoneticPr fontId="4"/>
  </si>
  <si>
    <t xml:space="preserve">         2</t>
  </si>
  <si>
    <t xml:space="preserve">         3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</si>
  <si>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　  信用農業</t>
    </r>
    <rPh sb="9" eb="11">
      <t>シンヨウ</t>
    </rPh>
    <rPh sb="11" eb="13">
      <t>ノウギョウ</t>
    </rPh>
    <phoneticPr fontId="4"/>
  </si>
  <si>
    <t>協同組合連合会</t>
    <phoneticPr fontId="4"/>
  </si>
  <si>
    <t>農業協同組合</t>
    <phoneticPr fontId="4"/>
  </si>
  <si>
    <t>労働金庫</t>
    <rPh sb="0" eb="2">
      <t>ロウドウ</t>
    </rPh>
    <rPh sb="2" eb="4">
      <t>キンコ</t>
    </rPh>
    <phoneticPr fontId="4"/>
  </si>
  <si>
    <t xml:space="preserve"> 貸出金</t>
    <rPh sb="3" eb="4">
      <t>キン</t>
    </rPh>
    <phoneticPr fontId="4"/>
  </si>
  <si>
    <r>
      <t>　　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注)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国内銀行</t>
    </r>
    <r>
      <rPr>
        <sz val="14"/>
        <rFont val="ＭＳ 明朝"/>
        <family val="1"/>
        <charset val="128"/>
      </rPr>
      <t>（都市銀行・地方銀行・第二地方銀行・信託銀行）</t>
    </r>
    <rPh sb="4" eb="5">
      <t>チュウ</t>
    </rPh>
    <rPh sb="7" eb="9">
      <t>コクナイ</t>
    </rPh>
    <rPh sb="9" eb="11">
      <t>ギンコウ</t>
    </rPh>
    <rPh sb="12" eb="14">
      <t>トシ</t>
    </rPh>
    <rPh sb="14" eb="16">
      <t>ギンコウ</t>
    </rPh>
    <rPh sb="17" eb="19">
      <t>チホウ</t>
    </rPh>
    <rPh sb="19" eb="21">
      <t>ギンコウ</t>
    </rPh>
    <rPh sb="22" eb="24">
      <t>ダイニ</t>
    </rPh>
    <rPh sb="24" eb="26">
      <t>チホウ</t>
    </rPh>
    <rPh sb="26" eb="28">
      <t>ギンコウ</t>
    </rPh>
    <rPh sb="29" eb="31">
      <t>シンタク</t>
    </rPh>
    <rPh sb="31" eb="33">
      <t>ギンコウ</t>
    </rPh>
    <phoneticPr fontId="4"/>
  </si>
  <si>
    <t>　　 　資料：日本銀行大阪支店</t>
    <rPh sb="4" eb="6">
      <t>シリョウ</t>
    </rPh>
    <rPh sb="7" eb="9">
      <t>ニホン</t>
    </rPh>
    <rPh sb="9" eb="11">
      <t>ギンコウ</t>
    </rPh>
    <rPh sb="11" eb="13">
      <t>オオサカ</t>
    </rPh>
    <rPh sb="13" eb="15">
      <t>シテン</t>
    </rPh>
    <phoneticPr fontId="4"/>
  </si>
  <si>
    <t>Ｎ-04 国内銀行 業種別，資金使途別貸出残高</t>
    <rPh sb="5" eb="7">
      <t>コクナイ</t>
    </rPh>
    <phoneticPr fontId="4"/>
  </si>
  <si>
    <t>（ 3月末現在）</t>
  </si>
  <si>
    <t>単位：億円</t>
  </si>
  <si>
    <t xml:space="preserve"> 平成 9年</t>
  </si>
  <si>
    <t xml:space="preserve"> 平成10年</t>
  </si>
  <si>
    <t xml:space="preserve"> 平成11年</t>
  </si>
  <si>
    <t xml:space="preserve"> 平成12年</t>
  </si>
  <si>
    <t xml:space="preserve"> 平成13年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</si>
  <si>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phoneticPr fontId="4"/>
  </si>
  <si>
    <t xml:space="preserve">   1997</t>
  </si>
  <si>
    <t xml:space="preserve">   1998</t>
  </si>
  <si>
    <t xml:space="preserve">   1999</t>
  </si>
  <si>
    <t xml:space="preserve">   2000</t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</si>
  <si>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</si>
  <si>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   総  数</t>
  </si>
  <si>
    <t>第１次産業</t>
  </si>
  <si>
    <t>農  業</t>
  </si>
  <si>
    <t>林  業</t>
  </si>
  <si>
    <t>漁  業</t>
  </si>
  <si>
    <t>鉱  業</t>
  </si>
  <si>
    <t>建設業</t>
  </si>
  <si>
    <t>製造業</t>
  </si>
  <si>
    <t>食料品</t>
  </si>
  <si>
    <t>･･･</t>
  </si>
  <si>
    <t>繊維品</t>
  </si>
  <si>
    <t>木材・木製品</t>
  </si>
  <si>
    <t>パルプ・紙・紙加工品</t>
  </si>
  <si>
    <t>出版・印刷・同関連産業</t>
  </si>
  <si>
    <t>化学工業</t>
  </si>
  <si>
    <t>石油精製</t>
  </si>
  <si>
    <t>窯業・土石製品</t>
  </si>
  <si>
    <t>鉄鋼</t>
  </si>
  <si>
    <t>非鉄金属</t>
  </si>
  <si>
    <t>金属製品</t>
  </si>
  <si>
    <t>一般機械器具</t>
  </si>
  <si>
    <t>電気機械器具</t>
  </si>
  <si>
    <t>輸送用機械器具</t>
  </si>
  <si>
    <t>精密機械器具</t>
  </si>
  <si>
    <t>その他の製造業</t>
  </si>
  <si>
    <t>電気・ガス・熱供給・水道業</t>
  </si>
  <si>
    <t>運輸・通信業</t>
  </si>
  <si>
    <t>卸売・小売業，飲食店</t>
  </si>
  <si>
    <t>卸売業</t>
  </si>
  <si>
    <t>小売業</t>
  </si>
  <si>
    <t>飲食店</t>
  </si>
  <si>
    <t>金融・保険業</t>
  </si>
  <si>
    <t>不動産業</t>
  </si>
  <si>
    <t>サ－ビス業</t>
  </si>
  <si>
    <t>地方公共団体</t>
  </si>
  <si>
    <t>個  人</t>
  </si>
  <si>
    <t>海外円借款,国内店名義現地貸</t>
  </si>
  <si>
    <t>注）</t>
  </si>
  <si>
    <t xml:space="preserve">    総数（資金使途別）</t>
  </si>
  <si>
    <t xml:space="preserve">              設備資金</t>
  </si>
  <si>
    <t xml:space="preserve">          設備資金</t>
    <rPh sb="10" eb="12">
      <t>セツビ</t>
    </rPh>
    <rPh sb="12" eb="14">
      <t>シキン</t>
    </rPh>
    <phoneticPr fontId="4"/>
  </si>
  <si>
    <t xml:space="preserve">        　運転資金</t>
  </si>
  <si>
    <t>注）金融を含む法人企業向けのみの貸出残高である。</t>
    <phoneticPr fontId="4"/>
  </si>
  <si>
    <t>資料：日本銀行 調査統計局「金融経済統計月報」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</si>
  <si>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</si>
  <si>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Ｎ-05 信用保証協会事業概況</t>
  </si>
  <si>
    <t xml:space="preserve">        (年度末)</t>
  </si>
  <si>
    <t>(年度末)</t>
  </si>
  <si>
    <t xml:space="preserve">      保証承諾</t>
  </si>
  <si>
    <t xml:space="preserve">     代位弁済</t>
  </si>
  <si>
    <t xml:space="preserve">  　 求償権残高</t>
    <rPh sb="7" eb="8">
      <t>ザン</t>
    </rPh>
    <phoneticPr fontId="4"/>
  </si>
  <si>
    <t xml:space="preserve">   保証債務残高</t>
  </si>
  <si>
    <t>基本財産</t>
  </si>
  <si>
    <t xml:space="preserve">  件数</t>
  </si>
  <si>
    <t>金額</t>
  </si>
  <si>
    <t xml:space="preserve">  金額</t>
  </si>
  <si>
    <t xml:space="preserve"> 金額</t>
  </si>
  <si>
    <t>億円</t>
  </si>
  <si>
    <r>
      <t>昭和6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年度198</t>
    </r>
    <r>
      <rPr>
        <sz val="11"/>
        <color theme="1"/>
        <rFont val="ＭＳ Ｐゴシック"/>
        <family val="2"/>
        <charset val="128"/>
        <scheme val="minor"/>
      </rPr>
      <t>6</t>
    </r>
    <rPh sb="0" eb="2">
      <t>ショウワ</t>
    </rPh>
    <rPh sb="4" eb="5">
      <t>ネン</t>
    </rPh>
    <rPh sb="5" eb="6">
      <t>ド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</si>
  <si>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62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 xml:space="preserve">  1987</t>
    </r>
    <phoneticPr fontId="4"/>
  </si>
  <si>
    <t xml:space="preserve">    63    1988</t>
  </si>
  <si>
    <t>平成元    1989</t>
  </si>
  <si>
    <t xml:space="preserve">     2    1990</t>
  </si>
  <si>
    <t xml:space="preserve">     3    1991</t>
  </si>
  <si>
    <t xml:space="preserve">     4    1992</t>
  </si>
  <si>
    <t xml:space="preserve">     5    1993</t>
  </si>
  <si>
    <t xml:space="preserve">     6    1994</t>
  </si>
  <si>
    <t xml:space="preserve">     7    1995</t>
  </si>
  <si>
    <t xml:space="preserve">     8    1996</t>
  </si>
  <si>
    <t xml:space="preserve">     9    1997</t>
  </si>
  <si>
    <t xml:space="preserve">    10    1998</t>
  </si>
  <si>
    <r>
      <t xml:space="preserve">    11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1999</t>
    </r>
    <phoneticPr fontId="4"/>
  </si>
  <si>
    <t xml:space="preserve">    12  　2000</t>
    <phoneticPr fontId="4"/>
  </si>
  <si>
    <t xml:space="preserve">    13   2001</t>
    <phoneticPr fontId="4"/>
  </si>
  <si>
    <t>資料：財務省 近畿財務局「財政経済統計年報」</t>
    <rPh sb="3" eb="5">
      <t>ザイム</t>
    </rPh>
    <phoneticPr fontId="4"/>
  </si>
  <si>
    <t>Ｎ-06 証券会社の店舗数</t>
    <phoneticPr fontId="4"/>
  </si>
  <si>
    <t>総数</t>
  </si>
  <si>
    <t xml:space="preserve">  本店</t>
  </si>
  <si>
    <t xml:space="preserve">  支店</t>
  </si>
  <si>
    <t xml:space="preserve">  営業所</t>
  </si>
  <si>
    <t xml:space="preserve"> 投資顧問業者</t>
  </si>
  <si>
    <t>昭和50年 1975  12月末</t>
  </si>
  <si>
    <t>－</t>
  </si>
  <si>
    <t xml:space="preserve">    55   1980   6月末</t>
  </si>
  <si>
    <t xml:space="preserve">    60   1985   4月末</t>
  </si>
  <si>
    <t>平成 2   1990   3月末</t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</si>
  <si>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 xml:space="preserve">   199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     〃</t>
    </r>
    <phoneticPr fontId="4"/>
  </si>
  <si>
    <t xml:space="preserve">     6   1994     〃</t>
  </si>
  <si>
    <t xml:space="preserve">     7   1995     〃</t>
  </si>
  <si>
    <t xml:space="preserve">     8   1996     〃</t>
  </si>
  <si>
    <t xml:space="preserve">     9   1997     〃</t>
  </si>
  <si>
    <t xml:space="preserve">    10   1998     〃</t>
  </si>
  <si>
    <t xml:space="preserve">    11   1999     〃</t>
  </si>
  <si>
    <t xml:space="preserve">    12   2000     〃</t>
  </si>
  <si>
    <t xml:space="preserve">    13   2001     〃</t>
  </si>
  <si>
    <t xml:space="preserve">   14   2002    〃</t>
    <phoneticPr fontId="4"/>
  </si>
  <si>
    <t>資料：財務省 近畿財務局「財政経済統計年報」</t>
  </si>
  <si>
    <t>Ｎ-07 手形交換及び企業倒産</t>
    <phoneticPr fontId="4"/>
  </si>
  <si>
    <t>手形交換高</t>
  </si>
  <si>
    <t xml:space="preserve">   不渡手形(取引停止処分)</t>
  </si>
  <si>
    <t xml:space="preserve">   企業倒産 （注</t>
  </si>
  <si>
    <t>交換日数</t>
  </si>
  <si>
    <t xml:space="preserve"> 交換枚数</t>
  </si>
  <si>
    <t xml:space="preserve"> 交換金額</t>
  </si>
  <si>
    <t xml:space="preserve">  枚数</t>
  </si>
  <si>
    <t xml:space="preserve">   金額</t>
  </si>
  <si>
    <t>日</t>
  </si>
  <si>
    <t>千枚</t>
  </si>
  <si>
    <t>枚</t>
  </si>
  <si>
    <t>百万円</t>
  </si>
  <si>
    <r>
      <t xml:space="preserve"> </t>
    </r>
    <r>
      <rPr>
        <sz val="14"/>
        <rFont val="ＭＳ 明朝"/>
        <family val="1"/>
        <charset val="128"/>
      </rPr>
      <t>昭和6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 xml:space="preserve"> 1998</t>
    </r>
    <rPh sb="1" eb="3">
      <t>ショウワ</t>
    </rPh>
    <rPh sb="5" eb="6">
      <t>ネン</t>
    </rPh>
    <phoneticPr fontId="4"/>
  </si>
  <si>
    <t xml:space="preserve"> 平成元   1989</t>
  </si>
  <si>
    <t xml:space="preserve">      2   1990</t>
  </si>
  <si>
    <t xml:space="preserve">      3   1991</t>
  </si>
  <si>
    <t xml:space="preserve">      4   1992</t>
  </si>
  <si>
    <t xml:space="preserve">      5   1993</t>
  </si>
  <si>
    <t xml:space="preserve">      6   1994</t>
  </si>
  <si>
    <t xml:space="preserve">      7   1995</t>
  </si>
  <si>
    <t xml:space="preserve">      8   1996</t>
  </si>
  <si>
    <t xml:space="preserve">      9   1997</t>
  </si>
  <si>
    <t xml:space="preserve">     10   1998</t>
  </si>
  <si>
    <t xml:space="preserve">     11   1999</t>
  </si>
  <si>
    <t xml:space="preserve">     12   2000</t>
  </si>
  <si>
    <t xml:space="preserve">   2001年  1月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</si>
  <si>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2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</si>
  <si>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3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</si>
  <si>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4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</si>
  <si>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5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</si>
  <si>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6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</si>
  <si>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7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</si>
  <si>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8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</si>
  <si>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4"/>
        <rFont val="ＭＳ 明朝"/>
        <family val="1"/>
        <charset val="128"/>
      </rPr>
      <t>9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</si>
  <si>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</t>
    </r>
    <r>
      <rPr>
        <sz val="14"/>
        <rFont val="ＭＳ 明朝"/>
        <family val="1"/>
        <charset val="128"/>
      </rPr>
      <t>10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</si>
  <si>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</t>
    </r>
    <r>
      <rPr>
        <sz val="14"/>
        <rFont val="ＭＳ 明朝"/>
        <family val="1"/>
        <charset val="128"/>
      </rPr>
      <t>11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</si>
  <si>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</t>
    </r>
    <r>
      <rPr>
        <sz val="14"/>
        <rFont val="ＭＳ 明朝"/>
        <family val="1"/>
        <charset val="128"/>
      </rPr>
      <t>12</t>
    </r>
    <phoneticPr fontId="4"/>
  </si>
  <si>
    <t>注）企業倒産は，負債金額が１千万以上のもの。</t>
  </si>
  <si>
    <t>資料：和歌山銀行協会（手形交換）</t>
  </si>
  <si>
    <t xml:space="preserve">      財務省 近畿財務局「財政経済統計年報」（企業倒産）</t>
  </si>
  <si>
    <t>Ｎ　金融・保険</t>
  </si>
  <si>
    <t>Ｎ-01 金融機関店舗数</t>
  </si>
  <si>
    <t>（証券会社は別表）</t>
  </si>
  <si>
    <t xml:space="preserve">     （ 3月末現在）</t>
  </si>
  <si>
    <t xml:space="preserve"> 1985</t>
  </si>
  <si>
    <t xml:space="preserve"> 1990</t>
  </si>
  <si>
    <t xml:space="preserve"> 1995</t>
  </si>
  <si>
    <t xml:space="preserve"> 1999</t>
  </si>
  <si>
    <t xml:space="preserve"> 2000</t>
  </si>
  <si>
    <t>昭和60年</t>
  </si>
  <si>
    <t>平成 2年</t>
  </si>
  <si>
    <t xml:space="preserve"> 平成 7年</t>
  </si>
  <si>
    <t>都市銀行</t>
  </si>
  <si>
    <t>支店</t>
  </si>
  <si>
    <t>出張所</t>
  </si>
  <si>
    <t>－</t>
    <phoneticPr fontId="4"/>
  </si>
  <si>
    <t>信託銀行</t>
  </si>
  <si>
    <t>地方銀行</t>
  </si>
  <si>
    <t>本店</t>
  </si>
  <si>
    <t>第二地方銀行協会加盟行</t>
  </si>
  <si>
    <t>信用金庫</t>
  </si>
  <si>
    <t>信用組合</t>
  </si>
  <si>
    <t>労働金庫</t>
  </si>
  <si>
    <t>貸金業者 (注1</t>
    <rPh sb="6" eb="7">
      <t>チュウ</t>
    </rPh>
    <phoneticPr fontId="4"/>
  </si>
  <si>
    <t>抵当証券業者 (注2</t>
    <rPh sb="8" eb="9">
      <t>チュウ</t>
    </rPh>
    <phoneticPr fontId="4"/>
  </si>
  <si>
    <t>商工組合中央金庫</t>
  </si>
  <si>
    <t>国民生活金融公庫</t>
    <rPh sb="2" eb="4">
      <t>セイカツ</t>
    </rPh>
    <phoneticPr fontId="4"/>
  </si>
  <si>
    <t>中小企業金融公庫</t>
  </si>
  <si>
    <t>農林中央金庫</t>
  </si>
  <si>
    <t>支店等</t>
    <rPh sb="2" eb="3">
      <t>トウ</t>
    </rPh>
    <phoneticPr fontId="4"/>
  </si>
  <si>
    <t>信用農業協同組合連合会</t>
  </si>
  <si>
    <t>本所</t>
  </si>
  <si>
    <t>支所等</t>
  </si>
  <si>
    <t>農業協同組合</t>
  </si>
  <si>
    <t>支所等</t>
    <rPh sb="2" eb="3">
      <t>トウ</t>
    </rPh>
    <phoneticPr fontId="4"/>
  </si>
  <si>
    <t>信用漁業協同組合連合会</t>
  </si>
  <si>
    <t>漁業協同組合</t>
  </si>
  <si>
    <t>支所</t>
  </si>
  <si>
    <t>信用保証協会</t>
  </si>
  <si>
    <t>主たる事務所</t>
  </si>
  <si>
    <t>従たる事務所</t>
  </si>
  <si>
    <t>農業信用基金協会</t>
  </si>
  <si>
    <t>生命保険会社</t>
  </si>
  <si>
    <t>支社</t>
    <phoneticPr fontId="4"/>
  </si>
  <si>
    <t>損害保険会社</t>
  </si>
  <si>
    <t>火災共済協同組合</t>
  </si>
  <si>
    <t>普通郵便局</t>
  </si>
  <si>
    <t>（注3</t>
    <phoneticPr fontId="4"/>
  </si>
  <si>
    <t xml:space="preserve">  　 ┐ </t>
    <phoneticPr fontId="4"/>
  </si>
  <si>
    <t>特定郵便局</t>
  </si>
  <si>
    <t xml:space="preserve">  　 ├314</t>
    <phoneticPr fontId="4"/>
  </si>
  <si>
    <t xml:space="preserve">  　 ├318</t>
    <phoneticPr fontId="4"/>
  </si>
  <si>
    <t>簡易郵便局</t>
  </si>
  <si>
    <t xml:space="preserve">  　 ┘</t>
    <phoneticPr fontId="4"/>
  </si>
  <si>
    <t>注1,2）貸金業者及び抵当証券業者は当局登録業者ベース。</t>
    <rPh sb="5" eb="6">
      <t>チンタイ</t>
    </rPh>
    <rPh sb="6" eb="7">
      <t>キン</t>
    </rPh>
    <rPh sb="7" eb="9">
      <t>ギョウシャ</t>
    </rPh>
    <rPh sb="9" eb="10">
      <t>オヨ</t>
    </rPh>
    <rPh sb="11" eb="13">
      <t>テイトウケン</t>
    </rPh>
    <rPh sb="13" eb="15">
      <t>ショウケン</t>
    </rPh>
    <rPh sb="15" eb="17">
      <t>ギョウシャ</t>
    </rPh>
    <rPh sb="18" eb="20">
      <t>トウキョク</t>
    </rPh>
    <rPh sb="20" eb="22">
      <t>トウロク</t>
    </rPh>
    <rPh sb="22" eb="24">
      <t>ギョウシャ</t>
    </rPh>
    <phoneticPr fontId="4"/>
  </si>
  <si>
    <t>注3）郵便局の分局，分室を除く。</t>
    <phoneticPr fontId="4"/>
  </si>
  <si>
    <t>Ｎ-02 金融機関別預貯金及び貸出残高</t>
  </si>
  <si>
    <t xml:space="preserve">      Ａ．預貯金残高</t>
  </si>
  <si>
    <t>( 3月末現在)</t>
  </si>
  <si>
    <t>民間金融機関 預金残高</t>
  </si>
  <si>
    <t xml:space="preserve"> 預貯金</t>
  </si>
  <si>
    <t xml:space="preserve"> 民間</t>
  </si>
  <si>
    <t xml:space="preserve"> 注1)</t>
  </si>
  <si>
    <t xml:space="preserve"> 残高合計</t>
  </si>
  <si>
    <t xml:space="preserve"> 金融機関</t>
  </si>
  <si>
    <t xml:space="preserve"> 国内銀行</t>
    <rPh sb="2" eb="3">
      <t>ナイ</t>
    </rPh>
    <phoneticPr fontId="4"/>
  </si>
  <si>
    <t xml:space="preserve"> 第二地方</t>
    <rPh sb="3" eb="5">
      <t>チホウ</t>
    </rPh>
    <phoneticPr fontId="4"/>
  </si>
  <si>
    <t xml:space="preserve"> 信用金庫</t>
  </si>
  <si>
    <t xml:space="preserve"> 預金残高</t>
  </si>
  <si>
    <t xml:space="preserve"> 都市銀行</t>
  </si>
  <si>
    <t xml:space="preserve"> 地方銀行</t>
  </si>
  <si>
    <r>
      <t xml:space="preserve"> 銀行 (注</t>
    </r>
    <r>
      <rPr>
        <sz val="11"/>
        <color theme="1"/>
        <rFont val="ＭＳ Ｐゴシック"/>
        <family val="2"/>
        <charset val="128"/>
        <scheme val="minor"/>
      </rPr>
      <t>2</t>
    </r>
    <rPh sb="5" eb="6">
      <t>チュウ</t>
    </rPh>
    <phoneticPr fontId="4"/>
  </si>
  <si>
    <t xml:space="preserve"> 信託銀行</t>
  </si>
  <si>
    <t>昭和62年 1987</t>
    <rPh sb="0" eb="2">
      <t>ショウワ</t>
    </rPh>
    <rPh sb="4" eb="5">
      <t>ネン</t>
    </rPh>
    <phoneticPr fontId="4"/>
  </si>
  <si>
    <t xml:space="preserve">    63   1988</t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</si>
  <si>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</si>
  <si>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</si>
  <si>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</si>
  <si>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</si>
  <si>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</si>
  <si>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</si>
  <si>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</si>
  <si>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</si>
  <si>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</si>
  <si>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</si>
  <si>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</si>
  <si>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 12   2000</t>
  </si>
  <si>
    <t xml:space="preserve">    14  2002</t>
    <phoneticPr fontId="4"/>
  </si>
  <si>
    <t xml:space="preserve">         </t>
  </si>
  <si>
    <t>民間金融機関 預金残高－続き－</t>
  </si>
  <si>
    <t xml:space="preserve"> 信用農業</t>
  </si>
  <si>
    <t xml:space="preserve"> 信用漁業</t>
  </si>
  <si>
    <t xml:space="preserve"> 商工組合</t>
  </si>
  <si>
    <t xml:space="preserve"> 信用組合</t>
  </si>
  <si>
    <t xml:space="preserve"> 労働金庫</t>
  </si>
  <si>
    <t xml:space="preserve"> 協同組合</t>
  </si>
  <si>
    <t xml:space="preserve"> 農業</t>
  </si>
  <si>
    <t xml:space="preserve"> 漁業</t>
  </si>
  <si>
    <t xml:space="preserve"> 郵便貯金</t>
  </si>
  <si>
    <t xml:space="preserve"> 中央金庫</t>
  </si>
  <si>
    <t xml:space="preserve"> 連合会</t>
  </si>
  <si>
    <t xml:space="preserve">    12   2000</t>
    <phoneticPr fontId="4"/>
  </si>
  <si>
    <t>注1）国内銀行のうち長期信用銀行は，県内に店舗がないため計上していない。</t>
    <rPh sb="4" eb="5">
      <t>ウチ</t>
    </rPh>
    <phoneticPr fontId="4"/>
  </si>
  <si>
    <t>注2）第二地方銀行協会加盟行の平成元年 3月前は，相互銀行の数値である。</t>
  </si>
  <si>
    <t xml:space="preserve">      日本郵政公社ホームページ </t>
    <rPh sb="6" eb="8">
      <t>ニホン</t>
    </rPh>
    <rPh sb="10" eb="12">
      <t>コウシャ</t>
    </rPh>
    <phoneticPr fontId="4"/>
  </si>
  <si>
    <t xml:space="preserve">      日本銀行 大阪支店</t>
  </si>
  <si>
    <t>Ｎ-02 金融機関別預貯金及び貸出残高－続き－</t>
    <rPh sb="11" eb="12">
      <t>チョ</t>
    </rPh>
    <phoneticPr fontId="4"/>
  </si>
  <si>
    <t>Ｂ．貸出残高</t>
  </si>
  <si>
    <t xml:space="preserve">          単位：億円</t>
    <phoneticPr fontId="4"/>
  </si>
  <si>
    <t>民間金融機関 貸出</t>
  </si>
  <si>
    <t>民間金融機</t>
    <phoneticPr fontId="4"/>
  </si>
  <si>
    <t xml:space="preserve">      国内銀行</t>
    <rPh sb="7" eb="8">
      <t>ナイ</t>
    </rPh>
    <phoneticPr fontId="4"/>
  </si>
  <si>
    <t>関貸出残高</t>
    <rPh sb="0" eb="1">
      <t>セキ</t>
    </rPh>
    <phoneticPr fontId="4"/>
  </si>
  <si>
    <t xml:space="preserve">  国内銀行</t>
    <rPh sb="3" eb="4">
      <t>ナイ</t>
    </rPh>
    <phoneticPr fontId="4"/>
  </si>
  <si>
    <t>第二地方</t>
    <rPh sb="2" eb="4">
      <t>チホウ</t>
    </rPh>
    <phoneticPr fontId="4"/>
  </si>
  <si>
    <t xml:space="preserve">  都市銀行</t>
  </si>
  <si>
    <t xml:space="preserve">  地方銀行</t>
  </si>
  <si>
    <t>銀行 (注</t>
    <rPh sb="4" eb="5">
      <t>チュウ</t>
    </rPh>
    <phoneticPr fontId="4"/>
  </si>
  <si>
    <t xml:space="preserve"> 平成2年1990</t>
    <rPh sb="1" eb="3">
      <t>ヘイセイ</t>
    </rPh>
    <rPh sb="4" eb="5">
      <t>ネン</t>
    </rPh>
    <phoneticPr fontId="4"/>
  </si>
  <si>
    <t>　　 3　1991</t>
  </si>
  <si>
    <t>　　 4　1992</t>
  </si>
  <si>
    <t>　　 5　1993</t>
  </si>
  <si>
    <t xml:space="preserve">     6  1994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</si>
  <si>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</si>
  <si>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</si>
  <si>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</si>
  <si>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</si>
  <si>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 11  1999</t>
  </si>
  <si>
    <t xml:space="preserve">    12  2000</t>
  </si>
  <si>
    <t xml:space="preserve">    13　2001</t>
    <phoneticPr fontId="4"/>
  </si>
  <si>
    <t xml:space="preserve">   14  2002</t>
    <phoneticPr fontId="4"/>
  </si>
  <si>
    <t>民間金融機関 貸出－続き－</t>
  </si>
  <si>
    <t xml:space="preserve"> 政府金融</t>
  </si>
  <si>
    <t xml:space="preserve">  信用組合</t>
  </si>
  <si>
    <t xml:space="preserve">  労働金庫</t>
  </si>
  <si>
    <t xml:space="preserve">  農業</t>
  </si>
  <si>
    <t xml:space="preserve"> 機関貸付</t>
  </si>
  <si>
    <t>連合会</t>
  </si>
  <si>
    <t xml:space="preserve">  協同組合</t>
  </si>
  <si>
    <t xml:space="preserve"> 貸付金</t>
  </si>
  <si>
    <t xml:space="preserve">    13  2001</t>
    <phoneticPr fontId="4"/>
  </si>
  <si>
    <t>政府金融機関 貸付－続き－</t>
  </si>
  <si>
    <t xml:space="preserve"> 日本政策</t>
    <rPh sb="3" eb="4">
      <t>セイフ</t>
    </rPh>
    <rPh sb="4" eb="5">
      <t>サク</t>
    </rPh>
    <phoneticPr fontId="4"/>
  </si>
  <si>
    <t>国民生活金</t>
    <rPh sb="2" eb="4">
      <t>セイカツ</t>
    </rPh>
    <rPh sb="4" eb="5">
      <t>キン</t>
    </rPh>
    <phoneticPr fontId="4"/>
  </si>
  <si>
    <t xml:space="preserve">  住宅</t>
  </si>
  <si>
    <t xml:space="preserve">  農林漁業</t>
  </si>
  <si>
    <t xml:space="preserve"> 中小企業</t>
  </si>
  <si>
    <t xml:space="preserve"> 公営企業</t>
  </si>
  <si>
    <t>中小企業</t>
    <phoneticPr fontId="4"/>
  </si>
  <si>
    <t>環境衛生</t>
    <rPh sb="0" eb="2">
      <t>カンキョウ</t>
    </rPh>
    <rPh sb="2" eb="4">
      <t>エイセイ</t>
    </rPh>
    <phoneticPr fontId="4"/>
  </si>
  <si>
    <t xml:space="preserve"> 投資銀行</t>
    <rPh sb="1" eb="3">
      <t>トウシ</t>
    </rPh>
    <phoneticPr fontId="4"/>
  </si>
  <si>
    <t>融公庫普通</t>
    <rPh sb="3" eb="5">
      <t>フツウ</t>
    </rPh>
    <phoneticPr fontId="4"/>
  </si>
  <si>
    <t xml:space="preserve">  金融公庫</t>
  </si>
  <si>
    <t xml:space="preserve"> 金融公庫</t>
  </si>
  <si>
    <t>総合事業団</t>
    <rPh sb="0" eb="2">
      <t>ソウゴウ</t>
    </rPh>
    <rPh sb="2" eb="5">
      <t>ジギョウダン</t>
    </rPh>
    <phoneticPr fontId="4"/>
  </si>
  <si>
    <t>金融公庫</t>
    <rPh sb="0" eb="2">
      <t>キンユウ</t>
    </rPh>
    <rPh sb="2" eb="4">
      <t>コウコ</t>
    </rPh>
    <phoneticPr fontId="4"/>
  </si>
  <si>
    <t xml:space="preserve"> 貸付金(注1</t>
    <rPh sb="5" eb="6">
      <t>チュウ</t>
    </rPh>
    <phoneticPr fontId="4"/>
  </si>
  <si>
    <t xml:space="preserve"> 貸付  (注2</t>
    <rPh sb="1" eb="3">
      <t>カシツケ</t>
    </rPh>
    <rPh sb="6" eb="7">
      <t>チュウ</t>
    </rPh>
    <phoneticPr fontId="4"/>
  </si>
  <si>
    <t>　貸付金</t>
  </si>
  <si>
    <t xml:space="preserve"> 貸付金</t>
    <phoneticPr fontId="4"/>
  </si>
  <si>
    <t>貸付金 (注3</t>
    <rPh sb="0" eb="1">
      <t>チンタイ</t>
    </rPh>
    <rPh sb="1" eb="2">
      <t>ツ</t>
    </rPh>
    <rPh sb="2" eb="3">
      <t>キン</t>
    </rPh>
    <rPh sb="5" eb="6">
      <t>チュウ</t>
    </rPh>
    <phoneticPr fontId="4"/>
  </si>
  <si>
    <t>貸付金</t>
    <rPh sb="0" eb="1">
      <t>チンタイ</t>
    </rPh>
    <rPh sb="1" eb="2">
      <t>ツ</t>
    </rPh>
    <rPh sb="2" eb="3">
      <t>キン</t>
    </rPh>
    <phoneticPr fontId="4"/>
  </si>
  <si>
    <t>注）第二地方銀行協会加盟行の平成元年 3月以前は，相互銀行の数値である。</t>
  </si>
  <si>
    <t>資料：日本銀行 調査統計局「金融経済統計月報」，日本郵政公社ホ－ムペ－ジ</t>
    <rPh sb="24" eb="26">
      <t>ニホン</t>
    </rPh>
    <rPh sb="28" eb="30">
      <t>コウシャ</t>
    </rPh>
    <phoneticPr fontId="4"/>
  </si>
  <si>
    <t>注1）平成11年 9月までは日本開発銀行。平成11年10月1日,北海道東北開発公庫と統合。</t>
    <rPh sb="0" eb="1">
      <t>チュウ</t>
    </rPh>
    <rPh sb="3" eb="5">
      <t>ヘイセイ</t>
    </rPh>
    <rPh sb="7" eb="8">
      <t>ネン</t>
    </rPh>
    <rPh sb="10" eb="11">
      <t>ガツ</t>
    </rPh>
    <rPh sb="14" eb="18">
      <t>ニホンカイ</t>
    </rPh>
    <rPh sb="18" eb="20">
      <t>ギンコウ</t>
    </rPh>
    <rPh sb="21" eb="23">
      <t>ヘイセイ</t>
    </rPh>
    <rPh sb="25" eb="26">
      <t>ネン</t>
    </rPh>
    <rPh sb="28" eb="29">
      <t>ガツ</t>
    </rPh>
    <rPh sb="30" eb="31">
      <t>ヒ</t>
    </rPh>
    <rPh sb="32" eb="35">
      <t>ホッカイドウ</t>
    </rPh>
    <rPh sb="35" eb="36">
      <t>ヒガシ</t>
    </rPh>
    <rPh sb="36" eb="37">
      <t>キタ</t>
    </rPh>
    <rPh sb="37" eb="39">
      <t>カイハツ</t>
    </rPh>
    <rPh sb="39" eb="41">
      <t>コウコ</t>
    </rPh>
    <rPh sb="42" eb="44">
      <t>トウゴウ</t>
    </rPh>
    <phoneticPr fontId="4"/>
  </si>
  <si>
    <t>　 　なお,11年 3月末の計数は日本開発銀行と北海道東北開発公庫の単純合計値。</t>
    <rPh sb="8" eb="9">
      <t>ネン</t>
    </rPh>
    <rPh sb="11" eb="13">
      <t>ガツスエ</t>
    </rPh>
    <rPh sb="14" eb="16">
      <t>ケイスウ</t>
    </rPh>
    <rPh sb="17" eb="19">
      <t>ニホン</t>
    </rPh>
    <rPh sb="19" eb="21">
      <t>カイハツ</t>
    </rPh>
    <rPh sb="21" eb="23">
      <t>ギンコウ</t>
    </rPh>
    <rPh sb="24" eb="27">
      <t>ホッカイドウ</t>
    </rPh>
    <rPh sb="27" eb="28">
      <t>ヒガシ</t>
    </rPh>
    <rPh sb="28" eb="29">
      <t>キタ</t>
    </rPh>
    <rPh sb="29" eb="31">
      <t>カイハツ</t>
    </rPh>
    <rPh sb="31" eb="33">
      <t>コウコ</t>
    </rPh>
    <rPh sb="34" eb="36">
      <t>タンジュン</t>
    </rPh>
    <rPh sb="36" eb="38">
      <t>ゴウケイ</t>
    </rPh>
    <rPh sb="38" eb="39">
      <t>チ</t>
    </rPh>
    <phoneticPr fontId="4"/>
  </si>
  <si>
    <t>注2）平成11年 9月までは国民金融公庫。平成11年10月1日,環境衛生金融公庫と統合。</t>
    <rPh sb="0" eb="1">
      <t>チュウ</t>
    </rPh>
    <rPh sb="3" eb="5">
      <t>ヘイセイ</t>
    </rPh>
    <rPh sb="7" eb="8">
      <t>ネン</t>
    </rPh>
    <rPh sb="10" eb="11">
      <t>ガツ</t>
    </rPh>
    <rPh sb="14" eb="16">
      <t>コクミン</t>
    </rPh>
    <rPh sb="16" eb="18">
      <t>キンユウ</t>
    </rPh>
    <rPh sb="18" eb="20">
      <t>コウコ</t>
    </rPh>
    <rPh sb="21" eb="23">
      <t>ヘイセイ</t>
    </rPh>
    <rPh sb="25" eb="26">
      <t>ネン</t>
    </rPh>
    <rPh sb="28" eb="29">
      <t>ガツ</t>
    </rPh>
    <rPh sb="30" eb="31">
      <t>ヒ</t>
    </rPh>
    <rPh sb="32" eb="34">
      <t>カンキョウ</t>
    </rPh>
    <rPh sb="34" eb="36">
      <t>エイセイ</t>
    </rPh>
    <rPh sb="36" eb="38">
      <t>キンユウ</t>
    </rPh>
    <rPh sb="38" eb="40">
      <t>コウコ</t>
    </rPh>
    <rPh sb="41" eb="43">
      <t>トウゴウ</t>
    </rPh>
    <phoneticPr fontId="4"/>
  </si>
  <si>
    <t>　 　なお,11年 3月末の計数は国民金融公庫と環境衛生金融公庫の単純合計値。</t>
    <rPh sb="8" eb="9">
      <t>ネン</t>
    </rPh>
    <rPh sb="11" eb="12">
      <t>ガツ</t>
    </rPh>
    <rPh sb="12" eb="13">
      <t>マツ</t>
    </rPh>
    <rPh sb="14" eb="16">
      <t>ケイスウ</t>
    </rPh>
    <rPh sb="17" eb="19">
      <t>コクミン</t>
    </rPh>
    <rPh sb="19" eb="21">
      <t>キンユウ</t>
    </rPh>
    <rPh sb="21" eb="23">
      <t>コウコ</t>
    </rPh>
    <rPh sb="24" eb="26">
      <t>カンキョウ</t>
    </rPh>
    <rPh sb="26" eb="28">
      <t>エイセイ</t>
    </rPh>
    <rPh sb="28" eb="30">
      <t>キンユウ</t>
    </rPh>
    <rPh sb="30" eb="32">
      <t>コウコ</t>
    </rPh>
    <rPh sb="33" eb="35">
      <t>タンジュン</t>
    </rPh>
    <rPh sb="35" eb="37">
      <t>ゴウケイ</t>
    </rPh>
    <rPh sb="37" eb="38">
      <t>チ</t>
    </rPh>
    <phoneticPr fontId="4"/>
  </si>
  <si>
    <t>注3）平成11年 6月までは中小企業信用保険公庫。</t>
    <rPh sb="0" eb="1">
      <t>チュウ</t>
    </rPh>
    <rPh sb="3" eb="5">
      <t>ヘイセイ</t>
    </rPh>
    <rPh sb="7" eb="8">
      <t>ネン</t>
    </rPh>
    <rPh sb="10" eb="11">
      <t>ガツ</t>
    </rPh>
    <rPh sb="14" eb="16">
      <t>チュウショウ</t>
    </rPh>
    <rPh sb="16" eb="18">
      <t>キギョウ</t>
    </rPh>
    <rPh sb="18" eb="20">
      <t>シンヨウ</t>
    </rPh>
    <rPh sb="20" eb="22">
      <t>ホケン</t>
    </rPh>
    <rPh sb="22" eb="24">
      <t>コウコ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</si>
</sst>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0" fontId="1" fillId="0" borderId="0"/>
  </cellStyleXfs>
  <cellXfs count="93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0" xfId="1" applyFont="1" applyBorder="1"/>
    <xf numFmtId="37" fontId="1" fillId="0" borderId="2" xfId="1" applyFont="1" applyBorder="1"/>
    <xf numFmtId="37" fontId="1" fillId="0" borderId="5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/>
    <xf numFmtId="37" fontId="1" fillId="0" borderId="0" xfId="1" applyFont="1" applyBorder="1" applyProtection="1"/>
    <xf numFmtId="37" fontId="3" fillId="0" borderId="0" xfId="1" applyFont="1" applyProtection="1"/>
    <xf numFmtId="37" fontId="3" fillId="0" borderId="2" xfId="1" applyFont="1" applyBorder="1" applyProtection="1"/>
    <xf numFmtId="37" fontId="3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Alignment="1">
      <alignment horizontal="right"/>
    </xf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6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left"/>
    </xf>
    <xf numFmtId="37" fontId="3" fillId="0" borderId="7" xfId="1" applyFont="1" applyBorder="1" applyProtection="1"/>
    <xf numFmtId="37" fontId="3" fillId="0" borderId="0" xfId="1" applyFont="1" applyAlignment="1" applyProtection="1">
      <alignment horizontal="right"/>
      <protection locked="0"/>
    </xf>
    <xf numFmtId="37" fontId="1" fillId="0" borderId="7" xfId="1" applyFont="1" applyBorder="1"/>
    <xf numFmtId="37" fontId="1" fillId="0" borderId="0" xfId="1" applyFont="1" applyAlignment="1">
      <alignment horizontal="right"/>
    </xf>
    <xf numFmtId="37" fontId="1" fillId="0" borderId="7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  <protection locked="0"/>
    </xf>
    <xf numFmtId="37" fontId="3" fillId="0" borderId="0" xfId="1" applyFont="1" applyBorder="1" applyProtection="1"/>
    <xf numFmtId="37" fontId="1" fillId="0" borderId="0" xfId="1" applyFont="1" applyBorder="1" applyProtection="1">
      <protection locked="0"/>
    </xf>
    <xf numFmtId="37" fontId="1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1" fillId="0" borderId="3" xfId="1" applyFont="1" applyBorder="1" applyAlignment="1" applyProtection="1">
      <alignment horizontal="left"/>
    </xf>
    <xf numFmtId="49" fontId="1" fillId="0" borderId="3" xfId="1" applyNumberFormat="1" applyFont="1" applyBorder="1" applyAlignment="1" applyProtection="1">
      <alignment horizontal="center"/>
    </xf>
    <xf numFmtId="37" fontId="1" fillId="0" borderId="8" xfId="1" applyFont="1" applyBorder="1"/>
    <xf numFmtId="37" fontId="1" fillId="0" borderId="3" xfId="1" applyFont="1" applyBorder="1"/>
    <xf numFmtId="37" fontId="1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Fill="1" applyBorder="1"/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37" fontId="3" fillId="0" borderId="0" xfId="1" applyFont="1"/>
    <xf numFmtId="37" fontId="1" fillId="0" borderId="9" xfId="1" applyFont="1" applyBorder="1"/>
    <xf numFmtId="37" fontId="1" fillId="0" borderId="10" xfId="1" applyFont="1" applyBorder="1" applyAlignment="1" applyProtection="1">
      <alignment horizontal="left"/>
    </xf>
    <xf numFmtId="37" fontId="1" fillId="0" borderId="11" xfId="1" applyFont="1" applyBorder="1"/>
    <xf numFmtId="37" fontId="1" fillId="0" borderId="12" xfId="1" applyFont="1" applyBorder="1" applyAlignment="1" applyProtection="1">
      <alignment horizontal="left"/>
    </xf>
    <xf numFmtId="37" fontId="1" fillId="0" borderId="1" xfId="1" applyFont="1" applyBorder="1" applyAlignment="1">
      <alignment horizontal="center"/>
    </xf>
    <xf numFmtId="37" fontId="1" fillId="0" borderId="13" xfId="1" applyFont="1" applyBorder="1"/>
    <xf numFmtId="37" fontId="3" fillId="0" borderId="7" xfId="1" applyFont="1" applyBorder="1" applyAlignment="1" applyProtection="1">
      <alignment horizontal="left"/>
    </xf>
    <xf numFmtId="37" fontId="3" fillId="0" borderId="0" xfId="1" applyFont="1" applyAlignment="1">
      <alignment horizontal="right"/>
    </xf>
    <xf numFmtId="37" fontId="1" fillId="0" borderId="10" xfId="1" applyFont="1" applyBorder="1"/>
    <xf numFmtId="37" fontId="1" fillId="0" borderId="12" xfId="1" applyFont="1" applyBorder="1"/>
    <xf numFmtId="37" fontId="1" fillId="0" borderId="14" xfId="1" applyFont="1" applyBorder="1"/>
    <xf numFmtId="37" fontId="1" fillId="0" borderId="15" xfId="1" applyFont="1" applyBorder="1"/>
    <xf numFmtId="37" fontId="1" fillId="0" borderId="7" xfId="1" applyBorder="1"/>
    <xf numFmtId="37" fontId="3" fillId="0" borderId="7" xfId="1" applyFont="1" applyBorder="1"/>
    <xf numFmtId="49" fontId="1" fillId="0" borderId="7" xfId="1" applyNumberFormat="1" applyFont="1" applyBorder="1" applyAlignment="1"/>
    <xf numFmtId="37" fontId="1" fillId="0" borderId="12" xfId="1" applyFont="1" applyBorder="1" applyAlignment="1">
      <alignment horizontal="center"/>
    </xf>
    <xf numFmtId="0" fontId="1" fillId="0" borderId="0" xfId="2" applyFont="1" applyAlignment="1" applyProtection="1">
      <alignment horizontal="left"/>
    </xf>
    <xf numFmtId="0" fontId="1" fillId="0" borderId="0" xfId="2" applyFont="1"/>
    <xf numFmtId="0" fontId="5" fillId="0" borderId="0" xfId="2" applyFont="1" applyAlignment="1" applyProtection="1">
      <alignment horizontal="left"/>
    </xf>
    <xf numFmtId="0" fontId="3" fillId="0" borderId="0" xfId="2" applyFont="1" applyAlignment="1" applyProtection="1">
      <alignment horizontal="left"/>
    </xf>
    <xf numFmtId="0" fontId="3" fillId="0" borderId="0" xfId="2" applyFont="1" applyProtection="1"/>
    <xf numFmtId="0" fontId="1" fillId="0" borderId="1" xfId="2" applyFont="1" applyBorder="1"/>
    <xf numFmtId="0" fontId="1" fillId="0" borderId="1" xfId="2" applyFont="1" applyBorder="1" applyAlignment="1" applyProtection="1">
      <alignment horizontal="left"/>
    </xf>
    <xf numFmtId="0" fontId="1" fillId="0" borderId="2" xfId="2" applyFont="1" applyBorder="1" applyAlignment="1" applyProtection="1">
      <alignment horizontal="center"/>
    </xf>
    <xf numFmtId="0" fontId="1" fillId="0" borderId="5" xfId="2" applyFont="1" applyBorder="1"/>
    <xf numFmtId="0" fontId="1" fillId="0" borderId="3" xfId="2" applyFont="1" applyBorder="1" applyAlignment="1" applyProtection="1">
      <alignment horizontal="center"/>
    </xf>
    <xf numFmtId="0" fontId="1" fillId="0" borderId="2" xfId="2" applyFont="1" applyBorder="1"/>
    <xf numFmtId="0" fontId="1" fillId="0" borderId="2" xfId="2" applyFont="1" applyBorder="1" applyProtection="1">
      <protection locked="0"/>
    </xf>
    <xf numFmtId="0" fontId="1" fillId="0" borderId="0" xfId="2" applyFont="1" applyProtection="1">
      <protection locked="0"/>
    </xf>
    <xf numFmtId="0" fontId="1" fillId="0" borderId="2" xfId="2" applyFont="1" applyBorder="1" applyAlignment="1" applyProtection="1">
      <alignment horizontal="right"/>
      <protection locked="0"/>
    </xf>
    <xf numFmtId="0" fontId="1" fillId="0" borderId="0" xfId="2" applyFont="1" applyAlignment="1" applyProtection="1">
      <alignment horizontal="right"/>
      <protection locked="0"/>
    </xf>
    <xf numFmtId="0" fontId="1" fillId="0" borderId="0" xfId="2" applyFont="1" applyProtection="1"/>
    <xf numFmtId="0" fontId="1" fillId="0" borderId="0" xfId="2" applyFont="1" applyAlignment="1">
      <alignment horizontal="right"/>
    </xf>
    <xf numFmtId="0" fontId="1" fillId="0" borderId="2" xfId="2" applyFont="1" applyBorder="1" applyAlignment="1" applyProtection="1">
      <alignment horizontal="left"/>
      <protection locked="0"/>
    </xf>
    <xf numFmtId="0" fontId="1" fillId="0" borderId="0" xfId="2" applyFont="1" applyBorder="1" applyAlignment="1" applyProtection="1">
      <alignment horizontal="left"/>
      <protection locked="0"/>
    </xf>
    <xf numFmtId="0" fontId="1" fillId="0" borderId="6" xfId="2" applyFont="1" applyBorder="1" applyProtection="1">
      <protection locked="0"/>
    </xf>
    <xf numFmtId="0" fontId="1" fillId="0" borderId="1" xfId="2" applyFont="1" applyBorder="1" applyProtection="1">
      <protection locked="0"/>
    </xf>
    <xf numFmtId="37" fontId="1" fillId="0" borderId="5" xfId="1" applyFont="1" applyBorder="1" applyAlignment="1" applyProtection="1">
      <alignment horizontal="left"/>
    </xf>
    <xf numFmtId="37" fontId="3" fillId="0" borderId="1" xfId="1" applyFont="1" applyBorder="1" applyAlignment="1" applyProtection="1">
      <alignment horizontal="right"/>
    </xf>
    <xf numFmtId="37" fontId="1" fillId="0" borderId="1" xfId="1" applyFont="1" applyBorder="1" applyProtection="1">
      <protection locked="0"/>
    </xf>
    <xf numFmtId="37" fontId="1" fillId="0" borderId="16" xfId="1" applyFont="1" applyBorder="1" applyAlignment="1" applyProtection="1">
      <alignment horizontal="left"/>
    </xf>
    <xf numFmtId="37" fontId="1" fillId="0" borderId="16" xfId="1" applyFont="1" applyBorder="1" applyAlignment="1" applyProtection="1">
      <alignment horizontal="center"/>
    </xf>
    <xf numFmtId="37" fontId="1" fillId="0" borderId="17" xfId="1" applyFont="1" applyBorder="1" applyAlignment="1" applyProtection="1">
      <alignment horizontal="left"/>
    </xf>
    <xf numFmtId="37" fontId="1" fillId="0" borderId="17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right"/>
    </xf>
    <xf numFmtId="37" fontId="1" fillId="0" borderId="3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5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0"/>
  <sheetViews>
    <sheetView showGridLines="0" zoomScale="75" workbookViewId="0">
      <selection activeCell="D60" sqref="D60"/>
    </sheetView>
  </sheetViews>
  <sheetFormatPr defaultColWidth="13.375" defaultRowHeight="17.25" x14ac:dyDescent="0.2"/>
  <cols>
    <col min="1" max="1" width="13.375" style="61" customWidth="1"/>
    <col min="2" max="2" width="12.125" style="61" customWidth="1"/>
    <col min="3" max="3" width="10.875" style="61" customWidth="1"/>
    <col min="4" max="5" width="8.375" style="61" customWidth="1"/>
    <col min="6" max="256" width="13.375" style="61"/>
    <col min="257" max="257" width="13.375" style="61" customWidth="1"/>
    <col min="258" max="258" width="12.125" style="61" customWidth="1"/>
    <col min="259" max="259" width="10.875" style="61" customWidth="1"/>
    <col min="260" max="261" width="8.375" style="61" customWidth="1"/>
    <col min="262" max="512" width="13.375" style="61"/>
    <col min="513" max="513" width="13.375" style="61" customWidth="1"/>
    <col min="514" max="514" width="12.125" style="61" customWidth="1"/>
    <col min="515" max="515" width="10.875" style="61" customWidth="1"/>
    <col min="516" max="517" width="8.375" style="61" customWidth="1"/>
    <col min="518" max="768" width="13.375" style="61"/>
    <col min="769" max="769" width="13.375" style="61" customWidth="1"/>
    <col min="770" max="770" width="12.125" style="61" customWidth="1"/>
    <col min="771" max="771" width="10.875" style="61" customWidth="1"/>
    <col min="772" max="773" width="8.375" style="61" customWidth="1"/>
    <col min="774" max="1024" width="13.375" style="61"/>
    <col min="1025" max="1025" width="13.375" style="61" customWidth="1"/>
    <col min="1026" max="1026" width="12.125" style="61" customWidth="1"/>
    <col min="1027" max="1027" width="10.875" style="61" customWidth="1"/>
    <col min="1028" max="1029" width="8.375" style="61" customWidth="1"/>
    <col min="1030" max="1280" width="13.375" style="61"/>
    <col min="1281" max="1281" width="13.375" style="61" customWidth="1"/>
    <col min="1282" max="1282" width="12.125" style="61" customWidth="1"/>
    <col min="1283" max="1283" width="10.875" style="61" customWidth="1"/>
    <col min="1284" max="1285" width="8.375" style="61" customWidth="1"/>
    <col min="1286" max="1536" width="13.375" style="61"/>
    <col min="1537" max="1537" width="13.375" style="61" customWidth="1"/>
    <col min="1538" max="1538" width="12.125" style="61" customWidth="1"/>
    <col min="1539" max="1539" width="10.875" style="61" customWidth="1"/>
    <col min="1540" max="1541" width="8.375" style="61" customWidth="1"/>
    <col min="1542" max="1792" width="13.375" style="61"/>
    <col min="1793" max="1793" width="13.375" style="61" customWidth="1"/>
    <col min="1794" max="1794" width="12.125" style="61" customWidth="1"/>
    <col min="1795" max="1795" width="10.875" style="61" customWidth="1"/>
    <col min="1796" max="1797" width="8.375" style="61" customWidth="1"/>
    <col min="1798" max="2048" width="13.375" style="61"/>
    <col min="2049" max="2049" width="13.375" style="61" customWidth="1"/>
    <col min="2050" max="2050" width="12.125" style="61" customWidth="1"/>
    <col min="2051" max="2051" width="10.875" style="61" customWidth="1"/>
    <col min="2052" max="2053" width="8.375" style="61" customWidth="1"/>
    <col min="2054" max="2304" width="13.375" style="61"/>
    <col min="2305" max="2305" width="13.375" style="61" customWidth="1"/>
    <col min="2306" max="2306" width="12.125" style="61" customWidth="1"/>
    <col min="2307" max="2307" width="10.875" style="61" customWidth="1"/>
    <col min="2308" max="2309" width="8.375" style="61" customWidth="1"/>
    <col min="2310" max="2560" width="13.375" style="61"/>
    <col min="2561" max="2561" width="13.375" style="61" customWidth="1"/>
    <col min="2562" max="2562" width="12.125" style="61" customWidth="1"/>
    <col min="2563" max="2563" width="10.875" style="61" customWidth="1"/>
    <col min="2564" max="2565" width="8.375" style="61" customWidth="1"/>
    <col min="2566" max="2816" width="13.375" style="61"/>
    <col min="2817" max="2817" width="13.375" style="61" customWidth="1"/>
    <col min="2818" max="2818" width="12.125" style="61" customWidth="1"/>
    <col min="2819" max="2819" width="10.875" style="61" customWidth="1"/>
    <col min="2820" max="2821" width="8.375" style="61" customWidth="1"/>
    <col min="2822" max="3072" width="13.375" style="61"/>
    <col min="3073" max="3073" width="13.375" style="61" customWidth="1"/>
    <col min="3074" max="3074" width="12.125" style="61" customWidth="1"/>
    <col min="3075" max="3075" width="10.875" style="61" customWidth="1"/>
    <col min="3076" max="3077" width="8.375" style="61" customWidth="1"/>
    <col min="3078" max="3328" width="13.375" style="61"/>
    <col min="3329" max="3329" width="13.375" style="61" customWidth="1"/>
    <col min="3330" max="3330" width="12.125" style="61" customWidth="1"/>
    <col min="3331" max="3331" width="10.875" style="61" customWidth="1"/>
    <col min="3332" max="3333" width="8.375" style="61" customWidth="1"/>
    <col min="3334" max="3584" width="13.375" style="61"/>
    <col min="3585" max="3585" width="13.375" style="61" customWidth="1"/>
    <col min="3586" max="3586" width="12.125" style="61" customWidth="1"/>
    <col min="3587" max="3587" width="10.875" style="61" customWidth="1"/>
    <col min="3588" max="3589" width="8.375" style="61" customWidth="1"/>
    <col min="3590" max="3840" width="13.375" style="61"/>
    <col min="3841" max="3841" width="13.375" style="61" customWidth="1"/>
    <col min="3842" max="3842" width="12.125" style="61" customWidth="1"/>
    <col min="3843" max="3843" width="10.875" style="61" customWidth="1"/>
    <col min="3844" max="3845" width="8.375" style="61" customWidth="1"/>
    <col min="3846" max="4096" width="13.375" style="61"/>
    <col min="4097" max="4097" width="13.375" style="61" customWidth="1"/>
    <col min="4098" max="4098" width="12.125" style="61" customWidth="1"/>
    <col min="4099" max="4099" width="10.875" style="61" customWidth="1"/>
    <col min="4100" max="4101" width="8.375" style="61" customWidth="1"/>
    <col min="4102" max="4352" width="13.375" style="61"/>
    <col min="4353" max="4353" width="13.375" style="61" customWidth="1"/>
    <col min="4354" max="4354" width="12.125" style="61" customWidth="1"/>
    <col min="4355" max="4355" width="10.875" style="61" customWidth="1"/>
    <col min="4356" max="4357" width="8.375" style="61" customWidth="1"/>
    <col min="4358" max="4608" width="13.375" style="61"/>
    <col min="4609" max="4609" width="13.375" style="61" customWidth="1"/>
    <col min="4610" max="4610" width="12.125" style="61" customWidth="1"/>
    <col min="4611" max="4611" width="10.875" style="61" customWidth="1"/>
    <col min="4612" max="4613" width="8.375" style="61" customWidth="1"/>
    <col min="4614" max="4864" width="13.375" style="61"/>
    <col min="4865" max="4865" width="13.375" style="61" customWidth="1"/>
    <col min="4866" max="4866" width="12.125" style="61" customWidth="1"/>
    <col min="4867" max="4867" width="10.875" style="61" customWidth="1"/>
    <col min="4868" max="4869" width="8.375" style="61" customWidth="1"/>
    <col min="4870" max="5120" width="13.375" style="61"/>
    <col min="5121" max="5121" width="13.375" style="61" customWidth="1"/>
    <col min="5122" max="5122" width="12.125" style="61" customWidth="1"/>
    <col min="5123" max="5123" width="10.875" style="61" customWidth="1"/>
    <col min="5124" max="5125" width="8.375" style="61" customWidth="1"/>
    <col min="5126" max="5376" width="13.375" style="61"/>
    <col min="5377" max="5377" width="13.375" style="61" customWidth="1"/>
    <col min="5378" max="5378" width="12.125" style="61" customWidth="1"/>
    <col min="5379" max="5379" width="10.875" style="61" customWidth="1"/>
    <col min="5380" max="5381" width="8.375" style="61" customWidth="1"/>
    <col min="5382" max="5632" width="13.375" style="61"/>
    <col min="5633" max="5633" width="13.375" style="61" customWidth="1"/>
    <col min="5634" max="5634" width="12.125" style="61" customWidth="1"/>
    <col min="5635" max="5635" width="10.875" style="61" customWidth="1"/>
    <col min="5636" max="5637" width="8.375" style="61" customWidth="1"/>
    <col min="5638" max="5888" width="13.375" style="61"/>
    <col min="5889" max="5889" width="13.375" style="61" customWidth="1"/>
    <col min="5890" max="5890" width="12.125" style="61" customWidth="1"/>
    <col min="5891" max="5891" width="10.875" style="61" customWidth="1"/>
    <col min="5892" max="5893" width="8.375" style="61" customWidth="1"/>
    <col min="5894" max="6144" width="13.375" style="61"/>
    <col min="6145" max="6145" width="13.375" style="61" customWidth="1"/>
    <col min="6146" max="6146" width="12.125" style="61" customWidth="1"/>
    <col min="6147" max="6147" width="10.875" style="61" customWidth="1"/>
    <col min="6148" max="6149" width="8.375" style="61" customWidth="1"/>
    <col min="6150" max="6400" width="13.375" style="61"/>
    <col min="6401" max="6401" width="13.375" style="61" customWidth="1"/>
    <col min="6402" max="6402" width="12.125" style="61" customWidth="1"/>
    <col min="6403" max="6403" width="10.875" style="61" customWidth="1"/>
    <col min="6404" max="6405" width="8.375" style="61" customWidth="1"/>
    <col min="6406" max="6656" width="13.375" style="61"/>
    <col min="6657" max="6657" width="13.375" style="61" customWidth="1"/>
    <col min="6658" max="6658" width="12.125" style="61" customWidth="1"/>
    <col min="6659" max="6659" width="10.875" style="61" customWidth="1"/>
    <col min="6660" max="6661" width="8.375" style="61" customWidth="1"/>
    <col min="6662" max="6912" width="13.375" style="61"/>
    <col min="6913" max="6913" width="13.375" style="61" customWidth="1"/>
    <col min="6914" max="6914" width="12.125" style="61" customWidth="1"/>
    <col min="6915" max="6915" width="10.875" style="61" customWidth="1"/>
    <col min="6916" max="6917" width="8.375" style="61" customWidth="1"/>
    <col min="6918" max="7168" width="13.375" style="61"/>
    <col min="7169" max="7169" width="13.375" style="61" customWidth="1"/>
    <col min="7170" max="7170" width="12.125" style="61" customWidth="1"/>
    <col min="7171" max="7171" width="10.875" style="61" customWidth="1"/>
    <col min="7172" max="7173" width="8.375" style="61" customWidth="1"/>
    <col min="7174" max="7424" width="13.375" style="61"/>
    <col min="7425" max="7425" width="13.375" style="61" customWidth="1"/>
    <col min="7426" max="7426" width="12.125" style="61" customWidth="1"/>
    <col min="7427" max="7427" width="10.875" style="61" customWidth="1"/>
    <col min="7428" max="7429" width="8.375" style="61" customWidth="1"/>
    <col min="7430" max="7680" width="13.375" style="61"/>
    <col min="7681" max="7681" width="13.375" style="61" customWidth="1"/>
    <col min="7682" max="7682" width="12.125" style="61" customWidth="1"/>
    <col min="7683" max="7683" width="10.875" style="61" customWidth="1"/>
    <col min="7684" max="7685" width="8.375" style="61" customWidth="1"/>
    <col min="7686" max="7936" width="13.375" style="61"/>
    <col min="7937" max="7937" width="13.375" style="61" customWidth="1"/>
    <col min="7938" max="7938" width="12.125" style="61" customWidth="1"/>
    <col min="7939" max="7939" width="10.875" style="61" customWidth="1"/>
    <col min="7940" max="7941" width="8.375" style="61" customWidth="1"/>
    <col min="7942" max="8192" width="13.375" style="61"/>
    <col min="8193" max="8193" width="13.375" style="61" customWidth="1"/>
    <col min="8194" max="8194" width="12.125" style="61" customWidth="1"/>
    <col min="8195" max="8195" width="10.875" style="61" customWidth="1"/>
    <col min="8196" max="8197" width="8.375" style="61" customWidth="1"/>
    <col min="8198" max="8448" width="13.375" style="61"/>
    <col min="8449" max="8449" width="13.375" style="61" customWidth="1"/>
    <col min="8450" max="8450" width="12.125" style="61" customWidth="1"/>
    <col min="8451" max="8451" width="10.875" style="61" customWidth="1"/>
    <col min="8452" max="8453" width="8.375" style="61" customWidth="1"/>
    <col min="8454" max="8704" width="13.375" style="61"/>
    <col min="8705" max="8705" width="13.375" style="61" customWidth="1"/>
    <col min="8706" max="8706" width="12.125" style="61" customWidth="1"/>
    <col min="8707" max="8707" width="10.875" style="61" customWidth="1"/>
    <col min="8708" max="8709" width="8.375" style="61" customWidth="1"/>
    <col min="8710" max="8960" width="13.375" style="61"/>
    <col min="8961" max="8961" width="13.375" style="61" customWidth="1"/>
    <col min="8962" max="8962" width="12.125" style="61" customWidth="1"/>
    <col min="8963" max="8963" width="10.875" style="61" customWidth="1"/>
    <col min="8964" max="8965" width="8.375" style="61" customWidth="1"/>
    <col min="8966" max="9216" width="13.375" style="61"/>
    <col min="9217" max="9217" width="13.375" style="61" customWidth="1"/>
    <col min="9218" max="9218" width="12.125" style="61" customWidth="1"/>
    <col min="9219" max="9219" width="10.875" style="61" customWidth="1"/>
    <col min="9220" max="9221" width="8.375" style="61" customWidth="1"/>
    <col min="9222" max="9472" width="13.375" style="61"/>
    <col min="9473" max="9473" width="13.375" style="61" customWidth="1"/>
    <col min="9474" max="9474" width="12.125" style="61" customWidth="1"/>
    <col min="9475" max="9475" width="10.875" style="61" customWidth="1"/>
    <col min="9476" max="9477" width="8.375" style="61" customWidth="1"/>
    <col min="9478" max="9728" width="13.375" style="61"/>
    <col min="9729" max="9729" width="13.375" style="61" customWidth="1"/>
    <col min="9730" max="9730" width="12.125" style="61" customWidth="1"/>
    <col min="9731" max="9731" width="10.875" style="61" customWidth="1"/>
    <col min="9732" max="9733" width="8.375" style="61" customWidth="1"/>
    <col min="9734" max="9984" width="13.375" style="61"/>
    <col min="9985" max="9985" width="13.375" style="61" customWidth="1"/>
    <col min="9986" max="9986" width="12.125" style="61" customWidth="1"/>
    <col min="9987" max="9987" width="10.875" style="61" customWidth="1"/>
    <col min="9988" max="9989" width="8.375" style="61" customWidth="1"/>
    <col min="9990" max="10240" width="13.375" style="61"/>
    <col min="10241" max="10241" width="13.375" style="61" customWidth="1"/>
    <col min="10242" max="10242" width="12.125" style="61" customWidth="1"/>
    <col min="10243" max="10243" width="10.875" style="61" customWidth="1"/>
    <col min="10244" max="10245" width="8.375" style="61" customWidth="1"/>
    <col min="10246" max="10496" width="13.375" style="61"/>
    <col min="10497" max="10497" width="13.375" style="61" customWidth="1"/>
    <col min="10498" max="10498" width="12.125" style="61" customWidth="1"/>
    <col min="10499" max="10499" width="10.875" style="61" customWidth="1"/>
    <col min="10500" max="10501" width="8.375" style="61" customWidth="1"/>
    <col min="10502" max="10752" width="13.375" style="61"/>
    <col min="10753" max="10753" width="13.375" style="61" customWidth="1"/>
    <col min="10754" max="10754" width="12.125" style="61" customWidth="1"/>
    <col min="10755" max="10755" width="10.875" style="61" customWidth="1"/>
    <col min="10756" max="10757" width="8.375" style="61" customWidth="1"/>
    <col min="10758" max="11008" width="13.375" style="61"/>
    <col min="11009" max="11009" width="13.375" style="61" customWidth="1"/>
    <col min="11010" max="11010" width="12.125" style="61" customWidth="1"/>
    <col min="11011" max="11011" width="10.875" style="61" customWidth="1"/>
    <col min="11012" max="11013" width="8.375" style="61" customWidth="1"/>
    <col min="11014" max="11264" width="13.375" style="61"/>
    <col min="11265" max="11265" width="13.375" style="61" customWidth="1"/>
    <col min="11266" max="11266" width="12.125" style="61" customWidth="1"/>
    <col min="11267" max="11267" width="10.875" style="61" customWidth="1"/>
    <col min="11268" max="11269" width="8.375" style="61" customWidth="1"/>
    <col min="11270" max="11520" width="13.375" style="61"/>
    <col min="11521" max="11521" width="13.375" style="61" customWidth="1"/>
    <col min="11522" max="11522" width="12.125" style="61" customWidth="1"/>
    <col min="11523" max="11523" width="10.875" style="61" customWidth="1"/>
    <col min="11524" max="11525" width="8.375" style="61" customWidth="1"/>
    <col min="11526" max="11776" width="13.375" style="61"/>
    <col min="11777" max="11777" width="13.375" style="61" customWidth="1"/>
    <col min="11778" max="11778" width="12.125" style="61" customWidth="1"/>
    <col min="11779" max="11779" width="10.875" style="61" customWidth="1"/>
    <col min="11780" max="11781" width="8.375" style="61" customWidth="1"/>
    <col min="11782" max="12032" width="13.375" style="61"/>
    <col min="12033" max="12033" width="13.375" style="61" customWidth="1"/>
    <col min="12034" max="12034" width="12.125" style="61" customWidth="1"/>
    <col min="12035" max="12035" width="10.875" style="61" customWidth="1"/>
    <col min="12036" max="12037" width="8.375" style="61" customWidth="1"/>
    <col min="12038" max="12288" width="13.375" style="61"/>
    <col min="12289" max="12289" width="13.375" style="61" customWidth="1"/>
    <col min="12290" max="12290" width="12.125" style="61" customWidth="1"/>
    <col min="12291" max="12291" width="10.875" style="61" customWidth="1"/>
    <col min="12292" max="12293" width="8.375" style="61" customWidth="1"/>
    <col min="12294" max="12544" width="13.375" style="61"/>
    <col min="12545" max="12545" width="13.375" style="61" customWidth="1"/>
    <col min="12546" max="12546" width="12.125" style="61" customWidth="1"/>
    <col min="12547" max="12547" width="10.875" style="61" customWidth="1"/>
    <col min="12548" max="12549" width="8.375" style="61" customWidth="1"/>
    <col min="12550" max="12800" width="13.375" style="61"/>
    <col min="12801" max="12801" width="13.375" style="61" customWidth="1"/>
    <col min="12802" max="12802" width="12.125" style="61" customWidth="1"/>
    <col min="12803" max="12803" width="10.875" style="61" customWidth="1"/>
    <col min="12804" max="12805" width="8.375" style="61" customWidth="1"/>
    <col min="12806" max="13056" width="13.375" style="61"/>
    <col min="13057" max="13057" width="13.375" style="61" customWidth="1"/>
    <col min="13058" max="13058" width="12.125" style="61" customWidth="1"/>
    <col min="13059" max="13059" width="10.875" style="61" customWidth="1"/>
    <col min="13060" max="13061" width="8.375" style="61" customWidth="1"/>
    <col min="13062" max="13312" width="13.375" style="61"/>
    <col min="13313" max="13313" width="13.375" style="61" customWidth="1"/>
    <col min="13314" max="13314" width="12.125" style="61" customWidth="1"/>
    <col min="13315" max="13315" width="10.875" style="61" customWidth="1"/>
    <col min="13316" max="13317" width="8.375" style="61" customWidth="1"/>
    <col min="13318" max="13568" width="13.375" style="61"/>
    <col min="13569" max="13569" width="13.375" style="61" customWidth="1"/>
    <col min="13570" max="13570" width="12.125" style="61" customWidth="1"/>
    <col min="13571" max="13571" width="10.875" style="61" customWidth="1"/>
    <col min="13572" max="13573" width="8.375" style="61" customWidth="1"/>
    <col min="13574" max="13824" width="13.375" style="61"/>
    <col min="13825" max="13825" width="13.375" style="61" customWidth="1"/>
    <col min="13826" max="13826" width="12.125" style="61" customWidth="1"/>
    <col min="13827" max="13827" width="10.875" style="61" customWidth="1"/>
    <col min="13828" max="13829" width="8.375" style="61" customWidth="1"/>
    <col min="13830" max="14080" width="13.375" style="61"/>
    <col min="14081" max="14081" width="13.375" style="61" customWidth="1"/>
    <col min="14082" max="14082" width="12.125" style="61" customWidth="1"/>
    <col min="14083" max="14083" width="10.875" style="61" customWidth="1"/>
    <col min="14084" max="14085" width="8.375" style="61" customWidth="1"/>
    <col min="14086" max="14336" width="13.375" style="61"/>
    <col min="14337" max="14337" width="13.375" style="61" customWidth="1"/>
    <col min="14338" max="14338" width="12.125" style="61" customWidth="1"/>
    <col min="14339" max="14339" width="10.875" style="61" customWidth="1"/>
    <col min="14340" max="14341" width="8.375" style="61" customWidth="1"/>
    <col min="14342" max="14592" width="13.375" style="61"/>
    <col min="14593" max="14593" width="13.375" style="61" customWidth="1"/>
    <col min="14594" max="14594" width="12.125" style="61" customWidth="1"/>
    <col min="14595" max="14595" width="10.875" style="61" customWidth="1"/>
    <col min="14596" max="14597" width="8.375" style="61" customWidth="1"/>
    <col min="14598" max="14848" width="13.375" style="61"/>
    <col min="14849" max="14849" width="13.375" style="61" customWidth="1"/>
    <col min="14850" max="14850" width="12.125" style="61" customWidth="1"/>
    <col min="14851" max="14851" width="10.875" style="61" customWidth="1"/>
    <col min="14852" max="14853" width="8.375" style="61" customWidth="1"/>
    <col min="14854" max="15104" width="13.375" style="61"/>
    <col min="15105" max="15105" width="13.375" style="61" customWidth="1"/>
    <col min="15106" max="15106" width="12.125" style="61" customWidth="1"/>
    <col min="15107" max="15107" width="10.875" style="61" customWidth="1"/>
    <col min="15108" max="15109" width="8.375" style="61" customWidth="1"/>
    <col min="15110" max="15360" width="13.375" style="61"/>
    <col min="15361" max="15361" width="13.375" style="61" customWidth="1"/>
    <col min="15362" max="15362" width="12.125" style="61" customWidth="1"/>
    <col min="15363" max="15363" width="10.875" style="61" customWidth="1"/>
    <col min="15364" max="15365" width="8.375" style="61" customWidth="1"/>
    <col min="15366" max="15616" width="13.375" style="61"/>
    <col min="15617" max="15617" width="13.375" style="61" customWidth="1"/>
    <col min="15618" max="15618" width="12.125" style="61" customWidth="1"/>
    <col min="15619" max="15619" width="10.875" style="61" customWidth="1"/>
    <col min="15620" max="15621" width="8.375" style="61" customWidth="1"/>
    <col min="15622" max="15872" width="13.375" style="61"/>
    <col min="15873" max="15873" width="13.375" style="61" customWidth="1"/>
    <col min="15874" max="15874" width="12.125" style="61" customWidth="1"/>
    <col min="15875" max="15875" width="10.875" style="61" customWidth="1"/>
    <col min="15876" max="15877" width="8.375" style="61" customWidth="1"/>
    <col min="15878" max="16128" width="13.375" style="61"/>
    <col min="16129" max="16129" width="13.375" style="61" customWidth="1"/>
    <col min="16130" max="16130" width="12.125" style="61" customWidth="1"/>
    <col min="16131" max="16131" width="10.875" style="61" customWidth="1"/>
    <col min="16132" max="16133" width="8.375" style="61" customWidth="1"/>
    <col min="16134" max="16384" width="13.375" style="61"/>
  </cols>
  <sheetData>
    <row r="1" spans="1:12" x14ac:dyDescent="0.2">
      <c r="A1" s="60"/>
    </row>
    <row r="6" spans="1:12" ht="28.5" x14ac:dyDescent="0.3">
      <c r="F6" s="62" t="s">
        <v>179</v>
      </c>
    </row>
    <row r="8" spans="1:12" x14ac:dyDescent="0.2">
      <c r="G8" s="63" t="s">
        <v>180</v>
      </c>
      <c r="H8" s="64"/>
      <c r="I8" s="60" t="s">
        <v>181</v>
      </c>
    </row>
    <row r="9" spans="1:12" ht="18" thickBot="1" x14ac:dyDescent="0.25">
      <c r="B9" s="65"/>
      <c r="C9" s="65"/>
      <c r="D9" s="65"/>
      <c r="E9" s="65"/>
      <c r="F9" s="65"/>
      <c r="G9" s="66" t="s">
        <v>182</v>
      </c>
      <c r="H9" s="65"/>
      <c r="I9" s="65"/>
      <c r="J9" s="65"/>
      <c r="K9" s="65"/>
      <c r="L9" s="65"/>
    </row>
    <row r="10" spans="1:12" x14ac:dyDescent="0.2">
      <c r="F10" s="67" t="s">
        <v>183</v>
      </c>
      <c r="G10" s="67" t="s">
        <v>184</v>
      </c>
      <c r="H10" s="67" t="s">
        <v>185</v>
      </c>
      <c r="I10" s="67" t="s">
        <v>186</v>
      </c>
      <c r="J10" s="67" t="s">
        <v>187</v>
      </c>
      <c r="K10" s="67">
        <v>2001</v>
      </c>
      <c r="L10" s="67">
        <v>2002</v>
      </c>
    </row>
    <row r="11" spans="1:12" x14ac:dyDescent="0.2">
      <c r="B11" s="68"/>
      <c r="C11" s="68"/>
      <c r="D11" s="68"/>
      <c r="E11" s="68"/>
      <c r="F11" s="69" t="s">
        <v>188</v>
      </c>
      <c r="G11" s="69" t="s">
        <v>189</v>
      </c>
      <c r="H11" s="69" t="s">
        <v>190</v>
      </c>
      <c r="I11" s="69" t="s">
        <v>32</v>
      </c>
      <c r="J11" s="69" t="s">
        <v>33</v>
      </c>
      <c r="K11" s="69" t="s">
        <v>34</v>
      </c>
      <c r="L11" s="69" t="s">
        <v>35</v>
      </c>
    </row>
    <row r="12" spans="1:12" x14ac:dyDescent="0.2">
      <c r="F12" s="70"/>
    </row>
    <row r="13" spans="1:12" x14ac:dyDescent="0.2">
      <c r="B13" s="60" t="s">
        <v>191</v>
      </c>
      <c r="D13" s="60" t="s">
        <v>192</v>
      </c>
      <c r="F13" s="71">
        <v>8</v>
      </c>
      <c r="G13" s="72">
        <v>8</v>
      </c>
      <c r="H13" s="72">
        <v>6</v>
      </c>
      <c r="I13" s="72">
        <v>6</v>
      </c>
      <c r="J13" s="72">
        <v>6</v>
      </c>
      <c r="K13" s="72">
        <v>6</v>
      </c>
      <c r="L13" s="72">
        <v>6</v>
      </c>
    </row>
    <row r="14" spans="1:12" x14ac:dyDescent="0.2">
      <c r="D14" s="60" t="s">
        <v>193</v>
      </c>
      <c r="F14" s="73" t="s">
        <v>194</v>
      </c>
      <c r="G14" s="72">
        <v>1</v>
      </c>
      <c r="H14" s="72">
        <v>1</v>
      </c>
      <c r="I14" s="74" t="s">
        <v>194</v>
      </c>
      <c r="J14" s="74" t="s">
        <v>194</v>
      </c>
      <c r="K14" s="74" t="s">
        <v>194</v>
      </c>
      <c r="L14" s="74" t="s">
        <v>194</v>
      </c>
    </row>
    <row r="15" spans="1:12" x14ac:dyDescent="0.2">
      <c r="B15" s="60" t="s">
        <v>195</v>
      </c>
      <c r="D15" s="60" t="s">
        <v>192</v>
      </c>
      <c r="F15" s="71">
        <v>2</v>
      </c>
      <c r="G15" s="72">
        <v>2</v>
      </c>
      <c r="H15" s="72">
        <v>2</v>
      </c>
      <c r="I15" s="72">
        <v>2</v>
      </c>
      <c r="J15" s="72">
        <v>2</v>
      </c>
      <c r="K15" s="72">
        <v>2</v>
      </c>
      <c r="L15" s="72">
        <v>2</v>
      </c>
    </row>
    <row r="16" spans="1:12" x14ac:dyDescent="0.2">
      <c r="F16" s="70"/>
      <c r="I16" s="72"/>
      <c r="J16" s="72"/>
      <c r="K16" s="72"/>
      <c r="L16" s="72"/>
    </row>
    <row r="17" spans="2:12" x14ac:dyDescent="0.2">
      <c r="B17" s="60" t="s">
        <v>196</v>
      </c>
      <c r="D17" s="60" t="s">
        <v>197</v>
      </c>
      <c r="F17" s="71">
        <v>1</v>
      </c>
      <c r="G17" s="72">
        <v>1</v>
      </c>
      <c r="H17" s="72">
        <v>1</v>
      </c>
      <c r="I17" s="72">
        <v>1</v>
      </c>
      <c r="J17" s="72">
        <v>1</v>
      </c>
      <c r="K17" s="72">
        <v>1</v>
      </c>
      <c r="L17" s="72">
        <v>1</v>
      </c>
    </row>
    <row r="18" spans="2:12" x14ac:dyDescent="0.2">
      <c r="D18" s="60" t="s">
        <v>192</v>
      </c>
      <c r="F18" s="71">
        <v>68</v>
      </c>
      <c r="G18" s="72">
        <v>70</v>
      </c>
      <c r="H18" s="72">
        <v>75</v>
      </c>
      <c r="I18" s="72">
        <v>71</v>
      </c>
      <c r="J18" s="72">
        <v>72</v>
      </c>
      <c r="K18" s="72">
        <v>72</v>
      </c>
      <c r="L18" s="72">
        <v>73</v>
      </c>
    </row>
    <row r="19" spans="2:12" x14ac:dyDescent="0.2">
      <c r="D19" s="60" t="s">
        <v>193</v>
      </c>
      <c r="F19" s="71">
        <v>3</v>
      </c>
      <c r="G19" s="72">
        <v>6</v>
      </c>
      <c r="H19" s="72">
        <v>8</v>
      </c>
      <c r="I19" s="72">
        <v>11</v>
      </c>
      <c r="J19" s="72">
        <v>12</v>
      </c>
      <c r="K19" s="72">
        <v>9</v>
      </c>
      <c r="L19" s="72">
        <v>8</v>
      </c>
    </row>
    <row r="20" spans="2:12" x14ac:dyDescent="0.2">
      <c r="F20" s="71"/>
      <c r="G20" s="72"/>
      <c r="H20" s="72"/>
      <c r="I20" s="72"/>
      <c r="J20" s="72"/>
      <c r="K20" s="72"/>
      <c r="L20" s="72"/>
    </row>
    <row r="21" spans="2:12" x14ac:dyDescent="0.2">
      <c r="B21" s="60" t="s">
        <v>198</v>
      </c>
      <c r="E21" s="60" t="s">
        <v>197</v>
      </c>
      <c r="F21" s="71">
        <v>2</v>
      </c>
      <c r="G21" s="72">
        <v>2</v>
      </c>
      <c r="H21" s="72">
        <v>2</v>
      </c>
      <c r="I21" s="72">
        <v>1</v>
      </c>
      <c r="J21" s="72">
        <v>1</v>
      </c>
      <c r="K21" s="72">
        <v>1</v>
      </c>
      <c r="L21" s="72">
        <v>1</v>
      </c>
    </row>
    <row r="22" spans="2:12" x14ac:dyDescent="0.2">
      <c r="B22" s="60"/>
      <c r="E22" s="60" t="s">
        <v>192</v>
      </c>
      <c r="F22" s="71">
        <v>69</v>
      </c>
      <c r="G22" s="72">
        <v>72</v>
      </c>
      <c r="H22" s="72">
        <v>68</v>
      </c>
      <c r="I22" s="72">
        <v>34</v>
      </c>
      <c r="J22" s="72">
        <v>40</v>
      </c>
      <c r="K22" s="72">
        <v>35</v>
      </c>
      <c r="L22" s="72">
        <v>33</v>
      </c>
    </row>
    <row r="23" spans="2:12" x14ac:dyDescent="0.2">
      <c r="E23" s="60" t="s">
        <v>193</v>
      </c>
      <c r="F23" s="71">
        <v>1</v>
      </c>
      <c r="G23" s="72">
        <v>2</v>
      </c>
      <c r="H23" s="72">
        <v>8</v>
      </c>
      <c r="I23" s="72">
        <v>6</v>
      </c>
      <c r="J23" s="72">
        <v>5</v>
      </c>
      <c r="K23" s="72">
        <v>5</v>
      </c>
      <c r="L23" s="72">
        <v>3</v>
      </c>
    </row>
    <row r="24" spans="2:12" x14ac:dyDescent="0.2">
      <c r="F24" s="71"/>
      <c r="G24" s="72"/>
      <c r="H24" s="72"/>
      <c r="I24" s="72"/>
      <c r="J24" s="72"/>
      <c r="K24" s="72"/>
      <c r="L24" s="72"/>
    </row>
    <row r="25" spans="2:12" x14ac:dyDescent="0.2">
      <c r="B25" s="60" t="s">
        <v>199</v>
      </c>
      <c r="D25" s="60" t="s">
        <v>197</v>
      </c>
      <c r="F25" s="71">
        <v>5</v>
      </c>
      <c r="G25" s="72">
        <v>5</v>
      </c>
      <c r="H25" s="72">
        <v>3</v>
      </c>
      <c r="I25" s="72">
        <v>3</v>
      </c>
      <c r="J25" s="72">
        <v>3</v>
      </c>
      <c r="K25" s="72">
        <v>3</v>
      </c>
      <c r="L25" s="72">
        <v>3</v>
      </c>
    </row>
    <row r="26" spans="2:12" x14ac:dyDescent="0.2">
      <c r="D26" s="60" t="s">
        <v>192</v>
      </c>
      <c r="F26" s="71">
        <v>51</v>
      </c>
      <c r="G26" s="72">
        <v>61</v>
      </c>
      <c r="H26" s="72">
        <v>59</v>
      </c>
      <c r="I26" s="72">
        <v>55</v>
      </c>
      <c r="J26" s="72">
        <v>55</v>
      </c>
      <c r="K26" s="72">
        <v>60</v>
      </c>
      <c r="L26" s="72">
        <v>55</v>
      </c>
    </row>
    <row r="27" spans="2:12" x14ac:dyDescent="0.2">
      <c r="D27" s="60" t="s">
        <v>193</v>
      </c>
      <c r="F27" s="73" t="s">
        <v>194</v>
      </c>
      <c r="G27" s="74" t="s">
        <v>194</v>
      </c>
      <c r="H27" s="74" t="s">
        <v>194</v>
      </c>
      <c r="I27" s="75">
        <v>1</v>
      </c>
      <c r="J27" s="76" t="s">
        <v>194</v>
      </c>
      <c r="K27" s="76">
        <v>1</v>
      </c>
      <c r="L27" s="74" t="s">
        <v>194</v>
      </c>
    </row>
    <row r="28" spans="2:12" x14ac:dyDescent="0.2">
      <c r="F28" s="71"/>
      <c r="G28" s="72"/>
      <c r="H28" s="72"/>
      <c r="I28" s="72"/>
      <c r="J28" s="72"/>
      <c r="K28" s="72"/>
      <c r="L28" s="72"/>
    </row>
    <row r="29" spans="2:12" x14ac:dyDescent="0.2">
      <c r="B29" s="60" t="s">
        <v>200</v>
      </c>
      <c r="D29" s="60" t="s">
        <v>197</v>
      </c>
      <c r="F29" s="71">
        <v>6</v>
      </c>
      <c r="G29" s="72">
        <v>5</v>
      </c>
      <c r="H29" s="72">
        <v>4</v>
      </c>
      <c r="I29" s="72">
        <v>3</v>
      </c>
      <c r="J29" s="72">
        <v>1</v>
      </c>
      <c r="K29" s="72">
        <v>1</v>
      </c>
      <c r="L29" s="72">
        <v>1</v>
      </c>
    </row>
    <row r="30" spans="2:12" x14ac:dyDescent="0.2">
      <c r="D30" s="60" t="s">
        <v>192</v>
      </c>
      <c r="F30" s="71">
        <v>48</v>
      </c>
      <c r="G30" s="72">
        <v>49</v>
      </c>
      <c r="H30" s="72">
        <v>44</v>
      </c>
      <c r="I30" s="72">
        <v>38</v>
      </c>
      <c r="J30" s="72">
        <v>3</v>
      </c>
      <c r="K30" s="72">
        <v>3</v>
      </c>
      <c r="L30" s="72">
        <v>3</v>
      </c>
    </row>
    <row r="31" spans="2:12" x14ac:dyDescent="0.2">
      <c r="D31" s="60" t="s">
        <v>193</v>
      </c>
      <c r="F31" s="71">
        <v>4</v>
      </c>
      <c r="G31" s="72">
        <v>3</v>
      </c>
      <c r="H31" s="74" t="s">
        <v>194</v>
      </c>
      <c r="I31" s="72">
        <v>2</v>
      </c>
      <c r="J31" s="74" t="s">
        <v>194</v>
      </c>
      <c r="K31" s="74" t="s">
        <v>194</v>
      </c>
      <c r="L31" s="74" t="s">
        <v>194</v>
      </c>
    </row>
    <row r="32" spans="2:12" x14ac:dyDescent="0.2">
      <c r="F32" s="70"/>
      <c r="I32" s="72"/>
      <c r="J32" s="72"/>
      <c r="K32" s="72"/>
      <c r="L32" s="72"/>
    </row>
    <row r="33" spans="2:12" x14ac:dyDescent="0.2">
      <c r="B33" s="60" t="s">
        <v>201</v>
      </c>
      <c r="D33" s="60" t="s">
        <v>197</v>
      </c>
      <c r="F33" s="71">
        <v>1</v>
      </c>
      <c r="G33" s="72">
        <v>1</v>
      </c>
      <c r="H33" s="72">
        <v>1</v>
      </c>
      <c r="I33" s="74" t="s">
        <v>194</v>
      </c>
      <c r="J33" s="74" t="s">
        <v>194</v>
      </c>
      <c r="K33" s="74" t="s">
        <v>194</v>
      </c>
      <c r="L33" s="74" t="s">
        <v>194</v>
      </c>
    </row>
    <row r="34" spans="2:12" x14ac:dyDescent="0.2">
      <c r="D34" s="60" t="s">
        <v>192</v>
      </c>
      <c r="F34" s="71">
        <v>7</v>
      </c>
      <c r="G34" s="72">
        <v>7</v>
      </c>
      <c r="H34" s="72">
        <v>9</v>
      </c>
      <c r="I34" s="72">
        <v>10</v>
      </c>
      <c r="J34" s="72">
        <v>10</v>
      </c>
      <c r="K34" s="72">
        <v>10</v>
      </c>
      <c r="L34" s="72">
        <v>10</v>
      </c>
    </row>
    <row r="35" spans="2:12" x14ac:dyDescent="0.2">
      <c r="D35" s="60" t="s">
        <v>193</v>
      </c>
      <c r="F35" s="71">
        <v>2</v>
      </c>
      <c r="G35" s="72">
        <v>2</v>
      </c>
      <c r="H35" s="74" t="s">
        <v>194</v>
      </c>
      <c r="I35" s="74" t="s">
        <v>194</v>
      </c>
      <c r="J35" s="74" t="s">
        <v>194</v>
      </c>
      <c r="K35" s="74" t="s">
        <v>194</v>
      </c>
      <c r="L35" s="74" t="s">
        <v>194</v>
      </c>
    </row>
    <row r="36" spans="2:12" x14ac:dyDescent="0.2">
      <c r="F36" s="71"/>
      <c r="G36" s="72"/>
      <c r="H36" s="72"/>
      <c r="I36" s="72"/>
      <c r="J36" s="72"/>
      <c r="K36" s="72"/>
      <c r="L36" s="72"/>
    </row>
    <row r="37" spans="2:12" x14ac:dyDescent="0.2">
      <c r="B37" s="60" t="s">
        <v>202</v>
      </c>
      <c r="E37" s="60" t="s">
        <v>197</v>
      </c>
      <c r="F37" s="71">
        <v>5</v>
      </c>
      <c r="G37" s="72">
        <v>6</v>
      </c>
      <c r="H37" s="72">
        <v>9</v>
      </c>
      <c r="I37" s="72">
        <v>322</v>
      </c>
      <c r="J37" s="72">
        <v>8</v>
      </c>
      <c r="K37" s="72">
        <v>6</v>
      </c>
      <c r="L37" s="72">
        <v>5</v>
      </c>
    </row>
    <row r="38" spans="2:12" x14ac:dyDescent="0.2">
      <c r="B38" s="60" t="s">
        <v>203</v>
      </c>
      <c r="E38" s="60" t="s">
        <v>197</v>
      </c>
      <c r="F38" s="73" t="s">
        <v>194</v>
      </c>
      <c r="G38" s="72">
        <v>1</v>
      </c>
      <c r="H38" s="72">
        <v>1</v>
      </c>
      <c r="I38" s="74" t="s">
        <v>194</v>
      </c>
      <c r="J38" s="74" t="s">
        <v>194</v>
      </c>
      <c r="K38" s="74" t="s">
        <v>194</v>
      </c>
      <c r="L38" s="74" t="s">
        <v>194</v>
      </c>
    </row>
    <row r="39" spans="2:12" x14ac:dyDescent="0.2">
      <c r="F39" s="70"/>
      <c r="I39" s="72"/>
      <c r="J39" s="74"/>
      <c r="K39" s="74"/>
      <c r="L39" s="74"/>
    </row>
    <row r="40" spans="2:12" x14ac:dyDescent="0.2">
      <c r="B40" s="60" t="s">
        <v>204</v>
      </c>
      <c r="D40" s="60" t="s">
        <v>192</v>
      </c>
      <c r="F40" s="71">
        <v>1</v>
      </c>
      <c r="G40" s="72">
        <v>1</v>
      </c>
      <c r="H40" s="72">
        <v>1</v>
      </c>
      <c r="I40" s="72">
        <v>1</v>
      </c>
      <c r="J40" s="72">
        <v>1</v>
      </c>
      <c r="K40" s="72">
        <v>1</v>
      </c>
      <c r="L40" s="72">
        <v>1</v>
      </c>
    </row>
    <row r="41" spans="2:12" x14ac:dyDescent="0.2">
      <c r="B41" s="60" t="s">
        <v>205</v>
      </c>
      <c r="D41" s="60" t="s">
        <v>192</v>
      </c>
      <c r="F41" s="71">
        <v>2</v>
      </c>
      <c r="G41" s="72">
        <v>2</v>
      </c>
      <c r="H41" s="72">
        <v>2</v>
      </c>
      <c r="I41" s="72">
        <v>2</v>
      </c>
      <c r="J41" s="72">
        <v>2</v>
      </c>
      <c r="K41" s="72">
        <v>2</v>
      </c>
      <c r="L41" s="72">
        <v>2</v>
      </c>
    </row>
    <row r="42" spans="2:12" x14ac:dyDescent="0.2">
      <c r="B42" s="60" t="s">
        <v>206</v>
      </c>
      <c r="D42" s="60" t="s">
        <v>192</v>
      </c>
      <c r="F42" s="71">
        <v>1</v>
      </c>
      <c r="G42" s="72">
        <v>1</v>
      </c>
      <c r="H42" s="72">
        <v>1</v>
      </c>
      <c r="I42" s="72">
        <v>1</v>
      </c>
      <c r="J42" s="72">
        <v>1</v>
      </c>
      <c r="K42" s="72">
        <v>1</v>
      </c>
      <c r="L42" s="72">
        <v>1</v>
      </c>
    </row>
    <row r="43" spans="2:12" x14ac:dyDescent="0.2">
      <c r="B43" s="60" t="s">
        <v>207</v>
      </c>
      <c r="D43" s="60" t="s">
        <v>208</v>
      </c>
      <c r="F43" s="71">
        <v>1</v>
      </c>
      <c r="G43" s="72">
        <v>1</v>
      </c>
      <c r="H43" s="72">
        <v>1</v>
      </c>
      <c r="I43" s="72">
        <v>1</v>
      </c>
      <c r="J43" s="72">
        <v>1</v>
      </c>
      <c r="K43" s="72">
        <v>1</v>
      </c>
      <c r="L43" s="72">
        <v>1</v>
      </c>
    </row>
    <row r="44" spans="2:12" x14ac:dyDescent="0.2">
      <c r="F44" s="71"/>
      <c r="G44" s="72"/>
      <c r="H44" s="72"/>
      <c r="I44" s="72"/>
      <c r="J44" s="72"/>
      <c r="K44" s="72"/>
      <c r="L44" s="72"/>
    </row>
    <row r="45" spans="2:12" x14ac:dyDescent="0.2">
      <c r="B45" s="60" t="s">
        <v>209</v>
      </c>
      <c r="E45" s="60" t="s">
        <v>210</v>
      </c>
      <c r="F45" s="71">
        <v>1</v>
      </c>
      <c r="G45" s="72">
        <v>1</v>
      </c>
      <c r="H45" s="72">
        <v>1</v>
      </c>
      <c r="I45" s="72">
        <v>1</v>
      </c>
      <c r="J45" s="72">
        <v>1</v>
      </c>
      <c r="K45" s="72">
        <v>1</v>
      </c>
      <c r="L45" s="72">
        <v>1</v>
      </c>
    </row>
    <row r="46" spans="2:12" x14ac:dyDescent="0.2">
      <c r="E46" s="60" t="s">
        <v>211</v>
      </c>
      <c r="F46" s="71">
        <v>7</v>
      </c>
      <c r="G46" s="72">
        <v>7</v>
      </c>
      <c r="H46" s="72">
        <v>6</v>
      </c>
      <c r="I46" s="74" t="s">
        <v>194</v>
      </c>
      <c r="J46" s="72">
        <v>3</v>
      </c>
      <c r="K46" s="72">
        <v>3</v>
      </c>
      <c r="L46" s="72">
        <v>2</v>
      </c>
    </row>
    <row r="47" spans="2:12" x14ac:dyDescent="0.2">
      <c r="B47" s="60" t="s">
        <v>212</v>
      </c>
      <c r="D47" s="60" t="s">
        <v>210</v>
      </c>
      <c r="F47" s="71">
        <v>51</v>
      </c>
      <c r="G47" s="72">
        <v>51</v>
      </c>
      <c r="H47" s="72">
        <v>42</v>
      </c>
      <c r="I47" s="72">
        <v>33</v>
      </c>
      <c r="J47" s="72">
        <v>24</v>
      </c>
      <c r="K47" s="72">
        <v>22</v>
      </c>
      <c r="L47" s="72">
        <v>20</v>
      </c>
    </row>
    <row r="48" spans="2:12" x14ac:dyDescent="0.2">
      <c r="D48" s="60" t="s">
        <v>213</v>
      </c>
      <c r="F48" s="71">
        <v>213</v>
      </c>
      <c r="G48" s="72">
        <v>226</v>
      </c>
      <c r="H48" s="72">
        <f>257-42</f>
        <v>215</v>
      </c>
      <c r="I48" s="72">
        <v>208</v>
      </c>
      <c r="J48" s="72">
        <v>198</v>
      </c>
      <c r="K48" s="72">
        <v>212</v>
      </c>
      <c r="L48" s="72">
        <v>199</v>
      </c>
    </row>
    <row r="49" spans="2:12" x14ac:dyDescent="0.2">
      <c r="F49" s="71"/>
      <c r="G49" s="72"/>
      <c r="H49" s="72"/>
      <c r="I49" s="72"/>
      <c r="J49" s="72"/>
      <c r="K49" s="72"/>
      <c r="L49" s="72"/>
    </row>
    <row r="50" spans="2:12" x14ac:dyDescent="0.2">
      <c r="B50" s="60" t="s">
        <v>214</v>
      </c>
      <c r="E50" s="60" t="s">
        <v>210</v>
      </c>
      <c r="F50" s="71">
        <v>1</v>
      </c>
      <c r="G50" s="72">
        <v>1</v>
      </c>
      <c r="H50" s="72">
        <v>1</v>
      </c>
      <c r="I50" s="72">
        <v>1</v>
      </c>
      <c r="J50" s="72">
        <v>1</v>
      </c>
      <c r="K50" s="72">
        <v>1</v>
      </c>
      <c r="L50" s="72">
        <v>1</v>
      </c>
    </row>
    <row r="51" spans="2:12" x14ac:dyDescent="0.2">
      <c r="E51" s="60" t="s">
        <v>211</v>
      </c>
      <c r="F51" s="71">
        <v>4</v>
      </c>
      <c r="G51" s="72">
        <v>4</v>
      </c>
      <c r="H51" s="72">
        <v>4</v>
      </c>
      <c r="I51" s="72">
        <v>5</v>
      </c>
      <c r="J51" s="72">
        <v>5</v>
      </c>
      <c r="K51" s="72">
        <v>5</v>
      </c>
      <c r="L51" s="72">
        <v>6</v>
      </c>
    </row>
    <row r="52" spans="2:12" x14ac:dyDescent="0.2">
      <c r="B52" s="60" t="s">
        <v>215</v>
      </c>
      <c r="D52" s="60" t="s">
        <v>210</v>
      </c>
      <c r="F52" s="71">
        <v>45</v>
      </c>
      <c r="G52" s="72">
        <v>41</v>
      </c>
      <c r="H52" s="72">
        <v>33</v>
      </c>
      <c r="I52" s="72">
        <v>20</v>
      </c>
      <c r="J52" s="72">
        <v>55</v>
      </c>
      <c r="K52" s="72">
        <v>55</v>
      </c>
      <c r="L52" s="72">
        <v>2</v>
      </c>
    </row>
    <row r="53" spans="2:12" x14ac:dyDescent="0.2">
      <c r="D53" s="60" t="s">
        <v>216</v>
      </c>
      <c r="F53" s="71">
        <v>16</v>
      </c>
      <c r="G53" s="72">
        <v>16</v>
      </c>
      <c r="H53" s="74" t="s">
        <v>194</v>
      </c>
      <c r="I53" s="72">
        <v>2</v>
      </c>
      <c r="J53" s="72">
        <v>14</v>
      </c>
      <c r="K53" s="72">
        <v>14</v>
      </c>
      <c r="L53" s="74" t="s">
        <v>194</v>
      </c>
    </row>
    <row r="54" spans="2:12" x14ac:dyDescent="0.2">
      <c r="F54" s="71"/>
      <c r="G54" s="72"/>
      <c r="H54" s="72"/>
      <c r="I54" s="72"/>
      <c r="J54" s="72"/>
      <c r="K54" s="72"/>
      <c r="L54" s="72"/>
    </row>
    <row r="55" spans="2:12" x14ac:dyDescent="0.2">
      <c r="B55" s="60" t="s">
        <v>217</v>
      </c>
      <c r="D55" s="60" t="s">
        <v>218</v>
      </c>
      <c r="F55" s="71">
        <v>1</v>
      </c>
      <c r="G55" s="72">
        <v>1</v>
      </c>
      <c r="H55" s="72">
        <v>1</v>
      </c>
      <c r="I55" s="72">
        <v>1</v>
      </c>
      <c r="J55" s="72">
        <v>1</v>
      </c>
      <c r="K55" s="72">
        <v>1</v>
      </c>
      <c r="L55" s="72">
        <v>1</v>
      </c>
    </row>
    <row r="56" spans="2:12" x14ac:dyDescent="0.2">
      <c r="D56" s="60" t="s">
        <v>219</v>
      </c>
      <c r="F56" s="71">
        <v>1</v>
      </c>
      <c r="G56" s="72">
        <v>1</v>
      </c>
      <c r="H56" s="72">
        <v>1</v>
      </c>
      <c r="I56" s="72">
        <v>1</v>
      </c>
      <c r="J56" s="72">
        <v>1</v>
      </c>
      <c r="K56" s="72">
        <v>1</v>
      </c>
      <c r="L56" s="72">
        <v>1</v>
      </c>
    </row>
    <row r="57" spans="2:12" x14ac:dyDescent="0.2">
      <c r="F57" s="71"/>
      <c r="G57" s="72"/>
      <c r="H57" s="72"/>
      <c r="I57" s="72"/>
      <c r="J57" s="72"/>
      <c r="K57" s="72"/>
      <c r="L57" s="72"/>
    </row>
    <row r="58" spans="2:12" x14ac:dyDescent="0.2">
      <c r="B58" s="60" t="s">
        <v>220</v>
      </c>
      <c r="F58" s="71">
        <v>1</v>
      </c>
      <c r="G58" s="72">
        <v>1</v>
      </c>
      <c r="H58" s="72">
        <v>1</v>
      </c>
      <c r="I58" s="72">
        <v>1</v>
      </c>
      <c r="J58" s="72">
        <v>1</v>
      </c>
      <c r="K58" s="72">
        <v>1</v>
      </c>
      <c r="L58" s="72">
        <v>1</v>
      </c>
    </row>
    <row r="59" spans="2:12" x14ac:dyDescent="0.2">
      <c r="B59" s="60" t="s">
        <v>221</v>
      </c>
      <c r="D59" s="60" t="s">
        <v>222</v>
      </c>
      <c r="F59" s="71">
        <v>18</v>
      </c>
      <c r="G59" s="72">
        <v>17</v>
      </c>
      <c r="H59" s="72">
        <v>17</v>
      </c>
      <c r="I59" s="72">
        <v>16</v>
      </c>
      <c r="J59" s="72">
        <v>18</v>
      </c>
      <c r="K59" s="72">
        <v>17</v>
      </c>
      <c r="L59" s="72">
        <v>15</v>
      </c>
    </row>
    <row r="60" spans="2:12" x14ac:dyDescent="0.2">
      <c r="B60" s="60" t="s">
        <v>223</v>
      </c>
      <c r="D60" s="60" t="s">
        <v>192</v>
      </c>
      <c r="F60" s="71">
        <v>2</v>
      </c>
      <c r="G60" s="72">
        <v>7</v>
      </c>
      <c r="H60" s="72">
        <v>11</v>
      </c>
      <c r="I60" s="72">
        <v>12</v>
      </c>
      <c r="J60" s="72">
        <v>11</v>
      </c>
      <c r="K60" s="72">
        <v>13</v>
      </c>
      <c r="L60" s="72">
        <v>29</v>
      </c>
    </row>
    <row r="61" spans="2:12" x14ac:dyDescent="0.2">
      <c r="B61" s="60" t="s">
        <v>224</v>
      </c>
      <c r="F61" s="71">
        <v>1</v>
      </c>
      <c r="G61" s="72">
        <v>1</v>
      </c>
      <c r="H61" s="74" t="s">
        <v>194</v>
      </c>
      <c r="I61" s="72">
        <v>1</v>
      </c>
      <c r="J61" s="72">
        <v>1</v>
      </c>
      <c r="K61" s="72">
        <v>1</v>
      </c>
      <c r="L61" s="72">
        <v>1</v>
      </c>
    </row>
    <row r="62" spans="2:12" x14ac:dyDescent="0.2">
      <c r="F62" s="70"/>
      <c r="I62" s="72"/>
      <c r="J62" s="72"/>
      <c r="K62" s="72"/>
      <c r="L62" s="72"/>
    </row>
    <row r="63" spans="2:12" x14ac:dyDescent="0.2">
      <c r="B63" s="60" t="s">
        <v>225</v>
      </c>
      <c r="D63" s="60" t="s">
        <v>226</v>
      </c>
      <c r="F63" s="77" t="s">
        <v>227</v>
      </c>
      <c r="G63" s="78" t="s">
        <v>227</v>
      </c>
      <c r="H63" s="72">
        <v>15</v>
      </c>
      <c r="I63" s="72">
        <v>14</v>
      </c>
      <c r="J63" s="72">
        <v>14</v>
      </c>
      <c r="K63" s="72">
        <v>14</v>
      </c>
      <c r="L63" s="72">
        <v>14</v>
      </c>
    </row>
    <row r="64" spans="2:12" x14ac:dyDescent="0.2">
      <c r="B64" s="60" t="s">
        <v>228</v>
      </c>
      <c r="F64" s="77" t="s">
        <v>229</v>
      </c>
      <c r="G64" s="78" t="s">
        <v>230</v>
      </c>
      <c r="H64" s="72">
        <v>245</v>
      </c>
      <c r="I64" s="72">
        <v>249</v>
      </c>
      <c r="J64" s="72">
        <v>248</v>
      </c>
      <c r="K64" s="72">
        <v>249</v>
      </c>
      <c r="L64" s="72">
        <v>249</v>
      </c>
    </row>
    <row r="65" spans="1:12" x14ac:dyDescent="0.2">
      <c r="B65" s="60" t="s">
        <v>231</v>
      </c>
      <c r="F65" s="77" t="s">
        <v>232</v>
      </c>
      <c r="G65" s="78" t="s">
        <v>232</v>
      </c>
      <c r="H65" s="72">
        <v>54</v>
      </c>
      <c r="I65" s="72">
        <v>54</v>
      </c>
      <c r="J65" s="72">
        <v>55</v>
      </c>
      <c r="K65" s="72">
        <v>55</v>
      </c>
      <c r="L65" s="72">
        <v>55</v>
      </c>
    </row>
    <row r="66" spans="1:12" ht="18" thickBot="1" x14ac:dyDescent="0.25">
      <c r="B66" s="65"/>
      <c r="C66" s="65"/>
      <c r="D66" s="65"/>
      <c r="E66" s="65"/>
      <c r="F66" s="79"/>
      <c r="G66" s="80"/>
      <c r="H66" s="80"/>
      <c r="I66" s="80"/>
      <c r="J66" s="80"/>
      <c r="K66" s="65"/>
      <c r="L66" s="65"/>
    </row>
    <row r="67" spans="1:12" x14ac:dyDescent="0.2">
      <c r="F67" s="60" t="s">
        <v>115</v>
      </c>
    </row>
    <row r="68" spans="1:12" x14ac:dyDescent="0.2">
      <c r="F68" s="60" t="s">
        <v>233</v>
      </c>
    </row>
    <row r="69" spans="1:12" x14ac:dyDescent="0.2">
      <c r="A69" s="60"/>
      <c r="F69" s="60" t="s">
        <v>234</v>
      </c>
    </row>
    <row r="70" spans="1:12" x14ac:dyDescent="0.2">
      <c r="B70" s="60"/>
    </row>
  </sheetData>
  <phoneticPr fontId="2"/>
  <pageMargins left="0.37" right="0.37" top="0.6" bottom="0.59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>
      <selection activeCell="C36" sqref="C36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4" width="14.625" style="2" customWidth="1"/>
    <col min="5" max="9" width="13.375" style="2"/>
    <col min="10" max="10" width="14.625" style="2" customWidth="1"/>
    <col min="11" max="256" width="13.375" style="2"/>
    <col min="257" max="257" width="13.375" style="2" customWidth="1"/>
    <col min="258" max="258" width="18.375" style="2" customWidth="1"/>
    <col min="259" max="260" width="14.625" style="2" customWidth="1"/>
    <col min="261" max="265" width="13.375" style="2"/>
    <col min="266" max="266" width="14.625" style="2" customWidth="1"/>
    <col min="267" max="512" width="13.375" style="2"/>
    <col min="513" max="513" width="13.375" style="2" customWidth="1"/>
    <col min="514" max="514" width="18.375" style="2" customWidth="1"/>
    <col min="515" max="516" width="14.625" style="2" customWidth="1"/>
    <col min="517" max="521" width="13.375" style="2"/>
    <col min="522" max="522" width="14.625" style="2" customWidth="1"/>
    <col min="523" max="768" width="13.375" style="2"/>
    <col min="769" max="769" width="13.375" style="2" customWidth="1"/>
    <col min="770" max="770" width="18.375" style="2" customWidth="1"/>
    <col min="771" max="772" width="14.625" style="2" customWidth="1"/>
    <col min="773" max="777" width="13.375" style="2"/>
    <col min="778" max="778" width="14.625" style="2" customWidth="1"/>
    <col min="779" max="1024" width="13.375" style="2"/>
    <col min="1025" max="1025" width="13.375" style="2" customWidth="1"/>
    <col min="1026" max="1026" width="18.375" style="2" customWidth="1"/>
    <col min="1027" max="1028" width="14.625" style="2" customWidth="1"/>
    <col min="1029" max="1033" width="13.375" style="2"/>
    <col min="1034" max="1034" width="14.625" style="2" customWidth="1"/>
    <col min="1035" max="1280" width="13.375" style="2"/>
    <col min="1281" max="1281" width="13.375" style="2" customWidth="1"/>
    <col min="1282" max="1282" width="18.375" style="2" customWidth="1"/>
    <col min="1283" max="1284" width="14.625" style="2" customWidth="1"/>
    <col min="1285" max="1289" width="13.375" style="2"/>
    <col min="1290" max="1290" width="14.625" style="2" customWidth="1"/>
    <col min="1291" max="1536" width="13.375" style="2"/>
    <col min="1537" max="1537" width="13.375" style="2" customWidth="1"/>
    <col min="1538" max="1538" width="18.375" style="2" customWidth="1"/>
    <col min="1539" max="1540" width="14.625" style="2" customWidth="1"/>
    <col min="1541" max="1545" width="13.375" style="2"/>
    <col min="1546" max="1546" width="14.625" style="2" customWidth="1"/>
    <col min="1547" max="1792" width="13.375" style="2"/>
    <col min="1793" max="1793" width="13.375" style="2" customWidth="1"/>
    <col min="1794" max="1794" width="18.375" style="2" customWidth="1"/>
    <col min="1795" max="1796" width="14.625" style="2" customWidth="1"/>
    <col min="1797" max="1801" width="13.375" style="2"/>
    <col min="1802" max="1802" width="14.625" style="2" customWidth="1"/>
    <col min="1803" max="2048" width="13.375" style="2"/>
    <col min="2049" max="2049" width="13.375" style="2" customWidth="1"/>
    <col min="2050" max="2050" width="18.375" style="2" customWidth="1"/>
    <col min="2051" max="2052" width="14.625" style="2" customWidth="1"/>
    <col min="2053" max="2057" width="13.375" style="2"/>
    <col min="2058" max="2058" width="14.625" style="2" customWidth="1"/>
    <col min="2059" max="2304" width="13.375" style="2"/>
    <col min="2305" max="2305" width="13.375" style="2" customWidth="1"/>
    <col min="2306" max="2306" width="18.375" style="2" customWidth="1"/>
    <col min="2307" max="2308" width="14.625" style="2" customWidth="1"/>
    <col min="2309" max="2313" width="13.375" style="2"/>
    <col min="2314" max="2314" width="14.625" style="2" customWidth="1"/>
    <col min="2315" max="2560" width="13.375" style="2"/>
    <col min="2561" max="2561" width="13.375" style="2" customWidth="1"/>
    <col min="2562" max="2562" width="18.375" style="2" customWidth="1"/>
    <col min="2563" max="2564" width="14.625" style="2" customWidth="1"/>
    <col min="2565" max="2569" width="13.375" style="2"/>
    <col min="2570" max="2570" width="14.625" style="2" customWidth="1"/>
    <col min="2571" max="2816" width="13.375" style="2"/>
    <col min="2817" max="2817" width="13.375" style="2" customWidth="1"/>
    <col min="2818" max="2818" width="18.375" style="2" customWidth="1"/>
    <col min="2819" max="2820" width="14.625" style="2" customWidth="1"/>
    <col min="2821" max="2825" width="13.375" style="2"/>
    <col min="2826" max="2826" width="14.625" style="2" customWidth="1"/>
    <col min="2827" max="3072" width="13.375" style="2"/>
    <col min="3073" max="3073" width="13.375" style="2" customWidth="1"/>
    <col min="3074" max="3074" width="18.375" style="2" customWidth="1"/>
    <col min="3075" max="3076" width="14.625" style="2" customWidth="1"/>
    <col min="3077" max="3081" width="13.375" style="2"/>
    <col min="3082" max="3082" width="14.625" style="2" customWidth="1"/>
    <col min="3083" max="3328" width="13.375" style="2"/>
    <col min="3329" max="3329" width="13.375" style="2" customWidth="1"/>
    <col min="3330" max="3330" width="18.375" style="2" customWidth="1"/>
    <col min="3331" max="3332" width="14.625" style="2" customWidth="1"/>
    <col min="3333" max="3337" width="13.375" style="2"/>
    <col min="3338" max="3338" width="14.625" style="2" customWidth="1"/>
    <col min="3339" max="3584" width="13.375" style="2"/>
    <col min="3585" max="3585" width="13.375" style="2" customWidth="1"/>
    <col min="3586" max="3586" width="18.375" style="2" customWidth="1"/>
    <col min="3587" max="3588" width="14.625" style="2" customWidth="1"/>
    <col min="3589" max="3593" width="13.375" style="2"/>
    <col min="3594" max="3594" width="14.625" style="2" customWidth="1"/>
    <col min="3595" max="3840" width="13.375" style="2"/>
    <col min="3841" max="3841" width="13.375" style="2" customWidth="1"/>
    <col min="3842" max="3842" width="18.375" style="2" customWidth="1"/>
    <col min="3843" max="3844" width="14.625" style="2" customWidth="1"/>
    <col min="3845" max="3849" width="13.375" style="2"/>
    <col min="3850" max="3850" width="14.625" style="2" customWidth="1"/>
    <col min="3851" max="4096" width="13.375" style="2"/>
    <col min="4097" max="4097" width="13.375" style="2" customWidth="1"/>
    <col min="4098" max="4098" width="18.375" style="2" customWidth="1"/>
    <col min="4099" max="4100" width="14.625" style="2" customWidth="1"/>
    <col min="4101" max="4105" width="13.375" style="2"/>
    <col min="4106" max="4106" width="14.625" style="2" customWidth="1"/>
    <col min="4107" max="4352" width="13.375" style="2"/>
    <col min="4353" max="4353" width="13.375" style="2" customWidth="1"/>
    <col min="4354" max="4354" width="18.375" style="2" customWidth="1"/>
    <col min="4355" max="4356" width="14.625" style="2" customWidth="1"/>
    <col min="4357" max="4361" width="13.375" style="2"/>
    <col min="4362" max="4362" width="14.625" style="2" customWidth="1"/>
    <col min="4363" max="4608" width="13.375" style="2"/>
    <col min="4609" max="4609" width="13.375" style="2" customWidth="1"/>
    <col min="4610" max="4610" width="18.375" style="2" customWidth="1"/>
    <col min="4611" max="4612" width="14.625" style="2" customWidth="1"/>
    <col min="4613" max="4617" width="13.375" style="2"/>
    <col min="4618" max="4618" width="14.625" style="2" customWidth="1"/>
    <col min="4619" max="4864" width="13.375" style="2"/>
    <col min="4865" max="4865" width="13.375" style="2" customWidth="1"/>
    <col min="4866" max="4866" width="18.375" style="2" customWidth="1"/>
    <col min="4867" max="4868" width="14.625" style="2" customWidth="1"/>
    <col min="4869" max="4873" width="13.375" style="2"/>
    <col min="4874" max="4874" width="14.625" style="2" customWidth="1"/>
    <col min="4875" max="5120" width="13.375" style="2"/>
    <col min="5121" max="5121" width="13.375" style="2" customWidth="1"/>
    <col min="5122" max="5122" width="18.375" style="2" customWidth="1"/>
    <col min="5123" max="5124" width="14.625" style="2" customWidth="1"/>
    <col min="5125" max="5129" width="13.375" style="2"/>
    <col min="5130" max="5130" width="14.625" style="2" customWidth="1"/>
    <col min="5131" max="5376" width="13.375" style="2"/>
    <col min="5377" max="5377" width="13.375" style="2" customWidth="1"/>
    <col min="5378" max="5378" width="18.375" style="2" customWidth="1"/>
    <col min="5379" max="5380" width="14.625" style="2" customWidth="1"/>
    <col min="5381" max="5385" width="13.375" style="2"/>
    <col min="5386" max="5386" width="14.625" style="2" customWidth="1"/>
    <col min="5387" max="5632" width="13.375" style="2"/>
    <col min="5633" max="5633" width="13.375" style="2" customWidth="1"/>
    <col min="5634" max="5634" width="18.375" style="2" customWidth="1"/>
    <col min="5635" max="5636" width="14.625" style="2" customWidth="1"/>
    <col min="5637" max="5641" width="13.375" style="2"/>
    <col min="5642" max="5642" width="14.625" style="2" customWidth="1"/>
    <col min="5643" max="5888" width="13.375" style="2"/>
    <col min="5889" max="5889" width="13.375" style="2" customWidth="1"/>
    <col min="5890" max="5890" width="18.375" style="2" customWidth="1"/>
    <col min="5891" max="5892" width="14.625" style="2" customWidth="1"/>
    <col min="5893" max="5897" width="13.375" style="2"/>
    <col min="5898" max="5898" width="14.625" style="2" customWidth="1"/>
    <col min="5899" max="6144" width="13.375" style="2"/>
    <col min="6145" max="6145" width="13.375" style="2" customWidth="1"/>
    <col min="6146" max="6146" width="18.375" style="2" customWidth="1"/>
    <col min="6147" max="6148" width="14.625" style="2" customWidth="1"/>
    <col min="6149" max="6153" width="13.375" style="2"/>
    <col min="6154" max="6154" width="14.625" style="2" customWidth="1"/>
    <col min="6155" max="6400" width="13.375" style="2"/>
    <col min="6401" max="6401" width="13.375" style="2" customWidth="1"/>
    <col min="6402" max="6402" width="18.375" style="2" customWidth="1"/>
    <col min="6403" max="6404" width="14.625" style="2" customWidth="1"/>
    <col min="6405" max="6409" width="13.375" style="2"/>
    <col min="6410" max="6410" width="14.625" style="2" customWidth="1"/>
    <col min="6411" max="6656" width="13.375" style="2"/>
    <col min="6657" max="6657" width="13.375" style="2" customWidth="1"/>
    <col min="6658" max="6658" width="18.375" style="2" customWidth="1"/>
    <col min="6659" max="6660" width="14.625" style="2" customWidth="1"/>
    <col min="6661" max="6665" width="13.375" style="2"/>
    <col min="6666" max="6666" width="14.625" style="2" customWidth="1"/>
    <col min="6667" max="6912" width="13.375" style="2"/>
    <col min="6913" max="6913" width="13.375" style="2" customWidth="1"/>
    <col min="6914" max="6914" width="18.375" style="2" customWidth="1"/>
    <col min="6915" max="6916" width="14.625" style="2" customWidth="1"/>
    <col min="6917" max="6921" width="13.375" style="2"/>
    <col min="6922" max="6922" width="14.625" style="2" customWidth="1"/>
    <col min="6923" max="7168" width="13.375" style="2"/>
    <col min="7169" max="7169" width="13.375" style="2" customWidth="1"/>
    <col min="7170" max="7170" width="18.375" style="2" customWidth="1"/>
    <col min="7171" max="7172" width="14.625" style="2" customWidth="1"/>
    <col min="7173" max="7177" width="13.375" style="2"/>
    <col min="7178" max="7178" width="14.625" style="2" customWidth="1"/>
    <col min="7179" max="7424" width="13.375" style="2"/>
    <col min="7425" max="7425" width="13.375" style="2" customWidth="1"/>
    <col min="7426" max="7426" width="18.375" style="2" customWidth="1"/>
    <col min="7427" max="7428" width="14.625" style="2" customWidth="1"/>
    <col min="7429" max="7433" width="13.375" style="2"/>
    <col min="7434" max="7434" width="14.625" style="2" customWidth="1"/>
    <col min="7435" max="7680" width="13.375" style="2"/>
    <col min="7681" max="7681" width="13.375" style="2" customWidth="1"/>
    <col min="7682" max="7682" width="18.375" style="2" customWidth="1"/>
    <col min="7683" max="7684" width="14.625" style="2" customWidth="1"/>
    <col min="7685" max="7689" width="13.375" style="2"/>
    <col min="7690" max="7690" width="14.625" style="2" customWidth="1"/>
    <col min="7691" max="7936" width="13.375" style="2"/>
    <col min="7937" max="7937" width="13.375" style="2" customWidth="1"/>
    <col min="7938" max="7938" width="18.375" style="2" customWidth="1"/>
    <col min="7939" max="7940" width="14.625" style="2" customWidth="1"/>
    <col min="7941" max="7945" width="13.375" style="2"/>
    <col min="7946" max="7946" width="14.625" style="2" customWidth="1"/>
    <col min="7947" max="8192" width="13.375" style="2"/>
    <col min="8193" max="8193" width="13.375" style="2" customWidth="1"/>
    <col min="8194" max="8194" width="18.375" style="2" customWidth="1"/>
    <col min="8195" max="8196" width="14.625" style="2" customWidth="1"/>
    <col min="8197" max="8201" width="13.375" style="2"/>
    <col min="8202" max="8202" width="14.625" style="2" customWidth="1"/>
    <col min="8203" max="8448" width="13.375" style="2"/>
    <col min="8449" max="8449" width="13.375" style="2" customWidth="1"/>
    <col min="8450" max="8450" width="18.375" style="2" customWidth="1"/>
    <col min="8451" max="8452" width="14.625" style="2" customWidth="1"/>
    <col min="8453" max="8457" width="13.375" style="2"/>
    <col min="8458" max="8458" width="14.625" style="2" customWidth="1"/>
    <col min="8459" max="8704" width="13.375" style="2"/>
    <col min="8705" max="8705" width="13.375" style="2" customWidth="1"/>
    <col min="8706" max="8706" width="18.375" style="2" customWidth="1"/>
    <col min="8707" max="8708" width="14.625" style="2" customWidth="1"/>
    <col min="8709" max="8713" width="13.375" style="2"/>
    <col min="8714" max="8714" width="14.625" style="2" customWidth="1"/>
    <col min="8715" max="8960" width="13.375" style="2"/>
    <col min="8961" max="8961" width="13.375" style="2" customWidth="1"/>
    <col min="8962" max="8962" width="18.375" style="2" customWidth="1"/>
    <col min="8963" max="8964" width="14.625" style="2" customWidth="1"/>
    <col min="8965" max="8969" width="13.375" style="2"/>
    <col min="8970" max="8970" width="14.625" style="2" customWidth="1"/>
    <col min="8971" max="9216" width="13.375" style="2"/>
    <col min="9217" max="9217" width="13.375" style="2" customWidth="1"/>
    <col min="9218" max="9218" width="18.375" style="2" customWidth="1"/>
    <col min="9219" max="9220" width="14.625" style="2" customWidth="1"/>
    <col min="9221" max="9225" width="13.375" style="2"/>
    <col min="9226" max="9226" width="14.625" style="2" customWidth="1"/>
    <col min="9227" max="9472" width="13.375" style="2"/>
    <col min="9473" max="9473" width="13.375" style="2" customWidth="1"/>
    <col min="9474" max="9474" width="18.375" style="2" customWidth="1"/>
    <col min="9475" max="9476" width="14.625" style="2" customWidth="1"/>
    <col min="9477" max="9481" width="13.375" style="2"/>
    <col min="9482" max="9482" width="14.625" style="2" customWidth="1"/>
    <col min="9483" max="9728" width="13.375" style="2"/>
    <col min="9729" max="9729" width="13.375" style="2" customWidth="1"/>
    <col min="9730" max="9730" width="18.375" style="2" customWidth="1"/>
    <col min="9731" max="9732" width="14.625" style="2" customWidth="1"/>
    <col min="9733" max="9737" width="13.375" style="2"/>
    <col min="9738" max="9738" width="14.625" style="2" customWidth="1"/>
    <col min="9739" max="9984" width="13.375" style="2"/>
    <col min="9985" max="9985" width="13.375" style="2" customWidth="1"/>
    <col min="9986" max="9986" width="18.375" style="2" customWidth="1"/>
    <col min="9987" max="9988" width="14.625" style="2" customWidth="1"/>
    <col min="9989" max="9993" width="13.375" style="2"/>
    <col min="9994" max="9994" width="14.625" style="2" customWidth="1"/>
    <col min="9995" max="10240" width="13.375" style="2"/>
    <col min="10241" max="10241" width="13.375" style="2" customWidth="1"/>
    <col min="10242" max="10242" width="18.375" style="2" customWidth="1"/>
    <col min="10243" max="10244" width="14.625" style="2" customWidth="1"/>
    <col min="10245" max="10249" width="13.375" style="2"/>
    <col min="10250" max="10250" width="14.625" style="2" customWidth="1"/>
    <col min="10251" max="10496" width="13.375" style="2"/>
    <col min="10497" max="10497" width="13.375" style="2" customWidth="1"/>
    <col min="10498" max="10498" width="18.375" style="2" customWidth="1"/>
    <col min="10499" max="10500" width="14.625" style="2" customWidth="1"/>
    <col min="10501" max="10505" width="13.375" style="2"/>
    <col min="10506" max="10506" width="14.625" style="2" customWidth="1"/>
    <col min="10507" max="10752" width="13.375" style="2"/>
    <col min="10753" max="10753" width="13.375" style="2" customWidth="1"/>
    <col min="10754" max="10754" width="18.375" style="2" customWidth="1"/>
    <col min="10755" max="10756" width="14.625" style="2" customWidth="1"/>
    <col min="10757" max="10761" width="13.375" style="2"/>
    <col min="10762" max="10762" width="14.625" style="2" customWidth="1"/>
    <col min="10763" max="11008" width="13.375" style="2"/>
    <col min="11009" max="11009" width="13.375" style="2" customWidth="1"/>
    <col min="11010" max="11010" width="18.375" style="2" customWidth="1"/>
    <col min="11011" max="11012" width="14.625" style="2" customWidth="1"/>
    <col min="11013" max="11017" width="13.375" style="2"/>
    <col min="11018" max="11018" width="14.625" style="2" customWidth="1"/>
    <col min="11019" max="11264" width="13.375" style="2"/>
    <col min="11265" max="11265" width="13.375" style="2" customWidth="1"/>
    <col min="11266" max="11266" width="18.375" style="2" customWidth="1"/>
    <col min="11267" max="11268" width="14.625" style="2" customWidth="1"/>
    <col min="11269" max="11273" width="13.375" style="2"/>
    <col min="11274" max="11274" width="14.625" style="2" customWidth="1"/>
    <col min="11275" max="11520" width="13.375" style="2"/>
    <col min="11521" max="11521" width="13.375" style="2" customWidth="1"/>
    <col min="11522" max="11522" width="18.375" style="2" customWidth="1"/>
    <col min="11523" max="11524" width="14.625" style="2" customWidth="1"/>
    <col min="11525" max="11529" width="13.375" style="2"/>
    <col min="11530" max="11530" width="14.625" style="2" customWidth="1"/>
    <col min="11531" max="11776" width="13.375" style="2"/>
    <col min="11777" max="11777" width="13.375" style="2" customWidth="1"/>
    <col min="11778" max="11778" width="18.375" style="2" customWidth="1"/>
    <col min="11779" max="11780" width="14.625" style="2" customWidth="1"/>
    <col min="11781" max="11785" width="13.375" style="2"/>
    <col min="11786" max="11786" width="14.625" style="2" customWidth="1"/>
    <col min="11787" max="12032" width="13.375" style="2"/>
    <col min="12033" max="12033" width="13.375" style="2" customWidth="1"/>
    <col min="12034" max="12034" width="18.375" style="2" customWidth="1"/>
    <col min="12035" max="12036" width="14.625" style="2" customWidth="1"/>
    <col min="12037" max="12041" width="13.375" style="2"/>
    <col min="12042" max="12042" width="14.625" style="2" customWidth="1"/>
    <col min="12043" max="12288" width="13.375" style="2"/>
    <col min="12289" max="12289" width="13.375" style="2" customWidth="1"/>
    <col min="12290" max="12290" width="18.375" style="2" customWidth="1"/>
    <col min="12291" max="12292" width="14.625" style="2" customWidth="1"/>
    <col min="12293" max="12297" width="13.375" style="2"/>
    <col min="12298" max="12298" width="14.625" style="2" customWidth="1"/>
    <col min="12299" max="12544" width="13.375" style="2"/>
    <col min="12545" max="12545" width="13.375" style="2" customWidth="1"/>
    <col min="12546" max="12546" width="18.375" style="2" customWidth="1"/>
    <col min="12547" max="12548" width="14.625" style="2" customWidth="1"/>
    <col min="12549" max="12553" width="13.375" style="2"/>
    <col min="12554" max="12554" width="14.625" style="2" customWidth="1"/>
    <col min="12555" max="12800" width="13.375" style="2"/>
    <col min="12801" max="12801" width="13.375" style="2" customWidth="1"/>
    <col min="12802" max="12802" width="18.375" style="2" customWidth="1"/>
    <col min="12803" max="12804" width="14.625" style="2" customWidth="1"/>
    <col min="12805" max="12809" width="13.375" style="2"/>
    <col min="12810" max="12810" width="14.625" style="2" customWidth="1"/>
    <col min="12811" max="13056" width="13.375" style="2"/>
    <col min="13057" max="13057" width="13.375" style="2" customWidth="1"/>
    <col min="13058" max="13058" width="18.375" style="2" customWidth="1"/>
    <col min="13059" max="13060" width="14.625" style="2" customWidth="1"/>
    <col min="13061" max="13065" width="13.375" style="2"/>
    <col min="13066" max="13066" width="14.625" style="2" customWidth="1"/>
    <col min="13067" max="13312" width="13.375" style="2"/>
    <col min="13313" max="13313" width="13.375" style="2" customWidth="1"/>
    <col min="13314" max="13314" width="18.375" style="2" customWidth="1"/>
    <col min="13315" max="13316" width="14.625" style="2" customWidth="1"/>
    <col min="13317" max="13321" width="13.375" style="2"/>
    <col min="13322" max="13322" width="14.625" style="2" customWidth="1"/>
    <col min="13323" max="13568" width="13.375" style="2"/>
    <col min="13569" max="13569" width="13.375" style="2" customWidth="1"/>
    <col min="13570" max="13570" width="18.375" style="2" customWidth="1"/>
    <col min="13571" max="13572" width="14.625" style="2" customWidth="1"/>
    <col min="13573" max="13577" width="13.375" style="2"/>
    <col min="13578" max="13578" width="14.625" style="2" customWidth="1"/>
    <col min="13579" max="13824" width="13.375" style="2"/>
    <col min="13825" max="13825" width="13.375" style="2" customWidth="1"/>
    <col min="13826" max="13826" width="18.375" style="2" customWidth="1"/>
    <col min="13827" max="13828" width="14.625" style="2" customWidth="1"/>
    <col min="13829" max="13833" width="13.375" style="2"/>
    <col min="13834" max="13834" width="14.625" style="2" customWidth="1"/>
    <col min="13835" max="14080" width="13.375" style="2"/>
    <col min="14081" max="14081" width="13.375" style="2" customWidth="1"/>
    <col min="14082" max="14082" width="18.375" style="2" customWidth="1"/>
    <col min="14083" max="14084" width="14.625" style="2" customWidth="1"/>
    <col min="14085" max="14089" width="13.375" style="2"/>
    <col min="14090" max="14090" width="14.625" style="2" customWidth="1"/>
    <col min="14091" max="14336" width="13.375" style="2"/>
    <col min="14337" max="14337" width="13.375" style="2" customWidth="1"/>
    <col min="14338" max="14338" width="18.375" style="2" customWidth="1"/>
    <col min="14339" max="14340" width="14.625" style="2" customWidth="1"/>
    <col min="14341" max="14345" width="13.375" style="2"/>
    <col min="14346" max="14346" width="14.625" style="2" customWidth="1"/>
    <col min="14347" max="14592" width="13.375" style="2"/>
    <col min="14593" max="14593" width="13.375" style="2" customWidth="1"/>
    <col min="14594" max="14594" width="18.375" style="2" customWidth="1"/>
    <col min="14595" max="14596" width="14.625" style="2" customWidth="1"/>
    <col min="14597" max="14601" width="13.375" style="2"/>
    <col min="14602" max="14602" width="14.625" style="2" customWidth="1"/>
    <col min="14603" max="14848" width="13.375" style="2"/>
    <col min="14849" max="14849" width="13.375" style="2" customWidth="1"/>
    <col min="14850" max="14850" width="18.375" style="2" customWidth="1"/>
    <col min="14851" max="14852" width="14.625" style="2" customWidth="1"/>
    <col min="14853" max="14857" width="13.375" style="2"/>
    <col min="14858" max="14858" width="14.625" style="2" customWidth="1"/>
    <col min="14859" max="15104" width="13.375" style="2"/>
    <col min="15105" max="15105" width="13.375" style="2" customWidth="1"/>
    <col min="15106" max="15106" width="18.375" style="2" customWidth="1"/>
    <col min="15107" max="15108" width="14.625" style="2" customWidth="1"/>
    <col min="15109" max="15113" width="13.375" style="2"/>
    <col min="15114" max="15114" width="14.625" style="2" customWidth="1"/>
    <col min="15115" max="15360" width="13.375" style="2"/>
    <col min="15361" max="15361" width="13.375" style="2" customWidth="1"/>
    <col min="15362" max="15362" width="18.375" style="2" customWidth="1"/>
    <col min="15363" max="15364" width="14.625" style="2" customWidth="1"/>
    <col min="15365" max="15369" width="13.375" style="2"/>
    <col min="15370" max="15370" width="14.625" style="2" customWidth="1"/>
    <col min="15371" max="15616" width="13.375" style="2"/>
    <col min="15617" max="15617" width="13.375" style="2" customWidth="1"/>
    <col min="15618" max="15618" width="18.375" style="2" customWidth="1"/>
    <col min="15619" max="15620" width="14.625" style="2" customWidth="1"/>
    <col min="15621" max="15625" width="13.375" style="2"/>
    <col min="15626" max="15626" width="14.625" style="2" customWidth="1"/>
    <col min="15627" max="15872" width="13.375" style="2"/>
    <col min="15873" max="15873" width="13.375" style="2" customWidth="1"/>
    <col min="15874" max="15874" width="18.375" style="2" customWidth="1"/>
    <col min="15875" max="15876" width="14.625" style="2" customWidth="1"/>
    <col min="15877" max="15881" width="13.375" style="2"/>
    <col min="15882" max="15882" width="14.625" style="2" customWidth="1"/>
    <col min="15883" max="16128" width="13.375" style="2"/>
    <col min="16129" max="16129" width="13.375" style="2" customWidth="1"/>
    <col min="16130" max="16130" width="18.375" style="2" customWidth="1"/>
    <col min="16131" max="16132" width="14.625" style="2" customWidth="1"/>
    <col min="16133" max="16137" width="13.375" style="2"/>
    <col min="16138" max="16138" width="14.6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235</v>
      </c>
    </row>
    <row r="8" spans="1:10" x14ac:dyDescent="0.2">
      <c r="C8" s="3" t="s">
        <v>236</v>
      </c>
      <c r="E8" s="37" t="s">
        <v>237</v>
      </c>
    </row>
    <row r="9" spans="1:10" ht="18" thickBot="1" x14ac:dyDescent="0.25">
      <c r="B9" s="4"/>
      <c r="C9" s="4"/>
      <c r="D9" s="4"/>
      <c r="E9" s="4"/>
      <c r="F9" s="4"/>
      <c r="G9" s="4"/>
      <c r="H9" s="4"/>
      <c r="I9" s="4"/>
      <c r="J9" s="31" t="s">
        <v>29</v>
      </c>
    </row>
    <row r="10" spans="1:10" x14ac:dyDescent="0.2">
      <c r="C10" s="6"/>
      <c r="D10" s="7"/>
      <c r="E10" s="7"/>
      <c r="F10" s="7"/>
      <c r="G10" s="7"/>
      <c r="H10" s="7"/>
      <c r="I10" s="7"/>
      <c r="J10" s="7"/>
    </row>
    <row r="11" spans="1:10" x14ac:dyDescent="0.2">
      <c r="C11" s="6"/>
      <c r="D11" s="6"/>
      <c r="E11" s="7"/>
      <c r="F11" s="7"/>
      <c r="G11" s="81" t="s">
        <v>238</v>
      </c>
      <c r="H11" s="7"/>
      <c r="I11" s="7"/>
      <c r="J11" s="7"/>
    </row>
    <row r="12" spans="1:10" x14ac:dyDescent="0.2">
      <c r="C12" s="21" t="s">
        <v>239</v>
      </c>
      <c r="D12" s="38" t="s">
        <v>240</v>
      </c>
      <c r="E12" s="21" t="s">
        <v>241</v>
      </c>
      <c r="F12" s="7"/>
      <c r="G12" s="7"/>
      <c r="H12" s="7"/>
      <c r="I12" s="7"/>
      <c r="J12" s="6"/>
    </row>
    <row r="13" spans="1:10" x14ac:dyDescent="0.2">
      <c r="C13" s="21" t="s">
        <v>242</v>
      </c>
      <c r="D13" s="38" t="s">
        <v>243</v>
      </c>
      <c r="E13" s="21" t="s">
        <v>244</v>
      </c>
      <c r="F13" s="6"/>
      <c r="G13" s="6"/>
      <c r="H13" s="21" t="s">
        <v>245</v>
      </c>
      <c r="I13" s="6"/>
      <c r="J13" s="38" t="s">
        <v>246</v>
      </c>
    </row>
    <row r="14" spans="1:10" x14ac:dyDescent="0.2">
      <c r="B14" s="7"/>
      <c r="C14" s="36"/>
      <c r="D14" s="8" t="s">
        <v>247</v>
      </c>
      <c r="E14" s="36"/>
      <c r="F14" s="33" t="s">
        <v>248</v>
      </c>
      <c r="G14" s="33" t="s">
        <v>249</v>
      </c>
      <c r="H14" s="33" t="s">
        <v>250</v>
      </c>
      <c r="I14" s="33" t="s">
        <v>251</v>
      </c>
      <c r="J14" s="36"/>
    </row>
    <row r="15" spans="1:10" x14ac:dyDescent="0.2">
      <c r="C15" s="6"/>
    </row>
    <row r="16" spans="1:10" x14ac:dyDescent="0.2">
      <c r="B16" s="1" t="s">
        <v>252</v>
      </c>
      <c r="C16" s="10">
        <f>D16+J43</f>
        <v>52908</v>
      </c>
      <c r="D16" s="11">
        <f>E16+J16+SUM(C43:I43)</f>
        <v>41233</v>
      </c>
      <c r="E16" s="11">
        <f>SUM(F16:I16)</f>
        <v>21137</v>
      </c>
      <c r="F16" s="18">
        <v>3190</v>
      </c>
      <c r="G16" s="18">
        <v>11786</v>
      </c>
      <c r="H16" s="18">
        <v>6021</v>
      </c>
      <c r="I16" s="18">
        <v>140</v>
      </c>
      <c r="J16" s="18">
        <v>3935</v>
      </c>
    </row>
    <row r="17" spans="2:10" x14ac:dyDescent="0.2">
      <c r="B17" s="1" t="s">
        <v>253</v>
      </c>
      <c r="C17" s="10">
        <f>D17+J44</f>
        <v>55795.199999999997</v>
      </c>
      <c r="D17" s="11">
        <f>E17+J17+SUM(C44:I44)</f>
        <v>43305.2</v>
      </c>
      <c r="E17" s="11">
        <f>SUM(F17:I17)</f>
        <v>22151.200000000001</v>
      </c>
      <c r="F17" s="18">
        <f>3236-0.4</f>
        <v>3235.6</v>
      </c>
      <c r="G17" s="18">
        <f>12475-0.4</f>
        <v>12474.6</v>
      </c>
      <c r="H17" s="18">
        <v>6256</v>
      </c>
      <c r="I17" s="18">
        <v>185</v>
      </c>
      <c r="J17" s="18">
        <v>4193</v>
      </c>
    </row>
    <row r="18" spans="2:10" x14ac:dyDescent="0.2">
      <c r="B18" s="1" t="s">
        <v>254</v>
      </c>
      <c r="C18" s="10">
        <f>D18+J45</f>
        <v>60158.2</v>
      </c>
      <c r="D18" s="11">
        <f>E18+J18+SUM(C45:I45)</f>
        <v>46630.2</v>
      </c>
      <c r="E18" s="11">
        <f>SUM(F18:I18)</f>
        <v>24021.200000000001</v>
      </c>
      <c r="F18" s="18">
        <f>3346-0.4</f>
        <v>3345.6</v>
      </c>
      <c r="G18" s="18">
        <f>13794-0.4</f>
        <v>13793.6</v>
      </c>
      <c r="H18" s="18">
        <v>6677</v>
      </c>
      <c r="I18" s="18">
        <v>205</v>
      </c>
      <c r="J18" s="18">
        <v>4589</v>
      </c>
    </row>
    <row r="19" spans="2:10" x14ac:dyDescent="0.2">
      <c r="B19" s="1"/>
      <c r="C19" s="10"/>
      <c r="D19" s="11"/>
      <c r="E19" s="11"/>
      <c r="F19" s="18"/>
      <c r="G19" s="18"/>
      <c r="H19" s="18"/>
      <c r="I19" s="18"/>
      <c r="J19" s="18"/>
    </row>
    <row r="20" spans="2:10" x14ac:dyDescent="0.2">
      <c r="B20" s="1" t="s">
        <v>255</v>
      </c>
      <c r="C20" s="10">
        <f>D20+J47</f>
        <v>67564</v>
      </c>
      <c r="D20" s="11">
        <f>E20+J20+SUM(C47:I47)</f>
        <v>53023</v>
      </c>
      <c r="E20" s="11">
        <f>SUM(F20:I20)</f>
        <v>27865</v>
      </c>
      <c r="F20" s="18">
        <v>3705</v>
      </c>
      <c r="G20" s="18">
        <v>16340</v>
      </c>
      <c r="H20" s="18">
        <v>7488</v>
      </c>
      <c r="I20" s="18">
        <v>332</v>
      </c>
      <c r="J20" s="18">
        <v>5004</v>
      </c>
    </row>
    <row r="21" spans="2:10" x14ac:dyDescent="0.2">
      <c r="B21" s="1" t="s">
        <v>256</v>
      </c>
      <c r="C21" s="10">
        <f>D21+J48</f>
        <v>72518.2</v>
      </c>
      <c r="D21" s="11">
        <f>E21+J21+SUM(C48:I48)</f>
        <v>57775.199999999997</v>
      </c>
      <c r="E21" s="11">
        <f>SUM(F21:I21)</f>
        <v>30477.199999999997</v>
      </c>
      <c r="F21" s="18">
        <f>4158-0.4</f>
        <v>4157.6000000000004</v>
      </c>
      <c r="G21" s="18">
        <f>18121-0.4</f>
        <v>18120.599999999999</v>
      </c>
      <c r="H21" s="18">
        <v>7814</v>
      </c>
      <c r="I21" s="18">
        <v>385</v>
      </c>
      <c r="J21" s="18">
        <v>5363</v>
      </c>
    </row>
    <row r="22" spans="2:10" x14ac:dyDescent="0.2">
      <c r="B22" s="1" t="s">
        <v>257</v>
      </c>
      <c r="C22" s="10">
        <f>D22+J49</f>
        <v>77809</v>
      </c>
      <c r="D22" s="11">
        <f>E22+J22+SUM(C49:I49)</f>
        <v>60952</v>
      </c>
      <c r="E22" s="11">
        <f>SUM(F22:I22)</f>
        <v>31477</v>
      </c>
      <c r="F22" s="18">
        <v>3836</v>
      </c>
      <c r="G22" s="18">
        <v>19139</v>
      </c>
      <c r="H22" s="18">
        <v>8196</v>
      </c>
      <c r="I22" s="18">
        <v>306</v>
      </c>
      <c r="J22" s="18">
        <v>5543</v>
      </c>
    </row>
    <row r="23" spans="2:10" x14ac:dyDescent="0.2">
      <c r="B23" s="1"/>
      <c r="C23" s="10"/>
      <c r="D23" s="11"/>
      <c r="E23" s="11"/>
      <c r="F23" s="18"/>
      <c r="G23" s="18"/>
      <c r="H23" s="18"/>
      <c r="I23" s="18"/>
      <c r="J23" s="18"/>
    </row>
    <row r="24" spans="2:10" x14ac:dyDescent="0.2">
      <c r="B24" s="1" t="s">
        <v>258</v>
      </c>
      <c r="C24" s="10">
        <f>D24+J51</f>
        <v>80626.600000000006</v>
      </c>
      <c r="D24" s="11">
        <f>E24+J24+SUM(C51:I51)</f>
        <v>62132.600000000006</v>
      </c>
      <c r="E24" s="11">
        <f>SUM(F24:I24)</f>
        <v>31499.600000000006</v>
      </c>
      <c r="F24" s="18">
        <f>3546+0.4</f>
        <v>3546.4</v>
      </c>
      <c r="G24" s="18">
        <f>19597+0.4</f>
        <v>19597.400000000001</v>
      </c>
      <c r="H24" s="18">
        <f>8190+0.4</f>
        <v>8190.4</v>
      </c>
      <c r="I24" s="18">
        <f>165+0.4</f>
        <v>165.4</v>
      </c>
      <c r="J24" s="18">
        <v>5656</v>
      </c>
    </row>
    <row r="25" spans="2:10" x14ac:dyDescent="0.2">
      <c r="B25" s="1" t="s">
        <v>259</v>
      </c>
      <c r="C25" s="10">
        <f>D25+J52</f>
        <v>83544.429999999993</v>
      </c>
      <c r="D25" s="11">
        <f>E25+J25+SUM(C52:I52)</f>
        <v>63395</v>
      </c>
      <c r="E25" s="11">
        <f>SUM(F25:I25)</f>
        <v>32273</v>
      </c>
      <c r="F25" s="18">
        <v>3713</v>
      </c>
      <c r="G25" s="18">
        <v>20192</v>
      </c>
      <c r="H25" s="18">
        <v>8169</v>
      </c>
      <c r="I25" s="18">
        <v>199</v>
      </c>
      <c r="J25" s="18">
        <v>5777</v>
      </c>
    </row>
    <row r="26" spans="2:10" x14ac:dyDescent="0.2">
      <c r="B26" s="1" t="s">
        <v>260</v>
      </c>
      <c r="C26" s="10">
        <f>D26+J53</f>
        <v>87146.87</v>
      </c>
      <c r="D26" s="11">
        <f>E26+J26+SUM(C53:I53)</f>
        <v>65345.87</v>
      </c>
      <c r="E26" s="11">
        <f>SUM(F26:I26)</f>
        <v>33544.870000000003</v>
      </c>
      <c r="F26" s="18">
        <v>3736.72</v>
      </c>
      <c r="G26" s="18">
        <v>21033.15</v>
      </c>
      <c r="H26" s="18">
        <v>8583</v>
      </c>
      <c r="I26" s="18">
        <v>192</v>
      </c>
      <c r="J26" s="18">
        <v>5980</v>
      </c>
    </row>
    <row r="27" spans="2:10" x14ac:dyDescent="0.2">
      <c r="B27" s="1"/>
      <c r="C27" s="10"/>
      <c r="D27" s="11"/>
      <c r="E27" s="11"/>
      <c r="F27" s="18"/>
      <c r="G27" s="18"/>
      <c r="H27" s="18"/>
      <c r="I27" s="18"/>
      <c r="J27" s="18"/>
    </row>
    <row r="28" spans="2:10" x14ac:dyDescent="0.2">
      <c r="B28" s="1" t="s">
        <v>261</v>
      </c>
      <c r="C28" s="10">
        <f>D28+J55</f>
        <v>89104.14</v>
      </c>
      <c r="D28" s="11">
        <f>E28+J28+SUM(C55:I55)</f>
        <v>65194</v>
      </c>
      <c r="E28" s="11">
        <f>SUM(F28:I28)</f>
        <v>33838</v>
      </c>
      <c r="F28" s="18">
        <v>3912.87</v>
      </c>
      <c r="G28" s="18">
        <v>21246.49</v>
      </c>
      <c r="H28" s="18">
        <v>8407.25</v>
      </c>
      <c r="I28" s="18">
        <v>271.39</v>
      </c>
      <c r="J28" s="18">
        <v>6053</v>
      </c>
    </row>
    <row r="29" spans="2:10" x14ac:dyDescent="0.2">
      <c r="B29" s="1" t="s">
        <v>262</v>
      </c>
      <c r="C29" s="10">
        <f>D29+J56</f>
        <v>90441.919999999998</v>
      </c>
      <c r="D29" s="11">
        <f>E29+J29+SUM(C56:I56)</f>
        <v>64447.92</v>
      </c>
      <c r="E29" s="11">
        <f>SUM(F29:I29)</f>
        <v>32645.919999999998</v>
      </c>
      <c r="F29" s="18">
        <v>4184.87</v>
      </c>
      <c r="G29" s="18">
        <v>21551.83</v>
      </c>
      <c r="H29" s="18">
        <v>6488.37</v>
      </c>
      <c r="I29" s="18">
        <v>420.85</v>
      </c>
      <c r="J29" s="18">
        <v>6277</v>
      </c>
    </row>
    <row r="30" spans="2:10" x14ac:dyDescent="0.2">
      <c r="B30" s="1" t="s">
        <v>263</v>
      </c>
      <c r="C30" s="10">
        <f>D30+J57</f>
        <v>92787</v>
      </c>
      <c r="D30" s="11">
        <f>E30+J30+SUM(C57:I57)</f>
        <v>64133</v>
      </c>
      <c r="E30" s="11">
        <f>SUM(F30:I30)</f>
        <v>31485</v>
      </c>
      <c r="F30" s="18">
        <v>4789</v>
      </c>
      <c r="G30" s="18">
        <v>20660</v>
      </c>
      <c r="H30" s="18">
        <v>5271</v>
      </c>
      <c r="I30" s="18">
        <v>765</v>
      </c>
      <c r="J30" s="18">
        <v>6734</v>
      </c>
    </row>
    <row r="31" spans="2:10" x14ac:dyDescent="0.2">
      <c r="B31" s="1"/>
      <c r="C31" s="10"/>
      <c r="D31" s="11"/>
      <c r="E31" s="11"/>
      <c r="F31" s="18"/>
      <c r="G31" s="18"/>
      <c r="H31" s="18"/>
      <c r="I31" s="18"/>
      <c r="J31" s="18"/>
    </row>
    <row r="32" spans="2:10" x14ac:dyDescent="0.2">
      <c r="B32" s="1" t="s">
        <v>264</v>
      </c>
      <c r="C32" s="10">
        <f>D32+J59</f>
        <v>94335.2</v>
      </c>
      <c r="D32" s="11">
        <f>E32+J32+SUM(C59:I59)</f>
        <v>64229.2</v>
      </c>
      <c r="E32" s="11">
        <f>SUM(F32:I32)</f>
        <v>32758.199999999997</v>
      </c>
      <c r="F32" s="18">
        <v>4880</v>
      </c>
      <c r="G32" s="18">
        <v>21504.6</v>
      </c>
      <c r="H32" s="18">
        <v>5525.6</v>
      </c>
      <c r="I32" s="18">
        <v>848</v>
      </c>
      <c r="J32" s="18">
        <v>7140</v>
      </c>
    </row>
    <row r="33" spans="2:10" x14ac:dyDescent="0.2">
      <c r="B33" s="1" t="s">
        <v>265</v>
      </c>
      <c r="C33" s="10">
        <f>D33+J60</f>
        <v>95614.11</v>
      </c>
      <c r="D33" s="11">
        <f>E33+J33+SUM(C60:I60)</f>
        <v>64697</v>
      </c>
      <c r="E33" s="11">
        <f>SUM(F33:I33)</f>
        <v>32898</v>
      </c>
      <c r="F33" s="18">
        <v>4859.97</v>
      </c>
      <c r="G33" s="18">
        <v>22199.89</v>
      </c>
      <c r="H33" s="18">
        <v>4658.6400000000003</v>
      </c>
      <c r="I33" s="18">
        <v>1179.5</v>
      </c>
      <c r="J33" s="18">
        <v>7414</v>
      </c>
    </row>
    <row r="34" spans="2:10" x14ac:dyDescent="0.2">
      <c r="B34" s="1" t="s">
        <v>114</v>
      </c>
      <c r="C34" s="10">
        <f>D34+J61</f>
        <v>96256</v>
      </c>
      <c r="D34" s="11">
        <f>E34+J34+SUM(C61:I61)</f>
        <v>67047</v>
      </c>
      <c r="E34" s="11">
        <v>33978</v>
      </c>
      <c r="F34" s="28" t="s">
        <v>50</v>
      </c>
      <c r="G34" s="28" t="s">
        <v>50</v>
      </c>
      <c r="H34" s="28" t="s">
        <v>50</v>
      </c>
      <c r="I34" s="28" t="s">
        <v>50</v>
      </c>
      <c r="J34" s="18">
        <v>7859</v>
      </c>
    </row>
    <row r="35" spans="2:10" x14ac:dyDescent="0.2">
      <c r="B35" s="1"/>
      <c r="C35" s="10"/>
      <c r="D35" s="11"/>
      <c r="E35" s="11"/>
      <c r="F35" s="28"/>
      <c r="G35" s="28"/>
      <c r="H35" s="28"/>
      <c r="I35" s="28"/>
      <c r="J35" s="18"/>
    </row>
    <row r="36" spans="2:10" x14ac:dyDescent="0.2">
      <c r="B36" s="3" t="s">
        <v>266</v>
      </c>
      <c r="C36" s="14">
        <f>D36+J63</f>
        <v>96223</v>
      </c>
      <c r="D36" s="13">
        <f>E36+J36+SUM(C63:I63)</f>
        <v>68613</v>
      </c>
      <c r="E36" s="13">
        <v>34439</v>
      </c>
      <c r="F36" s="24" t="s">
        <v>50</v>
      </c>
      <c r="G36" s="24" t="s">
        <v>50</v>
      </c>
      <c r="H36" s="24" t="s">
        <v>50</v>
      </c>
      <c r="I36" s="24" t="s">
        <v>50</v>
      </c>
      <c r="J36" s="42">
        <v>8103</v>
      </c>
    </row>
    <row r="37" spans="2:10" ht="18" thickBot="1" x14ac:dyDescent="0.25">
      <c r="B37" s="31" t="s">
        <v>267</v>
      </c>
      <c r="C37" s="20"/>
      <c r="D37" s="4"/>
      <c r="E37" s="4"/>
      <c r="F37" s="4"/>
      <c r="G37" s="4"/>
      <c r="H37" s="4"/>
      <c r="I37" s="4"/>
      <c r="J37" s="4"/>
    </row>
    <row r="38" spans="2:10" x14ac:dyDescent="0.2">
      <c r="C38" s="36"/>
      <c r="D38" s="7"/>
      <c r="E38" s="81" t="s">
        <v>268</v>
      </c>
      <c r="F38" s="7"/>
      <c r="G38" s="7"/>
      <c r="H38" s="7"/>
      <c r="I38" s="7"/>
      <c r="J38" s="6"/>
    </row>
    <row r="39" spans="2:10" x14ac:dyDescent="0.2">
      <c r="C39" s="6"/>
      <c r="D39" s="6"/>
      <c r="E39" s="6"/>
      <c r="F39" s="21" t="s">
        <v>269</v>
      </c>
      <c r="G39" s="6"/>
      <c r="H39" s="21" t="s">
        <v>270</v>
      </c>
      <c r="I39" s="6"/>
      <c r="J39" s="6"/>
    </row>
    <row r="40" spans="2:10" x14ac:dyDescent="0.2">
      <c r="C40" s="38" t="s">
        <v>271</v>
      </c>
      <c r="D40" s="38" t="s">
        <v>272</v>
      </c>
      <c r="E40" s="21" t="s">
        <v>273</v>
      </c>
      <c r="F40" s="21" t="s">
        <v>274</v>
      </c>
      <c r="G40" s="21" t="s">
        <v>275</v>
      </c>
      <c r="H40" s="21" t="s">
        <v>274</v>
      </c>
      <c r="I40" s="21" t="s">
        <v>276</v>
      </c>
      <c r="J40" s="38" t="s">
        <v>277</v>
      </c>
    </row>
    <row r="41" spans="2:10" x14ac:dyDescent="0.2">
      <c r="B41" s="7"/>
      <c r="C41" s="8" t="s">
        <v>278</v>
      </c>
      <c r="D41" s="36"/>
      <c r="E41" s="36"/>
      <c r="F41" s="33" t="s">
        <v>279</v>
      </c>
      <c r="G41" s="33" t="s">
        <v>274</v>
      </c>
      <c r="H41" s="33" t="s">
        <v>279</v>
      </c>
      <c r="I41" s="33" t="s">
        <v>274</v>
      </c>
      <c r="J41" s="36"/>
    </row>
    <row r="42" spans="2:10" x14ac:dyDescent="0.2">
      <c r="C42" s="6"/>
      <c r="I42" s="18"/>
    </row>
    <row r="43" spans="2:10" x14ac:dyDescent="0.2">
      <c r="B43" s="1" t="s">
        <v>252</v>
      </c>
      <c r="C43" s="17">
        <v>179</v>
      </c>
      <c r="D43" s="18">
        <v>2591</v>
      </c>
      <c r="E43" s="18">
        <v>621</v>
      </c>
      <c r="F43" s="18">
        <v>5442</v>
      </c>
      <c r="G43" s="18">
        <v>6615</v>
      </c>
      <c r="H43" s="18">
        <v>350</v>
      </c>
      <c r="I43" s="18">
        <v>363</v>
      </c>
      <c r="J43" s="18">
        <v>11675</v>
      </c>
    </row>
    <row r="44" spans="2:10" x14ac:dyDescent="0.2">
      <c r="B44" s="1" t="s">
        <v>253</v>
      </c>
      <c r="C44" s="17">
        <v>224</v>
      </c>
      <c r="D44" s="18">
        <v>2691</v>
      </c>
      <c r="E44" s="18">
        <v>662</v>
      </c>
      <c r="F44" s="18">
        <v>5810</v>
      </c>
      <c r="G44" s="18">
        <v>6871</v>
      </c>
      <c r="H44" s="18">
        <v>327</v>
      </c>
      <c r="I44" s="18">
        <v>376</v>
      </c>
      <c r="J44" s="18">
        <v>12490</v>
      </c>
    </row>
    <row r="45" spans="2:10" x14ac:dyDescent="0.2">
      <c r="B45" s="1" t="s">
        <v>254</v>
      </c>
      <c r="C45" s="17">
        <v>214</v>
      </c>
      <c r="D45" s="18">
        <v>2877</v>
      </c>
      <c r="E45" s="18">
        <v>730</v>
      </c>
      <c r="F45" s="18">
        <v>6186</v>
      </c>
      <c r="G45" s="18">
        <v>7284</v>
      </c>
      <c r="H45" s="18">
        <v>354</v>
      </c>
      <c r="I45" s="18">
        <v>375</v>
      </c>
      <c r="J45" s="18">
        <v>13528</v>
      </c>
    </row>
    <row r="46" spans="2:10" x14ac:dyDescent="0.2">
      <c r="B46" s="1"/>
      <c r="C46" s="17"/>
      <c r="D46" s="18"/>
      <c r="E46" s="18"/>
      <c r="F46" s="18"/>
      <c r="G46" s="18"/>
      <c r="H46" s="18"/>
      <c r="I46" s="18"/>
      <c r="J46" s="18"/>
    </row>
    <row r="47" spans="2:10" x14ac:dyDescent="0.2">
      <c r="B47" s="1" t="s">
        <v>255</v>
      </c>
      <c r="C47" s="17">
        <v>256</v>
      </c>
      <c r="D47" s="18">
        <v>3300</v>
      </c>
      <c r="E47" s="18">
        <v>810</v>
      </c>
      <c r="F47" s="18">
        <v>6886</v>
      </c>
      <c r="G47" s="18">
        <v>8120</v>
      </c>
      <c r="H47" s="18">
        <v>374</v>
      </c>
      <c r="I47" s="18">
        <v>408</v>
      </c>
      <c r="J47" s="18">
        <v>14541</v>
      </c>
    </row>
    <row r="48" spans="2:10" x14ac:dyDescent="0.2">
      <c r="B48" s="1" t="s">
        <v>256</v>
      </c>
      <c r="C48" s="17">
        <v>294</v>
      </c>
      <c r="D48" s="18">
        <v>3642</v>
      </c>
      <c r="E48" s="18">
        <v>879</v>
      </c>
      <c r="F48" s="18">
        <v>7334</v>
      </c>
      <c r="G48" s="18">
        <v>8983</v>
      </c>
      <c r="H48" s="18">
        <v>383</v>
      </c>
      <c r="I48" s="18">
        <v>420</v>
      </c>
      <c r="J48" s="18">
        <v>14743</v>
      </c>
    </row>
    <row r="49" spans="2:11" x14ac:dyDescent="0.2">
      <c r="B49" s="1" t="s">
        <v>257</v>
      </c>
      <c r="C49" s="17">
        <v>229</v>
      </c>
      <c r="D49" s="18">
        <v>3727</v>
      </c>
      <c r="E49" s="18">
        <v>930</v>
      </c>
      <c r="F49" s="18">
        <v>8500</v>
      </c>
      <c r="G49" s="18">
        <v>9701</v>
      </c>
      <c r="H49" s="18">
        <v>407</v>
      </c>
      <c r="I49" s="18">
        <v>438</v>
      </c>
      <c r="J49" s="18">
        <v>16857</v>
      </c>
    </row>
    <row r="50" spans="2:11" x14ac:dyDescent="0.2">
      <c r="B50" s="1"/>
      <c r="C50" s="17"/>
      <c r="D50" s="18"/>
      <c r="E50" s="18"/>
      <c r="F50" s="18"/>
      <c r="G50" s="18"/>
      <c r="H50" s="18"/>
      <c r="I50" s="18"/>
      <c r="J50" s="18"/>
    </row>
    <row r="51" spans="2:11" x14ac:dyDescent="0.2">
      <c r="B51" s="1" t="s">
        <v>258</v>
      </c>
      <c r="C51" s="17">
        <v>208</v>
      </c>
      <c r="D51" s="18">
        <v>3808</v>
      </c>
      <c r="E51" s="18">
        <v>974</v>
      </c>
      <c r="F51" s="18">
        <v>9094</v>
      </c>
      <c r="G51" s="18">
        <v>10051</v>
      </c>
      <c r="H51" s="18">
        <v>403</v>
      </c>
      <c r="I51" s="18">
        <v>439</v>
      </c>
      <c r="J51" s="18">
        <v>18494</v>
      </c>
    </row>
    <row r="52" spans="2:11" x14ac:dyDescent="0.2">
      <c r="B52" s="1" t="s">
        <v>259</v>
      </c>
      <c r="C52" s="17">
        <v>203</v>
      </c>
      <c r="D52" s="18">
        <v>3522</v>
      </c>
      <c r="E52" s="18">
        <v>1033</v>
      </c>
      <c r="F52" s="18">
        <v>9389</v>
      </c>
      <c r="G52" s="18">
        <v>10396</v>
      </c>
      <c r="H52" s="18">
        <v>374</v>
      </c>
      <c r="I52" s="18">
        <v>428</v>
      </c>
      <c r="J52" s="18">
        <v>20149.43</v>
      </c>
    </row>
    <row r="53" spans="2:11" x14ac:dyDescent="0.2">
      <c r="B53" s="1" t="s">
        <v>260</v>
      </c>
      <c r="C53" s="17">
        <v>201</v>
      </c>
      <c r="D53" s="18">
        <v>3601</v>
      </c>
      <c r="E53" s="18">
        <v>1085</v>
      </c>
      <c r="F53" s="18">
        <v>9409</v>
      </c>
      <c r="G53" s="18">
        <v>10745</v>
      </c>
      <c r="H53" s="18">
        <v>362</v>
      </c>
      <c r="I53" s="18">
        <v>418</v>
      </c>
      <c r="J53" s="18">
        <v>21801</v>
      </c>
    </row>
    <row r="54" spans="2:11" x14ac:dyDescent="0.2">
      <c r="B54" s="1"/>
      <c r="C54" s="17"/>
      <c r="D54" s="18"/>
      <c r="E54" s="18"/>
      <c r="F54" s="18"/>
      <c r="G54" s="18"/>
      <c r="H54" s="18"/>
      <c r="I54" s="18"/>
      <c r="J54" s="18"/>
    </row>
    <row r="55" spans="2:11" x14ac:dyDescent="0.2">
      <c r="B55" s="1" t="s">
        <v>261</v>
      </c>
      <c r="C55" s="17">
        <v>237</v>
      </c>
      <c r="D55" s="18">
        <v>3542</v>
      </c>
      <c r="E55" s="18">
        <v>1130</v>
      </c>
      <c r="F55" s="18">
        <v>9083</v>
      </c>
      <c r="G55" s="18">
        <v>10646</v>
      </c>
      <c r="H55" s="18">
        <v>404</v>
      </c>
      <c r="I55" s="18">
        <v>261</v>
      </c>
      <c r="J55" s="18">
        <v>23910.14</v>
      </c>
    </row>
    <row r="56" spans="2:11" x14ac:dyDescent="0.2">
      <c r="B56" s="1" t="s">
        <v>262</v>
      </c>
      <c r="C56" s="17">
        <v>211</v>
      </c>
      <c r="D56" s="18">
        <v>3554</v>
      </c>
      <c r="E56" s="18">
        <v>1168</v>
      </c>
      <c r="F56" s="18">
        <v>9114</v>
      </c>
      <c r="G56" s="18">
        <v>10837</v>
      </c>
      <c r="H56" s="18">
        <v>393</v>
      </c>
      <c r="I56" s="18">
        <v>248</v>
      </c>
      <c r="J56" s="30">
        <v>25994</v>
      </c>
    </row>
    <row r="57" spans="2:11" x14ac:dyDescent="0.2">
      <c r="B57" s="1" t="s">
        <v>263</v>
      </c>
      <c r="C57" s="17">
        <v>205</v>
      </c>
      <c r="D57" s="18">
        <v>3059</v>
      </c>
      <c r="E57" s="18">
        <v>1252</v>
      </c>
      <c r="F57" s="18">
        <v>9519</v>
      </c>
      <c r="G57" s="18">
        <v>11257</v>
      </c>
      <c r="H57" s="18">
        <v>401</v>
      </c>
      <c r="I57" s="18">
        <v>221</v>
      </c>
      <c r="J57" s="30">
        <v>28654</v>
      </c>
      <c r="K57" s="5"/>
    </row>
    <row r="58" spans="2:11" x14ac:dyDescent="0.2">
      <c r="B58" s="1"/>
      <c r="C58" s="17"/>
      <c r="D58" s="18"/>
      <c r="E58" s="18"/>
      <c r="F58" s="18"/>
      <c r="G58" s="18"/>
      <c r="H58" s="18"/>
      <c r="I58" s="18"/>
      <c r="J58" s="30"/>
      <c r="K58" s="5"/>
    </row>
    <row r="59" spans="2:11" x14ac:dyDescent="0.2">
      <c r="B59" s="1" t="s">
        <v>264</v>
      </c>
      <c r="C59" s="17">
        <v>184</v>
      </c>
      <c r="D59" s="18">
        <v>711</v>
      </c>
      <c r="E59" s="18">
        <v>1257</v>
      </c>
      <c r="F59" s="18">
        <v>9823</v>
      </c>
      <c r="G59" s="18">
        <v>11735</v>
      </c>
      <c r="H59" s="18">
        <v>401</v>
      </c>
      <c r="I59" s="18">
        <v>220</v>
      </c>
      <c r="J59" s="18">
        <v>30106</v>
      </c>
    </row>
    <row r="60" spans="2:11" x14ac:dyDescent="0.2">
      <c r="B60" s="1" t="s">
        <v>280</v>
      </c>
      <c r="C60" s="17">
        <v>210</v>
      </c>
      <c r="D60" s="18">
        <v>103</v>
      </c>
      <c r="E60" s="18">
        <v>1301</v>
      </c>
      <c r="F60" s="18">
        <v>10049</v>
      </c>
      <c r="G60" s="18">
        <v>12085</v>
      </c>
      <c r="H60" s="18">
        <v>457</v>
      </c>
      <c r="I60" s="18">
        <v>180</v>
      </c>
      <c r="J60" s="18">
        <v>30917.11</v>
      </c>
    </row>
    <row r="61" spans="2:11" x14ac:dyDescent="0.2">
      <c r="B61" s="1" t="s">
        <v>114</v>
      </c>
      <c r="C61" s="17">
        <v>244</v>
      </c>
      <c r="D61" s="18">
        <v>114</v>
      </c>
      <c r="E61" s="18">
        <v>1379</v>
      </c>
      <c r="F61" s="18">
        <v>10317</v>
      </c>
      <c r="G61" s="18">
        <v>12541</v>
      </c>
      <c r="H61" s="18">
        <v>472</v>
      </c>
      <c r="I61" s="18">
        <v>143</v>
      </c>
      <c r="J61" s="18">
        <v>29209</v>
      </c>
    </row>
    <row r="62" spans="2:11" x14ac:dyDescent="0.2">
      <c r="B62" s="1"/>
      <c r="C62" s="17"/>
      <c r="D62" s="18"/>
      <c r="E62" s="18"/>
      <c r="F62" s="18"/>
      <c r="G62" s="18"/>
      <c r="H62" s="18"/>
      <c r="I62" s="18"/>
      <c r="J62" s="18"/>
    </row>
    <row r="63" spans="2:11" x14ac:dyDescent="0.2">
      <c r="B63" s="3" t="s">
        <v>266</v>
      </c>
      <c r="C63" s="41">
        <v>241</v>
      </c>
      <c r="D63" s="42">
        <v>131</v>
      </c>
      <c r="E63" s="42">
        <v>1594</v>
      </c>
      <c r="F63" s="42">
        <v>10643</v>
      </c>
      <c r="G63" s="42">
        <v>12952</v>
      </c>
      <c r="H63" s="42">
        <v>482</v>
      </c>
      <c r="I63" s="42">
        <v>28</v>
      </c>
      <c r="J63" s="42">
        <v>27610</v>
      </c>
    </row>
    <row r="64" spans="2:11" ht="18" thickBot="1" x14ac:dyDescent="0.25">
      <c r="B64" s="4"/>
      <c r="C64" s="20"/>
      <c r="D64" s="4"/>
      <c r="E64" s="4"/>
      <c r="F64" s="4"/>
      <c r="G64" s="4"/>
      <c r="H64" s="4"/>
      <c r="I64" s="4"/>
      <c r="J64" s="4"/>
    </row>
    <row r="66" spans="1:3" x14ac:dyDescent="0.2">
      <c r="C66" s="1" t="s">
        <v>281</v>
      </c>
    </row>
    <row r="67" spans="1:3" x14ac:dyDescent="0.2">
      <c r="C67" s="1" t="s">
        <v>282</v>
      </c>
    </row>
    <row r="68" spans="1:3" x14ac:dyDescent="0.2">
      <c r="C68" s="1" t="s">
        <v>84</v>
      </c>
    </row>
    <row r="69" spans="1:3" x14ac:dyDescent="0.2">
      <c r="C69" s="1" t="s">
        <v>283</v>
      </c>
    </row>
    <row r="70" spans="1:3" x14ac:dyDescent="0.2">
      <c r="C70" s="1" t="s">
        <v>284</v>
      </c>
    </row>
    <row r="72" spans="1:3" x14ac:dyDescent="0.2">
      <c r="A72" s="1"/>
    </row>
  </sheetData>
  <phoneticPr fontId="2"/>
  <pageMargins left="0.4" right="0.34" top="0.56999999999999995" bottom="0.51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6" transitionEvaluation="1"/>
  <dimension ref="A1:K72"/>
  <sheetViews>
    <sheetView showGridLines="0" topLeftCell="A46" zoomScale="75" zoomScaleNormal="100" workbookViewId="0">
      <selection activeCell="C63" sqref="C63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4.5" style="2" customWidth="1"/>
    <col min="4" max="7" width="14.625" style="2" customWidth="1"/>
    <col min="8" max="8" width="13.375" style="2"/>
    <col min="9" max="9" width="14.375" style="2" customWidth="1"/>
    <col min="10" max="10" width="12.375" style="2" customWidth="1"/>
    <col min="11" max="256" width="13.375" style="2"/>
    <col min="257" max="257" width="13.375" style="2" customWidth="1"/>
    <col min="258" max="258" width="17.125" style="2" customWidth="1"/>
    <col min="259" max="259" width="14.5" style="2" customWidth="1"/>
    <col min="260" max="263" width="14.625" style="2" customWidth="1"/>
    <col min="264" max="264" width="13.375" style="2"/>
    <col min="265" max="265" width="14.375" style="2" customWidth="1"/>
    <col min="266" max="266" width="12.375" style="2" customWidth="1"/>
    <col min="267" max="512" width="13.375" style="2"/>
    <col min="513" max="513" width="13.375" style="2" customWidth="1"/>
    <col min="514" max="514" width="17.125" style="2" customWidth="1"/>
    <col min="515" max="515" width="14.5" style="2" customWidth="1"/>
    <col min="516" max="519" width="14.625" style="2" customWidth="1"/>
    <col min="520" max="520" width="13.375" style="2"/>
    <col min="521" max="521" width="14.375" style="2" customWidth="1"/>
    <col min="522" max="522" width="12.375" style="2" customWidth="1"/>
    <col min="523" max="768" width="13.375" style="2"/>
    <col min="769" max="769" width="13.375" style="2" customWidth="1"/>
    <col min="770" max="770" width="17.125" style="2" customWidth="1"/>
    <col min="771" max="771" width="14.5" style="2" customWidth="1"/>
    <col min="772" max="775" width="14.625" style="2" customWidth="1"/>
    <col min="776" max="776" width="13.375" style="2"/>
    <col min="777" max="777" width="14.375" style="2" customWidth="1"/>
    <col min="778" max="778" width="12.375" style="2" customWidth="1"/>
    <col min="779" max="1024" width="13.375" style="2"/>
    <col min="1025" max="1025" width="13.375" style="2" customWidth="1"/>
    <col min="1026" max="1026" width="17.125" style="2" customWidth="1"/>
    <col min="1027" max="1027" width="14.5" style="2" customWidth="1"/>
    <col min="1028" max="1031" width="14.625" style="2" customWidth="1"/>
    <col min="1032" max="1032" width="13.375" style="2"/>
    <col min="1033" max="1033" width="14.375" style="2" customWidth="1"/>
    <col min="1034" max="1034" width="12.375" style="2" customWidth="1"/>
    <col min="1035" max="1280" width="13.375" style="2"/>
    <col min="1281" max="1281" width="13.375" style="2" customWidth="1"/>
    <col min="1282" max="1282" width="17.125" style="2" customWidth="1"/>
    <col min="1283" max="1283" width="14.5" style="2" customWidth="1"/>
    <col min="1284" max="1287" width="14.625" style="2" customWidth="1"/>
    <col min="1288" max="1288" width="13.375" style="2"/>
    <col min="1289" max="1289" width="14.375" style="2" customWidth="1"/>
    <col min="1290" max="1290" width="12.375" style="2" customWidth="1"/>
    <col min="1291" max="1536" width="13.375" style="2"/>
    <col min="1537" max="1537" width="13.375" style="2" customWidth="1"/>
    <col min="1538" max="1538" width="17.125" style="2" customWidth="1"/>
    <col min="1539" max="1539" width="14.5" style="2" customWidth="1"/>
    <col min="1540" max="1543" width="14.625" style="2" customWidth="1"/>
    <col min="1544" max="1544" width="13.375" style="2"/>
    <col min="1545" max="1545" width="14.375" style="2" customWidth="1"/>
    <col min="1546" max="1546" width="12.375" style="2" customWidth="1"/>
    <col min="1547" max="1792" width="13.375" style="2"/>
    <col min="1793" max="1793" width="13.375" style="2" customWidth="1"/>
    <col min="1794" max="1794" width="17.125" style="2" customWidth="1"/>
    <col min="1795" max="1795" width="14.5" style="2" customWidth="1"/>
    <col min="1796" max="1799" width="14.625" style="2" customWidth="1"/>
    <col min="1800" max="1800" width="13.375" style="2"/>
    <col min="1801" max="1801" width="14.375" style="2" customWidth="1"/>
    <col min="1802" max="1802" width="12.375" style="2" customWidth="1"/>
    <col min="1803" max="2048" width="13.375" style="2"/>
    <col min="2049" max="2049" width="13.375" style="2" customWidth="1"/>
    <col min="2050" max="2050" width="17.125" style="2" customWidth="1"/>
    <col min="2051" max="2051" width="14.5" style="2" customWidth="1"/>
    <col min="2052" max="2055" width="14.625" style="2" customWidth="1"/>
    <col min="2056" max="2056" width="13.375" style="2"/>
    <col min="2057" max="2057" width="14.375" style="2" customWidth="1"/>
    <col min="2058" max="2058" width="12.375" style="2" customWidth="1"/>
    <col min="2059" max="2304" width="13.375" style="2"/>
    <col min="2305" max="2305" width="13.375" style="2" customWidth="1"/>
    <col min="2306" max="2306" width="17.125" style="2" customWidth="1"/>
    <col min="2307" max="2307" width="14.5" style="2" customWidth="1"/>
    <col min="2308" max="2311" width="14.625" style="2" customWidth="1"/>
    <col min="2312" max="2312" width="13.375" style="2"/>
    <col min="2313" max="2313" width="14.375" style="2" customWidth="1"/>
    <col min="2314" max="2314" width="12.375" style="2" customWidth="1"/>
    <col min="2315" max="2560" width="13.375" style="2"/>
    <col min="2561" max="2561" width="13.375" style="2" customWidth="1"/>
    <col min="2562" max="2562" width="17.125" style="2" customWidth="1"/>
    <col min="2563" max="2563" width="14.5" style="2" customWidth="1"/>
    <col min="2564" max="2567" width="14.625" style="2" customWidth="1"/>
    <col min="2568" max="2568" width="13.375" style="2"/>
    <col min="2569" max="2569" width="14.375" style="2" customWidth="1"/>
    <col min="2570" max="2570" width="12.375" style="2" customWidth="1"/>
    <col min="2571" max="2816" width="13.375" style="2"/>
    <col min="2817" max="2817" width="13.375" style="2" customWidth="1"/>
    <col min="2818" max="2818" width="17.125" style="2" customWidth="1"/>
    <col min="2819" max="2819" width="14.5" style="2" customWidth="1"/>
    <col min="2820" max="2823" width="14.625" style="2" customWidth="1"/>
    <col min="2824" max="2824" width="13.375" style="2"/>
    <col min="2825" max="2825" width="14.375" style="2" customWidth="1"/>
    <col min="2826" max="2826" width="12.375" style="2" customWidth="1"/>
    <col min="2827" max="3072" width="13.375" style="2"/>
    <col min="3073" max="3073" width="13.375" style="2" customWidth="1"/>
    <col min="3074" max="3074" width="17.125" style="2" customWidth="1"/>
    <col min="3075" max="3075" width="14.5" style="2" customWidth="1"/>
    <col min="3076" max="3079" width="14.625" style="2" customWidth="1"/>
    <col min="3080" max="3080" width="13.375" style="2"/>
    <col min="3081" max="3081" width="14.375" style="2" customWidth="1"/>
    <col min="3082" max="3082" width="12.375" style="2" customWidth="1"/>
    <col min="3083" max="3328" width="13.375" style="2"/>
    <col min="3329" max="3329" width="13.375" style="2" customWidth="1"/>
    <col min="3330" max="3330" width="17.125" style="2" customWidth="1"/>
    <col min="3331" max="3331" width="14.5" style="2" customWidth="1"/>
    <col min="3332" max="3335" width="14.625" style="2" customWidth="1"/>
    <col min="3336" max="3336" width="13.375" style="2"/>
    <col min="3337" max="3337" width="14.375" style="2" customWidth="1"/>
    <col min="3338" max="3338" width="12.375" style="2" customWidth="1"/>
    <col min="3339" max="3584" width="13.375" style="2"/>
    <col min="3585" max="3585" width="13.375" style="2" customWidth="1"/>
    <col min="3586" max="3586" width="17.125" style="2" customWidth="1"/>
    <col min="3587" max="3587" width="14.5" style="2" customWidth="1"/>
    <col min="3588" max="3591" width="14.625" style="2" customWidth="1"/>
    <col min="3592" max="3592" width="13.375" style="2"/>
    <col min="3593" max="3593" width="14.375" style="2" customWidth="1"/>
    <col min="3594" max="3594" width="12.375" style="2" customWidth="1"/>
    <col min="3595" max="3840" width="13.375" style="2"/>
    <col min="3841" max="3841" width="13.375" style="2" customWidth="1"/>
    <col min="3842" max="3842" width="17.125" style="2" customWidth="1"/>
    <col min="3843" max="3843" width="14.5" style="2" customWidth="1"/>
    <col min="3844" max="3847" width="14.625" style="2" customWidth="1"/>
    <col min="3848" max="3848" width="13.375" style="2"/>
    <col min="3849" max="3849" width="14.375" style="2" customWidth="1"/>
    <col min="3850" max="3850" width="12.375" style="2" customWidth="1"/>
    <col min="3851" max="4096" width="13.375" style="2"/>
    <col min="4097" max="4097" width="13.375" style="2" customWidth="1"/>
    <col min="4098" max="4098" width="17.125" style="2" customWidth="1"/>
    <col min="4099" max="4099" width="14.5" style="2" customWidth="1"/>
    <col min="4100" max="4103" width="14.625" style="2" customWidth="1"/>
    <col min="4104" max="4104" width="13.375" style="2"/>
    <col min="4105" max="4105" width="14.375" style="2" customWidth="1"/>
    <col min="4106" max="4106" width="12.375" style="2" customWidth="1"/>
    <col min="4107" max="4352" width="13.375" style="2"/>
    <col min="4353" max="4353" width="13.375" style="2" customWidth="1"/>
    <col min="4354" max="4354" width="17.125" style="2" customWidth="1"/>
    <col min="4355" max="4355" width="14.5" style="2" customWidth="1"/>
    <col min="4356" max="4359" width="14.625" style="2" customWidth="1"/>
    <col min="4360" max="4360" width="13.375" style="2"/>
    <col min="4361" max="4361" width="14.375" style="2" customWidth="1"/>
    <col min="4362" max="4362" width="12.375" style="2" customWidth="1"/>
    <col min="4363" max="4608" width="13.375" style="2"/>
    <col min="4609" max="4609" width="13.375" style="2" customWidth="1"/>
    <col min="4610" max="4610" width="17.125" style="2" customWidth="1"/>
    <col min="4611" max="4611" width="14.5" style="2" customWidth="1"/>
    <col min="4612" max="4615" width="14.625" style="2" customWidth="1"/>
    <col min="4616" max="4616" width="13.375" style="2"/>
    <col min="4617" max="4617" width="14.375" style="2" customWidth="1"/>
    <col min="4618" max="4618" width="12.375" style="2" customWidth="1"/>
    <col min="4619" max="4864" width="13.375" style="2"/>
    <col min="4865" max="4865" width="13.375" style="2" customWidth="1"/>
    <col min="4866" max="4866" width="17.125" style="2" customWidth="1"/>
    <col min="4867" max="4867" width="14.5" style="2" customWidth="1"/>
    <col min="4868" max="4871" width="14.625" style="2" customWidth="1"/>
    <col min="4872" max="4872" width="13.375" style="2"/>
    <col min="4873" max="4873" width="14.375" style="2" customWidth="1"/>
    <col min="4874" max="4874" width="12.375" style="2" customWidth="1"/>
    <col min="4875" max="5120" width="13.375" style="2"/>
    <col min="5121" max="5121" width="13.375" style="2" customWidth="1"/>
    <col min="5122" max="5122" width="17.125" style="2" customWidth="1"/>
    <col min="5123" max="5123" width="14.5" style="2" customWidth="1"/>
    <col min="5124" max="5127" width="14.625" style="2" customWidth="1"/>
    <col min="5128" max="5128" width="13.375" style="2"/>
    <col min="5129" max="5129" width="14.375" style="2" customWidth="1"/>
    <col min="5130" max="5130" width="12.375" style="2" customWidth="1"/>
    <col min="5131" max="5376" width="13.375" style="2"/>
    <col min="5377" max="5377" width="13.375" style="2" customWidth="1"/>
    <col min="5378" max="5378" width="17.125" style="2" customWidth="1"/>
    <col min="5379" max="5379" width="14.5" style="2" customWidth="1"/>
    <col min="5380" max="5383" width="14.625" style="2" customWidth="1"/>
    <col min="5384" max="5384" width="13.375" style="2"/>
    <col min="5385" max="5385" width="14.375" style="2" customWidth="1"/>
    <col min="5386" max="5386" width="12.375" style="2" customWidth="1"/>
    <col min="5387" max="5632" width="13.375" style="2"/>
    <col min="5633" max="5633" width="13.375" style="2" customWidth="1"/>
    <col min="5634" max="5634" width="17.125" style="2" customWidth="1"/>
    <col min="5635" max="5635" width="14.5" style="2" customWidth="1"/>
    <col min="5636" max="5639" width="14.625" style="2" customWidth="1"/>
    <col min="5640" max="5640" width="13.375" style="2"/>
    <col min="5641" max="5641" width="14.375" style="2" customWidth="1"/>
    <col min="5642" max="5642" width="12.375" style="2" customWidth="1"/>
    <col min="5643" max="5888" width="13.375" style="2"/>
    <col min="5889" max="5889" width="13.375" style="2" customWidth="1"/>
    <col min="5890" max="5890" width="17.125" style="2" customWidth="1"/>
    <col min="5891" max="5891" width="14.5" style="2" customWidth="1"/>
    <col min="5892" max="5895" width="14.625" style="2" customWidth="1"/>
    <col min="5896" max="5896" width="13.375" style="2"/>
    <col min="5897" max="5897" width="14.375" style="2" customWidth="1"/>
    <col min="5898" max="5898" width="12.375" style="2" customWidth="1"/>
    <col min="5899" max="6144" width="13.375" style="2"/>
    <col min="6145" max="6145" width="13.375" style="2" customWidth="1"/>
    <col min="6146" max="6146" width="17.125" style="2" customWidth="1"/>
    <col min="6147" max="6147" width="14.5" style="2" customWidth="1"/>
    <col min="6148" max="6151" width="14.625" style="2" customWidth="1"/>
    <col min="6152" max="6152" width="13.375" style="2"/>
    <col min="6153" max="6153" width="14.375" style="2" customWidth="1"/>
    <col min="6154" max="6154" width="12.375" style="2" customWidth="1"/>
    <col min="6155" max="6400" width="13.375" style="2"/>
    <col min="6401" max="6401" width="13.375" style="2" customWidth="1"/>
    <col min="6402" max="6402" width="17.125" style="2" customWidth="1"/>
    <col min="6403" max="6403" width="14.5" style="2" customWidth="1"/>
    <col min="6404" max="6407" width="14.625" style="2" customWidth="1"/>
    <col min="6408" max="6408" width="13.375" style="2"/>
    <col min="6409" max="6409" width="14.375" style="2" customWidth="1"/>
    <col min="6410" max="6410" width="12.375" style="2" customWidth="1"/>
    <col min="6411" max="6656" width="13.375" style="2"/>
    <col min="6657" max="6657" width="13.375" style="2" customWidth="1"/>
    <col min="6658" max="6658" width="17.125" style="2" customWidth="1"/>
    <col min="6659" max="6659" width="14.5" style="2" customWidth="1"/>
    <col min="6660" max="6663" width="14.625" style="2" customWidth="1"/>
    <col min="6664" max="6664" width="13.375" style="2"/>
    <col min="6665" max="6665" width="14.375" style="2" customWidth="1"/>
    <col min="6666" max="6666" width="12.375" style="2" customWidth="1"/>
    <col min="6667" max="6912" width="13.375" style="2"/>
    <col min="6913" max="6913" width="13.375" style="2" customWidth="1"/>
    <col min="6914" max="6914" width="17.125" style="2" customWidth="1"/>
    <col min="6915" max="6915" width="14.5" style="2" customWidth="1"/>
    <col min="6916" max="6919" width="14.625" style="2" customWidth="1"/>
    <col min="6920" max="6920" width="13.375" style="2"/>
    <col min="6921" max="6921" width="14.375" style="2" customWidth="1"/>
    <col min="6922" max="6922" width="12.375" style="2" customWidth="1"/>
    <col min="6923" max="7168" width="13.375" style="2"/>
    <col min="7169" max="7169" width="13.375" style="2" customWidth="1"/>
    <col min="7170" max="7170" width="17.125" style="2" customWidth="1"/>
    <col min="7171" max="7171" width="14.5" style="2" customWidth="1"/>
    <col min="7172" max="7175" width="14.625" style="2" customWidth="1"/>
    <col min="7176" max="7176" width="13.375" style="2"/>
    <col min="7177" max="7177" width="14.375" style="2" customWidth="1"/>
    <col min="7178" max="7178" width="12.375" style="2" customWidth="1"/>
    <col min="7179" max="7424" width="13.375" style="2"/>
    <col min="7425" max="7425" width="13.375" style="2" customWidth="1"/>
    <col min="7426" max="7426" width="17.125" style="2" customWidth="1"/>
    <col min="7427" max="7427" width="14.5" style="2" customWidth="1"/>
    <col min="7428" max="7431" width="14.625" style="2" customWidth="1"/>
    <col min="7432" max="7432" width="13.375" style="2"/>
    <col min="7433" max="7433" width="14.375" style="2" customWidth="1"/>
    <col min="7434" max="7434" width="12.375" style="2" customWidth="1"/>
    <col min="7435" max="7680" width="13.375" style="2"/>
    <col min="7681" max="7681" width="13.375" style="2" customWidth="1"/>
    <col min="7682" max="7682" width="17.125" style="2" customWidth="1"/>
    <col min="7683" max="7683" width="14.5" style="2" customWidth="1"/>
    <col min="7684" max="7687" width="14.625" style="2" customWidth="1"/>
    <col min="7688" max="7688" width="13.375" style="2"/>
    <col min="7689" max="7689" width="14.375" style="2" customWidth="1"/>
    <col min="7690" max="7690" width="12.375" style="2" customWidth="1"/>
    <col min="7691" max="7936" width="13.375" style="2"/>
    <col min="7937" max="7937" width="13.375" style="2" customWidth="1"/>
    <col min="7938" max="7938" width="17.125" style="2" customWidth="1"/>
    <col min="7939" max="7939" width="14.5" style="2" customWidth="1"/>
    <col min="7940" max="7943" width="14.625" style="2" customWidth="1"/>
    <col min="7944" max="7944" width="13.375" style="2"/>
    <col min="7945" max="7945" width="14.375" style="2" customWidth="1"/>
    <col min="7946" max="7946" width="12.375" style="2" customWidth="1"/>
    <col min="7947" max="8192" width="13.375" style="2"/>
    <col min="8193" max="8193" width="13.375" style="2" customWidth="1"/>
    <col min="8194" max="8194" width="17.125" style="2" customWidth="1"/>
    <col min="8195" max="8195" width="14.5" style="2" customWidth="1"/>
    <col min="8196" max="8199" width="14.625" style="2" customWidth="1"/>
    <col min="8200" max="8200" width="13.375" style="2"/>
    <col min="8201" max="8201" width="14.375" style="2" customWidth="1"/>
    <col min="8202" max="8202" width="12.375" style="2" customWidth="1"/>
    <col min="8203" max="8448" width="13.375" style="2"/>
    <col min="8449" max="8449" width="13.375" style="2" customWidth="1"/>
    <col min="8450" max="8450" width="17.125" style="2" customWidth="1"/>
    <col min="8451" max="8451" width="14.5" style="2" customWidth="1"/>
    <col min="8452" max="8455" width="14.625" style="2" customWidth="1"/>
    <col min="8456" max="8456" width="13.375" style="2"/>
    <col min="8457" max="8457" width="14.375" style="2" customWidth="1"/>
    <col min="8458" max="8458" width="12.375" style="2" customWidth="1"/>
    <col min="8459" max="8704" width="13.375" style="2"/>
    <col min="8705" max="8705" width="13.375" style="2" customWidth="1"/>
    <col min="8706" max="8706" width="17.125" style="2" customWidth="1"/>
    <col min="8707" max="8707" width="14.5" style="2" customWidth="1"/>
    <col min="8708" max="8711" width="14.625" style="2" customWidth="1"/>
    <col min="8712" max="8712" width="13.375" style="2"/>
    <col min="8713" max="8713" width="14.375" style="2" customWidth="1"/>
    <col min="8714" max="8714" width="12.375" style="2" customWidth="1"/>
    <col min="8715" max="8960" width="13.375" style="2"/>
    <col min="8961" max="8961" width="13.375" style="2" customWidth="1"/>
    <col min="8962" max="8962" width="17.125" style="2" customWidth="1"/>
    <col min="8963" max="8963" width="14.5" style="2" customWidth="1"/>
    <col min="8964" max="8967" width="14.625" style="2" customWidth="1"/>
    <col min="8968" max="8968" width="13.375" style="2"/>
    <col min="8969" max="8969" width="14.375" style="2" customWidth="1"/>
    <col min="8970" max="8970" width="12.375" style="2" customWidth="1"/>
    <col min="8971" max="9216" width="13.375" style="2"/>
    <col min="9217" max="9217" width="13.375" style="2" customWidth="1"/>
    <col min="9218" max="9218" width="17.125" style="2" customWidth="1"/>
    <col min="9219" max="9219" width="14.5" style="2" customWidth="1"/>
    <col min="9220" max="9223" width="14.625" style="2" customWidth="1"/>
    <col min="9224" max="9224" width="13.375" style="2"/>
    <col min="9225" max="9225" width="14.375" style="2" customWidth="1"/>
    <col min="9226" max="9226" width="12.375" style="2" customWidth="1"/>
    <col min="9227" max="9472" width="13.375" style="2"/>
    <col min="9473" max="9473" width="13.375" style="2" customWidth="1"/>
    <col min="9474" max="9474" width="17.125" style="2" customWidth="1"/>
    <col min="9475" max="9475" width="14.5" style="2" customWidth="1"/>
    <col min="9476" max="9479" width="14.625" style="2" customWidth="1"/>
    <col min="9480" max="9480" width="13.375" style="2"/>
    <col min="9481" max="9481" width="14.375" style="2" customWidth="1"/>
    <col min="9482" max="9482" width="12.375" style="2" customWidth="1"/>
    <col min="9483" max="9728" width="13.375" style="2"/>
    <col min="9729" max="9729" width="13.375" style="2" customWidth="1"/>
    <col min="9730" max="9730" width="17.125" style="2" customWidth="1"/>
    <col min="9731" max="9731" width="14.5" style="2" customWidth="1"/>
    <col min="9732" max="9735" width="14.625" style="2" customWidth="1"/>
    <col min="9736" max="9736" width="13.375" style="2"/>
    <col min="9737" max="9737" width="14.375" style="2" customWidth="1"/>
    <col min="9738" max="9738" width="12.375" style="2" customWidth="1"/>
    <col min="9739" max="9984" width="13.375" style="2"/>
    <col min="9985" max="9985" width="13.375" style="2" customWidth="1"/>
    <col min="9986" max="9986" width="17.125" style="2" customWidth="1"/>
    <col min="9987" max="9987" width="14.5" style="2" customWidth="1"/>
    <col min="9988" max="9991" width="14.625" style="2" customWidth="1"/>
    <col min="9992" max="9992" width="13.375" style="2"/>
    <col min="9993" max="9993" width="14.375" style="2" customWidth="1"/>
    <col min="9994" max="9994" width="12.37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4.5" style="2" customWidth="1"/>
    <col min="10244" max="10247" width="14.625" style="2" customWidth="1"/>
    <col min="10248" max="10248" width="13.375" style="2"/>
    <col min="10249" max="10249" width="14.375" style="2" customWidth="1"/>
    <col min="10250" max="10250" width="12.37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4.5" style="2" customWidth="1"/>
    <col min="10500" max="10503" width="14.625" style="2" customWidth="1"/>
    <col min="10504" max="10504" width="13.375" style="2"/>
    <col min="10505" max="10505" width="14.375" style="2" customWidth="1"/>
    <col min="10506" max="10506" width="12.37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4.5" style="2" customWidth="1"/>
    <col min="10756" max="10759" width="14.625" style="2" customWidth="1"/>
    <col min="10760" max="10760" width="13.375" style="2"/>
    <col min="10761" max="10761" width="14.375" style="2" customWidth="1"/>
    <col min="10762" max="10762" width="12.37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4.5" style="2" customWidth="1"/>
    <col min="11012" max="11015" width="14.625" style="2" customWidth="1"/>
    <col min="11016" max="11016" width="13.375" style="2"/>
    <col min="11017" max="11017" width="14.375" style="2" customWidth="1"/>
    <col min="11018" max="11018" width="12.37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4.5" style="2" customWidth="1"/>
    <col min="11268" max="11271" width="14.625" style="2" customWidth="1"/>
    <col min="11272" max="11272" width="13.375" style="2"/>
    <col min="11273" max="11273" width="14.375" style="2" customWidth="1"/>
    <col min="11274" max="11274" width="12.37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4.5" style="2" customWidth="1"/>
    <col min="11524" max="11527" width="14.625" style="2" customWidth="1"/>
    <col min="11528" max="11528" width="13.375" style="2"/>
    <col min="11529" max="11529" width="14.375" style="2" customWidth="1"/>
    <col min="11530" max="11530" width="12.37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4.5" style="2" customWidth="1"/>
    <col min="11780" max="11783" width="14.625" style="2" customWidth="1"/>
    <col min="11784" max="11784" width="13.375" style="2"/>
    <col min="11785" max="11785" width="14.375" style="2" customWidth="1"/>
    <col min="11786" max="11786" width="12.37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4.5" style="2" customWidth="1"/>
    <col min="12036" max="12039" width="14.625" style="2" customWidth="1"/>
    <col min="12040" max="12040" width="13.375" style="2"/>
    <col min="12041" max="12041" width="14.375" style="2" customWidth="1"/>
    <col min="12042" max="12042" width="12.37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4.5" style="2" customWidth="1"/>
    <col min="12292" max="12295" width="14.625" style="2" customWidth="1"/>
    <col min="12296" max="12296" width="13.375" style="2"/>
    <col min="12297" max="12297" width="14.375" style="2" customWidth="1"/>
    <col min="12298" max="12298" width="12.37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4.5" style="2" customWidth="1"/>
    <col min="12548" max="12551" width="14.625" style="2" customWidth="1"/>
    <col min="12552" max="12552" width="13.375" style="2"/>
    <col min="12553" max="12553" width="14.375" style="2" customWidth="1"/>
    <col min="12554" max="12554" width="12.37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4.5" style="2" customWidth="1"/>
    <col min="12804" max="12807" width="14.625" style="2" customWidth="1"/>
    <col min="12808" max="12808" width="13.375" style="2"/>
    <col min="12809" max="12809" width="14.375" style="2" customWidth="1"/>
    <col min="12810" max="12810" width="12.37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4.5" style="2" customWidth="1"/>
    <col min="13060" max="13063" width="14.625" style="2" customWidth="1"/>
    <col min="13064" max="13064" width="13.375" style="2"/>
    <col min="13065" max="13065" width="14.375" style="2" customWidth="1"/>
    <col min="13066" max="13066" width="12.37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4.5" style="2" customWidth="1"/>
    <col min="13316" max="13319" width="14.625" style="2" customWidth="1"/>
    <col min="13320" max="13320" width="13.375" style="2"/>
    <col min="13321" max="13321" width="14.375" style="2" customWidth="1"/>
    <col min="13322" max="13322" width="12.37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4.5" style="2" customWidth="1"/>
    <col min="13572" max="13575" width="14.625" style="2" customWidth="1"/>
    <col min="13576" max="13576" width="13.375" style="2"/>
    <col min="13577" max="13577" width="14.375" style="2" customWidth="1"/>
    <col min="13578" max="13578" width="12.37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4.5" style="2" customWidth="1"/>
    <col min="13828" max="13831" width="14.625" style="2" customWidth="1"/>
    <col min="13832" max="13832" width="13.375" style="2"/>
    <col min="13833" max="13833" width="14.375" style="2" customWidth="1"/>
    <col min="13834" max="13834" width="12.37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4.5" style="2" customWidth="1"/>
    <col min="14084" max="14087" width="14.625" style="2" customWidth="1"/>
    <col min="14088" max="14088" width="13.375" style="2"/>
    <col min="14089" max="14089" width="14.375" style="2" customWidth="1"/>
    <col min="14090" max="14090" width="12.37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4.5" style="2" customWidth="1"/>
    <col min="14340" max="14343" width="14.625" style="2" customWidth="1"/>
    <col min="14344" max="14344" width="13.375" style="2"/>
    <col min="14345" max="14345" width="14.375" style="2" customWidth="1"/>
    <col min="14346" max="14346" width="12.37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4.5" style="2" customWidth="1"/>
    <col min="14596" max="14599" width="14.625" style="2" customWidth="1"/>
    <col min="14600" max="14600" width="13.375" style="2"/>
    <col min="14601" max="14601" width="14.375" style="2" customWidth="1"/>
    <col min="14602" max="14602" width="12.37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4.5" style="2" customWidth="1"/>
    <col min="14852" max="14855" width="14.625" style="2" customWidth="1"/>
    <col min="14856" max="14856" width="13.375" style="2"/>
    <col min="14857" max="14857" width="14.375" style="2" customWidth="1"/>
    <col min="14858" max="14858" width="12.37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4.5" style="2" customWidth="1"/>
    <col min="15108" max="15111" width="14.625" style="2" customWidth="1"/>
    <col min="15112" max="15112" width="13.375" style="2"/>
    <col min="15113" max="15113" width="14.375" style="2" customWidth="1"/>
    <col min="15114" max="15114" width="12.37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4.5" style="2" customWidth="1"/>
    <col min="15364" max="15367" width="14.625" style="2" customWidth="1"/>
    <col min="15368" max="15368" width="13.375" style="2"/>
    <col min="15369" max="15369" width="14.375" style="2" customWidth="1"/>
    <col min="15370" max="15370" width="12.37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4.5" style="2" customWidth="1"/>
    <col min="15620" max="15623" width="14.625" style="2" customWidth="1"/>
    <col min="15624" max="15624" width="13.375" style="2"/>
    <col min="15625" max="15625" width="14.375" style="2" customWidth="1"/>
    <col min="15626" max="15626" width="12.37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4.5" style="2" customWidth="1"/>
    <col min="15876" max="15879" width="14.625" style="2" customWidth="1"/>
    <col min="15880" max="15880" width="13.375" style="2"/>
    <col min="15881" max="15881" width="14.375" style="2" customWidth="1"/>
    <col min="15882" max="15882" width="12.37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4.5" style="2" customWidth="1"/>
    <col min="16132" max="16135" width="14.625" style="2" customWidth="1"/>
    <col min="16136" max="16136" width="13.375" style="2"/>
    <col min="16137" max="16137" width="14.375" style="2" customWidth="1"/>
    <col min="16138" max="16138" width="12.37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285</v>
      </c>
    </row>
    <row r="7" spans="1:10" ht="18" thickBot="1" x14ac:dyDescent="0.25">
      <c r="B7" s="4"/>
      <c r="C7" s="82" t="s">
        <v>286</v>
      </c>
      <c r="D7" s="31" t="s">
        <v>237</v>
      </c>
      <c r="E7" s="4"/>
      <c r="F7" s="4"/>
      <c r="G7" s="4"/>
      <c r="H7" s="4"/>
      <c r="I7" s="31" t="s">
        <v>287</v>
      </c>
      <c r="J7" s="4"/>
    </row>
    <row r="8" spans="1:10" x14ac:dyDescent="0.2">
      <c r="C8" s="6"/>
      <c r="D8" s="7"/>
      <c r="E8" s="7"/>
      <c r="F8" s="81" t="s">
        <v>288</v>
      </c>
      <c r="G8" s="7"/>
      <c r="H8" s="7"/>
      <c r="I8" s="7"/>
      <c r="J8" s="7"/>
    </row>
    <row r="9" spans="1:10" x14ac:dyDescent="0.2">
      <c r="C9" s="38" t="s">
        <v>289</v>
      </c>
      <c r="D9" s="6"/>
      <c r="E9" s="7"/>
      <c r="F9" s="81" t="s">
        <v>290</v>
      </c>
      <c r="G9" s="7"/>
      <c r="H9" s="7"/>
      <c r="I9" s="6"/>
      <c r="J9" s="6"/>
    </row>
    <row r="10" spans="1:10" x14ac:dyDescent="0.2">
      <c r="C10" s="38" t="s">
        <v>291</v>
      </c>
      <c r="D10" s="21" t="s">
        <v>292</v>
      </c>
      <c r="E10" s="6"/>
      <c r="F10" s="6"/>
      <c r="G10" s="38" t="s">
        <v>293</v>
      </c>
      <c r="H10" s="6"/>
      <c r="I10" s="21" t="s">
        <v>246</v>
      </c>
      <c r="J10" s="21" t="s">
        <v>271</v>
      </c>
    </row>
    <row r="11" spans="1:10" x14ac:dyDescent="0.2">
      <c r="B11" s="7"/>
      <c r="C11" s="36"/>
      <c r="D11" s="36"/>
      <c r="E11" s="33" t="s">
        <v>294</v>
      </c>
      <c r="F11" s="33" t="s">
        <v>295</v>
      </c>
      <c r="G11" s="8" t="s">
        <v>296</v>
      </c>
      <c r="H11" s="33" t="s">
        <v>251</v>
      </c>
      <c r="I11" s="36"/>
      <c r="J11" s="33" t="s">
        <v>278</v>
      </c>
    </row>
    <row r="12" spans="1:10" x14ac:dyDescent="0.2">
      <c r="C12" s="6"/>
    </row>
    <row r="13" spans="1:10" x14ac:dyDescent="0.2">
      <c r="B13" s="1" t="s">
        <v>297</v>
      </c>
      <c r="C13" s="10">
        <f t="shared" ref="C13:C25" si="0">D13+I13+J13+SUM(C32:H32)</f>
        <v>27580</v>
      </c>
      <c r="D13" s="11">
        <f t="shared" ref="D13:D23" si="1">SUM(E13:H13)</f>
        <v>18487</v>
      </c>
      <c r="E13" s="18">
        <v>3204</v>
      </c>
      <c r="F13" s="18">
        <v>10524</v>
      </c>
      <c r="G13" s="18">
        <v>4652</v>
      </c>
      <c r="H13" s="18">
        <v>107</v>
      </c>
      <c r="I13" s="18">
        <v>3049</v>
      </c>
      <c r="J13" s="18">
        <v>909</v>
      </c>
    </row>
    <row r="14" spans="1:10" x14ac:dyDescent="0.2">
      <c r="B14" s="1" t="s">
        <v>298</v>
      </c>
      <c r="C14" s="10">
        <f t="shared" si="0"/>
        <v>30262</v>
      </c>
      <c r="D14" s="11">
        <f t="shared" si="1"/>
        <v>19662</v>
      </c>
      <c r="E14" s="18">
        <v>3241</v>
      </c>
      <c r="F14" s="18">
        <v>11318</v>
      </c>
      <c r="G14" s="18">
        <v>4998</v>
      </c>
      <c r="H14" s="18">
        <v>105</v>
      </c>
      <c r="I14" s="18">
        <v>3469</v>
      </c>
      <c r="J14" s="18">
        <v>971</v>
      </c>
    </row>
    <row r="15" spans="1:10" x14ac:dyDescent="0.2">
      <c r="B15" s="1" t="s">
        <v>299</v>
      </c>
      <c r="C15" s="10">
        <f t="shared" si="0"/>
        <v>31712</v>
      </c>
      <c r="D15" s="11">
        <f t="shared" si="1"/>
        <v>20486</v>
      </c>
      <c r="E15" s="18">
        <v>3276</v>
      </c>
      <c r="F15" s="18">
        <v>11848</v>
      </c>
      <c r="G15" s="18">
        <v>5258</v>
      </c>
      <c r="H15" s="18">
        <v>104</v>
      </c>
      <c r="I15" s="18">
        <v>3656</v>
      </c>
      <c r="J15" s="18">
        <v>1001</v>
      </c>
    </row>
    <row r="16" spans="1:10" x14ac:dyDescent="0.2">
      <c r="B16" s="1" t="s">
        <v>300</v>
      </c>
      <c r="C16" s="10">
        <f t="shared" si="0"/>
        <v>32779</v>
      </c>
      <c r="D16" s="11">
        <f t="shared" si="1"/>
        <v>21261</v>
      </c>
      <c r="E16" s="18">
        <v>3385</v>
      </c>
      <c r="F16" s="18">
        <v>12522</v>
      </c>
      <c r="G16" s="18">
        <v>5223</v>
      </c>
      <c r="H16" s="18">
        <v>131</v>
      </c>
      <c r="I16" s="18">
        <v>3698</v>
      </c>
      <c r="J16" s="18">
        <v>1038</v>
      </c>
    </row>
    <row r="17" spans="2:10" x14ac:dyDescent="0.2">
      <c r="B17" s="1" t="s">
        <v>301</v>
      </c>
      <c r="C17" s="10">
        <f t="shared" si="0"/>
        <v>32974</v>
      </c>
      <c r="D17" s="11">
        <f t="shared" si="1"/>
        <v>21724</v>
      </c>
      <c r="E17" s="18">
        <v>3348</v>
      </c>
      <c r="F17" s="18">
        <v>13103</v>
      </c>
      <c r="G17" s="18">
        <v>5127</v>
      </c>
      <c r="H17" s="18">
        <v>146</v>
      </c>
      <c r="I17" s="18">
        <v>3641</v>
      </c>
      <c r="J17" s="18">
        <v>1016</v>
      </c>
    </row>
    <row r="18" spans="2:10" x14ac:dyDescent="0.2">
      <c r="B18" s="1" t="s">
        <v>302</v>
      </c>
      <c r="C18" s="10">
        <f t="shared" si="0"/>
        <v>33305.22</v>
      </c>
      <c r="D18" s="11">
        <f t="shared" si="1"/>
        <v>21817.22</v>
      </c>
      <c r="E18" s="18">
        <v>3283.39</v>
      </c>
      <c r="F18" s="18">
        <v>13169.83</v>
      </c>
      <c r="G18" s="18">
        <v>5183</v>
      </c>
      <c r="H18" s="18">
        <v>181</v>
      </c>
      <c r="I18" s="18">
        <v>3769</v>
      </c>
      <c r="J18" s="18">
        <v>1049</v>
      </c>
    </row>
    <row r="19" spans="2:10" x14ac:dyDescent="0.2">
      <c r="B19" s="1" t="s">
        <v>303</v>
      </c>
      <c r="C19" s="10">
        <f t="shared" si="0"/>
        <v>34423.050000000003</v>
      </c>
      <c r="D19" s="11">
        <f t="shared" si="1"/>
        <v>22635.05</v>
      </c>
      <c r="E19" s="18">
        <v>3393.52</v>
      </c>
      <c r="F19" s="18">
        <v>13774.66</v>
      </c>
      <c r="G19" s="18">
        <v>5245.39</v>
      </c>
      <c r="H19" s="18">
        <v>221.48</v>
      </c>
      <c r="I19" s="18">
        <v>3889</v>
      </c>
      <c r="J19" s="18">
        <v>1067</v>
      </c>
    </row>
    <row r="20" spans="2:10" x14ac:dyDescent="0.2">
      <c r="B20" s="1" t="s">
        <v>304</v>
      </c>
      <c r="C20" s="10">
        <f t="shared" si="0"/>
        <v>33352.86</v>
      </c>
      <c r="D20" s="11">
        <f t="shared" si="1"/>
        <v>21842.69</v>
      </c>
      <c r="E20" s="18">
        <v>3544.49</v>
      </c>
      <c r="F20" s="18">
        <v>13264.97</v>
      </c>
      <c r="G20" s="18">
        <v>4779.87</v>
      </c>
      <c r="H20" s="18">
        <v>253.36</v>
      </c>
      <c r="I20" s="18">
        <v>3973</v>
      </c>
      <c r="J20" s="18">
        <v>1073</v>
      </c>
    </row>
    <row r="21" spans="2:10" x14ac:dyDescent="0.2">
      <c r="B21" s="1" t="s">
        <v>305</v>
      </c>
      <c r="C21" s="10">
        <f t="shared" si="0"/>
        <v>31616</v>
      </c>
      <c r="D21" s="11">
        <f t="shared" si="1"/>
        <v>19813</v>
      </c>
      <c r="E21" s="18">
        <v>3192</v>
      </c>
      <c r="F21" s="18">
        <v>13116</v>
      </c>
      <c r="G21" s="18">
        <v>3267</v>
      </c>
      <c r="H21" s="18">
        <v>238</v>
      </c>
      <c r="I21" s="18">
        <v>4200</v>
      </c>
      <c r="J21" s="18">
        <v>1072</v>
      </c>
    </row>
    <row r="22" spans="2:10" x14ac:dyDescent="0.2">
      <c r="B22" s="1" t="s">
        <v>306</v>
      </c>
      <c r="C22" s="10">
        <f t="shared" si="0"/>
        <v>31200</v>
      </c>
      <c r="D22" s="11">
        <f t="shared" si="1"/>
        <v>19362</v>
      </c>
      <c r="E22" s="18">
        <v>3079</v>
      </c>
      <c r="F22" s="18">
        <v>12885</v>
      </c>
      <c r="G22" s="18">
        <v>3200</v>
      </c>
      <c r="H22" s="18">
        <v>198</v>
      </c>
      <c r="I22" s="18">
        <v>4292</v>
      </c>
      <c r="J22" s="18">
        <v>1060</v>
      </c>
    </row>
    <row r="23" spans="2:10" x14ac:dyDescent="0.2">
      <c r="B23" s="1" t="s">
        <v>307</v>
      </c>
      <c r="C23" s="10">
        <f t="shared" si="0"/>
        <v>28334.67</v>
      </c>
      <c r="D23" s="11">
        <f t="shared" si="1"/>
        <v>18796.669999999998</v>
      </c>
      <c r="E23" s="18">
        <v>3140.31</v>
      </c>
      <c r="F23" s="18">
        <v>12489.82</v>
      </c>
      <c r="G23" s="18">
        <v>2993.03</v>
      </c>
      <c r="H23" s="18">
        <v>173.51</v>
      </c>
      <c r="I23" s="18">
        <v>4175</v>
      </c>
      <c r="J23" s="18">
        <v>1087</v>
      </c>
    </row>
    <row r="24" spans="2:10" x14ac:dyDescent="0.2">
      <c r="B24" s="1" t="s">
        <v>308</v>
      </c>
      <c r="C24" s="10">
        <f t="shared" si="0"/>
        <v>28142</v>
      </c>
      <c r="D24" s="11">
        <v>18656</v>
      </c>
      <c r="E24" s="28" t="s">
        <v>50</v>
      </c>
      <c r="F24" s="28" t="s">
        <v>50</v>
      </c>
      <c r="G24" s="28" t="s">
        <v>50</v>
      </c>
      <c r="H24" s="28" t="s">
        <v>50</v>
      </c>
      <c r="I24" s="18">
        <v>4086</v>
      </c>
      <c r="J24" s="18">
        <v>1127</v>
      </c>
    </row>
    <row r="25" spans="2:10" x14ac:dyDescent="0.2">
      <c r="B25" s="3" t="s">
        <v>309</v>
      </c>
      <c r="C25" s="14">
        <f t="shared" si="0"/>
        <v>27120</v>
      </c>
      <c r="D25" s="13">
        <v>17588</v>
      </c>
      <c r="E25" s="28" t="s">
        <v>50</v>
      </c>
      <c r="F25" s="28" t="s">
        <v>50</v>
      </c>
      <c r="G25" s="28" t="s">
        <v>50</v>
      </c>
      <c r="H25" s="28" t="s">
        <v>50</v>
      </c>
      <c r="I25" s="42">
        <v>3942</v>
      </c>
      <c r="J25" s="42">
        <v>1127</v>
      </c>
    </row>
    <row r="26" spans="2:10" ht="18" thickBot="1" x14ac:dyDescent="0.25">
      <c r="B26" s="31" t="s">
        <v>267</v>
      </c>
      <c r="C26" s="20"/>
      <c r="D26" s="4"/>
      <c r="E26" s="4"/>
      <c r="F26" s="4"/>
      <c r="G26" s="4"/>
      <c r="H26" s="4"/>
      <c r="I26" s="4"/>
      <c r="J26" s="4"/>
    </row>
    <row r="27" spans="2:10" x14ac:dyDescent="0.2">
      <c r="C27" s="36"/>
      <c r="D27" s="7"/>
      <c r="E27" s="81" t="s">
        <v>310</v>
      </c>
      <c r="F27" s="7"/>
      <c r="G27" s="7"/>
      <c r="H27" s="7"/>
      <c r="I27" s="6"/>
      <c r="J27" s="7"/>
    </row>
    <row r="28" spans="2:10" x14ac:dyDescent="0.2">
      <c r="C28" s="6"/>
      <c r="D28" s="6"/>
      <c r="E28" s="38" t="s">
        <v>269</v>
      </c>
      <c r="F28" s="6"/>
      <c r="G28" s="38" t="s">
        <v>270</v>
      </c>
      <c r="H28" s="6"/>
      <c r="I28" s="21" t="s">
        <v>311</v>
      </c>
      <c r="J28" s="6"/>
    </row>
    <row r="29" spans="2:10" x14ac:dyDescent="0.2">
      <c r="C29" s="21" t="s">
        <v>312</v>
      </c>
      <c r="D29" s="21" t="s">
        <v>313</v>
      </c>
      <c r="E29" s="38" t="s">
        <v>274</v>
      </c>
      <c r="F29" s="21" t="s">
        <v>314</v>
      </c>
      <c r="G29" s="38" t="s">
        <v>274</v>
      </c>
      <c r="H29" s="21" t="s">
        <v>276</v>
      </c>
      <c r="I29" s="21" t="s">
        <v>315</v>
      </c>
      <c r="J29" s="21" t="s">
        <v>277</v>
      </c>
    </row>
    <row r="30" spans="2:10" x14ac:dyDescent="0.2">
      <c r="B30" s="7"/>
      <c r="C30" s="36"/>
      <c r="D30" s="36"/>
      <c r="E30" s="8" t="s">
        <v>316</v>
      </c>
      <c r="F30" s="33" t="s">
        <v>317</v>
      </c>
      <c r="G30" s="8" t="s">
        <v>316</v>
      </c>
      <c r="H30" s="33" t="s">
        <v>274</v>
      </c>
      <c r="I30" s="36"/>
      <c r="J30" s="33" t="s">
        <v>318</v>
      </c>
    </row>
    <row r="31" spans="2:10" x14ac:dyDescent="0.2">
      <c r="C31" s="6"/>
      <c r="H31" s="18"/>
    </row>
    <row r="32" spans="2:10" x14ac:dyDescent="0.2">
      <c r="B32" s="1" t="s">
        <v>297</v>
      </c>
      <c r="C32" s="17">
        <v>2517</v>
      </c>
      <c r="D32" s="18">
        <v>410</v>
      </c>
      <c r="E32" s="18">
        <v>577</v>
      </c>
      <c r="F32" s="18">
        <v>1346</v>
      </c>
      <c r="G32" s="18">
        <v>136</v>
      </c>
      <c r="H32" s="18">
        <v>149</v>
      </c>
      <c r="I32" s="11">
        <f t="shared" ref="I32:I44" si="2">J32+SUM(C51:J51)</f>
        <v>4769</v>
      </c>
      <c r="J32" s="18">
        <v>55</v>
      </c>
    </row>
    <row r="33" spans="2:11" x14ac:dyDescent="0.2">
      <c r="B33" s="1" t="s">
        <v>298</v>
      </c>
      <c r="C33" s="17">
        <v>3044</v>
      </c>
      <c r="D33" s="18">
        <v>458</v>
      </c>
      <c r="E33" s="18">
        <v>1021</v>
      </c>
      <c r="F33" s="18">
        <v>1371</v>
      </c>
      <c r="G33" s="18">
        <v>125</v>
      </c>
      <c r="H33" s="18">
        <v>141</v>
      </c>
      <c r="I33" s="11">
        <f t="shared" si="2"/>
        <v>5207</v>
      </c>
      <c r="J33" s="18">
        <v>54</v>
      </c>
    </row>
    <row r="34" spans="2:11" x14ac:dyDescent="0.2">
      <c r="B34" s="1" t="s">
        <v>299</v>
      </c>
      <c r="C34" s="17">
        <v>3166</v>
      </c>
      <c r="D34" s="18">
        <v>505</v>
      </c>
      <c r="E34" s="18">
        <v>1189</v>
      </c>
      <c r="F34" s="18">
        <v>1459</v>
      </c>
      <c r="G34" s="18">
        <v>109</v>
      </c>
      <c r="H34" s="18">
        <v>141</v>
      </c>
      <c r="I34" s="11">
        <f t="shared" si="2"/>
        <v>5564</v>
      </c>
      <c r="J34" s="18">
        <v>83</v>
      </c>
    </row>
    <row r="35" spans="2:11" x14ac:dyDescent="0.2">
      <c r="B35" s="1" t="s">
        <v>300</v>
      </c>
      <c r="C35" s="17">
        <v>3284</v>
      </c>
      <c r="D35" s="18">
        <v>532</v>
      </c>
      <c r="E35" s="18">
        <v>1145</v>
      </c>
      <c r="F35" s="18">
        <v>1582</v>
      </c>
      <c r="G35" s="18">
        <v>102</v>
      </c>
      <c r="H35" s="18">
        <v>137</v>
      </c>
      <c r="I35" s="11">
        <f t="shared" si="2"/>
        <v>6952</v>
      </c>
      <c r="J35" s="18">
        <v>96</v>
      </c>
    </row>
    <row r="36" spans="2:11" x14ac:dyDescent="0.2">
      <c r="B36" s="1" t="s">
        <v>301</v>
      </c>
      <c r="C36" s="17">
        <v>3015</v>
      </c>
      <c r="D36" s="18">
        <v>568</v>
      </c>
      <c r="E36" s="18">
        <v>1074</v>
      </c>
      <c r="F36" s="18">
        <v>1716</v>
      </c>
      <c r="G36" s="18">
        <v>84</v>
      </c>
      <c r="H36" s="18">
        <v>136</v>
      </c>
      <c r="I36" s="11">
        <f t="shared" si="2"/>
        <v>7764.72</v>
      </c>
      <c r="J36" s="18">
        <v>106.72</v>
      </c>
    </row>
    <row r="37" spans="2:11" x14ac:dyDescent="0.2">
      <c r="B37" s="1" t="s">
        <v>302</v>
      </c>
      <c r="C37" s="17">
        <v>3020</v>
      </c>
      <c r="D37" s="18">
        <v>566</v>
      </c>
      <c r="E37" s="18">
        <v>1041</v>
      </c>
      <c r="F37" s="18">
        <v>1826</v>
      </c>
      <c r="G37" s="18">
        <v>90</v>
      </c>
      <c r="H37" s="18">
        <v>127</v>
      </c>
      <c r="I37" s="11">
        <f t="shared" si="2"/>
        <v>8694.19</v>
      </c>
      <c r="J37" s="18">
        <v>99.19</v>
      </c>
    </row>
    <row r="38" spans="2:11" x14ac:dyDescent="0.2">
      <c r="B38" s="1" t="s">
        <v>303</v>
      </c>
      <c r="C38" s="17">
        <v>3003</v>
      </c>
      <c r="D38" s="18">
        <v>633</v>
      </c>
      <c r="E38" s="18">
        <v>1006</v>
      </c>
      <c r="F38" s="18">
        <v>1981</v>
      </c>
      <c r="G38" s="18">
        <v>115</v>
      </c>
      <c r="H38" s="18">
        <v>94</v>
      </c>
      <c r="I38" s="11">
        <f t="shared" si="2"/>
        <v>8628.4599999999991</v>
      </c>
      <c r="J38" s="18">
        <v>105.46</v>
      </c>
    </row>
    <row r="39" spans="2:11" x14ac:dyDescent="0.2">
      <c r="B39" s="1" t="s">
        <v>304</v>
      </c>
      <c r="C39" s="17">
        <v>3008</v>
      </c>
      <c r="D39" s="18">
        <v>655.16999999999996</v>
      </c>
      <c r="E39" s="18">
        <v>472</v>
      </c>
      <c r="F39" s="18">
        <v>2130</v>
      </c>
      <c r="G39" s="18">
        <v>109</v>
      </c>
      <c r="H39" s="18">
        <v>90</v>
      </c>
      <c r="I39" s="11">
        <f t="shared" si="2"/>
        <v>8858</v>
      </c>
      <c r="J39" s="18">
        <v>101</v>
      </c>
    </row>
    <row r="40" spans="2:11" x14ac:dyDescent="0.2">
      <c r="B40" s="1" t="s">
        <v>305</v>
      </c>
      <c r="C40" s="17">
        <v>2784</v>
      </c>
      <c r="D40" s="18">
        <v>665</v>
      </c>
      <c r="E40" s="18">
        <v>628</v>
      </c>
      <c r="F40" s="18">
        <v>2265</v>
      </c>
      <c r="G40" s="18">
        <v>104</v>
      </c>
      <c r="H40" s="18">
        <v>85</v>
      </c>
      <c r="I40" s="11">
        <f t="shared" si="2"/>
        <v>9231</v>
      </c>
      <c r="J40" s="18">
        <v>97</v>
      </c>
    </row>
    <row r="41" spans="2:11" x14ac:dyDescent="0.2">
      <c r="B41" s="1" t="s">
        <v>306</v>
      </c>
      <c r="C41" s="17">
        <v>2281</v>
      </c>
      <c r="D41" s="18">
        <v>693</v>
      </c>
      <c r="E41" s="18">
        <v>842</v>
      </c>
      <c r="F41" s="18">
        <v>2486</v>
      </c>
      <c r="G41" s="18">
        <v>106</v>
      </c>
      <c r="H41" s="18">
        <v>78</v>
      </c>
      <c r="I41" s="11">
        <f t="shared" si="2"/>
        <v>9521</v>
      </c>
      <c r="J41" s="18">
        <v>94</v>
      </c>
    </row>
    <row r="42" spans="2:11" x14ac:dyDescent="0.2">
      <c r="B42" s="1" t="s">
        <v>307</v>
      </c>
      <c r="C42" s="17">
        <v>28</v>
      </c>
      <c r="D42" s="18">
        <v>701</v>
      </c>
      <c r="E42" s="18">
        <v>757</v>
      </c>
      <c r="F42" s="18">
        <v>2615</v>
      </c>
      <c r="G42" s="18">
        <v>118</v>
      </c>
      <c r="H42" s="18">
        <v>57</v>
      </c>
      <c r="I42" s="11">
        <f t="shared" si="2"/>
        <v>9667.24</v>
      </c>
      <c r="J42" s="18">
        <v>98.24</v>
      </c>
    </row>
    <row r="43" spans="2:11" x14ac:dyDescent="0.2">
      <c r="B43" s="1" t="s">
        <v>319</v>
      </c>
      <c r="C43" s="17">
        <v>28</v>
      </c>
      <c r="D43" s="18">
        <v>715</v>
      </c>
      <c r="E43" s="18">
        <v>700</v>
      </c>
      <c r="F43" s="18">
        <v>2685</v>
      </c>
      <c r="G43" s="18">
        <v>118</v>
      </c>
      <c r="H43" s="18">
        <v>27</v>
      </c>
      <c r="I43" s="11">
        <f t="shared" si="2"/>
        <v>9438</v>
      </c>
      <c r="J43" s="18">
        <v>84</v>
      </c>
    </row>
    <row r="44" spans="2:11" x14ac:dyDescent="0.2">
      <c r="B44" s="3" t="s">
        <v>309</v>
      </c>
      <c r="C44" s="41">
        <v>32</v>
      </c>
      <c r="D44" s="42">
        <v>718</v>
      </c>
      <c r="E44" s="42">
        <v>835</v>
      </c>
      <c r="F44" s="42">
        <v>2741</v>
      </c>
      <c r="G44" s="42">
        <v>135</v>
      </c>
      <c r="H44" s="42">
        <v>2</v>
      </c>
      <c r="I44" s="13">
        <f t="shared" si="2"/>
        <v>9163</v>
      </c>
      <c r="J44" s="42">
        <v>72</v>
      </c>
    </row>
    <row r="45" spans="2:11" ht="18" thickBot="1" x14ac:dyDescent="0.25">
      <c r="B45" s="4"/>
      <c r="C45" s="20"/>
      <c r="D45" s="4"/>
      <c r="E45" s="4"/>
      <c r="F45" s="4"/>
      <c r="G45" s="4"/>
      <c r="H45" s="4"/>
      <c r="I45" s="4"/>
      <c r="J45" s="83"/>
    </row>
    <row r="46" spans="2:11" x14ac:dyDescent="0.2">
      <c r="C46" s="36"/>
      <c r="D46" s="7"/>
      <c r="E46" s="7"/>
      <c r="F46" s="81" t="s">
        <v>320</v>
      </c>
      <c r="G46" s="7"/>
      <c r="H46" s="7"/>
      <c r="I46" s="7"/>
      <c r="J46" s="7"/>
    </row>
    <row r="47" spans="2:11" x14ac:dyDescent="0.2">
      <c r="C47" s="21" t="s">
        <v>321</v>
      </c>
      <c r="D47" s="38" t="s">
        <v>322</v>
      </c>
      <c r="E47" s="21" t="s">
        <v>323</v>
      </c>
      <c r="F47" s="21" t="s">
        <v>324</v>
      </c>
      <c r="G47" s="21" t="s">
        <v>325</v>
      </c>
      <c r="H47" s="38" t="s">
        <v>326</v>
      </c>
      <c r="I47" s="21" t="s">
        <v>327</v>
      </c>
      <c r="J47" s="38" t="s">
        <v>328</v>
      </c>
      <c r="K47" s="22"/>
    </row>
    <row r="48" spans="2:11" x14ac:dyDescent="0.2">
      <c r="C48" s="84" t="s">
        <v>329</v>
      </c>
      <c r="D48" s="85" t="s">
        <v>330</v>
      </c>
      <c r="E48" s="21" t="s">
        <v>331</v>
      </c>
      <c r="F48" s="21" t="s">
        <v>331</v>
      </c>
      <c r="G48" s="21" t="s">
        <v>332</v>
      </c>
      <c r="H48" s="38" t="s">
        <v>332</v>
      </c>
      <c r="I48" s="21" t="s">
        <v>333</v>
      </c>
      <c r="J48" s="38" t="s">
        <v>334</v>
      </c>
      <c r="K48" s="22"/>
    </row>
    <row r="49" spans="2:11" x14ac:dyDescent="0.2">
      <c r="B49" s="7"/>
      <c r="C49" s="86" t="s">
        <v>335</v>
      </c>
      <c r="D49" s="87" t="s">
        <v>336</v>
      </c>
      <c r="E49" s="33" t="s">
        <v>337</v>
      </c>
      <c r="F49" s="33" t="s">
        <v>337</v>
      </c>
      <c r="G49" s="33" t="s">
        <v>338</v>
      </c>
      <c r="H49" s="33" t="s">
        <v>337</v>
      </c>
      <c r="I49" s="86" t="s">
        <v>339</v>
      </c>
      <c r="J49" s="8" t="s">
        <v>340</v>
      </c>
      <c r="K49" s="88"/>
    </row>
    <row r="50" spans="2:11" x14ac:dyDescent="0.2">
      <c r="C50" s="6"/>
    </row>
    <row r="51" spans="2:11" x14ac:dyDescent="0.2">
      <c r="B51" s="1" t="s">
        <v>297</v>
      </c>
      <c r="C51" s="17">
        <v>386</v>
      </c>
      <c r="D51" s="18">
        <v>673</v>
      </c>
      <c r="E51" s="18">
        <v>2626</v>
      </c>
      <c r="F51" s="18">
        <v>564</v>
      </c>
      <c r="G51" s="18">
        <v>395</v>
      </c>
      <c r="H51" s="28" t="s">
        <v>50</v>
      </c>
      <c r="I51" s="28" t="s">
        <v>50</v>
      </c>
      <c r="J51" s="28">
        <v>70</v>
      </c>
      <c r="K51" s="18"/>
    </row>
    <row r="52" spans="2:11" x14ac:dyDescent="0.2">
      <c r="B52" s="1" t="s">
        <v>298</v>
      </c>
      <c r="C52" s="17">
        <v>403</v>
      </c>
      <c r="D52" s="18">
        <v>748</v>
      </c>
      <c r="E52" s="18">
        <v>2944</v>
      </c>
      <c r="F52" s="18">
        <v>552</v>
      </c>
      <c r="G52" s="18">
        <v>427</v>
      </c>
      <c r="H52" s="28" t="s">
        <v>50</v>
      </c>
      <c r="I52" s="28" t="s">
        <v>50</v>
      </c>
      <c r="J52" s="28">
        <v>79</v>
      </c>
      <c r="K52" s="18"/>
    </row>
    <row r="53" spans="2:11" x14ac:dyDescent="0.2">
      <c r="B53" s="1" t="s">
        <v>299</v>
      </c>
      <c r="C53" s="17">
        <v>391</v>
      </c>
      <c r="D53" s="18">
        <v>785</v>
      </c>
      <c r="E53" s="18">
        <v>3208</v>
      </c>
      <c r="F53" s="18">
        <v>531</v>
      </c>
      <c r="G53" s="18">
        <v>476</v>
      </c>
      <c r="H53" s="28" t="s">
        <v>50</v>
      </c>
      <c r="I53" s="28" t="s">
        <v>50</v>
      </c>
      <c r="J53" s="28">
        <v>90</v>
      </c>
      <c r="K53" s="18"/>
    </row>
    <row r="54" spans="2:11" x14ac:dyDescent="0.2">
      <c r="B54" s="1" t="s">
        <v>300</v>
      </c>
      <c r="C54" s="17">
        <v>405</v>
      </c>
      <c r="D54" s="18">
        <v>835</v>
      </c>
      <c r="E54" s="18">
        <v>3607</v>
      </c>
      <c r="F54" s="18">
        <v>540</v>
      </c>
      <c r="G54" s="18">
        <v>518</v>
      </c>
      <c r="H54" s="18">
        <v>783</v>
      </c>
      <c r="I54" s="18">
        <v>53</v>
      </c>
      <c r="J54" s="18">
        <v>115</v>
      </c>
      <c r="K54" s="18"/>
    </row>
    <row r="55" spans="2:11" x14ac:dyDescent="0.2">
      <c r="B55" s="1" t="s">
        <v>301</v>
      </c>
      <c r="C55" s="17">
        <v>453</v>
      </c>
      <c r="D55" s="18">
        <v>936</v>
      </c>
      <c r="E55" s="18">
        <v>4135</v>
      </c>
      <c r="F55" s="18">
        <v>509</v>
      </c>
      <c r="G55" s="18">
        <v>588</v>
      </c>
      <c r="H55" s="18">
        <v>844</v>
      </c>
      <c r="I55" s="18">
        <v>61</v>
      </c>
      <c r="J55" s="18">
        <v>132</v>
      </c>
      <c r="K55" s="18"/>
    </row>
    <row r="56" spans="2:11" x14ac:dyDescent="0.2">
      <c r="B56" s="1" t="s">
        <v>302</v>
      </c>
      <c r="C56" s="17">
        <v>423</v>
      </c>
      <c r="D56" s="18">
        <v>979</v>
      </c>
      <c r="E56" s="18">
        <v>4980</v>
      </c>
      <c r="F56" s="18">
        <v>500</v>
      </c>
      <c r="G56" s="18">
        <v>559</v>
      </c>
      <c r="H56" s="18">
        <v>951</v>
      </c>
      <c r="I56" s="18">
        <v>62</v>
      </c>
      <c r="J56" s="18">
        <v>141</v>
      </c>
      <c r="K56" s="18"/>
    </row>
    <row r="57" spans="2:11" x14ac:dyDescent="0.2">
      <c r="B57" s="1" t="s">
        <v>303</v>
      </c>
      <c r="C57" s="17">
        <v>406</v>
      </c>
      <c r="D57" s="18">
        <v>957</v>
      </c>
      <c r="E57" s="18">
        <v>4998</v>
      </c>
      <c r="F57" s="18">
        <v>453</v>
      </c>
      <c r="G57" s="18">
        <v>483</v>
      </c>
      <c r="H57" s="18">
        <v>1035</v>
      </c>
      <c r="I57" s="18">
        <v>62</v>
      </c>
      <c r="J57" s="18">
        <v>129</v>
      </c>
      <c r="K57" s="18"/>
    </row>
    <row r="58" spans="2:11" x14ac:dyDescent="0.2">
      <c r="B58" s="1" t="s">
        <v>304</v>
      </c>
      <c r="C58" s="17">
        <v>381</v>
      </c>
      <c r="D58" s="18">
        <v>983</v>
      </c>
      <c r="E58" s="18">
        <v>5168</v>
      </c>
      <c r="F58" s="18">
        <v>415</v>
      </c>
      <c r="G58" s="18">
        <v>466</v>
      </c>
      <c r="H58" s="18">
        <v>1160</v>
      </c>
      <c r="I58" s="18">
        <v>54</v>
      </c>
      <c r="J58" s="18">
        <v>130</v>
      </c>
      <c r="K58" s="18"/>
    </row>
    <row r="59" spans="2:11" x14ac:dyDescent="0.2">
      <c r="B59" s="1" t="s">
        <v>305</v>
      </c>
      <c r="C59" s="17">
        <v>363</v>
      </c>
      <c r="D59" s="18">
        <v>1021</v>
      </c>
      <c r="E59" s="18">
        <v>5394</v>
      </c>
      <c r="F59" s="18">
        <v>385</v>
      </c>
      <c r="G59" s="18">
        <v>491</v>
      </c>
      <c r="H59" s="18">
        <v>1297</v>
      </c>
      <c r="I59" s="18">
        <v>52</v>
      </c>
      <c r="J59" s="18">
        <v>131</v>
      </c>
      <c r="K59" s="18"/>
    </row>
    <row r="60" spans="2:11" x14ac:dyDescent="0.2">
      <c r="B60" s="1" t="s">
        <v>306</v>
      </c>
      <c r="C60" s="17">
        <v>733</v>
      </c>
      <c r="D60" s="18">
        <v>1202</v>
      </c>
      <c r="E60" s="18">
        <v>5118</v>
      </c>
      <c r="F60" s="18">
        <v>338</v>
      </c>
      <c r="G60" s="18">
        <v>548</v>
      </c>
      <c r="H60" s="18">
        <v>1439</v>
      </c>
      <c r="I60" s="18">
        <v>49</v>
      </c>
      <c r="J60" s="28" t="s">
        <v>194</v>
      </c>
      <c r="K60" s="18"/>
    </row>
    <row r="61" spans="2:11" x14ac:dyDescent="0.2">
      <c r="B61" s="1" t="s">
        <v>307</v>
      </c>
      <c r="C61" s="17">
        <v>750</v>
      </c>
      <c r="D61" s="18">
        <v>1222</v>
      </c>
      <c r="E61" s="18">
        <v>5073</v>
      </c>
      <c r="F61" s="18">
        <v>299</v>
      </c>
      <c r="G61" s="18">
        <v>596</v>
      </c>
      <c r="H61" s="18">
        <v>1574</v>
      </c>
      <c r="I61" s="18">
        <v>55</v>
      </c>
      <c r="J61" s="28" t="s">
        <v>194</v>
      </c>
      <c r="K61" s="42"/>
    </row>
    <row r="62" spans="2:11" x14ac:dyDescent="0.2">
      <c r="B62" s="1" t="s">
        <v>319</v>
      </c>
      <c r="C62" s="17">
        <v>805</v>
      </c>
      <c r="D62" s="18">
        <v>1076</v>
      </c>
      <c r="E62" s="18">
        <v>4865</v>
      </c>
      <c r="F62" s="18">
        <v>289</v>
      </c>
      <c r="G62" s="18">
        <v>605</v>
      </c>
      <c r="H62" s="18">
        <v>1652</v>
      </c>
      <c r="I62" s="18">
        <v>62</v>
      </c>
      <c r="J62" s="28" t="s">
        <v>194</v>
      </c>
      <c r="K62" s="42"/>
    </row>
    <row r="63" spans="2:11" x14ac:dyDescent="0.2">
      <c r="B63" s="3" t="s">
        <v>309</v>
      </c>
      <c r="C63" s="41">
        <v>731</v>
      </c>
      <c r="D63" s="42">
        <v>1086</v>
      </c>
      <c r="E63" s="42">
        <v>4602</v>
      </c>
      <c r="F63" s="42">
        <v>271</v>
      </c>
      <c r="G63" s="42">
        <v>612</v>
      </c>
      <c r="H63" s="42">
        <v>1735</v>
      </c>
      <c r="I63" s="42">
        <v>54</v>
      </c>
      <c r="J63" s="28" t="s">
        <v>194</v>
      </c>
      <c r="K63" s="42"/>
    </row>
    <row r="64" spans="2:11" ht="17.25" customHeight="1" thickBot="1" x14ac:dyDescent="0.25">
      <c r="B64" s="4"/>
      <c r="C64" s="20"/>
      <c r="D64" s="4"/>
      <c r="E64" s="4"/>
      <c r="F64" s="4"/>
      <c r="G64" s="4"/>
      <c r="H64" s="4"/>
      <c r="I64" s="4"/>
      <c r="J64" s="4"/>
    </row>
    <row r="65" spans="1:3" x14ac:dyDescent="0.2">
      <c r="C65" s="1" t="s">
        <v>341</v>
      </c>
    </row>
    <row r="66" spans="1:3" x14ac:dyDescent="0.2">
      <c r="C66" s="1" t="s">
        <v>342</v>
      </c>
    </row>
    <row r="67" spans="1:3" ht="17.25" customHeight="1" x14ac:dyDescent="0.2">
      <c r="C67" s="1" t="s">
        <v>284</v>
      </c>
    </row>
    <row r="68" spans="1:3" ht="17.25" customHeight="1" x14ac:dyDescent="0.2">
      <c r="A68" s="1"/>
      <c r="C68" s="2" t="s">
        <v>343</v>
      </c>
    </row>
    <row r="69" spans="1:3" x14ac:dyDescent="0.2">
      <c r="C69" s="2" t="s">
        <v>344</v>
      </c>
    </row>
    <row r="70" spans="1:3" x14ac:dyDescent="0.2">
      <c r="C70" s="2" t="s">
        <v>345</v>
      </c>
    </row>
    <row r="71" spans="1:3" x14ac:dyDescent="0.2">
      <c r="C71" s="2" t="s">
        <v>346</v>
      </c>
    </row>
    <row r="72" spans="1:3" x14ac:dyDescent="0.2">
      <c r="C72" s="2" t="s">
        <v>347</v>
      </c>
    </row>
  </sheetData>
  <phoneticPr fontId="2"/>
  <pageMargins left="0.37" right="0.49" top="0.56999999999999995" bottom="0.59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I73"/>
  <sheetViews>
    <sheetView showGridLines="0" topLeftCell="A7" zoomScale="75" zoomScaleNormal="75" workbookViewId="0">
      <selection activeCell="E46" sqref="E46"/>
    </sheetView>
  </sheetViews>
  <sheetFormatPr defaultColWidth="12.125" defaultRowHeight="17.25" x14ac:dyDescent="0.2"/>
  <cols>
    <col min="1" max="1" width="17.375" style="2" customWidth="1"/>
    <col min="2" max="2" width="5.875" style="2" customWidth="1"/>
    <col min="3" max="3" width="23.375" style="2" customWidth="1"/>
    <col min="4" max="9" width="19.625" style="2" customWidth="1"/>
    <col min="10" max="256" width="12.125" style="2"/>
    <col min="257" max="257" width="17.375" style="2" customWidth="1"/>
    <col min="258" max="258" width="5.875" style="2" customWidth="1"/>
    <col min="259" max="259" width="23.375" style="2" customWidth="1"/>
    <col min="260" max="265" width="19.625" style="2" customWidth="1"/>
    <col min="266" max="512" width="12.125" style="2"/>
    <col min="513" max="513" width="17.375" style="2" customWidth="1"/>
    <col min="514" max="514" width="5.875" style="2" customWidth="1"/>
    <col min="515" max="515" width="23.375" style="2" customWidth="1"/>
    <col min="516" max="521" width="19.625" style="2" customWidth="1"/>
    <col min="522" max="768" width="12.125" style="2"/>
    <col min="769" max="769" width="17.375" style="2" customWidth="1"/>
    <col min="770" max="770" width="5.875" style="2" customWidth="1"/>
    <col min="771" max="771" width="23.375" style="2" customWidth="1"/>
    <col min="772" max="777" width="19.625" style="2" customWidth="1"/>
    <col min="778" max="1024" width="12.125" style="2"/>
    <col min="1025" max="1025" width="17.375" style="2" customWidth="1"/>
    <col min="1026" max="1026" width="5.875" style="2" customWidth="1"/>
    <col min="1027" max="1027" width="23.375" style="2" customWidth="1"/>
    <col min="1028" max="1033" width="19.625" style="2" customWidth="1"/>
    <col min="1034" max="1280" width="12.125" style="2"/>
    <col min="1281" max="1281" width="17.375" style="2" customWidth="1"/>
    <col min="1282" max="1282" width="5.875" style="2" customWidth="1"/>
    <col min="1283" max="1283" width="23.375" style="2" customWidth="1"/>
    <col min="1284" max="1289" width="19.625" style="2" customWidth="1"/>
    <col min="1290" max="1536" width="12.125" style="2"/>
    <col min="1537" max="1537" width="17.375" style="2" customWidth="1"/>
    <col min="1538" max="1538" width="5.875" style="2" customWidth="1"/>
    <col min="1539" max="1539" width="23.375" style="2" customWidth="1"/>
    <col min="1540" max="1545" width="19.625" style="2" customWidth="1"/>
    <col min="1546" max="1792" width="12.125" style="2"/>
    <col min="1793" max="1793" width="17.375" style="2" customWidth="1"/>
    <col min="1794" max="1794" width="5.875" style="2" customWidth="1"/>
    <col min="1795" max="1795" width="23.375" style="2" customWidth="1"/>
    <col min="1796" max="1801" width="19.625" style="2" customWidth="1"/>
    <col min="1802" max="2048" width="12.125" style="2"/>
    <col min="2049" max="2049" width="17.375" style="2" customWidth="1"/>
    <col min="2050" max="2050" width="5.875" style="2" customWidth="1"/>
    <col min="2051" max="2051" width="23.375" style="2" customWidth="1"/>
    <col min="2052" max="2057" width="19.625" style="2" customWidth="1"/>
    <col min="2058" max="2304" width="12.125" style="2"/>
    <col min="2305" max="2305" width="17.375" style="2" customWidth="1"/>
    <col min="2306" max="2306" width="5.875" style="2" customWidth="1"/>
    <col min="2307" max="2307" width="23.375" style="2" customWidth="1"/>
    <col min="2308" max="2313" width="19.625" style="2" customWidth="1"/>
    <col min="2314" max="2560" width="12.125" style="2"/>
    <col min="2561" max="2561" width="17.375" style="2" customWidth="1"/>
    <col min="2562" max="2562" width="5.875" style="2" customWidth="1"/>
    <col min="2563" max="2563" width="23.375" style="2" customWidth="1"/>
    <col min="2564" max="2569" width="19.625" style="2" customWidth="1"/>
    <col min="2570" max="2816" width="12.125" style="2"/>
    <col min="2817" max="2817" width="17.375" style="2" customWidth="1"/>
    <col min="2818" max="2818" width="5.875" style="2" customWidth="1"/>
    <col min="2819" max="2819" width="23.375" style="2" customWidth="1"/>
    <col min="2820" max="2825" width="19.625" style="2" customWidth="1"/>
    <col min="2826" max="3072" width="12.125" style="2"/>
    <col min="3073" max="3073" width="17.375" style="2" customWidth="1"/>
    <col min="3074" max="3074" width="5.875" style="2" customWidth="1"/>
    <col min="3075" max="3075" width="23.375" style="2" customWidth="1"/>
    <col min="3076" max="3081" width="19.625" style="2" customWidth="1"/>
    <col min="3082" max="3328" width="12.125" style="2"/>
    <col min="3329" max="3329" width="17.375" style="2" customWidth="1"/>
    <col min="3330" max="3330" width="5.875" style="2" customWidth="1"/>
    <col min="3331" max="3331" width="23.375" style="2" customWidth="1"/>
    <col min="3332" max="3337" width="19.625" style="2" customWidth="1"/>
    <col min="3338" max="3584" width="12.125" style="2"/>
    <col min="3585" max="3585" width="17.375" style="2" customWidth="1"/>
    <col min="3586" max="3586" width="5.875" style="2" customWidth="1"/>
    <col min="3587" max="3587" width="23.375" style="2" customWidth="1"/>
    <col min="3588" max="3593" width="19.625" style="2" customWidth="1"/>
    <col min="3594" max="3840" width="12.125" style="2"/>
    <col min="3841" max="3841" width="17.375" style="2" customWidth="1"/>
    <col min="3842" max="3842" width="5.875" style="2" customWidth="1"/>
    <col min="3843" max="3843" width="23.375" style="2" customWidth="1"/>
    <col min="3844" max="3849" width="19.625" style="2" customWidth="1"/>
    <col min="3850" max="4096" width="12.125" style="2"/>
    <col min="4097" max="4097" width="17.375" style="2" customWidth="1"/>
    <col min="4098" max="4098" width="5.875" style="2" customWidth="1"/>
    <col min="4099" max="4099" width="23.375" style="2" customWidth="1"/>
    <col min="4100" max="4105" width="19.625" style="2" customWidth="1"/>
    <col min="4106" max="4352" width="12.125" style="2"/>
    <col min="4353" max="4353" width="17.375" style="2" customWidth="1"/>
    <col min="4354" max="4354" width="5.875" style="2" customWidth="1"/>
    <col min="4355" max="4355" width="23.375" style="2" customWidth="1"/>
    <col min="4356" max="4361" width="19.625" style="2" customWidth="1"/>
    <col min="4362" max="4608" width="12.125" style="2"/>
    <col min="4609" max="4609" width="17.375" style="2" customWidth="1"/>
    <col min="4610" max="4610" width="5.875" style="2" customWidth="1"/>
    <col min="4611" max="4611" width="23.375" style="2" customWidth="1"/>
    <col min="4612" max="4617" width="19.625" style="2" customWidth="1"/>
    <col min="4618" max="4864" width="12.125" style="2"/>
    <col min="4865" max="4865" width="17.375" style="2" customWidth="1"/>
    <col min="4866" max="4866" width="5.875" style="2" customWidth="1"/>
    <col min="4867" max="4867" width="23.375" style="2" customWidth="1"/>
    <col min="4868" max="4873" width="19.625" style="2" customWidth="1"/>
    <col min="4874" max="5120" width="12.125" style="2"/>
    <col min="5121" max="5121" width="17.375" style="2" customWidth="1"/>
    <col min="5122" max="5122" width="5.875" style="2" customWidth="1"/>
    <col min="5123" max="5123" width="23.375" style="2" customWidth="1"/>
    <col min="5124" max="5129" width="19.625" style="2" customWidth="1"/>
    <col min="5130" max="5376" width="12.125" style="2"/>
    <col min="5377" max="5377" width="17.375" style="2" customWidth="1"/>
    <col min="5378" max="5378" width="5.875" style="2" customWidth="1"/>
    <col min="5379" max="5379" width="23.375" style="2" customWidth="1"/>
    <col min="5380" max="5385" width="19.625" style="2" customWidth="1"/>
    <col min="5386" max="5632" width="12.125" style="2"/>
    <col min="5633" max="5633" width="17.375" style="2" customWidth="1"/>
    <col min="5634" max="5634" width="5.875" style="2" customWidth="1"/>
    <col min="5635" max="5635" width="23.375" style="2" customWidth="1"/>
    <col min="5636" max="5641" width="19.625" style="2" customWidth="1"/>
    <col min="5642" max="5888" width="12.125" style="2"/>
    <col min="5889" max="5889" width="17.375" style="2" customWidth="1"/>
    <col min="5890" max="5890" width="5.875" style="2" customWidth="1"/>
    <col min="5891" max="5891" width="23.375" style="2" customWidth="1"/>
    <col min="5892" max="5897" width="19.625" style="2" customWidth="1"/>
    <col min="5898" max="6144" width="12.125" style="2"/>
    <col min="6145" max="6145" width="17.375" style="2" customWidth="1"/>
    <col min="6146" max="6146" width="5.875" style="2" customWidth="1"/>
    <col min="6147" max="6147" width="23.375" style="2" customWidth="1"/>
    <col min="6148" max="6153" width="19.625" style="2" customWidth="1"/>
    <col min="6154" max="6400" width="12.125" style="2"/>
    <col min="6401" max="6401" width="17.375" style="2" customWidth="1"/>
    <col min="6402" max="6402" width="5.875" style="2" customWidth="1"/>
    <col min="6403" max="6403" width="23.375" style="2" customWidth="1"/>
    <col min="6404" max="6409" width="19.625" style="2" customWidth="1"/>
    <col min="6410" max="6656" width="12.125" style="2"/>
    <col min="6657" max="6657" width="17.375" style="2" customWidth="1"/>
    <col min="6658" max="6658" width="5.875" style="2" customWidth="1"/>
    <col min="6659" max="6659" width="23.375" style="2" customWidth="1"/>
    <col min="6660" max="6665" width="19.625" style="2" customWidth="1"/>
    <col min="6666" max="6912" width="12.125" style="2"/>
    <col min="6913" max="6913" width="17.375" style="2" customWidth="1"/>
    <col min="6914" max="6914" width="5.875" style="2" customWidth="1"/>
    <col min="6915" max="6915" width="23.375" style="2" customWidth="1"/>
    <col min="6916" max="6921" width="19.625" style="2" customWidth="1"/>
    <col min="6922" max="7168" width="12.125" style="2"/>
    <col min="7169" max="7169" width="17.375" style="2" customWidth="1"/>
    <col min="7170" max="7170" width="5.875" style="2" customWidth="1"/>
    <col min="7171" max="7171" width="23.375" style="2" customWidth="1"/>
    <col min="7172" max="7177" width="19.625" style="2" customWidth="1"/>
    <col min="7178" max="7424" width="12.125" style="2"/>
    <col min="7425" max="7425" width="17.375" style="2" customWidth="1"/>
    <col min="7426" max="7426" width="5.875" style="2" customWidth="1"/>
    <col min="7427" max="7427" width="23.375" style="2" customWidth="1"/>
    <col min="7428" max="7433" width="19.625" style="2" customWidth="1"/>
    <col min="7434" max="7680" width="12.125" style="2"/>
    <col min="7681" max="7681" width="17.375" style="2" customWidth="1"/>
    <col min="7682" max="7682" width="5.875" style="2" customWidth="1"/>
    <col min="7683" max="7683" width="23.375" style="2" customWidth="1"/>
    <col min="7684" max="7689" width="19.625" style="2" customWidth="1"/>
    <col min="7690" max="7936" width="12.125" style="2"/>
    <col min="7937" max="7937" width="17.375" style="2" customWidth="1"/>
    <col min="7938" max="7938" width="5.875" style="2" customWidth="1"/>
    <col min="7939" max="7939" width="23.375" style="2" customWidth="1"/>
    <col min="7940" max="7945" width="19.625" style="2" customWidth="1"/>
    <col min="7946" max="8192" width="12.125" style="2"/>
    <col min="8193" max="8193" width="17.375" style="2" customWidth="1"/>
    <col min="8194" max="8194" width="5.875" style="2" customWidth="1"/>
    <col min="8195" max="8195" width="23.375" style="2" customWidth="1"/>
    <col min="8196" max="8201" width="19.625" style="2" customWidth="1"/>
    <col min="8202" max="8448" width="12.125" style="2"/>
    <col min="8449" max="8449" width="17.375" style="2" customWidth="1"/>
    <col min="8450" max="8450" width="5.875" style="2" customWidth="1"/>
    <col min="8451" max="8451" width="23.375" style="2" customWidth="1"/>
    <col min="8452" max="8457" width="19.625" style="2" customWidth="1"/>
    <col min="8458" max="8704" width="12.125" style="2"/>
    <col min="8705" max="8705" width="17.375" style="2" customWidth="1"/>
    <col min="8706" max="8706" width="5.875" style="2" customWidth="1"/>
    <col min="8707" max="8707" width="23.375" style="2" customWidth="1"/>
    <col min="8708" max="8713" width="19.625" style="2" customWidth="1"/>
    <col min="8714" max="8960" width="12.125" style="2"/>
    <col min="8961" max="8961" width="17.375" style="2" customWidth="1"/>
    <col min="8962" max="8962" width="5.875" style="2" customWidth="1"/>
    <col min="8963" max="8963" width="23.375" style="2" customWidth="1"/>
    <col min="8964" max="8969" width="19.625" style="2" customWidth="1"/>
    <col min="8970" max="9216" width="12.125" style="2"/>
    <col min="9217" max="9217" width="17.375" style="2" customWidth="1"/>
    <col min="9218" max="9218" width="5.875" style="2" customWidth="1"/>
    <col min="9219" max="9219" width="23.375" style="2" customWidth="1"/>
    <col min="9220" max="9225" width="19.625" style="2" customWidth="1"/>
    <col min="9226" max="9472" width="12.125" style="2"/>
    <col min="9473" max="9473" width="17.375" style="2" customWidth="1"/>
    <col min="9474" max="9474" width="5.875" style="2" customWidth="1"/>
    <col min="9475" max="9475" width="23.375" style="2" customWidth="1"/>
    <col min="9476" max="9481" width="19.625" style="2" customWidth="1"/>
    <col min="9482" max="9728" width="12.125" style="2"/>
    <col min="9729" max="9729" width="17.375" style="2" customWidth="1"/>
    <col min="9730" max="9730" width="5.875" style="2" customWidth="1"/>
    <col min="9731" max="9731" width="23.375" style="2" customWidth="1"/>
    <col min="9732" max="9737" width="19.625" style="2" customWidth="1"/>
    <col min="9738" max="9984" width="12.125" style="2"/>
    <col min="9985" max="9985" width="17.375" style="2" customWidth="1"/>
    <col min="9986" max="9986" width="5.875" style="2" customWidth="1"/>
    <col min="9987" max="9987" width="23.375" style="2" customWidth="1"/>
    <col min="9988" max="9993" width="19.625" style="2" customWidth="1"/>
    <col min="9994" max="10240" width="12.125" style="2"/>
    <col min="10241" max="10241" width="17.375" style="2" customWidth="1"/>
    <col min="10242" max="10242" width="5.875" style="2" customWidth="1"/>
    <col min="10243" max="10243" width="23.375" style="2" customWidth="1"/>
    <col min="10244" max="10249" width="19.625" style="2" customWidth="1"/>
    <col min="10250" max="10496" width="12.125" style="2"/>
    <col min="10497" max="10497" width="17.375" style="2" customWidth="1"/>
    <col min="10498" max="10498" width="5.875" style="2" customWidth="1"/>
    <col min="10499" max="10499" width="23.375" style="2" customWidth="1"/>
    <col min="10500" max="10505" width="19.625" style="2" customWidth="1"/>
    <col min="10506" max="10752" width="12.125" style="2"/>
    <col min="10753" max="10753" width="17.375" style="2" customWidth="1"/>
    <col min="10754" max="10754" width="5.875" style="2" customWidth="1"/>
    <col min="10755" max="10755" width="23.375" style="2" customWidth="1"/>
    <col min="10756" max="10761" width="19.625" style="2" customWidth="1"/>
    <col min="10762" max="11008" width="12.125" style="2"/>
    <col min="11009" max="11009" width="17.375" style="2" customWidth="1"/>
    <col min="11010" max="11010" width="5.875" style="2" customWidth="1"/>
    <col min="11011" max="11011" width="23.375" style="2" customWidth="1"/>
    <col min="11012" max="11017" width="19.625" style="2" customWidth="1"/>
    <col min="11018" max="11264" width="12.125" style="2"/>
    <col min="11265" max="11265" width="17.375" style="2" customWidth="1"/>
    <col min="11266" max="11266" width="5.875" style="2" customWidth="1"/>
    <col min="11267" max="11267" width="23.375" style="2" customWidth="1"/>
    <col min="11268" max="11273" width="19.625" style="2" customWidth="1"/>
    <col min="11274" max="11520" width="12.125" style="2"/>
    <col min="11521" max="11521" width="17.375" style="2" customWidth="1"/>
    <col min="11522" max="11522" width="5.875" style="2" customWidth="1"/>
    <col min="11523" max="11523" width="23.375" style="2" customWidth="1"/>
    <col min="11524" max="11529" width="19.625" style="2" customWidth="1"/>
    <col min="11530" max="11776" width="12.125" style="2"/>
    <col min="11777" max="11777" width="17.375" style="2" customWidth="1"/>
    <col min="11778" max="11778" width="5.875" style="2" customWidth="1"/>
    <col min="11779" max="11779" width="23.375" style="2" customWidth="1"/>
    <col min="11780" max="11785" width="19.625" style="2" customWidth="1"/>
    <col min="11786" max="12032" width="12.125" style="2"/>
    <col min="12033" max="12033" width="17.375" style="2" customWidth="1"/>
    <col min="12034" max="12034" width="5.875" style="2" customWidth="1"/>
    <col min="12035" max="12035" width="23.375" style="2" customWidth="1"/>
    <col min="12036" max="12041" width="19.625" style="2" customWidth="1"/>
    <col min="12042" max="12288" width="12.125" style="2"/>
    <col min="12289" max="12289" width="17.375" style="2" customWidth="1"/>
    <col min="12290" max="12290" width="5.875" style="2" customWidth="1"/>
    <col min="12291" max="12291" width="23.375" style="2" customWidth="1"/>
    <col min="12292" max="12297" width="19.625" style="2" customWidth="1"/>
    <col min="12298" max="12544" width="12.125" style="2"/>
    <col min="12545" max="12545" width="17.375" style="2" customWidth="1"/>
    <col min="12546" max="12546" width="5.875" style="2" customWidth="1"/>
    <col min="12547" max="12547" width="23.375" style="2" customWidth="1"/>
    <col min="12548" max="12553" width="19.625" style="2" customWidth="1"/>
    <col min="12554" max="12800" width="12.125" style="2"/>
    <col min="12801" max="12801" width="17.375" style="2" customWidth="1"/>
    <col min="12802" max="12802" width="5.875" style="2" customWidth="1"/>
    <col min="12803" max="12803" width="23.375" style="2" customWidth="1"/>
    <col min="12804" max="12809" width="19.625" style="2" customWidth="1"/>
    <col min="12810" max="13056" width="12.125" style="2"/>
    <col min="13057" max="13057" width="17.375" style="2" customWidth="1"/>
    <col min="13058" max="13058" width="5.875" style="2" customWidth="1"/>
    <col min="13059" max="13059" width="23.375" style="2" customWidth="1"/>
    <col min="13060" max="13065" width="19.625" style="2" customWidth="1"/>
    <col min="13066" max="13312" width="12.125" style="2"/>
    <col min="13313" max="13313" width="17.375" style="2" customWidth="1"/>
    <col min="13314" max="13314" width="5.875" style="2" customWidth="1"/>
    <col min="13315" max="13315" width="23.375" style="2" customWidth="1"/>
    <col min="13316" max="13321" width="19.625" style="2" customWidth="1"/>
    <col min="13322" max="13568" width="12.125" style="2"/>
    <col min="13569" max="13569" width="17.375" style="2" customWidth="1"/>
    <col min="13570" max="13570" width="5.875" style="2" customWidth="1"/>
    <col min="13571" max="13571" width="23.375" style="2" customWidth="1"/>
    <col min="13572" max="13577" width="19.625" style="2" customWidth="1"/>
    <col min="13578" max="13824" width="12.125" style="2"/>
    <col min="13825" max="13825" width="17.375" style="2" customWidth="1"/>
    <col min="13826" max="13826" width="5.875" style="2" customWidth="1"/>
    <col min="13827" max="13827" width="23.375" style="2" customWidth="1"/>
    <col min="13828" max="13833" width="19.625" style="2" customWidth="1"/>
    <col min="13834" max="14080" width="12.125" style="2"/>
    <col min="14081" max="14081" width="17.375" style="2" customWidth="1"/>
    <col min="14082" max="14082" width="5.875" style="2" customWidth="1"/>
    <col min="14083" max="14083" width="23.375" style="2" customWidth="1"/>
    <col min="14084" max="14089" width="19.625" style="2" customWidth="1"/>
    <col min="14090" max="14336" width="12.125" style="2"/>
    <col min="14337" max="14337" width="17.375" style="2" customWidth="1"/>
    <col min="14338" max="14338" width="5.875" style="2" customWidth="1"/>
    <col min="14339" max="14339" width="23.375" style="2" customWidth="1"/>
    <col min="14340" max="14345" width="19.625" style="2" customWidth="1"/>
    <col min="14346" max="14592" width="12.125" style="2"/>
    <col min="14593" max="14593" width="17.375" style="2" customWidth="1"/>
    <col min="14594" max="14594" width="5.875" style="2" customWidth="1"/>
    <col min="14595" max="14595" width="23.375" style="2" customWidth="1"/>
    <col min="14596" max="14601" width="19.625" style="2" customWidth="1"/>
    <col min="14602" max="14848" width="12.125" style="2"/>
    <col min="14849" max="14849" width="17.375" style="2" customWidth="1"/>
    <col min="14850" max="14850" width="5.875" style="2" customWidth="1"/>
    <col min="14851" max="14851" width="23.375" style="2" customWidth="1"/>
    <col min="14852" max="14857" width="19.625" style="2" customWidth="1"/>
    <col min="14858" max="15104" width="12.125" style="2"/>
    <col min="15105" max="15105" width="17.375" style="2" customWidth="1"/>
    <col min="15106" max="15106" width="5.875" style="2" customWidth="1"/>
    <col min="15107" max="15107" width="23.375" style="2" customWidth="1"/>
    <col min="15108" max="15113" width="19.625" style="2" customWidth="1"/>
    <col min="15114" max="15360" width="12.125" style="2"/>
    <col min="15361" max="15361" width="17.375" style="2" customWidth="1"/>
    <col min="15362" max="15362" width="5.875" style="2" customWidth="1"/>
    <col min="15363" max="15363" width="23.375" style="2" customWidth="1"/>
    <col min="15364" max="15369" width="19.625" style="2" customWidth="1"/>
    <col min="15370" max="15616" width="12.125" style="2"/>
    <col min="15617" max="15617" width="17.375" style="2" customWidth="1"/>
    <col min="15618" max="15618" width="5.875" style="2" customWidth="1"/>
    <col min="15619" max="15619" width="23.375" style="2" customWidth="1"/>
    <col min="15620" max="15625" width="19.625" style="2" customWidth="1"/>
    <col min="15626" max="15872" width="12.125" style="2"/>
    <col min="15873" max="15873" width="17.375" style="2" customWidth="1"/>
    <col min="15874" max="15874" width="5.875" style="2" customWidth="1"/>
    <col min="15875" max="15875" width="23.375" style="2" customWidth="1"/>
    <col min="15876" max="15881" width="19.625" style="2" customWidth="1"/>
    <col min="15882" max="16128" width="12.125" style="2"/>
    <col min="16129" max="16129" width="17.375" style="2" customWidth="1"/>
    <col min="16130" max="16130" width="5.875" style="2" customWidth="1"/>
    <col min="16131" max="16131" width="23.375" style="2" customWidth="1"/>
    <col min="16132" max="16137" width="19.625" style="2" customWidth="1"/>
    <col min="16138" max="16384" width="12.125" style="2"/>
  </cols>
  <sheetData>
    <row r="1" spans="1:9" x14ac:dyDescent="0.2">
      <c r="A1" s="1"/>
    </row>
    <row r="6" spans="1:9" x14ac:dyDescent="0.2">
      <c r="D6" s="3" t="s">
        <v>0</v>
      </c>
    </row>
    <row r="7" spans="1:9" ht="18" thickBot="1" x14ac:dyDescent="0.25">
      <c r="B7" s="4"/>
      <c r="C7" s="4"/>
      <c r="D7" s="4"/>
      <c r="E7" s="4"/>
      <c r="F7" s="4"/>
      <c r="G7" s="4" t="s">
        <v>1</v>
      </c>
      <c r="H7" s="5"/>
    </row>
    <row r="8" spans="1:9" ht="18" customHeight="1" x14ac:dyDescent="0.2">
      <c r="D8" s="6"/>
      <c r="F8" s="6"/>
      <c r="H8" s="5"/>
      <c r="I8" s="5"/>
    </row>
    <row r="9" spans="1:9" ht="18" customHeight="1" x14ac:dyDescent="0.2">
      <c r="D9" s="89" t="s">
        <v>2</v>
      </c>
      <c r="E9" s="90"/>
      <c r="F9" s="89" t="s">
        <v>3</v>
      </c>
      <c r="G9" s="91"/>
      <c r="H9" s="92"/>
      <c r="I9" s="92"/>
    </row>
    <row r="10" spans="1:9" ht="18" customHeight="1" x14ac:dyDescent="0.2">
      <c r="B10" s="7"/>
      <c r="C10" s="7"/>
      <c r="D10" s="8" t="s">
        <v>4</v>
      </c>
      <c r="E10" s="8" t="s">
        <v>5</v>
      </c>
      <c r="F10" s="8" t="s">
        <v>4</v>
      </c>
      <c r="G10" s="8" t="s">
        <v>5</v>
      </c>
      <c r="H10" s="9"/>
      <c r="I10" s="9"/>
    </row>
    <row r="11" spans="1:9" x14ac:dyDescent="0.2">
      <c r="D11" s="6"/>
      <c r="H11" s="5"/>
      <c r="I11" s="5"/>
    </row>
    <row r="12" spans="1:9" x14ac:dyDescent="0.2">
      <c r="B12" s="1" t="s">
        <v>6</v>
      </c>
      <c r="D12" s="10">
        <v>3328369</v>
      </c>
      <c r="E12" s="11">
        <v>1852661</v>
      </c>
      <c r="F12" s="11">
        <v>767406</v>
      </c>
      <c r="G12" s="11">
        <v>410944</v>
      </c>
      <c r="H12" s="12"/>
      <c r="I12" s="12"/>
    </row>
    <row r="13" spans="1:9" x14ac:dyDescent="0.2">
      <c r="B13" s="3" t="s">
        <v>7</v>
      </c>
      <c r="C13" s="13"/>
      <c r="D13" s="14">
        <f>SUM(D15:D27)/12</f>
        <v>3401685.75</v>
      </c>
      <c r="E13" s="13">
        <v>1785022</v>
      </c>
      <c r="F13" s="13">
        <v>800316</v>
      </c>
      <c r="G13" s="13">
        <v>399787</v>
      </c>
      <c r="H13" s="15"/>
      <c r="I13" s="15"/>
    </row>
    <row r="14" spans="1:9" x14ac:dyDescent="0.2">
      <c r="D14" s="6"/>
      <c r="H14" s="16"/>
      <c r="I14" s="16"/>
    </row>
    <row r="15" spans="1:9" x14ac:dyDescent="0.2">
      <c r="C15" s="1" t="s">
        <v>8</v>
      </c>
      <c r="D15" s="17">
        <v>3401143</v>
      </c>
      <c r="E15" s="18">
        <v>1823668</v>
      </c>
      <c r="F15" s="18">
        <v>786544</v>
      </c>
      <c r="G15" s="18">
        <v>408244</v>
      </c>
      <c r="H15" s="19"/>
      <c r="I15" s="19"/>
    </row>
    <row r="16" spans="1:9" x14ac:dyDescent="0.2">
      <c r="C16" s="1" t="s">
        <v>9</v>
      </c>
      <c r="D16" s="17">
        <v>3414516</v>
      </c>
      <c r="E16" s="18">
        <v>1802893</v>
      </c>
      <c r="F16" s="18">
        <v>786344</v>
      </c>
      <c r="G16" s="18">
        <v>402563</v>
      </c>
      <c r="H16" s="19"/>
      <c r="I16" s="19"/>
    </row>
    <row r="17" spans="2:9" x14ac:dyDescent="0.2">
      <c r="C17" s="1" t="s">
        <v>10</v>
      </c>
      <c r="D17" s="17">
        <v>3471292</v>
      </c>
      <c r="E17" s="18">
        <v>1810531</v>
      </c>
      <c r="F17" s="18">
        <v>793564</v>
      </c>
      <c r="G17" s="18">
        <v>401399</v>
      </c>
      <c r="H17" s="19"/>
      <c r="I17" s="19"/>
    </row>
    <row r="18" spans="2:9" x14ac:dyDescent="0.2">
      <c r="C18" s="1" t="s">
        <v>11</v>
      </c>
      <c r="D18" s="17">
        <v>3414124</v>
      </c>
      <c r="E18" s="18">
        <v>1795964</v>
      </c>
      <c r="F18" s="18">
        <v>793324</v>
      </c>
      <c r="G18" s="18">
        <v>400403</v>
      </c>
      <c r="H18" s="19"/>
      <c r="I18" s="19"/>
    </row>
    <row r="19" spans="2:9" x14ac:dyDescent="0.2">
      <c r="C19" s="1" t="s">
        <v>12</v>
      </c>
      <c r="D19" s="17">
        <v>3406758</v>
      </c>
      <c r="E19" s="18">
        <v>1787403</v>
      </c>
      <c r="F19" s="18">
        <v>797348</v>
      </c>
      <c r="G19" s="18">
        <v>401039</v>
      </c>
      <c r="H19" s="19"/>
      <c r="I19" s="19"/>
    </row>
    <row r="20" spans="2:9" x14ac:dyDescent="0.2">
      <c r="C20" s="1" t="s">
        <v>13</v>
      </c>
      <c r="D20" s="17">
        <v>3415961</v>
      </c>
      <c r="E20" s="18">
        <v>1796085</v>
      </c>
      <c r="F20" s="18">
        <v>798095</v>
      </c>
      <c r="G20" s="18">
        <v>403286</v>
      </c>
      <c r="H20" s="19"/>
      <c r="I20" s="19"/>
    </row>
    <row r="21" spans="2:9" x14ac:dyDescent="0.2">
      <c r="D21" s="6"/>
      <c r="H21" s="19"/>
      <c r="I21" s="19"/>
    </row>
    <row r="22" spans="2:9" x14ac:dyDescent="0.2">
      <c r="C22" s="1" t="s">
        <v>14</v>
      </c>
      <c r="D22" s="17">
        <v>3333041</v>
      </c>
      <c r="E22" s="18">
        <v>1770853</v>
      </c>
      <c r="F22" s="18">
        <v>798147</v>
      </c>
      <c r="G22" s="18">
        <v>400188</v>
      </c>
      <c r="H22" s="19"/>
      <c r="I22" s="19"/>
    </row>
    <row r="23" spans="2:9" x14ac:dyDescent="0.2">
      <c r="C23" s="1" t="s">
        <v>15</v>
      </c>
      <c r="D23" s="17">
        <v>3380161</v>
      </c>
      <c r="E23" s="18">
        <v>1772551</v>
      </c>
      <c r="F23" s="18">
        <v>799173</v>
      </c>
      <c r="G23" s="18">
        <v>395567</v>
      </c>
      <c r="H23" s="19"/>
      <c r="I23" s="19"/>
    </row>
    <row r="24" spans="2:9" x14ac:dyDescent="0.2">
      <c r="C24" s="1" t="s">
        <v>16</v>
      </c>
      <c r="D24" s="17">
        <v>3423814</v>
      </c>
      <c r="E24" s="18">
        <v>1790190</v>
      </c>
      <c r="F24" s="18">
        <v>816645</v>
      </c>
      <c r="G24" s="18">
        <v>400558</v>
      </c>
      <c r="H24" s="19"/>
      <c r="I24" s="19"/>
    </row>
    <row r="25" spans="2:9" x14ac:dyDescent="0.2">
      <c r="C25" s="1" t="s">
        <v>17</v>
      </c>
      <c r="D25" s="17">
        <v>3361856</v>
      </c>
      <c r="E25" s="18">
        <v>1759249</v>
      </c>
      <c r="F25" s="18">
        <v>810469</v>
      </c>
      <c r="G25" s="18">
        <v>394567</v>
      </c>
      <c r="H25" s="19"/>
      <c r="I25" s="19"/>
    </row>
    <row r="26" spans="2:9" x14ac:dyDescent="0.2">
      <c r="C26" s="1" t="s">
        <v>18</v>
      </c>
      <c r="D26" s="17">
        <v>3353617</v>
      </c>
      <c r="E26" s="18">
        <v>1752062</v>
      </c>
      <c r="F26" s="18">
        <v>813730</v>
      </c>
      <c r="G26" s="18">
        <v>395328</v>
      </c>
      <c r="H26" s="19"/>
      <c r="I26" s="19"/>
    </row>
    <row r="27" spans="2:9" x14ac:dyDescent="0.2">
      <c r="C27" s="1" t="s">
        <v>19</v>
      </c>
      <c r="D27" s="17">
        <v>3443946</v>
      </c>
      <c r="E27" s="18">
        <v>1758814</v>
      </c>
      <c r="F27" s="18">
        <v>810414</v>
      </c>
      <c r="G27" s="18">
        <v>394304</v>
      </c>
      <c r="H27" s="19"/>
      <c r="I27" s="19"/>
    </row>
    <row r="28" spans="2:9" ht="18" thickBot="1" x14ac:dyDescent="0.25">
      <c r="B28" s="4"/>
      <c r="C28" s="4"/>
      <c r="D28" s="20"/>
      <c r="E28" s="4"/>
      <c r="F28" s="4"/>
      <c r="G28" s="4"/>
      <c r="H28" s="5"/>
      <c r="I28" s="5"/>
    </row>
    <row r="29" spans="2:9" ht="18" customHeight="1" x14ac:dyDescent="0.2">
      <c r="D29" s="21" t="s">
        <v>20</v>
      </c>
      <c r="F29" s="6"/>
      <c r="H29" s="5"/>
      <c r="I29" s="5"/>
    </row>
    <row r="30" spans="2:9" ht="18" customHeight="1" x14ac:dyDescent="0.2">
      <c r="D30" s="89" t="s">
        <v>21</v>
      </c>
      <c r="E30" s="90"/>
      <c r="F30" s="89" t="s">
        <v>22</v>
      </c>
      <c r="G30" s="91"/>
      <c r="H30" s="22"/>
      <c r="I30" s="5"/>
    </row>
    <row r="31" spans="2:9" ht="18" customHeight="1" x14ac:dyDescent="0.2">
      <c r="B31" s="7"/>
      <c r="C31" s="7"/>
      <c r="D31" s="8" t="s">
        <v>4</v>
      </c>
      <c r="E31" s="8" t="s">
        <v>5</v>
      </c>
      <c r="F31" s="8" t="s">
        <v>4</v>
      </c>
      <c r="G31" s="8" t="s">
        <v>5</v>
      </c>
      <c r="H31" s="9"/>
      <c r="I31" s="9"/>
    </row>
    <row r="32" spans="2:9" x14ac:dyDescent="0.2">
      <c r="D32" s="6"/>
    </row>
    <row r="33" spans="2:9" x14ac:dyDescent="0.2">
      <c r="B33" s="1" t="s">
        <v>6</v>
      </c>
      <c r="D33" s="10">
        <v>1033632</v>
      </c>
      <c r="E33" s="11">
        <v>72498</v>
      </c>
      <c r="F33" s="11">
        <v>1236346</v>
      </c>
      <c r="G33" s="11">
        <v>265117</v>
      </c>
      <c r="H33" s="11"/>
      <c r="I33" s="11"/>
    </row>
    <row r="34" spans="2:9" x14ac:dyDescent="0.2">
      <c r="B34" s="3" t="s">
        <v>7</v>
      </c>
      <c r="C34" s="23"/>
      <c r="D34" s="24">
        <v>1058054</v>
      </c>
      <c r="E34" s="24">
        <v>77943</v>
      </c>
      <c r="F34" s="13">
        <v>1281532</v>
      </c>
      <c r="G34" s="13">
        <v>268966</v>
      </c>
      <c r="H34" s="13"/>
      <c r="I34" s="13"/>
    </row>
    <row r="35" spans="2:9" x14ac:dyDescent="0.2">
      <c r="C35" s="25"/>
      <c r="D35" s="26"/>
      <c r="E35" s="26"/>
    </row>
    <row r="36" spans="2:9" x14ac:dyDescent="0.2">
      <c r="C36" s="27" t="s">
        <v>8</v>
      </c>
      <c r="D36" s="28">
        <v>1047880</v>
      </c>
      <c r="E36" s="28">
        <v>75774</v>
      </c>
      <c r="F36" s="18">
        <v>1254168</v>
      </c>
      <c r="G36" s="18">
        <v>267579</v>
      </c>
      <c r="H36" s="18"/>
      <c r="I36" s="18"/>
    </row>
    <row r="37" spans="2:9" x14ac:dyDescent="0.2">
      <c r="C37" s="27" t="s">
        <v>9</v>
      </c>
      <c r="D37" s="28">
        <v>1039778</v>
      </c>
      <c r="E37" s="28">
        <v>77917</v>
      </c>
      <c r="F37" s="18">
        <v>1263323</v>
      </c>
      <c r="G37" s="18">
        <v>265207</v>
      </c>
      <c r="H37" s="18"/>
      <c r="I37" s="18"/>
    </row>
    <row r="38" spans="2:9" x14ac:dyDescent="0.2">
      <c r="C38" s="27" t="s">
        <v>10</v>
      </c>
      <c r="D38" s="28">
        <v>1068950</v>
      </c>
      <c r="E38" s="28">
        <v>77794</v>
      </c>
      <c r="F38" s="18">
        <v>1271960</v>
      </c>
      <c r="G38" s="18">
        <v>266041</v>
      </c>
      <c r="H38" s="18"/>
      <c r="I38" s="18"/>
    </row>
    <row r="39" spans="2:9" x14ac:dyDescent="0.2">
      <c r="C39" s="27" t="s">
        <v>11</v>
      </c>
      <c r="D39" s="28">
        <v>1062050</v>
      </c>
      <c r="E39" s="28">
        <v>77090</v>
      </c>
      <c r="F39" s="18">
        <v>1295602</v>
      </c>
      <c r="G39" s="18">
        <v>265918</v>
      </c>
      <c r="H39" s="18"/>
      <c r="I39" s="18"/>
    </row>
    <row r="40" spans="2:9" x14ac:dyDescent="0.2">
      <c r="C40" s="27" t="s">
        <v>12</v>
      </c>
      <c r="D40" s="28">
        <v>1054750</v>
      </c>
      <c r="E40" s="28">
        <v>77033</v>
      </c>
      <c r="F40" s="18">
        <v>1287255</v>
      </c>
      <c r="G40" s="18">
        <v>267109</v>
      </c>
      <c r="H40" s="18"/>
      <c r="I40" s="18"/>
    </row>
    <row r="41" spans="2:9" x14ac:dyDescent="0.2">
      <c r="C41" s="27" t="s">
        <v>13</v>
      </c>
      <c r="D41" s="28">
        <v>1054911</v>
      </c>
      <c r="E41" s="28">
        <v>76589</v>
      </c>
      <c r="F41" s="18">
        <v>1284078</v>
      </c>
      <c r="G41" s="18">
        <v>269531</v>
      </c>
      <c r="H41" s="18"/>
      <c r="I41" s="18"/>
    </row>
    <row r="42" spans="2:9" x14ac:dyDescent="0.2">
      <c r="C42" s="25"/>
      <c r="D42" s="28"/>
      <c r="E42" s="28"/>
    </row>
    <row r="43" spans="2:9" x14ac:dyDescent="0.2">
      <c r="C43" s="27" t="s">
        <v>14</v>
      </c>
      <c r="D43" s="28">
        <v>1057026</v>
      </c>
      <c r="E43" s="28">
        <v>76864</v>
      </c>
      <c r="F43" s="18">
        <v>1276949</v>
      </c>
      <c r="G43" s="18">
        <v>270781</v>
      </c>
      <c r="H43" s="18"/>
      <c r="I43" s="18"/>
    </row>
    <row r="44" spans="2:9" x14ac:dyDescent="0.2">
      <c r="C44" s="27" t="s">
        <v>15</v>
      </c>
      <c r="D44" s="28">
        <v>1060554</v>
      </c>
      <c r="E44" s="28">
        <v>77022</v>
      </c>
      <c r="F44" s="18">
        <v>1278647</v>
      </c>
      <c r="G44" s="18">
        <v>270229</v>
      </c>
      <c r="H44" s="18"/>
      <c r="I44" s="18"/>
    </row>
    <row r="45" spans="2:9" x14ac:dyDescent="0.2">
      <c r="C45" s="27" t="s">
        <v>16</v>
      </c>
      <c r="D45" s="28">
        <v>1061606</v>
      </c>
      <c r="E45" s="28">
        <v>77814</v>
      </c>
      <c r="F45" s="18">
        <v>1283306</v>
      </c>
      <c r="G45" s="18">
        <v>271376</v>
      </c>
      <c r="H45" s="18"/>
      <c r="I45" s="18"/>
    </row>
    <row r="46" spans="2:9" x14ac:dyDescent="0.2">
      <c r="C46" s="27" t="s">
        <v>17</v>
      </c>
      <c r="D46" s="28">
        <v>1063724</v>
      </c>
      <c r="E46" s="28">
        <v>78354</v>
      </c>
      <c r="F46" s="18">
        <v>1296381</v>
      </c>
      <c r="G46" s="18">
        <v>271942</v>
      </c>
      <c r="H46" s="18"/>
      <c r="I46" s="18"/>
    </row>
    <row r="47" spans="2:9" x14ac:dyDescent="0.2">
      <c r="C47" s="27" t="s">
        <v>18</v>
      </c>
      <c r="D47" s="28">
        <v>1061084</v>
      </c>
      <c r="E47" s="28">
        <v>79486</v>
      </c>
      <c r="F47" s="18">
        <v>1292946</v>
      </c>
      <c r="G47" s="18">
        <v>271201</v>
      </c>
      <c r="H47" s="28"/>
      <c r="I47" s="28"/>
    </row>
    <row r="48" spans="2:9" x14ac:dyDescent="0.2">
      <c r="C48" s="27" t="s">
        <v>19</v>
      </c>
      <c r="D48" s="28">
        <v>1064336</v>
      </c>
      <c r="E48" s="28">
        <v>83579</v>
      </c>
      <c r="F48" s="18">
        <v>1293765</v>
      </c>
      <c r="G48" s="18">
        <v>270677</v>
      </c>
      <c r="H48" s="28"/>
      <c r="I48" s="28"/>
    </row>
    <row r="49" spans="2:9" ht="18" thickBot="1" x14ac:dyDescent="0.25">
      <c r="B49" s="4"/>
      <c r="C49" s="4"/>
      <c r="D49" s="20"/>
      <c r="E49" s="4"/>
      <c r="F49" s="4"/>
      <c r="G49" s="4"/>
      <c r="H49" s="5"/>
      <c r="I49" s="5"/>
    </row>
    <row r="50" spans="2:9" ht="18" customHeight="1" x14ac:dyDescent="0.2">
      <c r="D50" s="21"/>
      <c r="F50" s="5"/>
      <c r="G50" s="5"/>
    </row>
    <row r="51" spans="2:9" ht="18" customHeight="1" x14ac:dyDescent="0.2">
      <c r="D51" s="89" t="s">
        <v>23</v>
      </c>
      <c r="E51" s="91"/>
      <c r="F51" s="92"/>
      <c r="G51" s="92"/>
      <c r="H51" s="5"/>
      <c r="I51" s="5"/>
    </row>
    <row r="52" spans="2:9" ht="18" customHeight="1" x14ac:dyDescent="0.2">
      <c r="B52" s="7"/>
      <c r="C52" s="7"/>
      <c r="D52" s="8" t="s">
        <v>4</v>
      </c>
      <c r="E52" s="8" t="s">
        <v>24</v>
      </c>
      <c r="F52" s="9"/>
      <c r="G52" s="9"/>
      <c r="H52" s="5"/>
      <c r="I52" s="5"/>
    </row>
    <row r="53" spans="2:9" x14ac:dyDescent="0.2">
      <c r="D53" s="6"/>
      <c r="F53" s="5"/>
      <c r="G53" s="5"/>
    </row>
    <row r="54" spans="2:9" x14ac:dyDescent="0.2">
      <c r="B54" s="1" t="s">
        <v>6</v>
      </c>
      <c r="C54" s="13"/>
      <c r="D54" s="10">
        <v>135195</v>
      </c>
      <c r="E54" s="11">
        <v>70973</v>
      </c>
      <c r="F54" s="12"/>
      <c r="G54" s="12"/>
    </row>
    <row r="55" spans="2:9" x14ac:dyDescent="0.2">
      <c r="B55" s="3" t="s">
        <v>7</v>
      </c>
      <c r="C55" s="13"/>
      <c r="D55" s="14">
        <v>148665</v>
      </c>
      <c r="E55" s="13">
        <v>71610</v>
      </c>
      <c r="F55" s="29"/>
      <c r="G55" s="29"/>
    </row>
    <row r="56" spans="2:9" x14ac:dyDescent="0.2">
      <c r="D56" s="6"/>
      <c r="F56" s="5"/>
      <c r="G56" s="5"/>
    </row>
    <row r="57" spans="2:9" x14ac:dyDescent="0.2">
      <c r="C57" s="1" t="s">
        <v>8</v>
      </c>
      <c r="D57" s="17">
        <v>142223</v>
      </c>
      <c r="E57" s="18">
        <v>71699</v>
      </c>
      <c r="F57" s="30"/>
      <c r="G57" s="30"/>
    </row>
    <row r="58" spans="2:9" x14ac:dyDescent="0.2">
      <c r="C58" s="1" t="s">
        <v>9</v>
      </c>
      <c r="D58" s="17">
        <v>141531</v>
      </c>
      <c r="E58" s="18">
        <v>71624</v>
      </c>
      <c r="F58" s="30"/>
      <c r="G58" s="30"/>
    </row>
    <row r="59" spans="2:9" x14ac:dyDescent="0.2">
      <c r="C59" s="1" t="s">
        <v>10</v>
      </c>
      <c r="D59" s="17">
        <v>146181</v>
      </c>
      <c r="E59" s="18">
        <v>71812</v>
      </c>
      <c r="F59" s="30"/>
      <c r="G59" s="30"/>
    </row>
    <row r="60" spans="2:9" x14ac:dyDescent="0.2">
      <c r="C60" s="1" t="s">
        <v>11</v>
      </c>
      <c r="D60" s="17">
        <v>146308</v>
      </c>
      <c r="E60" s="18">
        <v>71432</v>
      </c>
      <c r="F60" s="30"/>
      <c r="G60" s="30"/>
    </row>
    <row r="61" spans="2:9" x14ac:dyDescent="0.2">
      <c r="C61" s="1" t="s">
        <v>12</v>
      </c>
      <c r="D61" s="17">
        <v>145451</v>
      </c>
      <c r="E61" s="18">
        <v>71628</v>
      </c>
      <c r="F61" s="30"/>
      <c r="G61" s="30"/>
    </row>
    <row r="62" spans="2:9" x14ac:dyDescent="0.2">
      <c r="C62" s="1" t="s">
        <v>13</v>
      </c>
      <c r="D62" s="17">
        <v>145414</v>
      </c>
      <c r="E62" s="18">
        <v>71637</v>
      </c>
      <c r="F62" s="30"/>
      <c r="G62" s="30"/>
    </row>
    <row r="63" spans="2:9" x14ac:dyDescent="0.2">
      <c r="D63" s="6"/>
      <c r="F63" s="5"/>
      <c r="G63" s="5"/>
    </row>
    <row r="64" spans="2:9" x14ac:dyDescent="0.2">
      <c r="C64" s="1" t="s">
        <v>14</v>
      </c>
      <c r="D64" s="17">
        <v>145923</v>
      </c>
      <c r="E64" s="18">
        <v>71807</v>
      </c>
      <c r="F64" s="30"/>
      <c r="G64" s="30"/>
    </row>
    <row r="65" spans="1:9" x14ac:dyDescent="0.2">
      <c r="C65" s="1" t="s">
        <v>15</v>
      </c>
      <c r="D65" s="17">
        <v>145793</v>
      </c>
      <c r="E65" s="18">
        <v>72184</v>
      </c>
      <c r="F65" s="30"/>
      <c r="G65" s="30"/>
    </row>
    <row r="66" spans="1:9" x14ac:dyDescent="0.2">
      <c r="C66" s="1" t="s">
        <v>16</v>
      </c>
      <c r="D66" s="17">
        <v>153185</v>
      </c>
      <c r="E66" s="18">
        <v>71489</v>
      </c>
      <c r="F66" s="30"/>
      <c r="G66" s="30"/>
    </row>
    <row r="67" spans="1:9" x14ac:dyDescent="0.2">
      <c r="C67" s="1" t="s">
        <v>17</v>
      </c>
      <c r="D67" s="17">
        <v>156252</v>
      </c>
      <c r="E67" s="18">
        <v>70793</v>
      </c>
      <c r="F67" s="30"/>
      <c r="G67" s="30"/>
    </row>
    <row r="68" spans="1:9" x14ac:dyDescent="0.2">
      <c r="C68" s="1" t="s">
        <v>18</v>
      </c>
      <c r="D68" s="17">
        <v>156238</v>
      </c>
      <c r="E68" s="18">
        <v>71327</v>
      </c>
      <c r="F68" s="30"/>
      <c r="G68" s="30"/>
    </row>
    <row r="69" spans="1:9" x14ac:dyDescent="0.2">
      <c r="C69" s="1" t="s">
        <v>19</v>
      </c>
      <c r="D69" s="17">
        <v>159481</v>
      </c>
      <c r="E69" s="18">
        <v>71888</v>
      </c>
      <c r="F69" s="30"/>
      <c r="G69" s="30"/>
    </row>
    <row r="70" spans="1:9" ht="18" thickBot="1" x14ac:dyDescent="0.25">
      <c r="B70" s="4"/>
      <c r="C70" s="4"/>
      <c r="D70" s="20"/>
      <c r="E70" s="4"/>
      <c r="F70" s="5"/>
      <c r="G70" s="5"/>
      <c r="H70" s="5"/>
      <c r="I70" s="5"/>
    </row>
    <row r="71" spans="1:9" x14ac:dyDescent="0.2">
      <c r="B71" s="5"/>
      <c r="C71" s="5" t="s">
        <v>25</v>
      </c>
      <c r="D71" s="5"/>
      <c r="E71" s="5"/>
      <c r="F71" s="5"/>
      <c r="G71" s="5"/>
      <c r="H71" s="5"/>
      <c r="I71" s="5"/>
    </row>
    <row r="72" spans="1:9" x14ac:dyDescent="0.2">
      <c r="C72" s="2" t="s">
        <v>26</v>
      </c>
      <c r="D72" s="1"/>
    </row>
    <row r="73" spans="1:9" x14ac:dyDescent="0.2">
      <c r="A73" s="1"/>
    </row>
  </sheetData>
  <mergeCells count="7">
    <mergeCell ref="D51:E51"/>
    <mergeCell ref="F51:G51"/>
    <mergeCell ref="D9:E9"/>
    <mergeCell ref="F9:G9"/>
    <mergeCell ref="H9:I9"/>
    <mergeCell ref="D30:E30"/>
    <mergeCell ref="F30:G30"/>
  </mergeCells>
  <phoneticPr fontId="2"/>
  <pageMargins left="0.37" right="0.44" top="0.63" bottom="0.51" header="0.51200000000000001" footer="0.51200000000000001"/>
  <pageSetup paperSize="12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9"/>
  <sheetViews>
    <sheetView showGridLines="0" zoomScale="75" workbookViewId="0">
      <selection activeCell="J66" sqref="J66"/>
    </sheetView>
  </sheetViews>
  <sheetFormatPr defaultColWidth="15.875" defaultRowHeight="17.25" x14ac:dyDescent="0.2"/>
  <cols>
    <col min="1" max="1" width="13.375" style="2" customWidth="1"/>
    <col min="2" max="3" width="5.875" style="2" customWidth="1"/>
    <col min="4" max="4" width="32.125" style="2" customWidth="1"/>
    <col min="5" max="10" width="14.625" style="2" customWidth="1"/>
    <col min="11" max="256" width="15.875" style="2"/>
    <col min="257" max="257" width="13.375" style="2" customWidth="1"/>
    <col min="258" max="259" width="5.875" style="2" customWidth="1"/>
    <col min="260" max="260" width="32.125" style="2" customWidth="1"/>
    <col min="261" max="266" width="14.625" style="2" customWidth="1"/>
    <col min="267" max="512" width="15.875" style="2"/>
    <col min="513" max="513" width="13.375" style="2" customWidth="1"/>
    <col min="514" max="515" width="5.875" style="2" customWidth="1"/>
    <col min="516" max="516" width="32.125" style="2" customWidth="1"/>
    <col min="517" max="522" width="14.625" style="2" customWidth="1"/>
    <col min="523" max="768" width="15.875" style="2"/>
    <col min="769" max="769" width="13.375" style="2" customWidth="1"/>
    <col min="770" max="771" width="5.875" style="2" customWidth="1"/>
    <col min="772" max="772" width="32.125" style="2" customWidth="1"/>
    <col min="773" max="778" width="14.625" style="2" customWidth="1"/>
    <col min="779" max="1024" width="15.875" style="2"/>
    <col min="1025" max="1025" width="13.375" style="2" customWidth="1"/>
    <col min="1026" max="1027" width="5.875" style="2" customWidth="1"/>
    <col min="1028" max="1028" width="32.125" style="2" customWidth="1"/>
    <col min="1029" max="1034" width="14.625" style="2" customWidth="1"/>
    <col min="1035" max="1280" width="15.875" style="2"/>
    <col min="1281" max="1281" width="13.375" style="2" customWidth="1"/>
    <col min="1282" max="1283" width="5.875" style="2" customWidth="1"/>
    <col min="1284" max="1284" width="32.125" style="2" customWidth="1"/>
    <col min="1285" max="1290" width="14.625" style="2" customWidth="1"/>
    <col min="1291" max="1536" width="15.875" style="2"/>
    <col min="1537" max="1537" width="13.375" style="2" customWidth="1"/>
    <col min="1538" max="1539" width="5.875" style="2" customWidth="1"/>
    <col min="1540" max="1540" width="32.125" style="2" customWidth="1"/>
    <col min="1541" max="1546" width="14.625" style="2" customWidth="1"/>
    <col min="1547" max="1792" width="15.875" style="2"/>
    <col min="1793" max="1793" width="13.375" style="2" customWidth="1"/>
    <col min="1794" max="1795" width="5.875" style="2" customWidth="1"/>
    <col min="1796" max="1796" width="32.125" style="2" customWidth="1"/>
    <col min="1797" max="1802" width="14.625" style="2" customWidth="1"/>
    <col min="1803" max="2048" width="15.875" style="2"/>
    <col min="2049" max="2049" width="13.375" style="2" customWidth="1"/>
    <col min="2050" max="2051" width="5.875" style="2" customWidth="1"/>
    <col min="2052" max="2052" width="32.125" style="2" customWidth="1"/>
    <col min="2053" max="2058" width="14.625" style="2" customWidth="1"/>
    <col min="2059" max="2304" width="15.875" style="2"/>
    <col min="2305" max="2305" width="13.375" style="2" customWidth="1"/>
    <col min="2306" max="2307" width="5.875" style="2" customWidth="1"/>
    <col min="2308" max="2308" width="32.125" style="2" customWidth="1"/>
    <col min="2309" max="2314" width="14.625" style="2" customWidth="1"/>
    <col min="2315" max="2560" width="15.875" style="2"/>
    <col min="2561" max="2561" width="13.375" style="2" customWidth="1"/>
    <col min="2562" max="2563" width="5.875" style="2" customWidth="1"/>
    <col min="2564" max="2564" width="32.125" style="2" customWidth="1"/>
    <col min="2565" max="2570" width="14.625" style="2" customWidth="1"/>
    <col min="2571" max="2816" width="15.875" style="2"/>
    <col min="2817" max="2817" width="13.375" style="2" customWidth="1"/>
    <col min="2818" max="2819" width="5.875" style="2" customWidth="1"/>
    <col min="2820" max="2820" width="32.125" style="2" customWidth="1"/>
    <col min="2821" max="2826" width="14.625" style="2" customWidth="1"/>
    <col min="2827" max="3072" width="15.875" style="2"/>
    <col min="3073" max="3073" width="13.375" style="2" customWidth="1"/>
    <col min="3074" max="3075" width="5.875" style="2" customWidth="1"/>
    <col min="3076" max="3076" width="32.125" style="2" customWidth="1"/>
    <col min="3077" max="3082" width="14.625" style="2" customWidth="1"/>
    <col min="3083" max="3328" width="15.875" style="2"/>
    <col min="3329" max="3329" width="13.375" style="2" customWidth="1"/>
    <col min="3330" max="3331" width="5.875" style="2" customWidth="1"/>
    <col min="3332" max="3332" width="32.125" style="2" customWidth="1"/>
    <col min="3333" max="3338" width="14.625" style="2" customWidth="1"/>
    <col min="3339" max="3584" width="15.875" style="2"/>
    <col min="3585" max="3585" width="13.375" style="2" customWidth="1"/>
    <col min="3586" max="3587" width="5.875" style="2" customWidth="1"/>
    <col min="3588" max="3588" width="32.125" style="2" customWidth="1"/>
    <col min="3589" max="3594" width="14.625" style="2" customWidth="1"/>
    <col min="3595" max="3840" width="15.875" style="2"/>
    <col min="3841" max="3841" width="13.375" style="2" customWidth="1"/>
    <col min="3842" max="3843" width="5.875" style="2" customWidth="1"/>
    <col min="3844" max="3844" width="32.125" style="2" customWidth="1"/>
    <col min="3845" max="3850" width="14.625" style="2" customWidth="1"/>
    <col min="3851" max="4096" width="15.875" style="2"/>
    <col min="4097" max="4097" width="13.375" style="2" customWidth="1"/>
    <col min="4098" max="4099" width="5.875" style="2" customWidth="1"/>
    <col min="4100" max="4100" width="32.125" style="2" customWidth="1"/>
    <col min="4101" max="4106" width="14.625" style="2" customWidth="1"/>
    <col min="4107" max="4352" width="15.875" style="2"/>
    <col min="4353" max="4353" width="13.375" style="2" customWidth="1"/>
    <col min="4354" max="4355" width="5.875" style="2" customWidth="1"/>
    <col min="4356" max="4356" width="32.125" style="2" customWidth="1"/>
    <col min="4357" max="4362" width="14.625" style="2" customWidth="1"/>
    <col min="4363" max="4608" width="15.875" style="2"/>
    <col min="4609" max="4609" width="13.375" style="2" customWidth="1"/>
    <col min="4610" max="4611" width="5.875" style="2" customWidth="1"/>
    <col min="4612" max="4612" width="32.125" style="2" customWidth="1"/>
    <col min="4613" max="4618" width="14.625" style="2" customWidth="1"/>
    <col min="4619" max="4864" width="15.875" style="2"/>
    <col min="4865" max="4865" width="13.375" style="2" customWidth="1"/>
    <col min="4866" max="4867" width="5.875" style="2" customWidth="1"/>
    <col min="4868" max="4868" width="32.125" style="2" customWidth="1"/>
    <col min="4869" max="4874" width="14.625" style="2" customWidth="1"/>
    <col min="4875" max="5120" width="15.875" style="2"/>
    <col min="5121" max="5121" width="13.375" style="2" customWidth="1"/>
    <col min="5122" max="5123" width="5.875" style="2" customWidth="1"/>
    <col min="5124" max="5124" width="32.125" style="2" customWidth="1"/>
    <col min="5125" max="5130" width="14.625" style="2" customWidth="1"/>
    <col min="5131" max="5376" width="15.875" style="2"/>
    <col min="5377" max="5377" width="13.375" style="2" customWidth="1"/>
    <col min="5378" max="5379" width="5.875" style="2" customWidth="1"/>
    <col min="5380" max="5380" width="32.125" style="2" customWidth="1"/>
    <col min="5381" max="5386" width="14.625" style="2" customWidth="1"/>
    <col min="5387" max="5632" width="15.875" style="2"/>
    <col min="5633" max="5633" width="13.375" style="2" customWidth="1"/>
    <col min="5634" max="5635" width="5.875" style="2" customWidth="1"/>
    <col min="5636" max="5636" width="32.125" style="2" customWidth="1"/>
    <col min="5637" max="5642" width="14.625" style="2" customWidth="1"/>
    <col min="5643" max="5888" width="15.875" style="2"/>
    <col min="5889" max="5889" width="13.375" style="2" customWidth="1"/>
    <col min="5890" max="5891" width="5.875" style="2" customWidth="1"/>
    <col min="5892" max="5892" width="32.125" style="2" customWidth="1"/>
    <col min="5893" max="5898" width="14.625" style="2" customWidth="1"/>
    <col min="5899" max="6144" width="15.875" style="2"/>
    <col min="6145" max="6145" width="13.375" style="2" customWidth="1"/>
    <col min="6146" max="6147" width="5.875" style="2" customWidth="1"/>
    <col min="6148" max="6148" width="32.125" style="2" customWidth="1"/>
    <col min="6149" max="6154" width="14.625" style="2" customWidth="1"/>
    <col min="6155" max="6400" width="15.875" style="2"/>
    <col min="6401" max="6401" width="13.375" style="2" customWidth="1"/>
    <col min="6402" max="6403" width="5.875" style="2" customWidth="1"/>
    <col min="6404" max="6404" width="32.125" style="2" customWidth="1"/>
    <col min="6405" max="6410" width="14.625" style="2" customWidth="1"/>
    <col min="6411" max="6656" width="15.875" style="2"/>
    <col min="6657" max="6657" width="13.375" style="2" customWidth="1"/>
    <col min="6658" max="6659" width="5.875" style="2" customWidth="1"/>
    <col min="6660" max="6660" width="32.125" style="2" customWidth="1"/>
    <col min="6661" max="6666" width="14.625" style="2" customWidth="1"/>
    <col min="6667" max="6912" width="15.875" style="2"/>
    <col min="6913" max="6913" width="13.375" style="2" customWidth="1"/>
    <col min="6914" max="6915" width="5.875" style="2" customWidth="1"/>
    <col min="6916" max="6916" width="32.125" style="2" customWidth="1"/>
    <col min="6917" max="6922" width="14.625" style="2" customWidth="1"/>
    <col min="6923" max="7168" width="15.875" style="2"/>
    <col min="7169" max="7169" width="13.375" style="2" customWidth="1"/>
    <col min="7170" max="7171" width="5.875" style="2" customWidth="1"/>
    <col min="7172" max="7172" width="32.125" style="2" customWidth="1"/>
    <col min="7173" max="7178" width="14.625" style="2" customWidth="1"/>
    <col min="7179" max="7424" width="15.875" style="2"/>
    <col min="7425" max="7425" width="13.375" style="2" customWidth="1"/>
    <col min="7426" max="7427" width="5.875" style="2" customWidth="1"/>
    <col min="7428" max="7428" width="32.125" style="2" customWidth="1"/>
    <col min="7429" max="7434" width="14.625" style="2" customWidth="1"/>
    <col min="7435" max="7680" width="15.875" style="2"/>
    <col min="7681" max="7681" width="13.375" style="2" customWidth="1"/>
    <col min="7682" max="7683" width="5.875" style="2" customWidth="1"/>
    <col min="7684" max="7684" width="32.125" style="2" customWidth="1"/>
    <col min="7685" max="7690" width="14.625" style="2" customWidth="1"/>
    <col min="7691" max="7936" width="15.875" style="2"/>
    <col min="7937" max="7937" width="13.375" style="2" customWidth="1"/>
    <col min="7938" max="7939" width="5.875" style="2" customWidth="1"/>
    <col min="7940" max="7940" width="32.125" style="2" customWidth="1"/>
    <col min="7941" max="7946" width="14.625" style="2" customWidth="1"/>
    <col min="7947" max="8192" width="15.875" style="2"/>
    <col min="8193" max="8193" width="13.375" style="2" customWidth="1"/>
    <col min="8194" max="8195" width="5.875" style="2" customWidth="1"/>
    <col min="8196" max="8196" width="32.125" style="2" customWidth="1"/>
    <col min="8197" max="8202" width="14.625" style="2" customWidth="1"/>
    <col min="8203" max="8448" width="15.875" style="2"/>
    <col min="8449" max="8449" width="13.375" style="2" customWidth="1"/>
    <col min="8450" max="8451" width="5.875" style="2" customWidth="1"/>
    <col min="8452" max="8452" width="32.125" style="2" customWidth="1"/>
    <col min="8453" max="8458" width="14.625" style="2" customWidth="1"/>
    <col min="8459" max="8704" width="15.875" style="2"/>
    <col min="8705" max="8705" width="13.375" style="2" customWidth="1"/>
    <col min="8706" max="8707" width="5.875" style="2" customWidth="1"/>
    <col min="8708" max="8708" width="32.125" style="2" customWidth="1"/>
    <col min="8709" max="8714" width="14.625" style="2" customWidth="1"/>
    <col min="8715" max="8960" width="15.875" style="2"/>
    <col min="8961" max="8961" width="13.375" style="2" customWidth="1"/>
    <col min="8962" max="8963" width="5.875" style="2" customWidth="1"/>
    <col min="8964" max="8964" width="32.125" style="2" customWidth="1"/>
    <col min="8965" max="8970" width="14.625" style="2" customWidth="1"/>
    <col min="8971" max="9216" width="15.875" style="2"/>
    <col min="9217" max="9217" width="13.375" style="2" customWidth="1"/>
    <col min="9218" max="9219" width="5.875" style="2" customWidth="1"/>
    <col min="9220" max="9220" width="32.125" style="2" customWidth="1"/>
    <col min="9221" max="9226" width="14.625" style="2" customWidth="1"/>
    <col min="9227" max="9472" width="15.875" style="2"/>
    <col min="9473" max="9473" width="13.375" style="2" customWidth="1"/>
    <col min="9474" max="9475" width="5.875" style="2" customWidth="1"/>
    <col min="9476" max="9476" width="32.125" style="2" customWidth="1"/>
    <col min="9477" max="9482" width="14.625" style="2" customWidth="1"/>
    <col min="9483" max="9728" width="15.875" style="2"/>
    <col min="9729" max="9729" width="13.375" style="2" customWidth="1"/>
    <col min="9730" max="9731" width="5.875" style="2" customWidth="1"/>
    <col min="9732" max="9732" width="32.125" style="2" customWidth="1"/>
    <col min="9733" max="9738" width="14.625" style="2" customWidth="1"/>
    <col min="9739" max="9984" width="15.875" style="2"/>
    <col min="9985" max="9985" width="13.375" style="2" customWidth="1"/>
    <col min="9986" max="9987" width="5.875" style="2" customWidth="1"/>
    <col min="9988" max="9988" width="32.125" style="2" customWidth="1"/>
    <col min="9989" max="9994" width="14.625" style="2" customWidth="1"/>
    <col min="9995" max="10240" width="15.875" style="2"/>
    <col min="10241" max="10241" width="13.375" style="2" customWidth="1"/>
    <col min="10242" max="10243" width="5.875" style="2" customWidth="1"/>
    <col min="10244" max="10244" width="32.125" style="2" customWidth="1"/>
    <col min="10245" max="10250" width="14.625" style="2" customWidth="1"/>
    <col min="10251" max="10496" width="15.875" style="2"/>
    <col min="10497" max="10497" width="13.375" style="2" customWidth="1"/>
    <col min="10498" max="10499" width="5.875" style="2" customWidth="1"/>
    <col min="10500" max="10500" width="32.125" style="2" customWidth="1"/>
    <col min="10501" max="10506" width="14.625" style="2" customWidth="1"/>
    <col min="10507" max="10752" width="15.875" style="2"/>
    <col min="10753" max="10753" width="13.375" style="2" customWidth="1"/>
    <col min="10754" max="10755" width="5.875" style="2" customWidth="1"/>
    <col min="10756" max="10756" width="32.125" style="2" customWidth="1"/>
    <col min="10757" max="10762" width="14.625" style="2" customWidth="1"/>
    <col min="10763" max="11008" width="15.875" style="2"/>
    <col min="11009" max="11009" width="13.375" style="2" customWidth="1"/>
    <col min="11010" max="11011" width="5.875" style="2" customWidth="1"/>
    <col min="11012" max="11012" width="32.125" style="2" customWidth="1"/>
    <col min="11013" max="11018" width="14.625" style="2" customWidth="1"/>
    <col min="11019" max="11264" width="15.875" style="2"/>
    <col min="11265" max="11265" width="13.375" style="2" customWidth="1"/>
    <col min="11266" max="11267" width="5.875" style="2" customWidth="1"/>
    <col min="11268" max="11268" width="32.125" style="2" customWidth="1"/>
    <col min="11269" max="11274" width="14.625" style="2" customWidth="1"/>
    <col min="11275" max="11520" width="15.875" style="2"/>
    <col min="11521" max="11521" width="13.375" style="2" customWidth="1"/>
    <col min="11522" max="11523" width="5.875" style="2" customWidth="1"/>
    <col min="11524" max="11524" width="32.125" style="2" customWidth="1"/>
    <col min="11525" max="11530" width="14.625" style="2" customWidth="1"/>
    <col min="11531" max="11776" width="15.875" style="2"/>
    <col min="11777" max="11777" width="13.375" style="2" customWidth="1"/>
    <col min="11778" max="11779" width="5.875" style="2" customWidth="1"/>
    <col min="11780" max="11780" width="32.125" style="2" customWidth="1"/>
    <col min="11781" max="11786" width="14.625" style="2" customWidth="1"/>
    <col min="11787" max="12032" width="15.875" style="2"/>
    <col min="12033" max="12033" width="13.375" style="2" customWidth="1"/>
    <col min="12034" max="12035" width="5.875" style="2" customWidth="1"/>
    <col min="12036" max="12036" width="32.125" style="2" customWidth="1"/>
    <col min="12037" max="12042" width="14.625" style="2" customWidth="1"/>
    <col min="12043" max="12288" width="15.875" style="2"/>
    <col min="12289" max="12289" width="13.375" style="2" customWidth="1"/>
    <col min="12290" max="12291" width="5.875" style="2" customWidth="1"/>
    <col min="12292" max="12292" width="32.125" style="2" customWidth="1"/>
    <col min="12293" max="12298" width="14.625" style="2" customWidth="1"/>
    <col min="12299" max="12544" width="15.875" style="2"/>
    <col min="12545" max="12545" width="13.375" style="2" customWidth="1"/>
    <col min="12546" max="12547" width="5.875" style="2" customWidth="1"/>
    <col min="12548" max="12548" width="32.125" style="2" customWidth="1"/>
    <col min="12549" max="12554" width="14.625" style="2" customWidth="1"/>
    <col min="12555" max="12800" width="15.875" style="2"/>
    <col min="12801" max="12801" width="13.375" style="2" customWidth="1"/>
    <col min="12802" max="12803" width="5.875" style="2" customWidth="1"/>
    <col min="12804" max="12804" width="32.125" style="2" customWidth="1"/>
    <col min="12805" max="12810" width="14.625" style="2" customWidth="1"/>
    <col min="12811" max="13056" width="15.875" style="2"/>
    <col min="13057" max="13057" width="13.375" style="2" customWidth="1"/>
    <col min="13058" max="13059" width="5.875" style="2" customWidth="1"/>
    <col min="13060" max="13060" width="32.125" style="2" customWidth="1"/>
    <col min="13061" max="13066" width="14.625" style="2" customWidth="1"/>
    <col min="13067" max="13312" width="15.875" style="2"/>
    <col min="13313" max="13313" width="13.375" style="2" customWidth="1"/>
    <col min="13314" max="13315" width="5.875" style="2" customWidth="1"/>
    <col min="13316" max="13316" width="32.125" style="2" customWidth="1"/>
    <col min="13317" max="13322" width="14.625" style="2" customWidth="1"/>
    <col min="13323" max="13568" width="15.875" style="2"/>
    <col min="13569" max="13569" width="13.375" style="2" customWidth="1"/>
    <col min="13570" max="13571" width="5.875" style="2" customWidth="1"/>
    <col min="13572" max="13572" width="32.125" style="2" customWidth="1"/>
    <col min="13573" max="13578" width="14.625" style="2" customWidth="1"/>
    <col min="13579" max="13824" width="15.875" style="2"/>
    <col min="13825" max="13825" width="13.375" style="2" customWidth="1"/>
    <col min="13826" max="13827" width="5.875" style="2" customWidth="1"/>
    <col min="13828" max="13828" width="32.125" style="2" customWidth="1"/>
    <col min="13829" max="13834" width="14.625" style="2" customWidth="1"/>
    <col min="13835" max="14080" width="15.875" style="2"/>
    <col min="14081" max="14081" width="13.375" style="2" customWidth="1"/>
    <col min="14082" max="14083" width="5.875" style="2" customWidth="1"/>
    <col min="14084" max="14084" width="32.125" style="2" customWidth="1"/>
    <col min="14085" max="14090" width="14.625" style="2" customWidth="1"/>
    <col min="14091" max="14336" width="15.875" style="2"/>
    <col min="14337" max="14337" width="13.375" style="2" customWidth="1"/>
    <col min="14338" max="14339" width="5.875" style="2" customWidth="1"/>
    <col min="14340" max="14340" width="32.125" style="2" customWidth="1"/>
    <col min="14341" max="14346" width="14.625" style="2" customWidth="1"/>
    <col min="14347" max="14592" width="15.875" style="2"/>
    <col min="14593" max="14593" width="13.375" style="2" customWidth="1"/>
    <col min="14594" max="14595" width="5.875" style="2" customWidth="1"/>
    <col min="14596" max="14596" width="32.125" style="2" customWidth="1"/>
    <col min="14597" max="14602" width="14.625" style="2" customWidth="1"/>
    <col min="14603" max="14848" width="15.875" style="2"/>
    <col min="14849" max="14849" width="13.375" style="2" customWidth="1"/>
    <col min="14850" max="14851" width="5.875" style="2" customWidth="1"/>
    <col min="14852" max="14852" width="32.125" style="2" customWidth="1"/>
    <col min="14853" max="14858" width="14.625" style="2" customWidth="1"/>
    <col min="14859" max="15104" width="15.875" style="2"/>
    <col min="15105" max="15105" width="13.375" style="2" customWidth="1"/>
    <col min="15106" max="15107" width="5.875" style="2" customWidth="1"/>
    <col min="15108" max="15108" width="32.125" style="2" customWidth="1"/>
    <col min="15109" max="15114" width="14.625" style="2" customWidth="1"/>
    <col min="15115" max="15360" width="15.875" style="2"/>
    <col min="15361" max="15361" width="13.375" style="2" customWidth="1"/>
    <col min="15362" max="15363" width="5.875" style="2" customWidth="1"/>
    <col min="15364" max="15364" width="32.125" style="2" customWidth="1"/>
    <col min="15365" max="15370" width="14.625" style="2" customWidth="1"/>
    <col min="15371" max="15616" width="15.875" style="2"/>
    <col min="15617" max="15617" width="13.375" style="2" customWidth="1"/>
    <col min="15618" max="15619" width="5.875" style="2" customWidth="1"/>
    <col min="15620" max="15620" width="32.125" style="2" customWidth="1"/>
    <col min="15621" max="15626" width="14.625" style="2" customWidth="1"/>
    <col min="15627" max="15872" width="15.875" style="2"/>
    <col min="15873" max="15873" width="13.375" style="2" customWidth="1"/>
    <col min="15874" max="15875" width="5.875" style="2" customWidth="1"/>
    <col min="15876" max="15876" width="32.125" style="2" customWidth="1"/>
    <col min="15877" max="15882" width="14.625" style="2" customWidth="1"/>
    <col min="15883" max="16128" width="15.875" style="2"/>
    <col min="16129" max="16129" width="13.375" style="2" customWidth="1"/>
    <col min="16130" max="16131" width="5.875" style="2" customWidth="1"/>
    <col min="16132" max="16132" width="32.125" style="2" customWidth="1"/>
    <col min="16133" max="16138" width="14.625" style="2" customWidth="1"/>
    <col min="16139" max="16384" width="15.875" style="2"/>
  </cols>
  <sheetData>
    <row r="1" spans="1:10" x14ac:dyDescent="0.2">
      <c r="A1" s="1"/>
    </row>
    <row r="2" spans="1:10" x14ac:dyDescent="0.2">
      <c r="F2" s="5"/>
    </row>
    <row r="4" spans="1:10" x14ac:dyDescent="0.2">
      <c r="F4" s="5"/>
    </row>
    <row r="6" spans="1:10" x14ac:dyDescent="0.2">
      <c r="E6" s="3" t="s">
        <v>27</v>
      </c>
    </row>
    <row r="7" spans="1:10" ht="18" thickBot="1" x14ac:dyDescent="0.25">
      <c r="B7" s="4"/>
      <c r="C7" s="4"/>
      <c r="D7" s="4"/>
      <c r="E7" s="4"/>
      <c r="F7" s="31" t="s">
        <v>28</v>
      </c>
      <c r="G7" s="4"/>
      <c r="H7" s="4"/>
      <c r="I7" s="4"/>
      <c r="J7" s="32" t="s">
        <v>29</v>
      </c>
    </row>
    <row r="8" spans="1:10" x14ac:dyDescent="0.2">
      <c r="E8" s="21" t="s">
        <v>30</v>
      </c>
      <c r="F8" s="21" t="s">
        <v>31</v>
      </c>
      <c r="G8" s="21" t="s">
        <v>32</v>
      </c>
      <c r="H8" s="21" t="s">
        <v>33</v>
      </c>
      <c r="I8" s="21" t="s">
        <v>34</v>
      </c>
      <c r="J8" s="21" t="s">
        <v>35</v>
      </c>
    </row>
    <row r="9" spans="1:10" x14ac:dyDescent="0.2">
      <c r="B9" s="7"/>
      <c r="C9" s="7"/>
      <c r="D9" s="7"/>
      <c r="E9" s="33" t="s">
        <v>36</v>
      </c>
      <c r="F9" s="33" t="s">
        <v>37</v>
      </c>
      <c r="G9" s="33" t="s">
        <v>38</v>
      </c>
      <c r="H9" s="33" t="s">
        <v>39</v>
      </c>
      <c r="I9" s="34">
        <v>2001</v>
      </c>
      <c r="J9" s="34" t="s">
        <v>40</v>
      </c>
    </row>
    <row r="10" spans="1:10" x14ac:dyDescent="0.2">
      <c r="E10" s="35"/>
    </row>
    <row r="11" spans="1:10" x14ac:dyDescent="0.2">
      <c r="B11" s="13"/>
      <c r="C11" s="13"/>
      <c r="D11" s="3" t="s">
        <v>41</v>
      </c>
      <c r="E11" s="14">
        <f>E13+E18+E19+E21+E44+E45+E47+SUM(E53:E59)+5</f>
        <v>21842</v>
      </c>
      <c r="F11" s="13">
        <f>F13+F18+F19+F21+F44+F45+F47+SUM(F53:F59)</f>
        <v>19811.599999999999</v>
      </c>
      <c r="G11" s="13">
        <f>G13+G18+G19+G21+G44+G45+G47+SUM(G53:G59)+10</f>
        <v>19361</v>
      </c>
      <c r="H11" s="13">
        <f>H13+H18+H19+H21+H44+H45+H47+SUM(H53:H59)</f>
        <v>17770</v>
      </c>
      <c r="I11" s="13">
        <f>I13+I18+I19+I21+I44+I45+I47+SUM(I53:I59)</f>
        <v>18649</v>
      </c>
      <c r="J11" s="13">
        <f>J13+J18+J19+J21+J44+J45+J47+SUM(J53:J59)</f>
        <v>17579</v>
      </c>
    </row>
    <row r="12" spans="1:10" x14ac:dyDescent="0.2">
      <c r="E12" s="6"/>
    </row>
    <row r="13" spans="1:10" x14ac:dyDescent="0.2">
      <c r="C13" s="1" t="s">
        <v>42</v>
      </c>
      <c r="E13" s="10">
        <f>E14+E15+E16</f>
        <v>244</v>
      </c>
      <c r="F13" s="11">
        <f>F14+F15+F16</f>
        <v>208.4</v>
      </c>
      <c r="G13" s="11">
        <f>G14+G15+G16</f>
        <v>192</v>
      </c>
      <c r="H13" s="11">
        <f>H14+H15+H16</f>
        <v>163</v>
      </c>
      <c r="I13" s="11">
        <f>I14+I15+I16</f>
        <v>159</v>
      </c>
      <c r="J13" s="11">
        <v>154</v>
      </c>
    </row>
    <row r="14" spans="1:10" x14ac:dyDescent="0.2">
      <c r="D14" s="1" t="s">
        <v>43</v>
      </c>
      <c r="E14" s="17">
        <v>90</v>
      </c>
      <c r="F14" s="18">
        <v>76.400000000000006</v>
      </c>
      <c r="G14" s="18">
        <v>66</v>
      </c>
      <c r="H14" s="18">
        <v>55</v>
      </c>
      <c r="I14" s="18">
        <v>49</v>
      </c>
      <c r="J14" s="18">
        <v>50</v>
      </c>
    </row>
    <row r="15" spans="1:10" x14ac:dyDescent="0.2">
      <c r="D15" s="1" t="s">
        <v>44</v>
      </c>
      <c r="E15" s="17">
        <v>92</v>
      </c>
      <c r="F15" s="18">
        <v>86</v>
      </c>
      <c r="G15" s="18">
        <v>81</v>
      </c>
      <c r="H15" s="18">
        <v>71</v>
      </c>
      <c r="I15" s="18">
        <v>72</v>
      </c>
      <c r="J15" s="18">
        <v>67</v>
      </c>
    </row>
    <row r="16" spans="1:10" x14ac:dyDescent="0.2">
      <c r="D16" s="1" t="s">
        <v>45</v>
      </c>
      <c r="E16" s="17">
        <v>62</v>
      </c>
      <c r="F16" s="18">
        <v>46</v>
      </c>
      <c r="G16" s="18">
        <v>45</v>
      </c>
      <c r="H16" s="18">
        <v>37</v>
      </c>
      <c r="I16" s="18">
        <v>38</v>
      </c>
      <c r="J16" s="18">
        <v>37</v>
      </c>
    </row>
    <row r="17" spans="3:10" x14ac:dyDescent="0.2">
      <c r="E17" s="17"/>
      <c r="F17" s="18"/>
      <c r="G17" s="18"/>
      <c r="H17" s="18"/>
      <c r="I17" s="18"/>
      <c r="J17" s="18"/>
    </row>
    <row r="18" spans="3:10" x14ac:dyDescent="0.2">
      <c r="C18" s="1" t="s">
        <v>46</v>
      </c>
      <c r="E18" s="17">
        <v>213</v>
      </c>
      <c r="F18" s="18">
        <v>148</v>
      </c>
      <c r="G18" s="18">
        <v>143</v>
      </c>
      <c r="H18" s="18">
        <v>144</v>
      </c>
      <c r="I18" s="18">
        <v>146</v>
      </c>
      <c r="J18" s="18">
        <v>136</v>
      </c>
    </row>
    <row r="19" spans="3:10" x14ac:dyDescent="0.2">
      <c r="C19" s="1" t="s">
        <v>47</v>
      </c>
      <c r="E19" s="17">
        <v>1984</v>
      </c>
      <c r="F19" s="18">
        <v>1877</v>
      </c>
      <c r="G19" s="18">
        <v>1850</v>
      </c>
      <c r="H19" s="18">
        <v>1631</v>
      </c>
      <c r="I19" s="18">
        <v>1635</v>
      </c>
      <c r="J19" s="18">
        <v>1372</v>
      </c>
    </row>
    <row r="20" spans="3:10" x14ac:dyDescent="0.2">
      <c r="E20" s="6"/>
    </row>
    <row r="21" spans="3:10" x14ac:dyDescent="0.2">
      <c r="C21" s="1" t="s">
        <v>48</v>
      </c>
      <c r="E21" s="10">
        <f>SUM(E23:E42)+7</f>
        <v>3589</v>
      </c>
      <c r="F21" s="11">
        <f>SUM(F23:F42)</f>
        <v>3175</v>
      </c>
      <c r="G21" s="18">
        <v>3033</v>
      </c>
      <c r="H21" s="18">
        <v>2952</v>
      </c>
      <c r="I21" s="11">
        <v>2881</v>
      </c>
      <c r="J21" s="11">
        <v>2530</v>
      </c>
    </row>
    <row r="22" spans="3:10" x14ac:dyDescent="0.2">
      <c r="E22" s="6"/>
    </row>
    <row r="23" spans="3:10" x14ac:dyDescent="0.2">
      <c r="D23" s="1" t="s">
        <v>49</v>
      </c>
      <c r="E23" s="17">
        <v>565</v>
      </c>
      <c r="F23" s="18">
        <v>444</v>
      </c>
      <c r="G23" s="28" t="s">
        <v>50</v>
      </c>
      <c r="H23" s="28" t="s">
        <v>50</v>
      </c>
      <c r="I23" s="28" t="s">
        <v>50</v>
      </c>
      <c r="J23" s="28" t="s">
        <v>50</v>
      </c>
    </row>
    <row r="24" spans="3:10" x14ac:dyDescent="0.2">
      <c r="D24" s="1" t="s">
        <v>51</v>
      </c>
      <c r="E24" s="17">
        <v>787</v>
      </c>
      <c r="F24" s="18">
        <v>704</v>
      </c>
      <c r="G24" s="28" t="s">
        <v>50</v>
      </c>
      <c r="H24" s="28" t="s">
        <v>50</v>
      </c>
      <c r="I24" s="28" t="s">
        <v>50</v>
      </c>
      <c r="J24" s="28" t="s">
        <v>50</v>
      </c>
    </row>
    <row r="25" spans="3:10" x14ac:dyDescent="0.2">
      <c r="D25" s="1" t="s">
        <v>52</v>
      </c>
      <c r="E25" s="17">
        <v>587</v>
      </c>
      <c r="F25" s="18">
        <v>515</v>
      </c>
      <c r="G25" s="28" t="s">
        <v>50</v>
      </c>
      <c r="H25" s="28" t="s">
        <v>50</v>
      </c>
      <c r="I25" s="28" t="s">
        <v>50</v>
      </c>
      <c r="J25" s="28" t="s">
        <v>50</v>
      </c>
    </row>
    <row r="26" spans="3:10" x14ac:dyDescent="0.2">
      <c r="E26" s="6"/>
      <c r="G26" s="18"/>
      <c r="H26" s="18"/>
      <c r="I26" s="18"/>
      <c r="J26" s="18"/>
    </row>
    <row r="27" spans="3:10" x14ac:dyDescent="0.2">
      <c r="D27" s="1" t="s">
        <v>53</v>
      </c>
      <c r="E27" s="17">
        <v>100</v>
      </c>
      <c r="F27" s="18">
        <v>84</v>
      </c>
      <c r="G27" s="28" t="s">
        <v>50</v>
      </c>
      <c r="H27" s="28" t="s">
        <v>50</v>
      </c>
      <c r="I27" s="28" t="s">
        <v>50</v>
      </c>
      <c r="J27" s="28" t="s">
        <v>50</v>
      </c>
    </row>
    <row r="28" spans="3:10" x14ac:dyDescent="0.2">
      <c r="D28" s="1" t="s">
        <v>54</v>
      </c>
      <c r="E28" s="17">
        <v>46</v>
      </c>
      <c r="F28" s="18">
        <v>42</v>
      </c>
      <c r="G28" s="28" t="s">
        <v>50</v>
      </c>
      <c r="H28" s="28" t="s">
        <v>50</v>
      </c>
      <c r="I28" s="28" t="s">
        <v>50</v>
      </c>
      <c r="J28" s="28" t="s">
        <v>50</v>
      </c>
    </row>
    <row r="29" spans="3:10" x14ac:dyDescent="0.2">
      <c r="D29" s="1" t="s">
        <v>55</v>
      </c>
      <c r="E29" s="17">
        <v>240</v>
      </c>
      <c r="F29" s="18">
        <v>216</v>
      </c>
      <c r="G29" s="28" t="s">
        <v>50</v>
      </c>
      <c r="H29" s="28" t="s">
        <v>50</v>
      </c>
      <c r="I29" s="28" t="s">
        <v>50</v>
      </c>
      <c r="J29" s="28" t="s">
        <v>50</v>
      </c>
    </row>
    <row r="30" spans="3:10" x14ac:dyDescent="0.2">
      <c r="E30" s="6"/>
      <c r="G30" s="18"/>
      <c r="H30" s="18"/>
      <c r="I30" s="18"/>
      <c r="J30" s="18"/>
    </row>
    <row r="31" spans="3:10" x14ac:dyDescent="0.2">
      <c r="D31" s="1" t="s">
        <v>56</v>
      </c>
      <c r="E31" s="17">
        <v>4</v>
      </c>
      <c r="F31" s="18">
        <v>7</v>
      </c>
      <c r="G31" s="28" t="s">
        <v>50</v>
      </c>
      <c r="H31" s="28" t="s">
        <v>50</v>
      </c>
      <c r="I31" s="28" t="s">
        <v>50</v>
      </c>
      <c r="J31" s="28" t="s">
        <v>50</v>
      </c>
    </row>
    <row r="32" spans="3:10" x14ac:dyDescent="0.2">
      <c r="D32" s="1" t="s">
        <v>57</v>
      </c>
      <c r="E32" s="17">
        <v>230</v>
      </c>
      <c r="F32" s="18">
        <v>234</v>
      </c>
      <c r="G32" s="28" t="s">
        <v>50</v>
      </c>
      <c r="H32" s="28" t="s">
        <v>50</v>
      </c>
      <c r="I32" s="28" t="s">
        <v>50</v>
      </c>
      <c r="J32" s="28" t="s">
        <v>50</v>
      </c>
    </row>
    <row r="33" spans="3:10" x14ac:dyDescent="0.2">
      <c r="D33" s="1" t="s">
        <v>58</v>
      </c>
      <c r="E33" s="17">
        <v>89</v>
      </c>
      <c r="F33" s="18">
        <v>83</v>
      </c>
      <c r="G33" s="28" t="s">
        <v>50</v>
      </c>
      <c r="H33" s="28" t="s">
        <v>50</v>
      </c>
      <c r="I33" s="28" t="s">
        <v>50</v>
      </c>
      <c r="J33" s="28" t="s">
        <v>50</v>
      </c>
    </row>
    <row r="34" spans="3:10" x14ac:dyDescent="0.2">
      <c r="E34" s="6"/>
      <c r="G34" s="18"/>
      <c r="H34" s="18"/>
      <c r="I34" s="18"/>
      <c r="J34" s="18"/>
    </row>
    <row r="35" spans="3:10" x14ac:dyDescent="0.2">
      <c r="D35" s="1" t="s">
        <v>59</v>
      </c>
      <c r="E35" s="17">
        <v>9</v>
      </c>
      <c r="F35" s="18">
        <v>9</v>
      </c>
      <c r="G35" s="28" t="s">
        <v>50</v>
      </c>
      <c r="H35" s="28" t="s">
        <v>50</v>
      </c>
      <c r="I35" s="28" t="s">
        <v>50</v>
      </c>
      <c r="J35" s="28" t="s">
        <v>50</v>
      </c>
    </row>
    <row r="36" spans="3:10" x14ac:dyDescent="0.2">
      <c r="D36" s="1" t="s">
        <v>60</v>
      </c>
      <c r="E36" s="17">
        <v>142</v>
      </c>
      <c r="F36" s="18">
        <v>128</v>
      </c>
      <c r="G36" s="28" t="s">
        <v>50</v>
      </c>
      <c r="H36" s="28" t="s">
        <v>50</v>
      </c>
      <c r="I36" s="28" t="s">
        <v>50</v>
      </c>
      <c r="J36" s="28" t="s">
        <v>50</v>
      </c>
    </row>
    <row r="37" spans="3:10" x14ac:dyDescent="0.2">
      <c r="D37" s="1" t="s">
        <v>61</v>
      </c>
      <c r="E37" s="17">
        <v>254</v>
      </c>
      <c r="F37" s="18">
        <v>235</v>
      </c>
      <c r="G37" s="28" t="s">
        <v>50</v>
      </c>
      <c r="H37" s="28" t="s">
        <v>50</v>
      </c>
      <c r="I37" s="28" t="s">
        <v>50</v>
      </c>
      <c r="J37" s="28" t="s">
        <v>50</v>
      </c>
    </row>
    <row r="38" spans="3:10" x14ac:dyDescent="0.2">
      <c r="E38" s="6"/>
      <c r="G38" s="18"/>
      <c r="H38" s="18"/>
      <c r="I38" s="18"/>
      <c r="J38" s="18"/>
    </row>
    <row r="39" spans="3:10" x14ac:dyDescent="0.2">
      <c r="D39" s="1" t="s">
        <v>62</v>
      </c>
      <c r="E39" s="17">
        <v>80</v>
      </c>
      <c r="F39" s="18">
        <v>68</v>
      </c>
      <c r="G39" s="28" t="s">
        <v>50</v>
      </c>
      <c r="H39" s="28" t="s">
        <v>50</v>
      </c>
      <c r="I39" s="28" t="s">
        <v>50</v>
      </c>
      <c r="J39" s="28" t="s">
        <v>50</v>
      </c>
    </row>
    <row r="40" spans="3:10" x14ac:dyDescent="0.2">
      <c r="D40" s="1" t="s">
        <v>63</v>
      </c>
      <c r="E40" s="17">
        <v>29</v>
      </c>
      <c r="F40" s="18">
        <v>19</v>
      </c>
      <c r="G40" s="28" t="s">
        <v>50</v>
      </c>
      <c r="H40" s="28" t="s">
        <v>50</v>
      </c>
      <c r="I40" s="28" t="s">
        <v>50</v>
      </c>
      <c r="J40" s="28" t="s">
        <v>50</v>
      </c>
    </row>
    <row r="41" spans="3:10" x14ac:dyDescent="0.2">
      <c r="D41" s="1" t="s">
        <v>64</v>
      </c>
      <c r="E41" s="17">
        <v>58</v>
      </c>
      <c r="F41" s="18">
        <v>51</v>
      </c>
      <c r="G41" s="28" t="s">
        <v>50</v>
      </c>
      <c r="H41" s="28" t="s">
        <v>50</v>
      </c>
      <c r="I41" s="28" t="s">
        <v>50</v>
      </c>
      <c r="J41" s="28" t="s">
        <v>50</v>
      </c>
    </row>
    <row r="42" spans="3:10" x14ac:dyDescent="0.2">
      <c r="D42" s="1" t="s">
        <v>65</v>
      </c>
      <c r="E42" s="17">
        <v>362</v>
      </c>
      <c r="F42" s="18">
        <v>336</v>
      </c>
      <c r="G42" s="28" t="s">
        <v>50</v>
      </c>
      <c r="H42" s="28" t="s">
        <v>50</v>
      </c>
      <c r="I42" s="28" t="s">
        <v>50</v>
      </c>
      <c r="J42" s="28" t="s">
        <v>50</v>
      </c>
    </row>
    <row r="43" spans="3:10" x14ac:dyDescent="0.2">
      <c r="E43" s="17"/>
      <c r="F43" s="18"/>
      <c r="G43" s="18"/>
      <c r="H43" s="18"/>
      <c r="I43" s="18"/>
      <c r="J43" s="18"/>
    </row>
    <row r="44" spans="3:10" x14ac:dyDescent="0.2">
      <c r="C44" s="1" t="s">
        <v>66</v>
      </c>
      <c r="E44" s="17">
        <v>15</v>
      </c>
      <c r="F44" s="18">
        <v>21</v>
      </c>
      <c r="G44" s="18">
        <v>19</v>
      </c>
      <c r="H44" s="18">
        <v>20</v>
      </c>
      <c r="I44" s="18">
        <v>23</v>
      </c>
      <c r="J44" s="18">
        <v>20</v>
      </c>
    </row>
    <row r="45" spans="3:10" x14ac:dyDescent="0.2">
      <c r="C45" s="1" t="s">
        <v>67</v>
      </c>
      <c r="E45" s="17">
        <v>451</v>
      </c>
      <c r="F45" s="18">
        <v>420</v>
      </c>
      <c r="G45" s="18">
        <v>422</v>
      </c>
      <c r="H45" s="18">
        <v>437</v>
      </c>
      <c r="I45" s="18">
        <v>448</v>
      </c>
      <c r="J45" s="18">
        <v>398</v>
      </c>
    </row>
    <row r="46" spans="3:10" x14ac:dyDescent="0.2">
      <c r="E46" s="6"/>
    </row>
    <row r="47" spans="3:10" x14ac:dyDescent="0.2">
      <c r="C47" s="1" t="s">
        <v>68</v>
      </c>
      <c r="E47" s="10">
        <f>E49+E50+E51+1</f>
        <v>4007</v>
      </c>
      <c r="F47" s="11">
        <f>F49+F50+F51</f>
        <v>3627</v>
      </c>
      <c r="G47" s="11">
        <f>G49+G50+G51</f>
        <v>3533</v>
      </c>
      <c r="H47" s="11">
        <f>H49+H50+H51</f>
        <v>3377</v>
      </c>
      <c r="I47" s="11">
        <f>I49+I50+I51</f>
        <v>3337</v>
      </c>
      <c r="J47" s="11">
        <v>3100</v>
      </c>
    </row>
    <row r="48" spans="3:10" x14ac:dyDescent="0.2">
      <c r="E48" s="6"/>
    </row>
    <row r="49" spans="2:10" x14ac:dyDescent="0.2">
      <c r="D49" s="1" t="s">
        <v>69</v>
      </c>
      <c r="E49" s="17">
        <v>1895</v>
      </c>
      <c r="F49" s="18">
        <v>1718</v>
      </c>
      <c r="G49" s="18">
        <v>1629</v>
      </c>
      <c r="H49" s="18">
        <v>1580</v>
      </c>
      <c r="I49" s="18">
        <v>1571</v>
      </c>
      <c r="J49" s="18">
        <v>1498</v>
      </c>
    </row>
    <row r="50" spans="2:10" x14ac:dyDescent="0.2">
      <c r="D50" s="1" t="s">
        <v>70</v>
      </c>
      <c r="E50" s="17">
        <v>1797</v>
      </c>
      <c r="F50" s="18">
        <v>1670</v>
      </c>
      <c r="G50" s="18">
        <v>1667</v>
      </c>
      <c r="H50" s="18">
        <v>1584</v>
      </c>
      <c r="I50" s="18">
        <v>1564</v>
      </c>
      <c r="J50" s="18">
        <v>1418</v>
      </c>
    </row>
    <row r="51" spans="2:10" x14ac:dyDescent="0.2">
      <c r="D51" s="1" t="s">
        <v>71</v>
      </c>
      <c r="E51" s="17">
        <v>314</v>
      </c>
      <c r="F51" s="18">
        <v>239</v>
      </c>
      <c r="G51" s="18">
        <v>237</v>
      </c>
      <c r="H51" s="18">
        <v>213</v>
      </c>
      <c r="I51" s="18">
        <v>202</v>
      </c>
      <c r="J51" s="18">
        <v>184</v>
      </c>
    </row>
    <row r="52" spans="2:10" x14ac:dyDescent="0.2">
      <c r="E52" s="17"/>
      <c r="F52" s="18"/>
      <c r="G52" s="18"/>
      <c r="H52" s="18"/>
      <c r="I52" s="18"/>
      <c r="J52" s="18"/>
    </row>
    <row r="53" spans="2:10" x14ac:dyDescent="0.2">
      <c r="C53" s="1" t="s">
        <v>72</v>
      </c>
      <c r="E53" s="17">
        <v>483</v>
      </c>
      <c r="F53" s="18">
        <v>433</v>
      </c>
      <c r="G53" s="18">
        <v>430</v>
      </c>
      <c r="H53" s="18">
        <v>327</v>
      </c>
      <c r="I53" s="18">
        <v>300</v>
      </c>
      <c r="J53" s="18">
        <v>280</v>
      </c>
    </row>
    <row r="54" spans="2:10" x14ac:dyDescent="0.2">
      <c r="C54" s="1" t="s">
        <v>73</v>
      </c>
      <c r="E54" s="17">
        <v>2498</v>
      </c>
      <c r="F54" s="18">
        <v>2054</v>
      </c>
      <c r="G54" s="18">
        <v>2082</v>
      </c>
      <c r="H54" s="18">
        <v>1789</v>
      </c>
      <c r="I54" s="18">
        <v>1802</v>
      </c>
      <c r="J54" s="18">
        <v>1732</v>
      </c>
    </row>
    <row r="55" spans="2:10" x14ac:dyDescent="0.2">
      <c r="C55" s="1" t="s">
        <v>74</v>
      </c>
      <c r="E55" s="17">
        <v>2944</v>
      </c>
      <c r="F55" s="18">
        <v>2613</v>
      </c>
      <c r="G55" s="18">
        <v>2327</v>
      </c>
      <c r="H55" s="18">
        <v>1228</v>
      </c>
      <c r="I55" s="18">
        <v>2141</v>
      </c>
      <c r="J55" s="18">
        <v>1959</v>
      </c>
    </row>
    <row r="56" spans="2:10" x14ac:dyDescent="0.2">
      <c r="E56" s="17"/>
      <c r="F56" s="18"/>
      <c r="G56" s="18"/>
      <c r="H56" s="18"/>
      <c r="I56" s="18"/>
      <c r="J56" s="18"/>
    </row>
    <row r="57" spans="2:10" x14ac:dyDescent="0.2">
      <c r="C57" s="1" t="s">
        <v>75</v>
      </c>
      <c r="E57" s="17">
        <v>1392</v>
      </c>
      <c r="F57" s="18">
        <v>1455.4</v>
      </c>
      <c r="G57" s="18">
        <v>1460</v>
      </c>
      <c r="H57" s="18">
        <v>1338</v>
      </c>
      <c r="I57" s="18">
        <v>1242</v>
      </c>
      <c r="J57" s="18">
        <v>1362</v>
      </c>
    </row>
    <row r="58" spans="2:10" x14ac:dyDescent="0.2">
      <c r="C58" s="1" t="s">
        <v>76</v>
      </c>
      <c r="E58" s="17">
        <v>3989</v>
      </c>
      <c r="F58" s="18">
        <v>3736.4</v>
      </c>
      <c r="G58" s="18">
        <v>3837</v>
      </c>
      <c r="H58" s="18">
        <v>4345</v>
      </c>
      <c r="I58" s="18">
        <v>4525</v>
      </c>
      <c r="J58" s="18">
        <v>4526</v>
      </c>
    </row>
    <row r="59" spans="2:10" x14ac:dyDescent="0.2">
      <c r="C59" s="1" t="s">
        <v>77</v>
      </c>
      <c r="E59" s="17">
        <v>28</v>
      </c>
      <c r="F59" s="18">
        <v>43.4</v>
      </c>
      <c r="G59" s="18">
        <v>23</v>
      </c>
      <c r="H59" s="18">
        <v>19</v>
      </c>
      <c r="I59" s="18">
        <v>10</v>
      </c>
      <c r="J59" s="18">
        <v>10</v>
      </c>
    </row>
    <row r="60" spans="2:10" x14ac:dyDescent="0.2">
      <c r="B60" s="7"/>
      <c r="C60" s="7"/>
      <c r="D60" s="7"/>
      <c r="E60" s="36"/>
      <c r="F60" s="7"/>
      <c r="G60" s="7"/>
      <c r="H60" s="7"/>
      <c r="I60" s="7"/>
      <c r="J60" s="7"/>
    </row>
    <row r="61" spans="2:10" x14ac:dyDescent="0.2">
      <c r="E61" s="6"/>
      <c r="G61" s="37" t="s">
        <v>78</v>
      </c>
      <c r="H61" s="37" t="s">
        <v>78</v>
      </c>
      <c r="I61" s="37" t="s">
        <v>78</v>
      </c>
      <c r="J61" s="37" t="s">
        <v>78</v>
      </c>
    </row>
    <row r="62" spans="2:10" x14ac:dyDescent="0.2">
      <c r="B62" s="13"/>
      <c r="C62" s="13"/>
      <c r="D62" s="3" t="s">
        <v>79</v>
      </c>
      <c r="E62" s="14">
        <f t="shared" ref="E62:J62" si="0">E64+E65</f>
        <v>21842</v>
      </c>
      <c r="F62" s="13">
        <f t="shared" si="0"/>
        <v>19811.599999999999</v>
      </c>
      <c r="G62" s="13">
        <f t="shared" si="0"/>
        <v>14039</v>
      </c>
      <c r="H62" s="13">
        <f t="shared" si="0"/>
        <v>13091</v>
      </c>
      <c r="I62" s="13">
        <f t="shared" si="0"/>
        <v>12877</v>
      </c>
      <c r="J62" s="13">
        <f t="shared" si="0"/>
        <v>11687</v>
      </c>
    </row>
    <row r="63" spans="2:10" x14ac:dyDescent="0.2">
      <c r="E63" s="6"/>
    </row>
    <row r="64" spans="2:10" x14ac:dyDescent="0.2">
      <c r="C64" s="1" t="s">
        <v>80</v>
      </c>
      <c r="D64" s="2" t="s">
        <v>81</v>
      </c>
      <c r="E64" s="17">
        <v>7687</v>
      </c>
      <c r="F64" s="18">
        <v>7095.3</v>
      </c>
      <c r="G64" s="18">
        <v>3942</v>
      </c>
      <c r="H64" s="18">
        <v>3556</v>
      </c>
      <c r="I64" s="18">
        <v>3453</v>
      </c>
      <c r="J64" s="18">
        <v>3131</v>
      </c>
    </row>
    <row r="65" spans="1:10" x14ac:dyDescent="0.2">
      <c r="D65" s="22" t="s">
        <v>82</v>
      </c>
      <c r="E65" s="17">
        <v>14155</v>
      </c>
      <c r="F65" s="18">
        <v>12716.3</v>
      </c>
      <c r="G65" s="18">
        <v>10097</v>
      </c>
      <c r="H65" s="18">
        <v>9535</v>
      </c>
      <c r="I65" s="18">
        <v>9424</v>
      </c>
      <c r="J65" s="18">
        <v>8556</v>
      </c>
    </row>
    <row r="66" spans="1:10" ht="18" thickBot="1" x14ac:dyDescent="0.25">
      <c r="B66" s="4"/>
      <c r="C66" s="4"/>
      <c r="D66" s="4"/>
      <c r="E66" s="20"/>
      <c r="F66" s="4"/>
      <c r="G66" s="4"/>
      <c r="H66" s="4"/>
      <c r="I66" s="4"/>
      <c r="J66" s="4"/>
    </row>
    <row r="67" spans="1:10" x14ac:dyDescent="0.2">
      <c r="E67" s="1" t="s">
        <v>83</v>
      </c>
    </row>
    <row r="68" spans="1:10" x14ac:dyDescent="0.2">
      <c r="E68" s="1" t="s">
        <v>84</v>
      </c>
    </row>
    <row r="69" spans="1:10" x14ac:dyDescent="0.2">
      <c r="A69" s="1"/>
      <c r="E69" s="37"/>
    </row>
  </sheetData>
  <phoneticPr fontId="2"/>
  <pageMargins left="0.34" right="0.4" top="0.56999999999999995" bottom="0.48" header="0.51200000000000001" footer="0.51200000000000001"/>
  <pageSetup paperSize="12" scale="75" orientation="portrait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8"/>
  <sheetViews>
    <sheetView showGridLines="0" zoomScale="75" workbookViewId="0">
      <selection activeCell="G30" sqref="G30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375" style="2"/>
    <col min="6" max="9" width="12.125" style="2" customWidth="1"/>
    <col min="10" max="10" width="13.375" style="2"/>
    <col min="11" max="11" width="12.125" style="2" customWidth="1"/>
    <col min="12" max="256" width="13.375" style="2"/>
    <col min="257" max="257" width="13.375" style="2" customWidth="1"/>
    <col min="258" max="258" width="19.625" style="2" customWidth="1"/>
    <col min="259" max="259" width="12.125" style="2" customWidth="1"/>
    <col min="260" max="261" width="13.375" style="2"/>
    <col min="262" max="265" width="12.125" style="2" customWidth="1"/>
    <col min="266" max="266" width="13.375" style="2"/>
    <col min="267" max="267" width="12.125" style="2" customWidth="1"/>
    <col min="268" max="512" width="13.375" style="2"/>
    <col min="513" max="513" width="13.375" style="2" customWidth="1"/>
    <col min="514" max="514" width="19.625" style="2" customWidth="1"/>
    <col min="515" max="515" width="12.125" style="2" customWidth="1"/>
    <col min="516" max="517" width="13.375" style="2"/>
    <col min="518" max="521" width="12.125" style="2" customWidth="1"/>
    <col min="522" max="522" width="13.375" style="2"/>
    <col min="523" max="523" width="12.125" style="2" customWidth="1"/>
    <col min="524" max="768" width="13.375" style="2"/>
    <col min="769" max="769" width="13.375" style="2" customWidth="1"/>
    <col min="770" max="770" width="19.625" style="2" customWidth="1"/>
    <col min="771" max="771" width="12.125" style="2" customWidth="1"/>
    <col min="772" max="773" width="13.375" style="2"/>
    <col min="774" max="777" width="12.125" style="2" customWidth="1"/>
    <col min="778" max="778" width="13.375" style="2"/>
    <col min="779" max="779" width="12.125" style="2" customWidth="1"/>
    <col min="780" max="1024" width="13.375" style="2"/>
    <col min="1025" max="1025" width="13.375" style="2" customWidth="1"/>
    <col min="1026" max="1026" width="19.625" style="2" customWidth="1"/>
    <col min="1027" max="1027" width="12.125" style="2" customWidth="1"/>
    <col min="1028" max="1029" width="13.375" style="2"/>
    <col min="1030" max="1033" width="12.125" style="2" customWidth="1"/>
    <col min="1034" max="1034" width="13.375" style="2"/>
    <col min="1035" max="1035" width="12.125" style="2" customWidth="1"/>
    <col min="1036" max="1280" width="13.375" style="2"/>
    <col min="1281" max="1281" width="13.375" style="2" customWidth="1"/>
    <col min="1282" max="1282" width="19.625" style="2" customWidth="1"/>
    <col min="1283" max="1283" width="12.125" style="2" customWidth="1"/>
    <col min="1284" max="1285" width="13.375" style="2"/>
    <col min="1286" max="1289" width="12.125" style="2" customWidth="1"/>
    <col min="1290" max="1290" width="13.375" style="2"/>
    <col min="1291" max="1291" width="12.125" style="2" customWidth="1"/>
    <col min="1292" max="1536" width="13.375" style="2"/>
    <col min="1537" max="1537" width="13.375" style="2" customWidth="1"/>
    <col min="1538" max="1538" width="19.625" style="2" customWidth="1"/>
    <col min="1539" max="1539" width="12.125" style="2" customWidth="1"/>
    <col min="1540" max="1541" width="13.375" style="2"/>
    <col min="1542" max="1545" width="12.125" style="2" customWidth="1"/>
    <col min="1546" max="1546" width="13.375" style="2"/>
    <col min="1547" max="1547" width="12.125" style="2" customWidth="1"/>
    <col min="1548" max="1792" width="13.375" style="2"/>
    <col min="1793" max="1793" width="13.375" style="2" customWidth="1"/>
    <col min="1794" max="1794" width="19.625" style="2" customWidth="1"/>
    <col min="1795" max="1795" width="12.125" style="2" customWidth="1"/>
    <col min="1796" max="1797" width="13.375" style="2"/>
    <col min="1798" max="1801" width="12.125" style="2" customWidth="1"/>
    <col min="1802" max="1802" width="13.375" style="2"/>
    <col min="1803" max="1803" width="12.125" style="2" customWidth="1"/>
    <col min="1804" max="2048" width="13.375" style="2"/>
    <col min="2049" max="2049" width="13.375" style="2" customWidth="1"/>
    <col min="2050" max="2050" width="19.625" style="2" customWidth="1"/>
    <col min="2051" max="2051" width="12.125" style="2" customWidth="1"/>
    <col min="2052" max="2053" width="13.375" style="2"/>
    <col min="2054" max="2057" width="12.125" style="2" customWidth="1"/>
    <col min="2058" max="2058" width="13.375" style="2"/>
    <col min="2059" max="2059" width="12.125" style="2" customWidth="1"/>
    <col min="2060" max="2304" width="13.375" style="2"/>
    <col min="2305" max="2305" width="13.375" style="2" customWidth="1"/>
    <col min="2306" max="2306" width="19.625" style="2" customWidth="1"/>
    <col min="2307" max="2307" width="12.125" style="2" customWidth="1"/>
    <col min="2308" max="2309" width="13.375" style="2"/>
    <col min="2310" max="2313" width="12.125" style="2" customWidth="1"/>
    <col min="2314" max="2314" width="13.375" style="2"/>
    <col min="2315" max="2315" width="12.125" style="2" customWidth="1"/>
    <col min="2316" max="2560" width="13.375" style="2"/>
    <col min="2561" max="2561" width="13.375" style="2" customWidth="1"/>
    <col min="2562" max="2562" width="19.625" style="2" customWidth="1"/>
    <col min="2563" max="2563" width="12.125" style="2" customWidth="1"/>
    <col min="2564" max="2565" width="13.375" style="2"/>
    <col min="2566" max="2569" width="12.125" style="2" customWidth="1"/>
    <col min="2570" max="2570" width="13.375" style="2"/>
    <col min="2571" max="2571" width="12.125" style="2" customWidth="1"/>
    <col min="2572" max="2816" width="13.375" style="2"/>
    <col min="2817" max="2817" width="13.375" style="2" customWidth="1"/>
    <col min="2818" max="2818" width="19.625" style="2" customWidth="1"/>
    <col min="2819" max="2819" width="12.125" style="2" customWidth="1"/>
    <col min="2820" max="2821" width="13.375" style="2"/>
    <col min="2822" max="2825" width="12.125" style="2" customWidth="1"/>
    <col min="2826" max="2826" width="13.375" style="2"/>
    <col min="2827" max="2827" width="12.125" style="2" customWidth="1"/>
    <col min="2828" max="3072" width="13.375" style="2"/>
    <col min="3073" max="3073" width="13.375" style="2" customWidth="1"/>
    <col min="3074" max="3074" width="19.625" style="2" customWidth="1"/>
    <col min="3075" max="3075" width="12.125" style="2" customWidth="1"/>
    <col min="3076" max="3077" width="13.375" style="2"/>
    <col min="3078" max="3081" width="12.125" style="2" customWidth="1"/>
    <col min="3082" max="3082" width="13.375" style="2"/>
    <col min="3083" max="3083" width="12.125" style="2" customWidth="1"/>
    <col min="3084" max="3328" width="13.375" style="2"/>
    <col min="3329" max="3329" width="13.375" style="2" customWidth="1"/>
    <col min="3330" max="3330" width="19.625" style="2" customWidth="1"/>
    <col min="3331" max="3331" width="12.125" style="2" customWidth="1"/>
    <col min="3332" max="3333" width="13.375" style="2"/>
    <col min="3334" max="3337" width="12.125" style="2" customWidth="1"/>
    <col min="3338" max="3338" width="13.375" style="2"/>
    <col min="3339" max="3339" width="12.125" style="2" customWidth="1"/>
    <col min="3340" max="3584" width="13.375" style="2"/>
    <col min="3585" max="3585" width="13.375" style="2" customWidth="1"/>
    <col min="3586" max="3586" width="19.625" style="2" customWidth="1"/>
    <col min="3587" max="3587" width="12.125" style="2" customWidth="1"/>
    <col min="3588" max="3589" width="13.375" style="2"/>
    <col min="3590" max="3593" width="12.125" style="2" customWidth="1"/>
    <col min="3594" max="3594" width="13.375" style="2"/>
    <col min="3595" max="3595" width="12.125" style="2" customWidth="1"/>
    <col min="3596" max="3840" width="13.375" style="2"/>
    <col min="3841" max="3841" width="13.375" style="2" customWidth="1"/>
    <col min="3842" max="3842" width="19.625" style="2" customWidth="1"/>
    <col min="3843" max="3843" width="12.125" style="2" customWidth="1"/>
    <col min="3844" max="3845" width="13.375" style="2"/>
    <col min="3846" max="3849" width="12.125" style="2" customWidth="1"/>
    <col min="3850" max="3850" width="13.375" style="2"/>
    <col min="3851" max="3851" width="12.125" style="2" customWidth="1"/>
    <col min="3852" max="4096" width="13.375" style="2"/>
    <col min="4097" max="4097" width="13.375" style="2" customWidth="1"/>
    <col min="4098" max="4098" width="19.625" style="2" customWidth="1"/>
    <col min="4099" max="4099" width="12.125" style="2" customWidth="1"/>
    <col min="4100" max="4101" width="13.375" style="2"/>
    <col min="4102" max="4105" width="12.125" style="2" customWidth="1"/>
    <col min="4106" max="4106" width="13.375" style="2"/>
    <col min="4107" max="4107" width="12.125" style="2" customWidth="1"/>
    <col min="4108" max="4352" width="13.375" style="2"/>
    <col min="4353" max="4353" width="13.375" style="2" customWidth="1"/>
    <col min="4354" max="4354" width="19.625" style="2" customWidth="1"/>
    <col min="4355" max="4355" width="12.125" style="2" customWidth="1"/>
    <col min="4356" max="4357" width="13.375" style="2"/>
    <col min="4358" max="4361" width="12.125" style="2" customWidth="1"/>
    <col min="4362" max="4362" width="13.375" style="2"/>
    <col min="4363" max="4363" width="12.125" style="2" customWidth="1"/>
    <col min="4364" max="4608" width="13.375" style="2"/>
    <col min="4609" max="4609" width="13.375" style="2" customWidth="1"/>
    <col min="4610" max="4610" width="19.625" style="2" customWidth="1"/>
    <col min="4611" max="4611" width="12.125" style="2" customWidth="1"/>
    <col min="4612" max="4613" width="13.375" style="2"/>
    <col min="4614" max="4617" width="12.125" style="2" customWidth="1"/>
    <col min="4618" max="4618" width="13.375" style="2"/>
    <col min="4619" max="4619" width="12.125" style="2" customWidth="1"/>
    <col min="4620" max="4864" width="13.375" style="2"/>
    <col min="4865" max="4865" width="13.375" style="2" customWidth="1"/>
    <col min="4866" max="4866" width="19.625" style="2" customWidth="1"/>
    <col min="4867" max="4867" width="12.125" style="2" customWidth="1"/>
    <col min="4868" max="4869" width="13.375" style="2"/>
    <col min="4870" max="4873" width="12.125" style="2" customWidth="1"/>
    <col min="4874" max="4874" width="13.375" style="2"/>
    <col min="4875" max="4875" width="12.125" style="2" customWidth="1"/>
    <col min="4876" max="5120" width="13.375" style="2"/>
    <col min="5121" max="5121" width="13.375" style="2" customWidth="1"/>
    <col min="5122" max="5122" width="19.625" style="2" customWidth="1"/>
    <col min="5123" max="5123" width="12.125" style="2" customWidth="1"/>
    <col min="5124" max="5125" width="13.375" style="2"/>
    <col min="5126" max="5129" width="12.125" style="2" customWidth="1"/>
    <col min="5130" max="5130" width="13.375" style="2"/>
    <col min="5131" max="5131" width="12.125" style="2" customWidth="1"/>
    <col min="5132" max="5376" width="13.375" style="2"/>
    <col min="5377" max="5377" width="13.375" style="2" customWidth="1"/>
    <col min="5378" max="5378" width="19.625" style="2" customWidth="1"/>
    <col min="5379" max="5379" width="12.125" style="2" customWidth="1"/>
    <col min="5380" max="5381" width="13.375" style="2"/>
    <col min="5382" max="5385" width="12.125" style="2" customWidth="1"/>
    <col min="5386" max="5386" width="13.375" style="2"/>
    <col min="5387" max="5387" width="12.125" style="2" customWidth="1"/>
    <col min="5388" max="5632" width="13.375" style="2"/>
    <col min="5633" max="5633" width="13.375" style="2" customWidth="1"/>
    <col min="5634" max="5634" width="19.625" style="2" customWidth="1"/>
    <col min="5635" max="5635" width="12.125" style="2" customWidth="1"/>
    <col min="5636" max="5637" width="13.375" style="2"/>
    <col min="5638" max="5641" width="12.125" style="2" customWidth="1"/>
    <col min="5642" max="5642" width="13.375" style="2"/>
    <col min="5643" max="5643" width="12.125" style="2" customWidth="1"/>
    <col min="5644" max="5888" width="13.375" style="2"/>
    <col min="5889" max="5889" width="13.375" style="2" customWidth="1"/>
    <col min="5890" max="5890" width="19.625" style="2" customWidth="1"/>
    <col min="5891" max="5891" width="12.125" style="2" customWidth="1"/>
    <col min="5892" max="5893" width="13.375" style="2"/>
    <col min="5894" max="5897" width="12.125" style="2" customWidth="1"/>
    <col min="5898" max="5898" width="13.375" style="2"/>
    <col min="5899" max="5899" width="12.125" style="2" customWidth="1"/>
    <col min="5900" max="6144" width="13.375" style="2"/>
    <col min="6145" max="6145" width="13.375" style="2" customWidth="1"/>
    <col min="6146" max="6146" width="19.625" style="2" customWidth="1"/>
    <col min="6147" max="6147" width="12.125" style="2" customWidth="1"/>
    <col min="6148" max="6149" width="13.375" style="2"/>
    <col min="6150" max="6153" width="12.125" style="2" customWidth="1"/>
    <col min="6154" max="6154" width="13.375" style="2"/>
    <col min="6155" max="6155" width="12.125" style="2" customWidth="1"/>
    <col min="6156" max="6400" width="13.375" style="2"/>
    <col min="6401" max="6401" width="13.375" style="2" customWidth="1"/>
    <col min="6402" max="6402" width="19.625" style="2" customWidth="1"/>
    <col min="6403" max="6403" width="12.125" style="2" customWidth="1"/>
    <col min="6404" max="6405" width="13.375" style="2"/>
    <col min="6406" max="6409" width="12.125" style="2" customWidth="1"/>
    <col min="6410" max="6410" width="13.375" style="2"/>
    <col min="6411" max="6411" width="12.125" style="2" customWidth="1"/>
    <col min="6412" max="6656" width="13.375" style="2"/>
    <col min="6657" max="6657" width="13.375" style="2" customWidth="1"/>
    <col min="6658" max="6658" width="19.625" style="2" customWidth="1"/>
    <col min="6659" max="6659" width="12.125" style="2" customWidth="1"/>
    <col min="6660" max="6661" width="13.375" style="2"/>
    <col min="6662" max="6665" width="12.125" style="2" customWidth="1"/>
    <col min="6666" max="6666" width="13.375" style="2"/>
    <col min="6667" max="6667" width="12.125" style="2" customWidth="1"/>
    <col min="6668" max="6912" width="13.375" style="2"/>
    <col min="6913" max="6913" width="13.375" style="2" customWidth="1"/>
    <col min="6914" max="6914" width="19.625" style="2" customWidth="1"/>
    <col min="6915" max="6915" width="12.125" style="2" customWidth="1"/>
    <col min="6916" max="6917" width="13.375" style="2"/>
    <col min="6918" max="6921" width="12.125" style="2" customWidth="1"/>
    <col min="6922" max="6922" width="13.375" style="2"/>
    <col min="6923" max="6923" width="12.125" style="2" customWidth="1"/>
    <col min="6924" max="7168" width="13.375" style="2"/>
    <col min="7169" max="7169" width="13.375" style="2" customWidth="1"/>
    <col min="7170" max="7170" width="19.625" style="2" customWidth="1"/>
    <col min="7171" max="7171" width="12.125" style="2" customWidth="1"/>
    <col min="7172" max="7173" width="13.375" style="2"/>
    <col min="7174" max="7177" width="12.125" style="2" customWidth="1"/>
    <col min="7178" max="7178" width="13.375" style="2"/>
    <col min="7179" max="7179" width="12.125" style="2" customWidth="1"/>
    <col min="7180" max="7424" width="13.375" style="2"/>
    <col min="7425" max="7425" width="13.375" style="2" customWidth="1"/>
    <col min="7426" max="7426" width="19.625" style="2" customWidth="1"/>
    <col min="7427" max="7427" width="12.125" style="2" customWidth="1"/>
    <col min="7428" max="7429" width="13.375" style="2"/>
    <col min="7430" max="7433" width="12.125" style="2" customWidth="1"/>
    <col min="7434" max="7434" width="13.375" style="2"/>
    <col min="7435" max="7435" width="12.125" style="2" customWidth="1"/>
    <col min="7436" max="7680" width="13.375" style="2"/>
    <col min="7681" max="7681" width="13.375" style="2" customWidth="1"/>
    <col min="7682" max="7682" width="19.625" style="2" customWidth="1"/>
    <col min="7683" max="7683" width="12.125" style="2" customWidth="1"/>
    <col min="7684" max="7685" width="13.375" style="2"/>
    <col min="7686" max="7689" width="12.125" style="2" customWidth="1"/>
    <col min="7690" max="7690" width="13.375" style="2"/>
    <col min="7691" max="7691" width="12.125" style="2" customWidth="1"/>
    <col min="7692" max="7936" width="13.375" style="2"/>
    <col min="7937" max="7937" width="13.375" style="2" customWidth="1"/>
    <col min="7938" max="7938" width="19.625" style="2" customWidth="1"/>
    <col min="7939" max="7939" width="12.125" style="2" customWidth="1"/>
    <col min="7940" max="7941" width="13.375" style="2"/>
    <col min="7942" max="7945" width="12.125" style="2" customWidth="1"/>
    <col min="7946" max="7946" width="13.375" style="2"/>
    <col min="7947" max="7947" width="12.125" style="2" customWidth="1"/>
    <col min="7948" max="8192" width="13.375" style="2"/>
    <col min="8193" max="8193" width="13.375" style="2" customWidth="1"/>
    <col min="8194" max="8194" width="19.625" style="2" customWidth="1"/>
    <col min="8195" max="8195" width="12.125" style="2" customWidth="1"/>
    <col min="8196" max="8197" width="13.375" style="2"/>
    <col min="8198" max="8201" width="12.125" style="2" customWidth="1"/>
    <col min="8202" max="8202" width="13.375" style="2"/>
    <col min="8203" max="8203" width="12.125" style="2" customWidth="1"/>
    <col min="8204" max="8448" width="13.375" style="2"/>
    <col min="8449" max="8449" width="13.375" style="2" customWidth="1"/>
    <col min="8450" max="8450" width="19.625" style="2" customWidth="1"/>
    <col min="8451" max="8451" width="12.125" style="2" customWidth="1"/>
    <col min="8452" max="8453" width="13.375" style="2"/>
    <col min="8454" max="8457" width="12.125" style="2" customWidth="1"/>
    <col min="8458" max="8458" width="13.375" style="2"/>
    <col min="8459" max="8459" width="12.125" style="2" customWidth="1"/>
    <col min="8460" max="8704" width="13.375" style="2"/>
    <col min="8705" max="8705" width="13.375" style="2" customWidth="1"/>
    <col min="8706" max="8706" width="19.625" style="2" customWidth="1"/>
    <col min="8707" max="8707" width="12.125" style="2" customWidth="1"/>
    <col min="8708" max="8709" width="13.375" style="2"/>
    <col min="8710" max="8713" width="12.125" style="2" customWidth="1"/>
    <col min="8714" max="8714" width="13.375" style="2"/>
    <col min="8715" max="8715" width="12.125" style="2" customWidth="1"/>
    <col min="8716" max="8960" width="13.375" style="2"/>
    <col min="8961" max="8961" width="13.375" style="2" customWidth="1"/>
    <col min="8962" max="8962" width="19.625" style="2" customWidth="1"/>
    <col min="8963" max="8963" width="12.125" style="2" customWidth="1"/>
    <col min="8964" max="8965" width="13.375" style="2"/>
    <col min="8966" max="8969" width="12.125" style="2" customWidth="1"/>
    <col min="8970" max="8970" width="13.375" style="2"/>
    <col min="8971" max="8971" width="12.125" style="2" customWidth="1"/>
    <col min="8972" max="9216" width="13.375" style="2"/>
    <col min="9217" max="9217" width="13.375" style="2" customWidth="1"/>
    <col min="9218" max="9218" width="19.625" style="2" customWidth="1"/>
    <col min="9219" max="9219" width="12.125" style="2" customWidth="1"/>
    <col min="9220" max="9221" width="13.375" style="2"/>
    <col min="9222" max="9225" width="12.125" style="2" customWidth="1"/>
    <col min="9226" max="9226" width="13.375" style="2"/>
    <col min="9227" max="9227" width="12.125" style="2" customWidth="1"/>
    <col min="9228" max="9472" width="13.375" style="2"/>
    <col min="9473" max="9473" width="13.375" style="2" customWidth="1"/>
    <col min="9474" max="9474" width="19.625" style="2" customWidth="1"/>
    <col min="9475" max="9475" width="12.125" style="2" customWidth="1"/>
    <col min="9476" max="9477" width="13.375" style="2"/>
    <col min="9478" max="9481" width="12.125" style="2" customWidth="1"/>
    <col min="9482" max="9482" width="13.375" style="2"/>
    <col min="9483" max="9483" width="12.125" style="2" customWidth="1"/>
    <col min="9484" max="9728" width="13.375" style="2"/>
    <col min="9729" max="9729" width="13.375" style="2" customWidth="1"/>
    <col min="9730" max="9730" width="19.625" style="2" customWidth="1"/>
    <col min="9731" max="9731" width="12.125" style="2" customWidth="1"/>
    <col min="9732" max="9733" width="13.375" style="2"/>
    <col min="9734" max="9737" width="12.125" style="2" customWidth="1"/>
    <col min="9738" max="9738" width="13.375" style="2"/>
    <col min="9739" max="9739" width="12.125" style="2" customWidth="1"/>
    <col min="9740" max="9984" width="13.375" style="2"/>
    <col min="9985" max="9985" width="13.375" style="2" customWidth="1"/>
    <col min="9986" max="9986" width="19.625" style="2" customWidth="1"/>
    <col min="9987" max="9987" width="12.125" style="2" customWidth="1"/>
    <col min="9988" max="9989" width="13.375" style="2"/>
    <col min="9990" max="9993" width="12.125" style="2" customWidth="1"/>
    <col min="9994" max="9994" width="13.375" style="2"/>
    <col min="9995" max="9995" width="12.12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375" style="2"/>
    <col min="10246" max="10249" width="12.125" style="2" customWidth="1"/>
    <col min="10250" max="10250" width="13.375" style="2"/>
    <col min="10251" max="10251" width="12.12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375" style="2"/>
    <col min="10502" max="10505" width="12.125" style="2" customWidth="1"/>
    <col min="10506" max="10506" width="13.375" style="2"/>
    <col min="10507" max="10507" width="12.12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375" style="2"/>
    <col min="10758" max="10761" width="12.125" style="2" customWidth="1"/>
    <col min="10762" max="10762" width="13.375" style="2"/>
    <col min="10763" max="10763" width="12.12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375" style="2"/>
    <col min="11014" max="11017" width="12.125" style="2" customWidth="1"/>
    <col min="11018" max="11018" width="13.375" style="2"/>
    <col min="11019" max="11019" width="12.12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375" style="2"/>
    <col min="11270" max="11273" width="12.125" style="2" customWidth="1"/>
    <col min="11274" max="11274" width="13.375" style="2"/>
    <col min="11275" max="11275" width="12.12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375" style="2"/>
    <col min="11526" max="11529" width="12.125" style="2" customWidth="1"/>
    <col min="11530" max="11530" width="13.375" style="2"/>
    <col min="11531" max="11531" width="12.12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375" style="2"/>
    <col min="11782" max="11785" width="12.125" style="2" customWidth="1"/>
    <col min="11786" max="11786" width="13.375" style="2"/>
    <col min="11787" max="11787" width="12.12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375" style="2"/>
    <col min="12038" max="12041" width="12.125" style="2" customWidth="1"/>
    <col min="12042" max="12042" width="13.375" style="2"/>
    <col min="12043" max="12043" width="12.12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375" style="2"/>
    <col min="12294" max="12297" width="12.125" style="2" customWidth="1"/>
    <col min="12298" max="12298" width="13.375" style="2"/>
    <col min="12299" max="12299" width="12.12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375" style="2"/>
    <col min="12550" max="12553" width="12.125" style="2" customWidth="1"/>
    <col min="12554" max="12554" width="13.375" style="2"/>
    <col min="12555" max="12555" width="12.12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375" style="2"/>
    <col min="12806" max="12809" width="12.125" style="2" customWidth="1"/>
    <col min="12810" max="12810" width="13.375" style="2"/>
    <col min="12811" max="12811" width="12.12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375" style="2"/>
    <col min="13062" max="13065" width="12.125" style="2" customWidth="1"/>
    <col min="13066" max="13066" width="13.375" style="2"/>
    <col min="13067" max="13067" width="12.12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375" style="2"/>
    <col min="13318" max="13321" width="12.125" style="2" customWidth="1"/>
    <col min="13322" max="13322" width="13.375" style="2"/>
    <col min="13323" max="13323" width="12.12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375" style="2"/>
    <col min="13574" max="13577" width="12.125" style="2" customWidth="1"/>
    <col min="13578" max="13578" width="13.375" style="2"/>
    <col min="13579" max="13579" width="12.12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375" style="2"/>
    <col min="13830" max="13833" width="12.125" style="2" customWidth="1"/>
    <col min="13834" max="13834" width="13.375" style="2"/>
    <col min="13835" max="13835" width="12.12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375" style="2"/>
    <col min="14086" max="14089" width="12.125" style="2" customWidth="1"/>
    <col min="14090" max="14090" width="13.375" style="2"/>
    <col min="14091" max="14091" width="12.12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375" style="2"/>
    <col min="14342" max="14345" width="12.125" style="2" customWidth="1"/>
    <col min="14346" max="14346" width="13.375" style="2"/>
    <col min="14347" max="14347" width="12.12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375" style="2"/>
    <col min="14598" max="14601" width="12.125" style="2" customWidth="1"/>
    <col min="14602" max="14602" width="13.375" style="2"/>
    <col min="14603" max="14603" width="12.12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375" style="2"/>
    <col min="14854" max="14857" width="12.125" style="2" customWidth="1"/>
    <col min="14858" max="14858" width="13.375" style="2"/>
    <col min="14859" max="14859" width="12.12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375" style="2"/>
    <col min="15110" max="15113" width="12.125" style="2" customWidth="1"/>
    <col min="15114" max="15114" width="13.375" style="2"/>
    <col min="15115" max="15115" width="12.12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375" style="2"/>
    <col min="15366" max="15369" width="12.125" style="2" customWidth="1"/>
    <col min="15370" max="15370" width="13.375" style="2"/>
    <col min="15371" max="15371" width="12.12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375" style="2"/>
    <col min="15622" max="15625" width="12.125" style="2" customWidth="1"/>
    <col min="15626" max="15626" width="13.375" style="2"/>
    <col min="15627" max="15627" width="12.12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375" style="2"/>
    <col min="15878" max="15881" width="12.125" style="2" customWidth="1"/>
    <col min="15882" max="15882" width="13.375" style="2"/>
    <col min="15883" max="15883" width="12.12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375" style="2"/>
    <col min="16134" max="16137" width="12.125" style="2" customWidth="1"/>
    <col min="16138" max="16138" width="13.375" style="2"/>
    <col min="16139" max="16139" width="12.125" style="2" customWidth="1"/>
    <col min="16140" max="16384" width="13.375" style="2"/>
  </cols>
  <sheetData>
    <row r="1" spans="1:11" x14ac:dyDescent="0.2">
      <c r="A1" s="1"/>
    </row>
    <row r="3" spans="1:11" x14ac:dyDescent="0.2">
      <c r="B3" s="1" t="s">
        <v>85</v>
      </c>
    </row>
    <row r="6" spans="1:11" x14ac:dyDescent="0.2">
      <c r="E6" s="3" t="s">
        <v>86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6"/>
      <c r="D8" s="6"/>
      <c r="F8" s="6"/>
      <c r="H8" s="21" t="s">
        <v>87</v>
      </c>
      <c r="J8" s="21" t="s">
        <v>87</v>
      </c>
    </row>
    <row r="9" spans="1:11" x14ac:dyDescent="0.2">
      <c r="C9" s="38" t="s">
        <v>88</v>
      </c>
      <c r="D9" s="33" t="s">
        <v>89</v>
      </c>
      <c r="E9" s="7"/>
      <c r="F9" s="33" t="s">
        <v>90</v>
      </c>
      <c r="G9" s="7"/>
      <c r="H9" s="33" t="s">
        <v>91</v>
      </c>
      <c r="I9" s="7"/>
      <c r="J9" s="33" t="s">
        <v>92</v>
      </c>
      <c r="K9" s="7"/>
    </row>
    <row r="10" spans="1:11" x14ac:dyDescent="0.2">
      <c r="B10" s="7"/>
      <c r="C10" s="8" t="s">
        <v>93</v>
      </c>
      <c r="D10" s="8" t="s">
        <v>94</v>
      </c>
      <c r="E10" s="8" t="s">
        <v>95</v>
      </c>
      <c r="F10" s="8" t="s">
        <v>94</v>
      </c>
      <c r="G10" s="8" t="s">
        <v>95</v>
      </c>
      <c r="H10" s="8" t="s">
        <v>94</v>
      </c>
      <c r="I10" s="8" t="s">
        <v>96</v>
      </c>
      <c r="J10" s="8" t="s">
        <v>94</v>
      </c>
      <c r="K10" s="8" t="s">
        <v>97</v>
      </c>
    </row>
    <row r="11" spans="1:11" x14ac:dyDescent="0.2">
      <c r="C11" s="39" t="s">
        <v>98</v>
      </c>
      <c r="E11" s="37" t="s">
        <v>98</v>
      </c>
      <c r="G11" s="37" t="s">
        <v>98</v>
      </c>
      <c r="I11" s="37" t="s">
        <v>98</v>
      </c>
      <c r="K11" s="37" t="s">
        <v>98</v>
      </c>
    </row>
    <row r="12" spans="1:11" x14ac:dyDescent="0.2">
      <c r="B12" s="1" t="s">
        <v>99</v>
      </c>
      <c r="C12" s="39">
        <v>50</v>
      </c>
      <c r="D12" s="2">
        <v>7913</v>
      </c>
      <c r="E12" s="37">
        <v>594</v>
      </c>
      <c r="F12" s="2">
        <v>423</v>
      </c>
      <c r="G12" s="37">
        <v>29</v>
      </c>
      <c r="H12" s="40">
        <v>947</v>
      </c>
      <c r="I12" s="37">
        <v>25</v>
      </c>
      <c r="J12" s="40">
        <v>17741</v>
      </c>
      <c r="K12" s="37">
        <v>965</v>
      </c>
    </row>
    <row r="13" spans="1:11" x14ac:dyDescent="0.2">
      <c r="B13" s="1" t="s">
        <v>100</v>
      </c>
      <c r="C13" s="17">
        <v>56</v>
      </c>
      <c r="D13" s="18">
        <v>7787</v>
      </c>
      <c r="E13" s="18">
        <v>570</v>
      </c>
      <c r="F13" s="18">
        <v>433</v>
      </c>
      <c r="G13" s="18">
        <v>25</v>
      </c>
      <c r="H13" s="18">
        <v>945</v>
      </c>
      <c r="I13" s="18">
        <v>24</v>
      </c>
      <c r="J13" s="18">
        <v>17314</v>
      </c>
      <c r="K13" s="18">
        <v>972</v>
      </c>
    </row>
    <row r="14" spans="1:11" x14ac:dyDescent="0.2">
      <c r="B14" s="1" t="s">
        <v>101</v>
      </c>
      <c r="C14" s="17">
        <v>61</v>
      </c>
      <c r="D14" s="18">
        <v>7108</v>
      </c>
      <c r="E14" s="18">
        <v>616</v>
      </c>
      <c r="F14" s="18">
        <v>477</v>
      </c>
      <c r="G14" s="18">
        <v>25</v>
      </c>
      <c r="H14" s="18">
        <v>897</v>
      </c>
      <c r="I14" s="18">
        <v>20</v>
      </c>
      <c r="J14" s="18">
        <v>17568</v>
      </c>
      <c r="K14" s="18">
        <v>1054</v>
      </c>
    </row>
    <row r="15" spans="1:11" x14ac:dyDescent="0.2">
      <c r="B15" s="1" t="s">
        <v>102</v>
      </c>
      <c r="C15" s="17">
        <v>68</v>
      </c>
      <c r="D15" s="18">
        <v>8097</v>
      </c>
      <c r="E15" s="18">
        <v>720</v>
      </c>
      <c r="F15" s="18">
        <v>180</v>
      </c>
      <c r="G15" s="18">
        <v>9</v>
      </c>
      <c r="H15" s="18">
        <v>602</v>
      </c>
      <c r="I15" s="18">
        <v>11</v>
      </c>
      <c r="J15" s="18">
        <v>19324</v>
      </c>
      <c r="K15" s="18">
        <v>1240</v>
      </c>
    </row>
    <row r="16" spans="1:11" x14ac:dyDescent="0.2">
      <c r="B16" s="1"/>
      <c r="C16" s="17"/>
      <c r="D16" s="18"/>
      <c r="E16" s="18"/>
      <c r="F16" s="18"/>
      <c r="G16" s="18"/>
      <c r="H16" s="18"/>
      <c r="I16" s="18"/>
      <c r="J16" s="18"/>
      <c r="K16" s="18"/>
    </row>
    <row r="17" spans="2:11" x14ac:dyDescent="0.2">
      <c r="B17" s="1" t="s">
        <v>103</v>
      </c>
      <c r="C17" s="17">
        <v>76</v>
      </c>
      <c r="D17" s="18">
        <v>8406</v>
      </c>
      <c r="E17" s="18">
        <v>777</v>
      </c>
      <c r="F17" s="18">
        <v>111</v>
      </c>
      <c r="G17" s="18">
        <v>5</v>
      </c>
      <c r="H17" s="18">
        <v>327</v>
      </c>
      <c r="I17" s="18">
        <v>5</v>
      </c>
      <c r="J17" s="18">
        <v>21624</v>
      </c>
      <c r="K17" s="18">
        <v>1462</v>
      </c>
    </row>
    <row r="18" spans="2:11" x14ac:dyDescent="0.2">
      <c r="B18" s="1" t="s">
        <v>104</v>
      </c>
      <c r="C18" s="17">
        <v>86</v>
      </c>
      <c r="D18" s="18">
        <v>8728</v>
      </c>
      <c r="E18" s="18">
        <v>740</v>
      </c>
      <c r="F18" s="18">
        <v>175</v>
      </c>
      <c r="G18" s="18">
        <v>12</v>
      </c>
      <c r="H18" s="18">
        <v>183</v>
      </c>
      <c r="I18" s="18">
        <v>5</v>
      </c>
      <c r="J18" s="18">
        <v>23583</v>
      </c>
      <c r="K18" s="18">
        <v>1607</v>
      </c>
    </row>
    <row r="19" spans="2:11" x14ac:dyDescent="0.2">
      <c r="B19" s="1" t="s">
        <v>105</v>
      </c>
      <c r="C19" s="17">
        <v>95</v>
      </c>
      <c r="D19" s="18">
        <v>10327</v>
      </c>
      <c r="E19" s="18">
        <v>908</v>
      </c>
      <c r="F19" s="18">
        <v>239</v>
      </c>
      <c r="G19" s="18">
        <v>16</v>
      </c>
      <c r="H19" s="18">
        <v>238</v>
      </c>
      <c r="I19" s="18">
        <v>7</v>
      </c>
      <c r="J19" s="18">
        <v>24398</v>
      </c>
      <c r="K19" s="18">
        <v>1709</v>
      </c>
    </row>
    <row r="20" spans="2:11" x14ac:dyDescent="0.2">
      <c r="B20" s="1" t="s">
        <v>106</v>
      </c>
      <c r="C20" s="17">
        <v>101</v>
      </c>
      <c r="D20" s="18">
        <v>11299</v>
      </c>
      <c r="E20" s="18">
        <v>1021</v>
      </c>
      <c r="F20" s="18">
        <v>300</v>
      </c>
      <c r="G20" s="18">
        <v>23</v>
      </c>
      <c r="H20" s="18">
        <v>295</v>
      </c>
      <c r="I20" s="18">
        <v>12</v>
      </c>
      <c r="J20" s="18">
        <v>25153</v>
      </c>
      <c r="K20" s="18">
        <v>1842</v>
      </c>
    </row>
    <row r="21" spans="2:11" x14ac:dyDescent="0.2">
      <c r="B21" s="1"/>
      <c r="C21" s="17"/>
      <c r="D21" s="18"/>
      <c r="E21" s="18"/>
      <c r="F21" s="18"/>
      <c r="G21" s="18"/>
      <c r="H21" s="18"/>
      <c r="I21" s="18"/>
      <c r="J21" s="18"/>
      <c r="K21" s="18"/>
    </row>
    <row r="22" spans="2:11" x14ac:dyDescent="0.2">
      <c r="B22" s="1" t="s">
        <v>107</v>
      </c>
      <c r="C22" s="17">
        <v>106</v>
      </c>
      <c r="D22" s="18">
        <v>11882</v>
      </c>
      <c r="E22" s="18">
        <v>1081</v>
      </c>
      <c r="F22" s="18">
        <v>290</v>
      </c>
      <c r="G22" s="18">
        <v>24</v>
      </c>
      <c r="H22" s="18">
        <v>359</v>
      </c>
      <c r="I22" s="18">
        <v>15</v>
      </c>
      <c r="J22" s="18">
        <v>26673</v>
      </c>
      <c r="K22" s="18">
        <v>2006</v>
      </c>
    </row>
    <row r="23" spans="2:11" x14ac:dyDescent="0.2">
      <c r="B23" s="1" t="s">
        <v>108</v>
      </c>
      <c r="C23" s="17">
        <v>108</v>
      </c>
      <c r="D23" s="18">
        <v>13331</v>
      </c>
      <c r="E23" s="18">
        <v>1214</v>
      </c>
      <c r="F23" s="18">
        <v>326</v>
      </c>
      <c r="G23" s="18">
        <v>26</v>
      </c>
      <c r="H23" s="18">
        <v>466</v>
      </c>
      <c r="I23" s="18">
        <v>16</v>
      </c>
      <c r="J23" s="18">
        <v>28670</v>
      </c>
      <c r="K23" s="18">
        <v>2182</v>
      </c>
    </row>
    <row r="24" spans="2:11" x14ac:dyDescent="0.2">
      <c r="B24" s="1" t="s">
        <v>109</v>
      </c>
      <c r="C24" s="17">
        <v>113</v>
      </c>
      <c r="D24" s="18">
        <v>12773</v>
      </c>
      <c r="E24" s="18">
        <v>1169</v>
      </c>
      <c r="F24" s="18">
        <v>305</v>
      </c>
      <c r="G24" s="18">
        <v>27</v>
      </c>
      <c r="H24" s="18">
        <v>545</v>
      </c>
      <c r="I24" s="18">
        <v>19</v>
      </c>
      <c r="J24" s="18">
        <v>30842</v>
      </c>
      <c r="K24" s="18">
        <v>2300</v>
      </c>
    </row>
    <row r="25" spans="2:11" x14ac:dyDescent="0.2">
      <c r="B25" s="1" t="s">
        <v>110</v>
      </c>
      <c r="C25" s="17">
        <v>120</v>
      </c>
      <c r="D25" s="18">
        <v>11802</v>
      </c>
      <c r="E25" s="18">
        <v>1143</v>
      </c>
      <c r="F25" s="18">
        <v>333</v>
      </c>
      <c r="G25" s="18">
        <v>34</v>
      </c>
      <c r="H25" s="18">
        <v>620</v>
      </c>
      <c r="I25" s="18">
        <v>21</v>
      </c>
      <c r="J25" s="18">
        <v>31330</v>
      </c>
      <c r="K25" s="18">
        <v>2326</v>
      </c>
    </row>
    <row r="26" spans="2:11" x14ac:dyDescent="0.2">
      <c r="B26" s="1"/>
      <c r="C26" s="17"/>
      <c r="D26" s="18"/>
      <c r="E26" s="18"/>
      <c r="F26" s="18"/>
      <c r="G26" s="18"/>
      <c r="H26" s="18"/>
      <c r="I26" s="18"/>
      <c r="J26" s="18"/>
      <c r="K26" s="18"/>
    </row>
    <row r="27" spans="2:11" x14ac:dyDescent="0.2">
      <c r="B27" s="1" t="s">
        <v>111</v>
      </c>
      <c r="C27" s="17">
        <v>140</v>
      </c>
      <c r="D27" s="18">
        <v>16823</v>
      </c>
      <c r="E27" s="18">
        <v>2155</v>
      </c>
      <c r="F27" s="18">
        <v>384</v>
      </c>
      <c r="G27" s="18">
        <v>33</v>
      </c>
      <c r="H27" s="18">
        <v>688</v>
      </c>
      <c r="I27" s="18">
        <v>21</v>
      </c>
      <c r="J27" s="18">
        <v>34783</v>
      </c>
      <c r="K27" s="18">
        <v>3231</v>
      </c>
    </row>
    <row r="28" spans="2:11" x14ac:dyDescent="0.2">
      <c r="B28" s="1" t="s">
        <v>112</v>
      </c>
      <c r="C28" s="17">
        <v>146</v>
      </c>
      <c r="D28" s="18">
        <v>13827</v>
      </c>
      <c r="E28" s="18">
        <v>1626</v>
      </c>
      <c r="F28" s="18">
        <v>473</v>
      </c>
      <c r="G28" s="18">
        <v>51</v>
      </c>
      <c r="H28" s="18">
        <v>814</v>
      </c>
      <c r="I28" s="18">
        <v>28</v>
      </c>
      <c r="J28" s="18">
        <v>37610</v>
      </c>
      <c r="K28" s="18">
        <v>3446</v>
      </c>
    </row>
    <row r="29" spans="2:11" x14ac:dyDescent="0.2">
      <c r="B29" s="1" t="s">
        <v>113</v>
      </c>
      <c r="C29" s="17">
        <v>150</v>
      </c>
      <c r="D29" s="18">
        <v>14571</v>
      </c>
      <c r="E29" s="18">
        <v>1905</v>
      </c>
      <c r="F29" s="18">
        <v>742</v>
      </c>
      <c r="G29" s="18">
        <v>85</v>
      </c>
      <c r="H29" s="18">
        <v>1004</v>
      </c>
      <c r="I29" s="18">
        <v>34</v>
      </c>
      <c r="J29" s="18">
        <v>38246</v>
      </c>
      <c r="K29" s="18">
        <v>3526</v>
      </c>
    </row>
    <row r="30" spans="2:11" x14ac:dyDescent="0.2">
      <c r="B30" s="3" t="s">
        <v>114</v>
      </c>
      <c r="C30" s="41">
        <v>150</v>
      </c>
      <c r="D30" s="42">
        <v>12067</v>
      </c>
      <c r="E30" s="42">
        <v>1226</v>
      </c>
      <c r="F30" s="42">
        <v>958</v>
      </c>
      <c r="G30" s="42">
        <v>114</v>
      </c>
      <c r="H30" s="42">
        <v>1177</v>
      </c>
      <c r="I30" s="42">
        <v>42</v>
      </c>
      <c r="J30" s="42">
        <v>38139</v>
      </c>
      <c r="K30" s="42">
        <v>3295</v>
      </c>
    </row>
    <row r="31" spans="2:11" ht="18" thickBot="1" x14ac:dyDescent="0.25">
      <c r="B31" s="4"/>
      <c r="C31" s="20"/>
      <c r="D31" s="4"/>
      <c r="E31" s="4"/>
      <c r="F31" s="4"/>
      <c r="G31" s="4"/>
      <c r="H31" s="4"/>
      <c r="I31" s="4"/>
      <c r="J31" s="4"/>
      <c r="K31" s="4"/>
    </row>
    <row r="32" spans="2:11" x14ac:dyDescent="0.2">
      <c r="C32" s="1" t="s">
        <v>115</v>
      </c>
    </row>
    <row r="33" spans="1:14" x14ac:dyDescent="0.2">
      <c r="C33" s="1"/>
    </row>
    <row r="34" spans="1:14" x14ac:dyDescent="0.2">
      <c r="C34" s="1"/>
    </row>
    <row r="35" spans="1:14" x14ac:dyDescent="0.2">
      <c r="C35" s="1"/>
    </row>
    <row r="36" spans="1:14" x14ac:dyDescent="0.2">
      <c r="C36" s="1"/>
    </row>
    <row r="37" spans="1:14" x14ac:dyDescent="0.2">
      <c r="C37" s="1"/>
      <c r="N37" s="5"/>
    </row>
    <row r="38" spans="1:14" x14ac:dyDescent="0.2">
      <c r="A38" s="1"/>
      <c r="C38" s="13"/>
      <c r="N38" s="5"/>
    </row>
  </sheetData>
  <phoneticPr fontId="2"/>
  <pageMargins left="0.43" right="0.43" top="0.6" bottom="0.56000000000000005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N38"/>
  <sheetViews>
    <sheetView showGridLines="0" tabSelected="1" topLeftCell="A4" zoomScale="75" workbookViewId="0">
      <selection activeCell="J20" sqref="J20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375" style="2"/>
    <col min="6" max="9" width="12.125" style="2" customWidth="1"/>
    <col min="10" max="10" width="13.375" style="2"/>
    <col min="11" max="11" width="12.125" style="2" customWidth="1"/>
    <col min="12" max="256" width="13.375" style="2"/>
    <col min="257" max="257" width="13.375" style="2" customWidth="1"/>
    <col min="258" max="258" width="19.625" style="2" customWidth="1"/>
    <col min="259" max="259" width="12.125" style="2" customWidth="1"/>
    <col min="260" max="261" width="13.375" style="2"/>
    <col min="262" max="265" width="12.125" style="2" customWidth="1"/>
    <col min="266" max="266" width="13.375" style="2"/>
    <col min="267" max="267" width="12.125" style="2" customWidth="1"/>
    <col min="268" max="512" width="13.375" style="2"/>
    <col min="513" max="513" width="13.375" style="2" customWidth="1"/>
    <col min="514" max="514" width="19.625" style="2" customWidth="1"/>
    <col min="515" max="515" width="12.125" style="2" customWidth="1"/>
    <col min="516" max="517" width="13.375" style="2"/>
    <col min="518" max="521" width="12.125" style="2" customWidth="1"/>
    <col min="522" max="522" width="13.375" style="2"/>
    <col min="523" max="523" width="12.125" style="2" customWidth="1"/>
    <col min="524" max="768" width="13.375" style="2"/>
    <col min="769" max="769" width="13.375" style="2" customWidth="1"/>
    <col min="770" max="770" width="19.625" style="2" customWidth="1"/>
    <col min="771" max="771" width="12.125" style="2" customWidth="1"/>
    <col min="772" max="773" width="13.375" style="2"/>
    <col min="774" max="777" width="12.125" style="2" customWidth="1"/>
    <col min="778" max="778" width="13.375" style="2"/>
    <col min="779" max="779" width="12.125" style="2" customWidth="1"/>
    <col min="780" max="1024" width="13.375" style="2"/>
    <col min="1025" max="1025" width="13.375" style="2" customWidth="1"/>
    <col min="1026" max="1026" width="19.625" style="2" customWidth="1"/>
    <col min="1027" max="1027" width="12.125" style="2" customWidth="1"/>
    <col min="1028" max="1029" width="13.375" style="2"/>
    <col min="1030" max="1033" width="12.125" style="2" customWidth="1"/>
    <col min="1034" max="1034" width="13.375" style="2"/>
    <col min="1035" max="1035" width="12.125" style="2" customWidth="1"/>
    <col min="1036" max="1280" width="13.375" style="2"/>
    <col min="1281" max="1281" width="13.375" style="2" customWidth="1"/>
    <col min="1282" max="1282" width="19.625" style="2" customWidth="1"/>
    <col min="1283" max="1283" width="12.125" style="2" customWidth="1"/>
    <col min="1284" max="1285" width="13.375" style="2"/>
    <col min="1286" max="1289" width="12.125" style="2" customWidth="1"/>
    <col min="1290" max="1290" width="13.375" style="2"/>
    <col min="1291" max="1291" width="12.125" style="2" customWidth="1"/>
    <col min="1292" max="1536" width="13.375" style="2"/>
    <col min="1537" max="1537" width="13.375" style="2" customWidth="1"/>
    <col min="1538" max="1538" width="19.625" style="2" customWidth="1"/>
    <col min="1539" max="1539" width="12.125" style="2" customWidth="1"/>
    <col min="1540" max="1541" width="13.375" style="2"/>
    <col min="1542" max="1545" width="12.125" style="2" customWidth="1"/>
    <col min="1546" max="1546" width="13.375" style="2"/>
    <col min="1547" max="1547" width="12.125" style="2" customWidth="1"/>
    <col min="1548" max="1792" width="13.375" style="2"/>
    <col min="1793" max="1793" width="13.375" style="2" customWidth="1"/>
    <col min="1794" max="1794" width="19.625" style="2" customWidth="1"/>
    <col min="1795" max="1795" width="12.125" style="2" customWidth="1"/>
    <col min="1796" max="1797" width="13.375" style="2"/>
    <col min="1798" max="1801" width="12.125" style="2" customWidth="1"/>
    <col min="1802" max="1802" width="13.375" style="2"/>
    <col min="1803" max="1803" width="12.125" style="2" customWidth="1"/>
    <col min="1804" max="2048" width="13.375" style="2"/>
    <col min="2049" max="2049" width="13.375" style="2" customWidth="1"/>
    <col min="2050" max="2050" width="19.625" style="2" customWidth="1"/>
    <col min="2051" max="2051" width="12.125" style="2" customWidth="1"/>
    <col min="2052" max="2053" width="13.375" style="2"/>
    <col min="2054" max="2057" width="12.125" style="2" customWidth="1"/>
    <col min="2058" max="2058" width="13.375" style="2"/>
    <col min="2059" max="2059" width="12.125" style="2" customWidth="1"/>
    <col min="2060" max="2304" width="13.375" style="2"/>
    <col min="2305" max="2305" width="13.375" style="2" customWidth="1"/>
    <col min="2306" max="2306" width="19.625" style="2" customWidth="1"/>
    <col min="2307" max="2307" width="12.125" style="2" customWidth="1"/>
    <col min="2308" max="2309" width="13.375" style="2"/>
    <col min="2310" max="2313" width="12.125" style="2" customWidth="1"/>
    <col min="2314" max="2314" width="13.375" style="2"/>
    <col min="2315" max="2315" width="12.125" style="2" customWidth="1"/>
    <col min="2316" max="2560" width="13.375" style="2"/>
    <col min="2561" max="2561" width="13.375" style="2" customWidth="1"/>
    <col min="2562" max="2562" width="19.625" style="2" customWidth="1"/>
    <col min="2563" max="2563" width="12.125" style="2" customWidth="1"/>
    <col min="2564" max="2565" width="13.375" style="2"/>
    <col min="2566" max="2569" width="12.125" style="2" customWidth="1"/>
    <col min="2570" max="2570" width="13.375" style="2"/>
    <col min="2571" max="2571" width="12.125" style="2" customWidth="1"/>
    <col min="2572" max="2816" width="13.375" style="2"/>
    <col min="2817" max="2817" width="13.375" style="2" customWidth="1"/>
    <col min="2818" max="2818" width="19.625" style="2" customWidth="1"/>
    <col min="2819" max="2819" width="12.125" style="2" customWidth="1"/>
    <col min="2820" max="2821" width="13.375" style="2"/>
    <col min="2822" max="2825" width="12.125" style="2" customWidth="1"/>
    <col min="2826" max="2826" width="13.375" style="2"/>
    <col min="2827" max="2827" width="12.125" style="2" customWidth="1"/>
    <col min="2828" max="3072" width="13.375" style="2"/>
    <col min="3073" max="3073" width="13.375" style="2" customWidth="1"/>
    <col min="3074" max="3074" width="19.625" style="2" customWidth="1"/>
    <col min="3075" max="3075" width="12.125" style="2" customWidth="1"/>
    <col min="3076" max="3077" width="13.375" style="2"/>
    <col min="3078" max="3081" width="12.125" style="2" customWidth="1"/>
    <col min="3082" max="3082" width="13.375" style="2"/>
    <col min="3083" max="3083" width="12.125" style="2" customWidth="1"/>
    <col min="3084" max="3328" width="13.375" style="2"/>
    <col min="3329" max="3329" width="13.375" style="2" customWidth="1"/>
    <col min="3330" max="3330" width="19.625" style="2" customWidth="1"/>
    <col min="3331" max="3331" width="12.125" style="2" customWidth="1"/>
    <col min="3332" max="3333" width="13.375" style="2"/>
    <col min="3334" max="3337" width="12.125" style="2" customWidth="1"/>
    <col min="3338" max="3338" width="13.375" style="2"/>
    <col min="3339" max="3339" width="12.125" style="2" customWidth="1"/>
    <col min="3340" max="3584" width="13.375" style="2"/>
    <col min="3585" max="3585" width="13.375" style="2" customWidth="1"/>
    <col min="3586" max="3586" width="19.625" style="2" customWidth="1"/>
    <col min="3587" max="3587" width="12.125" style="2" customWidth="1"/>
    <col min="3588" max="3589" width="13.375" style="2"/>
    <col min="3590" max="3593" width="12.125" style="2" customWidth="1"/>
    <col min="3594" max="3594" width="13.375" style="2"/>
    <col min="3595" max="3595" width="12.125" style="2" customWidth="1"/>
    <col min="3596" max="3840" width="13.375" style="2"/>
    <col min="3841" max="3841" width="13.375" style="2" customWidth="1"/>
    <col min="3842" max="3842" width="19.625" style="2" customWidth="1"/>
    <col min="3843" max="3843" width="12.125" style="2" customWidth="1"/>
    <col min="3844" max="3845" width="13.375" style="2"/>
    <col min="3846" max="3849" width="12.125" style="2" customWidth="1"/>
    <col min="3850" max="3850" width="13.375" style="2"/>
    <col min="3851" max="3851" width="12.125" style="2" customWidth="1"/>
    <col min="3852" max="4096" width="13.375" style="2"/>
    <col min="4097" max="4097" width="13.375" style="2" customWidth="1"/>
    <col min="4098" max="4098" width="19.625" style="2" customWidth="1"/>
    <col min="4099" max="4099" width="12.125" style="2" customWidth="1"/>
    <col min="4100" max="4101" width="13.375" style="2"/>
    <col min="4102" max="4105" width="12.125" style="2" customWidth="1"/>
    <col min="4106" max="4106" width="13.375" style="2"/>
    <col min="4107" max="4107" width="12.125" style="2" customWidth="1"/>
    <col min="4108" max="4352" width="13.375" style="2"/>
    <col min="4353" max="4353" width="13.375" style="2" customWidth="1"/>
    <col min="4354" max="4354" width="19.625" style="2" customWidth="1"/>
    <col min="4355" max="4355" width="12.125" style="2" customWidth="1"/>
    <col min="4356" max="4357" width="13.375" style="2"/>
    <col min="4358" max="4361" width="12.125" style="2" customWidth="1"/>
    <col min="4362" max="4362" width="13.375" style="2"/>
    <col min="4363" max="4363" width="12.125" style="2" customWidth="1"/>
    <col min="4364" max="4608" width="13.375" style="2"/>
    <col min="4609" max="4609" width="13.375" style="2" customWidth="1"/>
    <col min="4610" max="4610" width="19.625" style="2" customWidth="1"/>
    <col min="4611" max="4611" width="12.125" style="2" customWidth="1"/>
    <col min="4612" max="4613" width="13.375" style="2"/>
    <col min="4614" max="4617" width="12.125" style="2" customWidth="1"/>
    <col min="4618" max="4618" width="13.375" style="2"/>
    <col min="4619" max="4619" width="12.125" style="2" customWidth="1"/>
    <col min="4620" max="4864" width="13.375" style="2"/>
    <col min="4865" max="4865" width="13.375" style="2" customWidth="1"/>
    <col min="4866" max="4866" width="19.625" style="2" customWidth="1"/>
    <col min="4867" max="4867" width="12.125" style="2" customWidth="1"/>
    <col min="4868" max="4869" width="13.375" style="2"/>
    <col min="4870" max="4873" width="12.125" style="2" customWidth="1"/>
    <col min="4874" max="4874" width="13.375" style="2"/>
    <col min="4875" max="4875" width="12.125" style="2" customWidth="1"/>
    <col min="4876" max="5120" width="13.375" style="2"/>
    <col min="5121" max="5121" width="13.375" style="2" customWidth="1"/>
    <col min="5122" max="5122" width="19.625" style="2" customWidth="1"/>
    <col min="5123" max="5123" width="12.125" style="2" customWidth="1"/>
    <col min="5124" max="5125" width="13.375" style="2"/>
    <col min="5126" max="5129" width="12.125" style="2" customWidth="1"/>
    <col min="5130" max="5130" width="13.375" style="2"/>
    <col min="5131" max="5131" width="12.125" style="2" customWidth="1"/>
    <col min="5132" max="5376" width="13.375" style="2"/>
    <col min="5377" max="5377" width="13.375" style="2" customWidth="1"/>
    <col min="5378" max="5378" width="19.625" style="2" customWidth="1"/>
    <col min="5379" max="5379" width="12.125" style="2" customWidth="1"/>
    <col min="5380" max="5381" width="13.375" style="2"/>
    <col min="5382" max="5385" width="12.125" style="2" customWidth="1"/>
    <col min="5386" max="5386" width="13.375" style="2"/>
    <col min="5387" max="5387" width="12.125" style="2" customWidth="1"/>
    <col min="5388" max="5632" width="13.375" style="2"/>
    <col min="5633" max="5633" width="13.375" style="2" customWidth="1"/>
    <col min="5634" max="5634" width="19.625" style="2" customWidth="1"/>
    <col min="5635" max="5635" width="12.125" style="2" customWidth="1"/>
    <col min="5636" max="5637" width="13.375" style="2"/>
    <col min="5638" max="5641" width="12.125" style="2" customWidth="1"/>
    <col min="5642" max="5642" width="13.375" style="2"/>
    <col min="5643" max="5643" width="12.125" style="2" customWidth="1"/>
    <col min="5644" max="5888" width="13.375" style="2"/>
    <col min="5889" max="5889" width="13.375" style="2" customWidth="1"/>
    <col min="5890" max="5890" width="19.625" style="2" customWidth="1"/>
    <col min="5891" max="5891" width="12.125" style="2" customWidth="1"/>
    <col min="5892" max="5893" width="13.375" style="2"/>
    <col min="5894" max="5897" width="12.125" style="2" customWidth="1"/>
    <col min="5898" max="5898" width="13.375" style="2"/>
    <col min="5899" max="5899" width="12.125" style="2" customWidth="1"/>
    <col min="5900" max="6144" width="13.375" style="2"/>
    <col min="6145" max="6145" width="13.375" style="2" customWidth="1"/>
    <col min="6146" max="6146" width="19.625" style="2" customWidth="1"/>
    <col min="6147" max="6147" width="12.125" style="2" customWidth="1"/>
    <col min="6148" max="6149" width="13.375" style="2"/>
    <col min="6150" max="6153" width="12.125" style="2" customWidth="1"/>
    <col min="6154" max="6154" width="13.375" style="2"/>
    <col min="6155" max="6155" width="12.125" style="2" customWidth="1"/>
    <col min="6156" max="6400" width="13.375" style="2"/>
    <col min="6401" max="6401" width="13.375" style="2" customWidth="1"/>
    <col min="6402" max="6402" width="19.625" style="2" customWidth="1"/>
    <col min="6403" max="6403" width="12.125" style="2" customWidth="1"/>
    <col min="6404" max="6405" width="13.375" style="2"/>
    <col min="6406" max="6409" width="12.125" style="2" customWidth="1"/>
    <col min="6410" max="6410" width="13.375" style="2"/>
    <col min="6411" max="6411" width="12.125" style="2" customWidth="1"/>
    <col min="6412" max="6656" width="13.375" style="2"/>
    <col min="6657" max="6657" width="13.375" style="2" customWidth="1"/>
    <col min="6658" max="6658" width="19.625" style="2" customWidth="1"/>
    <col min="6659" max="6659" width="12.125" style="2" customWidth="1"/>
    <col min="6660" max="6661" width="13.375" style="2"/>
    <col min="6662" max="6665" width="12.125" style="2" customWidth="1"/>
    <col min="6666" max="6666" width="13.375" style="2"/>
    <col min="6667" max="6667" width="12.125" style="2" customWidth="1"/>
    <col min="6668" max="6912" width="13.375" style="2"/>
    <col min="6913" max="6913" width="13.375" style="2" customWidth="1"/>
    <col min="6914" max="6914" width="19.625" style="2" customWidth="1"/>
    <col min="6915" max="6915" width="12.125" style="2" customWidth="1"/>
    <col min="6916" max="6917" width="13.375" style="2"/>
    <col min="6918" max="6921" width="12.125" style="2" customWidth="1"/>
    <col min="6922" max="6922" width="13.375" style="2"/>
    <col min="6923" max="6923" width="12.125" style="2" customWidth="1"/>
    <col min="6924" max="7168" width="13.375" style="2"/>
    <col min="7169" max="7169" width="13.375" style="2" customWidth="1"/>
    <col min="7170" max="7170" width="19.625" style="2" customWidth="1"/>
    <col min="7171" max="7171" width="12.125" style="2" customWidth="1"/>
    <col min="7172" max="7173" width="13.375" style="2"/>
    <col min="7174" max="7177" width="12.125" style="2" customWidth="1"/>
    <col min="7178" max="7178" width="13.375" style="2"/>
    <col min="7179" max="7179" width="12.125" style="2" customWidth="1"/>
    <col min="7180" max="7424" width="13.375" style="2"/>
    <col min="7425" max="7425" width="13.375" style="2" customWidth="1"/>
    <col min="7426" max="7426" width="19.625" style="2" customWidth="1"/>
    <col min="7427" max="7427" width="12.125" style="2" customWidth="1"/>
    <col min="7428" max="7429" width="13.375" style="2"/>
    <col min="7430" max="7433" width="12.125" style="2" customWidth="1"/>
    <col min="7434" max="7434" width="13.375" style="2"/>
    <col min="7435" max="7435" width="12.125" style="2" customWidth="1"/>
    <col min="7436" max="7680" width="13.375" style="2"/>
    <col min="7681" max="7681" width="13.375" style="2" customWidth="1"/>
    <col min="7682" max="7682" width="19.625" style="2" customWidth="1"/>
    <col min="7683" max="7683" width="12.125" style="2" customWidth="1"/>
    <col min="7684" max="7685" width="13.375" style="2"/>
    <col min="7686" max="7689" width="12.125" style="2" customWidth="1"/>
    <col min="7690" max="7690" width="13.375" style="2"/>
    <col min="7691" max="7691" width="12.125" style="2" customWidth="1"/>
    <col min="7692" max="7936" width="13.375" style="2"/>
    <col min="7937" max="7937" width="13.375" style="2" customWidth="1"/>
    <col min="7938" max="7938" width="19.625" style="2" customWidth="1"/>
    <col min="7939" max="7939" width="12.125" style="2" customWidth="1"/>
    <col min="7940" max="7941" width="13.375" style="2"/>
    <col min="7942" max="7945" width="12.125" style="2" customWidth="1"/>
    <col min="7946" max="7946" width="13.375" style="2"/>
    <col min="7947" max="7947" width="12.125" style="2" customWidth="1"/>
    <col min="7948" max="8192" width="13.375" style="2"/>
    <col min="8193" max="8193" width="13.375" style="2" customWidth="1"/>
    <col min="8194" max="8194" width="19.625" style="2" customWidth="1"/>
    <col min="8195" max="8195" width="12.125" style="2" customWidth="1"/>
    <col min="8196" max="8197" width="13.375" style="2"/>
    <col min="8198" max="8201" width="12.125" style="2" customWidth="1"/>
    <col min="8202" max="8202" width="13.375" style="2"/>
    <col min="8203" max="8203" width="12.125" style="2" customWidth="1"/>
    <col min="8204" max="8448" width="13.375" style="2"/>
    <col min="8449" max="8449" width="13.375" style="2" customWidth="1"/>
    <col min="8450" max="8450" width="19.625" style="2" customWidth="1"/>
    <col min="8451" max="8451" width="12.125" style="2" customWidth="1"/>
    <col min="8452" max="8453" width="13.375" style="2"/>
    <col min="8454" max="8457" width="12.125" style="2" customWidth="1"/>
    <col min="8458" max="8458" width="13.375" style="2"/>
    <col min="8459" max="8459" width="12.125" style="2" customWidth="1"/>
    <col min="8460" max="8704" width="13.375" style="2"/>
    <col min="8705" max="8705" width="13.375" style="2" customWidth="1"/>
    <col min="8706" max="8706" width="19.625" style="2" customWidth="1"/>
    <col min="8707" max="8707" width="12.125" style="2" customWidth="1"/>
    <col min="8708" max="8709" width="13.375" style="2"/>
    <col min="8710" max="8713" width="12.125" style="2" customWidth="1"/>
    <col min="8714" max="8714" width="13.375" style="2"/>
    <col min="8715" max="8715" width="12.125" style="2" customWidth="1"/>
    <col min="8716" max="8960" width="13.375" style="2"/>
    <col min="8961" max="8961" width="13.375" style="2" customWidth="1"/>
    <col min="8962" max="8962" width="19.625" style="2" customWidth="1"/>
    <col min="8963" max="8963" width="12.125" style="2" customWidth="1"/>
    <col min="8964" max="8965" width="13.375" style="2"/>
    <col min="8966" max="8969" width="12.125" style="2" customWidth="1"/>
    <col min="8970" max="8970" width="13.375" style="2"/>
    <col min="8971" max="8971" width="12.125" style="2" customWidth="1"/>
    <col min="8972" max="9216" width="13.375" style="2"/>
    <col min="9217" max="9217" width="13.375" style="2" customWidth="1"/>
    <col min="9218" max="9218" width="19.625" style="2" customWidth="1"/>
    <col min="9219" max="9219" width="12.125" style="2" customWidth="1"/>
    <col min="9220" max="9221" width="13.375" style="2"/>
    <col min="9222" max="9225" width="12.125" style="2" customWidth="1"/>
    <col min="9226" max="9226" width="13.375" style="2"/>
    <col min="9227" max="9227" width="12.125" style="2" customWidth="1"/>
    <col min="9228" max="9472" width="13.375" style="2"/>
    <col min="9473" max="9473" width="13.375" style="2" customWidth="1"/>
    <col min="9474" max="9474" width="19.625" style="2" customWidth="1"/>
    <col min="9475" max="9475" width="12.125" style="2" customWidth="1"/>
    <col min="9476" max="9477" width="13.375" style="2"/>
    <col min="9478" max="9481" width="12.125" style="2" customWidth="1"/>
    <col min="9482" max="9482" width="13.375" style="2"/>
    <col min="9483" max="9483" width="12.125" style="2" customWidth="1"/>
    <col min="9484" max="9728" width="13.375" style="2"/>
    <col min="9729" max="9729" width="13.375" style="2" customWidth="1"/>
    <col min="9730" max="9730" width="19.625" style="2" customWidth="1"/>
    <col min="9731" max="9731" width="12.125" style="2" customWidth="1"/>
    <col min="9732" max="9733" width="13.375" style="2"/>
    <col min="9734" max="9737" width="12.125" style="2" customWidth="1"/>
    <col min="9738" max="9738" width="13.375" style="2"/>
    <col min="9739" max="9739" width="12.125" style="2" customWidth="1"/>
    <col min="9740" max="9984" width="13.375" style="2"/>
    <col min="9985" max="9985" width="13.375" style="2" customWidth="1"/>
    <col min="9986" max="9986" width="19.625" style="2" customWidth="1"/>
    <col min="9987" max="9987" width="12.125" style="2" customWidth="1"/>
    <col min="9988" max="9989" width="13.375" style="2"/>
    <col min="9990" max="9993" width="12.125" style="2" customWidth="1"/>
    <col min="9994" max="9994" width="13.375" style="2"/>
    <col min="9995" max="9995" width="12.12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375" style="2"/>
    <col min="10246" max="10249" width="12.125" style="2" customWidth="1"/>
    <col min="10250" max="10250" width="13.375" style="2"/>
    <col min="10251" max="10251" width="12.12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375" style="2"/>
    <col min="10502" max="10505" width="12.125" style="2" customWidth="1"/>
    <col min="10506" max="10506" width="13.375" style="2"/>
    <col min="10507" max="10507" width="12.12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375" style="2"/>
    <col min="10758" max="10761" width="12.125" style="2" customWidth="1"/>
    <col min="10762" max="10762" width="13.375" style="2"/>
    <col min="10763" max="10763" width="12.12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375" style="2"/>
    <col min="11014" max="11017" width="12.125" style="2" customWidth="1"/>
    <col min="11018" max="11018" width="13.375" style="2"/>
    <col min="11019" max="11019" width="12.12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375" style="2"/>
    <col min="11270" max="11273" width="12.125" style="2" customWidth="1"/>
    <col min="11274" max="11274" width="13.375" style="2"/>
    <col min="11275" max="11275" width="12.12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375" style="2"/>
    <col min="11526" max="11529" width="12.125" style="2" customWidth="1"/>
    <col min="11530" max="11530" width="13.375" style="2"/>
    <col min="11531" max="11531" width="12.12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375" style="2"/>
    <col min="11782" max="11785" width="12.125" style="2" customWidth="1"/>
    <col min="11786" max="11786" width="13.375" style="2"/>
    <col min="11787" max="11787" width="12.12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375" style="2"/>
    <col min="12038" max="12041" width="12.125" style="2" customWidth="1"/>
    <col min="12042" max="12042" width="13.375" style="2"/>
    <col min="12043" max="12043" width="12.12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375" style="2"/>
    <col min="12294" max="12297" width="12.125" style="2" customWidth="1"/>
    <col min="12298" max="12298" width="13.375" style="2"/>
    <col min="12299" max="12299" width="12.12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375" style="2"/>
    <col min="12550" max="12553" width="12.125" style="2" customWidth="1"/>
    <col min="12554" max="12554" width="13.375" style="2"/>
    <col min="12555" max="12555" width="12.12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375" style="2"/>
    <col min="12806" max="12809" width="12.125" style="2" customWidth="1"/>
    <col min="12810" max="12810" width="13.375" style="2"/>
    <col min="12811" max="12811" width="12.12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375" style="2"/>
    <col min="13062" max="13065" width="12.125" style="2" customWidth="1"/>
    <col min="13066" max="13066" width="13.375" style="2"/>
    <col min="13067" max="13067" width="12.12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375" style="2"/>
    <col min="13318" max="13321" width="12.125" style="2" customWidth="1"/>
    <col min="13322" max="13322" width="13.375" style="2"/>
    <col min="13323" max="13323" width="12.12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375" style="2"/>
    <col min="13574" max="13577" width="12.125" style="2" customWidth="1"/>
    <col min="13578" max="13578" width="13.375" style="2"/>
    <col min="13579" max="13579" width="12.12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375" style="2"/>
    <col min="13830" max="13833" width="12.125" style="2" customWidth="1"/>
    <col min="13834" max="13834" width="13.375" style="2"/>
    <col min="13835" max="13835" width="12.12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375" style="2"/>
    <col min="14086" max="14089" width="12.125" style="2" customWidth="1"/>
    <col min="14090" max="14090" width="13.375" style="2"/>
    <col min="14091" max="14091" width="12.12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375" style="2"/>
    <col min="14342" max="14345" width="12.125" style="2" customWidth="1"/>
    <col min="14346" max="14346" width="13.375" style="2"/>
    <col min="14347" max="14347" width="12.12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375" style="2"/>
    <col min="14598" max="14601" width="12.125" style="2" customWidth="1"/>
    <col min="14602" max="14602" width="13.375" style="2"/>
    <col min="14603" max="14603" width="12.12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375" style="2"/>
    <col min="14854" max="14857" width="12.125" style="2" customWidth="1"/>
    <col min="14858" max="14858" width="13.375" style="2"/>
    <col min="14859" max="14859" width="12.12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375" style="2"/>
    <col min="15110" max="15113" width="12.125" style="2" customWidth="1"/>
    <col min="15114" max="15114" width="13.375" style="2"/>
    <col min="15115" max="15115" width="12.12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375" style="2"/>
    <col min="15366" max="15369" width="12.125" style="2" customWidth="1"/>
    <col min="15370" max="15370" width="13.375" style="2"/>
    <col min="15371" max="15371" width="12.12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375" style="2"/>
    <col min="15622" max="15625" width="12.125" style="2" customWidth="1"/>
    <col min="15626" max="15626" width="13.375" style="2"/>
    <col min="15627" max="15627" width="12.12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375" style="2"/>
    <col min="15878" max="15881" width="12.125" style="2" customWidth="1"/>
    <col min="15882" max="15882" width="13.375" style="2"/>
    <col min="15883" max="15883" width="12.12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375" style="2"/>
    <col min="16134" max="16137" width="12.125" style="2" customWidth="1"/>
    <col min="16138" max="16138" width="13.375" style="2"/>
    <col min="16139" max="16139" width="12.125" style="2" customWidth="1"/>
    <col min="16140" max="16384" width="13.375" style="2"/>
  </cols>
  <sheetData>
    <row r="1" spans="1:9" x14ac:dyDescent="0.2">
      <c r="A1" s="1"/>
    </row>
    <row r="3" spans="1:9" x14ac:dyDescent="0.2">
      <c r="B3" s="1" t="s">
        <v>85</v>
      </c>
    </row>
    <row r="6" spans="1:9" x14ac:dyDescent="0.2">
      <c r="C6" s="1"/>
      <c r="E6" s="43" t="s">
        <v>116</v>
      </c>
    </row>
    <row r="7" spans="1:9" ht="18" thickBot="1" x14ac:dyDescent="0.25">
      <c r="C7" s="1"/>
    </row>
    <row r="8" spans="1:9" x14ac:dyDescent="0.2">
      <c r="B8" s="44"/>
      <c r="C8" s="45"/>
      <c r="D8" s="44"/>
      <c r="E8" s="44"/>
      <c r="F8" s="44"/>
      <c r="G8" s="46"/>
      <c r="H8" s="44"/>
      <c r="I8" s="44"/>
    </row>
    <row r="9" spans="1:9" ht="18" thickBot="1" x14ac:dyDescent="0.25">
      <c r="B9" s="4"/>
      <c r="C9" s="47"/>
      <c r="D9" s="48" t="s">
        <v>117</v>
      </c>
      <c r="E9" s="49" t="s">
        <v>118</v>
      </c>
      <c r="F9" s="49" t="s">
        <v>119</v>
      </c>
      <c r="G9" s="49" t="s">
        <v>120</v>
      </c>
      <c r="H9" s="4" t="s">
        <v>121</v>
      </c>
      <c r="I9" s="4"/>
    </row>
    <row r="10" spans="1:9" x14ac:dyDescent="0.2">
      <c r="C10" s="27"/>
    </row>
    <row r="11" spans="1:9" x14ac:dyDescent="0.2">
      <c r="B11" s="2" t="s">
        <v>122</v>
      </c>
      <c r="C11" s="27"/>
      <c r="D11" s="2">
        <v>26</v>
      </c>
      <c r="E11" s="2">
        <v>3</v>
      </c>
      <c r="F11" s="2">
        <v>18</v>
      </c>
      <c r="G11" s="2">
        <v>5</v>
      </c>
      <c r="H11" s="26" t="s">
        <v>123</v>
      </c>
    </row>
    <row r="12" spans="1:9" x14ac:dyDescent="0.2">
      <c r="B12" s="2" t="s">
        <v>124</v>
      </c>
      <c r="C12" s="27"/>
      <c r="D12" s="2">
        <v>25</v>
      </c>
      <c r="E12" s="2">
        <v>3</v>
      </c>
      <c r="F12" s="2">
        <v>20</v>
      </c>
      <c r="G12" s="2">
        <v>2</v>
      </c>
      <c r="H12" s="26" t="s">
        <v>123</v>
      </c>
    </row>
    <row r="13" spans="1:9" x14ac:dyDescent="0.2">
      <c r="B13" s="2" t="s">
        <v>125</v>
      </c>
      <c r="C13" s="27"/>
      <c r="D13" s="2">
        <v>27</v>
      </c>
      <c r="E13" s="2">
        <v>2</v>
      </c>
      <c r="F13" s="2">
        <v>21</v>
      </c>
      <c r="G13" s="2">
        <v>4</v>
      </c>
      <c r="H13" s="26" t="s">
        <v>123</v>
      </c>
    </row>
    <row r="14" spans="1:9" x14ac:dyDescent="0.2">
      <c r="B14" s="2" t="s">
        <v>126</v>
      </c>
      <c r="C14" s="27"/>
      <c r="D14" s="2">
        <v>27</v>
      </c>
      <c r="E14" s="2">
        <v>2</v>
      </c>
      <c r="F14" s="2">
        <v>24</v>
      </c>
      <c r="G14" s="2">
        <v>1</v>
      </c>
      <c r="H14" s="2">
        <v>1</v>
      </c>
    </row>
    <row r="15" spans="1:9" x14ac:dyDescent="0.2">
      <c r="C15" s="27"/>
    </row>
    <row r="16" spans="1:9" x14ac:dyDescent="0.2">
      <c r="B16" s="2" t="s">
        <v>127</v>
      </c>
      <c r="C16" s="27"/>
      <c r="D16" s="2">
        <v>28</v>
      </c>
      <c r="E16" s="2">
        <v>2</v>
      </c>
      <c r="F16" s="2">
        <v>24</v>
      </c>
      <c r="G16" s="40">
        <v>2</v>
      </c>
      <c r="H16" s="40">
        <v>1</v>
      </c>
    </row>
    <row r="17" spans="2:9" x14ac:dyDescent="0.2">
      <c r="B17" s="2" t="s">
        <v>128</v>
      </c>
      <c r="C17" s="27"/>
      <c r="D17" s="2">
        <v>28</v>
      </c>
      <c r="E17" s="2">
        <v>2</v>
      </c>
      <c r="F17" s="2">
        <v>24</v>
      </c>
      <c r="G17" s="2">
        <v>2</v>
      </c>
      <c r="H17" s="2">
        <v>1</v>
      </c>
    </row>
    <row r="18" spans="2:9" x14ac:dyDescent="0.2">
      <c r="B18" s="2" t="s">
        <v>129</v>
      </c>
      <c r="C18" s="27"/>
      <c r="D18" s="2">
        <v>28</v>
      </c>
      <c r="E18" s="2">
        <v>2</v>
      </c>
      <c r="F18" s="2">
        <v>24</v>
      </c>
      <c r="G18" s="2">
        <v>2</v>
      </c>
      <c r="H18" s="2">
        <v>2</v>
      </c>
    </row>
    <row r="19" spans="2:9" x14ac:dyDescent="0.2">
      <c r="C19" s="27"/>
    </row>
    <row r="20" spans="2:9" x14ac:dyDescent="0.2">
      <c r="B20" s="2" t="s">
        <v>130</v>
      </c>
      <c r="C20" s="27"/>
      <c r="D20" s="2">
        <v>28</v>
      </c>
      <c r="E20" s="2">
        <v>2</v>
      </c>
      <c r="F20" s="2">
        <v>24</v>
      </c>
      <c r="G20" s="2">
        <v>2</v>
      </c>
      <c r="H20" s="2">
        <v>2</v>
      </c>
    </row>
    <row r="21" spans="2:9" x14ac:dyDescent="0.2">
      <c r="B21" s="2" t="s">
        <v>131</v>
      </c>
      <c r="C21" s="27"/>
      <c r="D21" s="2">
        <v>28</v>
      </c>
      <c r="E21" s="2">
        <v>2</v>
      </c>
      <c r="F21" s="2">
        <v>24</v>
      </c>
      <c r="G21" s="2">
        <v>2</v>
      </c>
      <c r="H21" s="2">
        <v>2</v>
      </c>
    </row>
    <row r="22" spans="2:9" x14ac:dyDescent="0.2">
      <c r="B22" s="2" t="s">
        <v>132</v>
      </c>
      <c r="C22" s="27"/>
      <c r="D22" s="2">
        <v>27</v>
      </c>
      <c r="E22" s="2">
        <v>2</v>
      </c>
      <c r="F22" s="2">
        <v>23</v>
      </c>
      <c r="G22" s="2">
        <v>2</v>
      </c>
      <c r="H22" s="2">
        <v>2</v>
      </c>
    </row>
    <row r="23" spans="2:9" x14ac:dyDescent="0.2">
      <c r="C23" s="27"/>
    </row>
    <row r="24" spans="2:9" x14ac:dyDescent="0.2">
      <c r="B24" s="2" t="s">
        <v>133</v>
      </c>
      <c r="C24" s="27"/>
      <c r="D24" s="2">
        <v>24</v>
      </c>
      <c r="E24" s="2">
        <v>2</v>
      </c>
      <c r="F24" s="2">
        <v>20</v>
      </c>
      <c r="G24" s="2">
        <v>2</v>
      </c>
      <c r="H24" s="2">
        <v>1</v>
      </c>
    </row>
    <row r="25" spans="2:9" x14ac:dyDescent="0.2">
      <c r="B25" s="2" t="s">
        <v>134</v>
      </c>
      <c r="C25" s="27"/>
      <c r="D25" s="2">
        <v>22</v>
      </c>
      <c r="E25" s="2">
        <v>1</v>
      </c>
      <c r="F25" s="2">
        <v>19</v>
      </c>
      <c r="G25" s="2">
        <v>2</v>
      </c>
      <c r="H25" s="2">
        <v>1</v>
      </c>
    </row>
    <row r="26" spans="2:9" x14ac:dyDescent="0.2">
      <c r="B26" s="2" t="s">
        <v>135</v>
      </c>
      <c r="C26" s="27"/>
      <c r="D26" s="2">
        <v>22</v>
      </c>
      <c r="E26" s="2">
        <v>1</v>
      </c>
      <c r="F26" s="2">
        <v>19</v>
      </c>
      <c r="G26" s="2">
        <v>2</v>
      </c>
      <c r="H26" s="2">
        <v>1</v>
      </c>
    </row>
    <row r="27" spans="2:9" x14ac:dyDescent="0.2">
      <c r="C27" s="27"/>
    </row>
    <row r="28" spans="2:9" x14ac:dyDescent="0.2">
      <c r="B28" s="43" t="s">
        <v>136</v>
      </c>
      <c r="C28" s="50"/>
      <c r="D28" s="43">
        <v>22</v>
      </c>
      <c r="E28" s="43">
        <v>1</v>
      </c>
      <c r="F28" s="43">
        <v>19</v>
      </c>
      <c r="G28" s="43">
        <v>2</v>
      </c>
      <c r="H28" s="51" t="s">
        <v>123</v>
      </c>
      <c r="I28" s="43"/>
    </row>
    <row r="29" spans="2:9" ht="18" thickBot="1" x14ac:dyDescent="0.25">
      <c r="B29" s="4"/>
      <c r="C29" s="47"/>
      <c r="D29" s="4"/>
      <c r="E29" s="4"/>
      <c r="F29" s="4"/>
      <c r="G29" s="4"/>
      <c r="H29" s="4"/>
      <c r="I29" s="4"/>
    </row>
    <row r="30" spans="2:9" x14ac:dyDescent="0.2">
      <c r="C30" s="1"/>
      <c r="D30" s="2" t="s">
        <v>137</v>
      </c>
    </row>
    <row r="31" spans="2:9" x14ac:dyDescent="0.2">
      <c r="C31" s="1"/>
    </row>
    <row r="32" spans="2:9" x14ac:dyDescent="0.2">
      <c r="C32" s="1"/>
    </row>
    <row r="33" spans="1:14" x14ac:dyDescent="0.2">
      <c r="C33" s="1"/>
    </row>
    <row r="34" spans="1:14" x14ac:dyDescent="0.2">
      <c r="C34" s="1"/>
    </row>
    <row r="37" spans="1:14" x14ac:dyDescent="0.2">
      <c r="C37" s="1"/>
      <c r="N37" s="5"/>
    </row>
    <row r="38" spans="1:14" x14ac:dyDescent="0.2">
      <c r="A38" s="1"/>
      <c r="C38" s="13"/>
      <c r="N38" s="5"/>
    </row>
  </sheetData>
  <phoneticPr fontId="2"/>
  <pageMargins left="0.43" right="0.43" top="0.6" bottom="0.56000000000000005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7"/>
  <sheetViews>
    <sheetView showGridLines="0" zoomScale="75" zoomScaleNormal="75" workbookViewId="0">
      <selection activeCell="C29" sqref="C29"/>
    </sheetView>
  </sheetViews>
  <sheetFormatPr defaultColWidth="15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5" width="13.25" style="2" customWidth="1"/>
    <col min="6" max="7" width="12.125" style="2" customWidth="1"/>
    <col min="8" max="9" width="12.25" style="2" customWidth="1"/>
    <col min="10" max="10" width="13.375" style="2" customWidth="1"/>
    <col min="11" max="256" width="15.875" style="2"/>
    <col min="257" max="257" width="13.375" style="2" customWidth="1"/>
    <col min="258" max="258" width="19.625" style="2" customWidth="1"/>
    <col min="259" max="259" width="12.125" style="2" customWidth="1"/>
    <col min="260" max="261" width="13.25" style="2" customWidth="1"/>
    <col min="262" max="263" width="12.125" style="2" customWidth="1"/>
    <col min="264" max="265" width="12.25" style="2" customWidth="1"/>
    <col min="266" max="266" width="13.375" style="2" customWidth="1"/>
    <col min="267" max="512" width="15.875" style="2"/>
    <col min="513" max="513" width="13.375" style="2" customWidth="1"/>
    <col min="514" max="514" width="19.625" style="2" customWidth="1"/>
    <col min="515" max="515" width="12.125" style="2" customWidth="1"/>
    <col min="516" max="517" width="13.25" style="2" customWidth="1"/>
    <col min="518" max="519" width="12.125" style="2" customWidth="1"/>
    <col min="520" max="521" width="12.25" style="2" customWidth="1"/>
    <col min="522" max="522" width="13.375" style="2" customWidth="1"/>
    <col min="523" max="768" width="15.875" style="2"/>
    <col min="769" max="769" width="13.375" style="2" customWidth="1"/>
    <col min="770" max="770" width="19.625" style="2" customWidth="1"/>
    <col min="771" max="771" width="12.125" style="2" customWidth="1"/>
    <col min="772" max="773" width="13.25" style="2" customWidth="1"/>
    <col min="774" max="775" width="12.125" style="2" customWidth="1"/>
    <col min="776" max="777" width="12.25" style="2" customWidth="1"/>
    <col min="778" max="778" width="13.375" style="2" customWidth="1"/>
    <col min="779" max="1024" width="15.875" style="2"/>
    <col min="1025" max="1025" width="13.375" style="2" customWidth="1"/>
    <col min="1026" max="1026" width="19.625" style="2" customWidth="1"/>
    <col min="1027" max="1027" width="12.125" style="2" customWidth="1"/>
    <col min="1028" max="1029" width="13.25" style="2" customWidth="1"/>
    <col min="1030" max="1031" width="12.125" style="2" customWidth="1"/>
    <col min="1032" max="1033" width="12.25" style="2" customWidth="1"/>
    <col min="1034" max="1034" width="13.375" style="2" customWidth="1"/>
    <col min="1035" max="1280" width="15.875" style="2"/>
    <col min="1281" max="1281" width="13.375" style="2" customWidth="1"/>
    <col min="1282" max="1282" width="19.625" style="2" customWidth="1"/>
    <col min="1283" max="1283" width="12.125" style="2" customWidth="1"/>
    <col min="1284" max="1285" width="13.25" style="2" customWidth="1"/>
    <col min="1286" max="1287" width="12.125" style="2" customWidth="1"/>
    <col min="1288" max="1289" width="12.25" style="2" customWidth="1"/>
    <col min="1290" max="1290" width="13.375" style="2" customWidth="1"/>
    <col min="1291" max="1536" width="15.875" style="2"/>
    <col min="1537" max="1537" width="13.375" style="2" customWidth="1"/>
    <col min="1538" max="1538" width="19.625" style="2" customWidth="1"/>
    <col min="1539" max="1539" width="12.125" style="2" customWidth="1"/>
    <col min="1540" max="1541" width="13.25" style="2" customWidth="1"/>
    <col min="1542" max="1543" width="12.125" style="2" customWidth="1"/>
    <col min="1544" max="1545" width="12.25" style="2" customWidth="1"/>
    <col min="1546" max="1546" width="13.375" style="2" customWidth="1"/>
    <col min="1547" max="1792" width="15.875" style="2"/>
    <col min="1793" max="1793" width="13.375" style="2" customWidth="1"/>
    <col min="1794" max="1794" width="19.625" style="2" customWidth="1"/>
    <col min="1795" max="1795" width="12.125" style="2" customWidth="1"/>
    <col min="1796" max="1797" width="13.25" style="2" customWidth="1"/>
    <col min="1798" max="1799" width="12.125" style="2" customWidth="1"/>
    <col min="1800" max="1801" width="12.25" style="2" customWidth="1"/>
    <col min="1802" max="1802" width="13.375" style="2" customWidth="1"/>
    <col min="1803" max="2048" width="15.875" style="2"/>
    <col min="2049" max="2049" width="13.375" style="2" customWidth="1"/>
    <col min="2050" max="2050" width="19.625" style="2" customWidth="1"/>
    <col min="2051" max="2051" width="12.125" style="2" customWidth="1"/>
    <col min="2052" max="2053" width="13.25" style="2" customWidth="1"/>
    <col min="2054" max="2055" width="12.125" style="2" customWidth="1"/>
    <col min="2056" max="2057" width="12.25" style="2" customWidth="1"/>
    <col min="2058" max="2058" width="13.375" style="2" customWidth="1"/>
    <col min="2059" max="2304" width="15.875" style="2"/>
    <col min="2305" max="2305" width="13.375" style="2" customWidth="1"/>
    <col min="2306" max="2306" width="19.625" style="2" customWidth="1"/>
    <col min="2307" max="2307" width="12.125" style="2" customWidth="1"/>
    <col min="2308" max="2309" width="13.25" style="2" customWidth="1"/>
    <col min="2310" max="2311" width="12.125" style="2" customWidth="1"/>
    <col min="2312" max="2313" width="12.25" style="2" customWidth="1"/>
    <col min="2314" max="2314" width="13.375" style="2" customWidth="1"/>
    <col min="2315" max="2560" width="15.875" style="2"/>
    <col min="2561" max="2561" width="13.375" style="2" customWidth="1"/>
    <col min="2562" max="2562" width="19.625" style="2" customWidth="1"/>
    <col min="2563" max="2563" width="12.125" style="2" customWidth="1"/>
    <col min="2564" max="2565" width="13.25" style="2" customWidth="1"/>
    <col min="2566" max="2567" width="12.125" style="2" customWidth="1"/>
    <col min="2568" max="2569" width="12.25" style="2" customWidth="1"/>
    <col min="2570" max="2570" width="13.375" style="2" customWidth="1"/>
    <col min="2571" max="2816" width="15.875" style="2"/>
    <col min="2817" max="2817" width="13.375" style="2" customWidth="1"/>
    <col min="2818" max="2818" width="19.625" style="2" customWidth="1"/>
    <col min="2819" max="2819" width="12.125" style="2" customWidth="1"/>
    <col min="2820" max="2821" width="13.25" style="2" customWidth="1"/>
    <col min="2822" max="2823" width="12.125" style="2" customWidth="1"/>
    <col min="2824" max="2825" width="12.25" style="2" customWidth="1"/>
    <col min="2826" max="2826" width="13.375" style="2" customWidth="1"/>
    <col min="2827" max="3072" width="15.875" style="2"/>
    <col min="3073" max="3073" width="13.375" style="2" customWidth="1"/>
    <col min="3074" max="3074" width="19.625" style="2" customWidth="1"/>
    <col min="3075" max="3075" width="12.125" style="2" customWidth="1"/>
    <col min="3076" max="3077" width="13.25" style="2" customWidth="1"/>
    <col min="3078" max="3079" width="12.125" style="2" customWidth="1"/>
    <col min="3080" max="3081" width="12.25" style="2" customWidth="1"/>
    <col min="3082" max="3082" width="13.375" style="2" customWidth="1"/>
    <col min="3083" max="3328" width="15.875" style="2"/>
    <col min="3329" max="3329" width="13.375" style="2" customWidth="1"/>
    <col min="3330" max="3330" width="19.625" style="2" customWidth="1"/>
    <col min="3331" max="3331" width="12.125" style="2" customWidth="1"/>
    <col min="3332" max="3333" width="13.25" style="2" customWidth="1"/>
    <col min="3334" max="3335" width="12.125" style="2" customWidth="1"/>
    <col min="3336" max="3337" width="12.25" style="2" customWidth="1"/>
    <col min="3338" max="3338" width="13.375" style="2" customWidth="1"/>
    <col min="3339" max="3584" width="15.875" style="2"/>
    <col min="3585" max="3585" width="13.375" style="2" customWidth="1"/>
    <col min="3586" max="3586" width="19.625" style="2" customWidth="1"/>
    <col min="3587" max="3587" width="12.125" style="2" customWidth="1"/>
    <col min="3588" max="3589" width="13.25" style="2" customWidth="1"/>
    <col min="3590" max="3591" width="12.125" style="2" customWidth="1"/>
    <col min="3592" max="3593" width="12.25" style="2" customWidth="1"/>
    <col min="3594" max="3594" width="13.375" style="2" customWidth="1"/>
    <col min="3595" max="3840" width="15.875" style="2"/>
    <col min="3841" max="3841" width="13.375" style="2" customWidth="1"/>
    <col min="3842" max="3842" width="19.625" style="2" customWidth="1"/>
    <col min="3843" max="3843" width="12.125" style="2" customWidth="1"/>
    <col min="3844" max="3845" width="13.25" style="2" customWidth="1"/>
    <col min="3846" max="3847" width="12.125" style="2" customWidth="1"/>
    <col min="3848" max="3849" width="12.25" style="2" customWidth="1"/>
    <col min="3850" max="3850" width="13.375" style="2" customWidth="1"/>
    <col min="3851" max="4096" width="15.875" style="2"/>
    <col min="4097" max="4097" width="13.375" style="2" customWidth="1"/>
    <col min="4098" max="4098" width="19.625" style="2" customWidth="1"/>
    <col min="4099" max="4099" width="12.125" style="2" customWidth="1"/>
    <col min="4100" max="4101" width="13.25" style="2" customWidth="1"/>
    <col min="4102" max="4103" width="12.125" style="2" customWidth="1"/>
    <col min="4104" max="4105" width="12.25" style="2" customWidth="1"/>
    <col min="4106" max="4106" width="13.375" style="2" customWidth="1"/>
    <col min="4107" max="4352" width="15.875" style="2"/>
    <col min="4353" max="4353" width="13.375" style="2" customWidth="1"/>
    <col min="4354" max="4354" width="19.625" style="2" customWidth="1"/>
    <col min="4355" max="4355" width="12.125" style="2" customWidth="1"/>
    <col min="4356" max="4357" width="13.25" style="2" customWidth="1"/>
    <col min="4358" max="4359" width="12.125" style="2" customWidth="1"/>
    <col min="4360" max="4361" width="12.25" style="2" customWidth="1"/>
    <col min="4362" max="4362" width="13.375" style="2" customWidth="1"/>
    <col min="4363" max="4608" width="15.875" style="2"/>
    <col min="4609" max="4609" width="13.375" style="2" customWidth="1"/>
    <col min="4610" max="4610" width="19.625" style="2" customWidth="1"/>
    <col min="4611" max="4611" width="12.125" style="2" customWidth="1"/>
    <col min="4612" max="4613" width="13.25" style="2" customWidth="1"/>
    <col min="4614" max="4615" width="12.125" style="2" customWidth="1"/>
    <col min="4616" max="4617" width="12.25" style="2" customWidth="1"/>
    <col min="4618" max="4618" width="13.375" style="2" customWidth="1"/>
    <col min="4619" max="4864" width="15.875" style="2"/>
    <col min="4865" max="4865" width="13.375" style="2" customWidth="1"/>
    <col min="4866" max="4866" width="19.625" style="2" customWidth="1"/>
    <col min="4867" max="4867" width="12.125" style="2" customWidth="1"/>
    <col min="4868" max="4869" width="13.25" style="2" customWidth="1"/>
    <col min="4870" max="4871" width="12.125" style="2" customWidth="1"/>
    <col min="4872" max="4873" width="12.25" style="2" customWidth="1"/>
    <col min="4874" max="4874" width="13.375" style="2" customWidth="1"/>
    <col min="4875" max="5120" width="15.875" style="2"/>
    <col min="5121" max="5121" width="13.375" style="2" customWidth="1"/>
    <col min="5122" max="5122" width="19.625" style="2" customWidth="1"/>
    <col min="5123" max="5123" width="12.125" style="2" customWidth="1"/>
    <col min="5124" max="5125" width="13.25" style="2" customWidth="1"/>
    <col min="5126" max="5127" width="12.125" style="2" customWidth="1"/>
    <col min="5128" max="5129" width="12.25" style="2" customWidth="1"/>
    <col min="5130" max="5130" width="13.375" style="2" customWidth="1"/>
    <col min="5131" max="5376" width="15.875" style="2"/>
    <col min="5377" max="5377" width="13.375" style="2" customWidth="1"/>
    <col min="5378" max="5378" width="19.625" style="2" customWidth="1"/>
    <col min="5379" max="5379" width="12.125" style="2" customWidth="1"/>
    <col min="5380" max="5381" width="13.25" style="2" customWidth="1"/>
    <col min="5382" max="5383" width="12.125" style="2" customWidth="1"/>
    <col min="5384" max="5385" width="12.25" style="2" customWidth="1"/>
    <col min="5386" max="5386" width="13.375" style="2" customWidth="1"/>
    <col min="5387" max="5632" width="15.875" style="2"/>
    <col min="5633" max="5633" width="13.375" style="2" customWidth="1"/>
    <col min="5634" max="5634" width="19.625" style="2" customWidth="1"/>
    <col min="5635" max="5635" width="12.125" style="2" customWidth="1"/>
    <col min="5636" max="5637" width="13.25" style="2" customWidth="1"/>
    <col min="5638" max="5639" width="12.125" style="2" customWidth="1"/>
    <col min="5640" max="5641" width="12.25" style="2" customWidth="1"/>
    <col min="5642" max="5642" width="13.375" style="2" customWidth="1"/>
    <col min="5643" max="5888" width="15.875" style="2"/>
    <col min="5889" max="5889" width="13.375" style="2" customWidth="1"/>
    <col min="5890" max="5890" width="19.625" style="2" customWidth="1"/>
    <col min="5891" max="5891" width="12.125" style="2" customWidth="1"/>
    <col min="5892" max="5893" width="13.25" style="2" customWidth="1"/>
    <col min="5894" max="5895" width="12.125" style="2" customWidth="1"/>
    <col min="5896" max="5897" width="12.25" style="2" customWidth="1"/>
    <col min="5898" max="5898" width="13.375" style="2" customWidth="1"/>
    <col min="5899" max="6144" width="15.875" style="2"/>
    <col min="6145" max="6145" width="13.375" style="2" customWidth="1"/>
    <col min="6146" max="6146" width="19.625" style="2" customWidth="1"/>
    <col min="6147" max="6147" width="12.125" style="2" customWidth="1"/>
    <col min="6148" max="6149" width="13.25" style="2" customWidth="1"/>
    <col min="6150" max="6151" width="12.125" style="2" customWidth="1"/>
    <col min="6152" max="6153" width="12.25" style="2" customWidth="1"/>
    <col min="6154" max="6154" width="13.375" style="2" customWidth="1"/>
    <col min="6155" max="6400" width="15.875" style="2"/>
    <col min="6401" max="6401" width="13.375" style="2" customWidth="1"/>
    <col min="6402" max="6402" width="19.625" style="2" customWidth="1"/>
    <col min="6403" max="6403" width="12.125" style="2" customWidth="1"/>
    <col min="6404" max="6405" width="13.25" style="2" customWidth="1"/>
    <col min="6406" max="6407" width="12.125" style="2" customWidth="1"/>
    <col min="6408" max="6409" width="12.25" style="2" customWidth="1"/>
    <col min="6410" max="6410" width="13.375" style="2" customWidth="1"/>
    <col min="6411" max="6656" width="15.875" style="2"/>
    <col min="6657" max="6657" width="13.375" style="2" customWidth="1"/>
    <col min="6658" max="6658" width="19.625" style="2" customWidth="1"/>
    <col min="6659" max="6659" width="12.125" style="2" customWidth="1"/>
    <col min="6660" max="6661" width="13.25" style="2" customWidth="1"/>
    <col min="6662" max="6663" width="12.125" style="2" customWidth="1"/>
    <col min="6664" max="6665" width="12.25" style="2" customWidth="1"/>
    <col min="6666" max="6666" width="13.375" style="2" customWidth="1"/>
    <col min="6667" max="6912" width="15.875" style="2"/>
    <col min="6913" max="6913" width="13.375" style="2" customWidth="1"/>
    <col min="6914" max="6914" width="19.625" style="2" customWidth="1"/>
    <col min="6915" max="6915" width="12.125" style="2" customWidth="1"/>
    <col min="6916" max="6917" width="13.25" style="2" customWidth="1"/>
    <col min="6918" max="6919" width="12.125" style="2" customWidth="1"/>
    <col min="6920" max="6921" width="12.25" style="2" customWidth="1"/>
    <col min="6922" max="6922" width="13.375" style="2" customWidth="1"/>
    <col min="6923" max="7168" width="15.875" style="2"/>
    <col min="7169" max="7169" width="13.375" style="2" customWidth="1"/>
    <col min="7170" max="7170" width="19.625" style="2" customWidth="1"/>
    <col min="7171" max="7171" width="12.125" style="2" customWidth="1"/>
    <col min="7172" max="7173" width="13.25" style="2" customWidth="1"/>
    <col min="7174" max="7175" width="12.125" style="2" customWidth="1"/>
    <col min="7176" max="7177" width="12.25" style="2" customWidth="1"/>
    <col min="7178" max="7178" width="13.375" style="2" customWidth="1"/>
    <col min="7179" max="7424" width="15.875" style="2"/>
    <col min="7425" max="7425" width="13.375" style="2" customWidth="1"/>
    <col min="7426" max="7426" width="19.625" style="2" customWidth="1"/>
    <col min="7427" max="7427" width="12.125" style="2" customWidth="1"/>
    <col min="7428" max="7429" width="13.25" style="2" customWidth="1"/>
    <col min="7430" max="7431" width="12.125" style="2" customWidth="1"/>
    <col min="7432" max="7433" width="12.25" style="2" customWidth="1"/>
    <col min="7434" max="7434" width="13.375" style="2" customWidth="1"/>
    <col min="7435" max="7680" width="15.875" style="2"/>
    <col min="7681" max="7681" width="13.375" style="2" customWidth="1"/>
    <col min="7682" max="7682" width="19.625" style="2" customWidth="1"/>
    <col min="7683" max="7683" width="12.125" style="2" customWidth="1"/>
    <col min="7684" max="7685" width="13.25" style="2" customWidth="1"/>
    <col min="7686" max="7687" width="12.125" style="2" customWidth="1"/>
    <col min="7688" max="7689" width="12.25" style="2" customWidth="1"/>
    <col min="7690" max="7690" width="13.375" style="2" customWidth="1"/>
    <col min="7691" max="7936" width="15.875" style="2"/>
    <col min="7937" max="7937" width="13.375" style="2" customWidth="1"/>
    <col min="7938" max="7938" width="19.625" style="2" customWidth="1"/>
    <col min="7939" max="7939" width="12.125" style="2" customWidth="1"/>
    <col min="7940" max="7941" width="13.25" style="2" customWidth="1"/>
    <col min="7942" max="7943" width="12.125" style="2" customWidth="1"/>
    <col min="7944" max="7945" width="12.25" style="2" customWidth="1"/>
    <col min="7946" max="7946" width="13.375" style="2" customWidth="1"/>
    <col min="7947" max="8192" width="15.875" style="2"/>
    <col min="8193" max="8193" width="13.375" style="2" customWidth="1"/>
    <col min="8194" max="8194" width="19.625" style="2" customWidth="1"/>
    <col min="8195" max="8195" width="12.125" style="2" customWidth="1"/>
    <col min="8196" max="8197" width="13.25" style="2" customWidth="1"/>
    <col min="8198" max="8199" width="12.125" style="2" customWidth="1"/>
    <col min="8200" max="8201" width="12.25" style="2" customWidth="1"/>
    <col min="8202" max="8202" width="13.375" style="2" customWidth="1"/>
    <col min="8203" max="8448" width="15.875" style="2"/>
    <col min="8449" max="8449" width="13.375" style="2" customWidth="1"/>
    <col min="8450" max="8450" width="19.625" style="2" customWidth="1"/>
    <col min="8451" max="8451" width="12.125" style="2" customWidth="1"/>
    <col min="8452" max="8453" width="13.25" style="2" customWidth="1"/>
    <col min="8454" max="8455" width="12.125" style="2" customWidth="1"/>
    <col min="8456" max="8457" width="12.25" style="2" customWidth="1"/>
    <col min="8458" max="8458" width="13.375" style="2" customWidth="1"/>
    <col min="8459" max="8704" width="15.875" style="2"/>
    <col min="8705" max="8705" width="13.375" style="2" customWidth="1"/>
    <col min="8706" max="8706" width="19.625" style="2" customWidth="1"/>
    <col min="8707" max="8707" width="12.125" style="2" customWidth="1"/>
    <col min="8708" max="8709" width="13.25" style="2" customWidth="1"/>
    <col min="8710" max="8711" width="12.125" style="2" customWidth="1"/>
    <col min="8712" max="8713" width="12.25" style="2" customWidth="1"/>
    <col min="8714" max="8714" width="13.375" style="2" customWidth="1"/>
    <col min="8715" max="8960" width="15.875" style="2"/>
    <col min="8961" max="8961" width="13.375" style="2" customWidth="1"/>
    <col min="8962" max="8962" width="19.625" style="2" customWidth="1"/>
    <col min="8963" max="8963" width="12.125" style="2" customWidth="1"/>
    <col min="8964" max="8965" width="13.25" style="2" customWidth="1"/>
    <col min="8966" max="8967" width="12.125" style="2" customWidth="1"/>
    <col min="8968" max="8969" width="12.25" style="2" customWidth="1"/>
    <col min="8970" max="8970" width="13.375" style="2" customWidth="1"/>
    <col min="8971" max="9216" width="15.875" style="2"/>
    <col min="9217" max="9217" width="13.375" style="2" customWidth="1"/>
    <col min="9218" max="9218" width="19.625" style="2" customWidth="1"/>
    <col min="9219" max="9219" width="12.125" style="2" customWidth="1"/>
    <col min="9220" max="9221" width="13.25" style="2" customWidth="1"/>
    <col min="9222" max="9223" width="12.125" style="2" customWidth="1"/>
    <col min="9224" max="9225" width="12.25" style="2" customWidth="1"/>
    <col min="9226" max="9226" width="13.375" style="2" customWidth="1"/>
    <col min="9227" max="9472" width="15.875" style="2"/>
    <col min="9473" max="9473" width="13.375" style="2" customWidth="1"/>
    <col min="9474" max="9474" width="19.625" style="2" customWidth="1"/>
    <col min="9475" max="9475" width="12.125" style="2" customWidth="1"/>
    <col min="9476" max="9477" width="13.25" style="2" customWidth="1"/>
    <col min="9478" max="9479" width="12.125" style="2" customWidth="1"/>
    <col min="9480" max="9481" width="12.25" style="2" customWidth="1"/>
    <col min="9482" max="9482" width="13.375" style="2" customWidth="1"/>
    <col min="9483" max="9728" width="15.875" style="2"/>
    <col min="9729" max="9729" width="13.375" style="2" customWidth="1"/>
    <col min="9730" max="9730" width="19.625" style="2" customWidth="1"/>
    <col min="9731" max="9731" width="12.125" style="2" customWidth="1"/>
    <col min="9732" max="9733" width="13.25" style="2" customWidth="1"/>
    <col min="9734" max="9735" width="12.125" style="2" customWidth="1"/>
    <col min="9736" max="9737" width="12.25" style="2" customWidth="1"/>
    <col min="9738" max="9738" width="13.375" style="2" customWidth="1"/>
    <col min="9739" max="9984" width="15.875" style="2"/>
    <col min="9985" max="9985" width="13.375" style="2" customWidth="1"/>
    <col min="9986" max="9986" width="19.625" style="2" customWidth="1"/>
    <col min="9987" max="9987" width="12.125" style="2" customWidth="1"/>
    <col min="9988" max="9989" width="13.25" style="2" customWidth="1"/>
    <col min="9990" max="9991" width="12.125" style="2" customWidth="1"/>
    <col min="9992" max="9993" width="12.25" style="2" customWidth="1"/>
    <col min="9994" max="9994" width="13.375" style="2" customWidth="1"/>
    <col min="9995" max="10240" width="15.875" style="2"/>
    <col min="10241" max="10241" width="13.375" style="2" customWidth="1"/>
    <col min="10242" max="10242" width="19.625" style="2" customWidth="1"/>
    <col min="10243" max="10243" width="12.125" style="2" customWidth="1"/>
    <col min="10244" max="10245" width="13.25" style="2" customWidth="1"/>
    <col min="10246" max="10247" width="12.125" style="2" customWidth="1"/>
    <col min="10248" max="10249" width="12.25" style="2" customWidth="1"/>
    <col min="10250" max="10250" width="13.375" style="2" customWidth="1"/>
    <col min="10251" max="10496" width="15.875" style="2"/>
    <col min="10497" max="10497" width="13.375" style="2" customWidth="1"/>
    <col min="10498" max="10498" width="19.625" style="2" customWidth="1"/>
    <col min="10499" max="10499" width="12.125" style="2" customWidth="1"/>
    <col min="10500" max="10501" width="13.25" style="2" customWidth="1"/>
    <col min="10502" max="10503" width="12.125" style="2" customWidth="1"/>
    <col min="10504" max="10505" width="12.25" style="2" customWidth="1"/>
    <col min="10506" max="10506" width="13.375" style="2" customWidth="1"/>
    <col min="10507" max="10752" width="15.875" style="2"/>
    <col min="10753" max="10753" width="13.375" style="2" customWidth="1"/>
    <col min="10754" max="10754" width="19.625" style="2" customWidth="1"/>
    <col min="10755" max="10755" width="12.125" style="2" customWidth="1"/>
    <col min="10756" max="10757" width="13.25" style="2" customWidth="1"/>
    <col min="10758" max="10759" width="12.125" style="2" customWidth="1"/>
    <col min="10760" max="10761" width="12.25" style="2" customWidth="1"/>
    <col min="10762" max="10762" width="13.375" style="2" customWidth="1"/>
    <col min="10763" max="11008" width="15.875" style="2"/>
    <col min="11009" max="11009" width="13.375" style="2" customWidth="1"/>
    <col min="11010" max="11010" width="19.625" style="2" customWidth="1"/>
    <col min="11011" max="11011" width="12.125" style="2" customWidth="1"/>
    <col min="11012" max="11013" width="13.25" style="2" customWidth="1"/>
    <col min="11014" max="11015" width="12.125" style="2" customWidth="1"/>
    <col min="11016" max="11017" width="12.25" style="2" customWidth="1"/>
    <col min="11018" max="11018" width="13.375" style="2" customWidth="1"/>
    <col min="11019" max="11264" width="15.875" style="2"/>
    <col min="11265" max="11265" width="13.375" style="2" customWidth="1"/>
    <col min="11266" max="11266" width="19.625" style="2" customWidth="1"/>
    <col min="11267" max="11267" width="12.125" style="2" customWidth="1"/>
    <col min="11268" max="11269" width="13.25" style="2" customWidth="1"/>
    <col min="11270" max="11271" width="12.125" style="2" customWidth="1"/>
    <col min="11272" max="11273" width="12.25" style="2" customWidth="1"/>
    <col min="11274" max="11274" width="13.375" style="2" customWidth="1"/>
    <col min="11275" max="11520" width="15.875" style="2"/>
    <col min="11521" max="11521" width="13.375" style="2" customWidth="1"/>
    <col min="11522" max="11522" width="19.625" style="2" customWidth="1"/>
    <col min="11523" max="11523" width="12.125" style="2" customWidth="1"/>
    <col min="11524" max="11525" width="13.25" style="2" customWidth="1"/>
    <col min="11526" max="11527" width="12.125" style="2" customWidth="1"/>
    <col min="11528" max="11529" width="12.25" style="2" customWidth="1"/>
    <col min="11530" max="11530" width="13.375" style="2" customWidth="1"/>
    <col min="11531" max="11776" width="15.875" style="2"/>
    <col min="11777" max="11777" width="13.375" style="2" customWidth="1"/>
    <col min="11778" max="11778" width="19.625" style="2" customWidth="1"/>
    <col min="11779" max="11779" width="12.125" style="2" customWidth="1"/>
    <col min="11780" max="11781" width="13.25" style="2" customWidth="1"/>
    <col min="11782" max="11783" width="12.125" style="2" customWidth="1"/>
    <col min="11784" max="11785" width="12.25" style="2" customWidth="1"/>
    <col min="11786" max="11786" width="13.375" style="2" customWidth="1"/>
    <col min="11787" max="12032" width="15.875" style="2"/>
    <col min="12033" max="12033" width="13.375" style="2" customWidth="1"/>
    <col min="12034" max="12034" width="19.625" style="2" customWidth="1"/>
    <col min="12035" max="12035" width="12.125" style="2" customWidth="1"/>
    <col min="12036" max="12037" width="13.25" style="2" customWidth="1"/>
    <col min="12038" max="12039" width="12.125" style="2" customWidth="1"/>
    <col min="12040" max="12041" width="12.25" style="2" customWidth="1"/>
    <col min="12042" max="12042" width="13.375" style="2" customWidth="1"/>
    <col min="12043" max="12288" width="15.875" style="2"/>
    <col min="12289" max="12289" width="13.375" style="2" customWidth="1"/>
    <col min="12290" max="12290" width="19.625" style="2" customWidth="1"/>
    <col min="12291" max="12291" width="12.125" style="2" customWidth="1"/>
    <col min="12292" max="12293" width="13.25" style="2" customWidth="1"/>
    <col min="12294" max="12295" width="12.125" style="2" customWidth="1"/>
    <col min="12296" max="12297" width="12.25" style="2" customWidth="1"/>
    <col min="12298" max="12298" width="13.375" style="2" customWidth="1"/>
    <col min="12299" max="12544" width="15.875" style="2"/>
    <col min="12545" max="12545" width="13.375" style="2" customWidth="1"/>
    <col min="12546" max="12546" width="19.625" style="2" customWidth="1"/>
    <col min="12547" max="12547" width="12.125" style="2" customWidth="1"/>
    <col min="12548" max="12549" width="13.25" style="2" customWidth="1"/>
    <col min="12550" max="12551" width="12.125" style="2" customWidth="1"/>
    <col min="12552" max="12553" width="12.25" style="2" customWidth="1"/>
    <col min="12554" max="12554" width="13.375" style="2" customWidth="1"/>
    <col min="12555" max="12800" width="15.875" style="2"/>
    <col min="12801" max="12801" width="13.375" style="2" customWidth="1"/>
    <col min="12802" max="12802" width="19.625" style="2" customWidth="1"/>
    <col min="12803" max="12803" width="12.125" style="2" customWidth="1"/>
    <col min="12804" max="12805" width="13.25" style="2" customWidth="1"/>
    <col min="12806" max="12807" width="12.125" style="2" customWidth="1"/>
    <col min="12808" max="12809" width="12.25" style="2" customWidth="1"/>
    <col min="12810" max="12810" width="13.375" style="2" customWidth="1"/>
    <col min="12811" max="13056" width="15.875" style="2"/>
    <col min="13057" max="13057" width="13.375" style="2" customWidth="1"/>
    <col min="13058" max="13058" width="19.625" style="2" customWidth="1"/>
    <col min="13059" max="13059" width="12.125" style="2" customWidth="1"/>
    <col min="13060" max="13061" width="13.25" style="2" customWidth="1"/>
    <col min="13062" max="13063" width="12.125" style="2" customWidth="1"/>
    <col min="13064" max="13065" width="12.25" style="2" customWidth="1"/>
    <col min="13066" max="13066" width="13.375" style="2" customWidth="1"/>
    <col min="13067" max="13312" width="15.875" style="2"/>
    <col min="13313" max="13313" width="13.375" style="2" customWidth="1"/>
    <col min="13314" max="13314" width="19.625" style="2" customWidth="1"/>
    <col min="13315" max="13315" width="12.125" style="2" customWidth="1"/>
    <col min="13316" max="13317" width="13.25" style="2" customWidth="1"/>
    <col min="13318" max="13319" width="12.125" style="2" customWidth="1"/>
    <col min="13320" max="13321" width="12.25" style="2" customWidth="1"/>
    <col min="13322" max="13322" width="13.375" style="2" customWidth="1"/>
    <col min="13323" max="13568" width="15.875" style="2"/>
    <col min="13569" max="13569" width="13.375" style="2" customWidth="1"/>
    <col min="13570" max="13570" width="19.625" style="2" customWidth="1"/>
    <col min="13571" max="13571" width="12.125" style="2" customWidth="1"/>
    <col min="13572" max="13573" width="13.25" style="2" customWidth="1"/>
    <col min="13574" max="13575" width="12.125" style="2" customWidth="1"/>
    <col min="13576" max="13577" width="12.25" style="2" customWidth="1"/>
    <col min="13578" max="13578" width="13.375" style="2" customWidth="1"/>
    <col min="13579" max="13824" width="15.875" style="2"/>
    <col min="13825" max="13825" width="13.375" style="2" customWidth="1"/>
    <col min="13826" max="13826" width="19.625" style="2" customWidth="1"/>
    <col min="13827" max="13827" width="12.125" style="2" customWidth="1"/>
    <col min="13828" max="13829" width="13.25" style="2" customWidth="1"/>
    <col min="13830" max="13831" width="12.125" style="2" customWidth="1"/>
    <col min="13832" max="13833" width="12.25" style="2" customWidth="1"/>
    <col min="13834" max="13834" width="13.375" style="2" customWidth="1"/>
    <col min="13835" max="14080" width="15.875" style="2"/>
    <col min="14081" max="14081" width="13.375" style="2" customWidth="1"/>
    <col min="14082" max="14082" width="19.625" style="2" customWidth="1"/>
    <col min="14083" max="14083" width="12.125" style="2" customWidth="1"/>
    <col min="14084" max="14085" width="13.25" style="2" customWidth="1"/>
    <col min="14086" max="14087" width="12.125" style="2" customWidth="1"/>
    <col min="14088" max="14089" width="12.25" style="2" customWidth="1"/>
    <col min="14090" max="14090" width="13.375" style="2" customWidth="1"/>
    <col min="14091" max="14336" width="15.875" style="2"/>
    <col min="14337" max="14337" width="13.375" style="2" customWidth="1"/>
    <col min="14338" max="14338" width="19.625" style="2" customWidth="1"/>
    <col min="14339" max="14339" width="12.125" style="2" customWidth="1"/>
    <col min="14340" max="14341" width="13.25" style="2" customWidth="1"/>
    <col min="14342" max="14343" width="12.125" style="2" customWidth="1"/>
    <col min="14344" max="14345" width="12.25" style="2" customWidth="1"/>
    <col min="14346" max="14346" width="13.375" style="2" customWidth="1"/>
    <col min="14347" max="14592" width="15.875" style="2"/>
    <col min="14593" max="14593" width="13.375" style="2" customWidth="1"/>
    <col min="14594" max="14594" width="19.625" style="2" customWidth="1"/>
    <col min="14595" max="14595" width="12.125" style="2" customWidth="1"/>
    <col min="14596" max="14597" width="13.25" style="2" customWidth="1"/>
    <col min="14598" max="14599" width="12.125" style="2" customWidth="1"/>
    <col min="14600" max="14601" width="12.25" style="2" customWidth="1"/>
    <col min="14602" max="14602" width="13.375" style="2" customWidth="1"/>
    <col min="14603" max="14848" width="15.875" style="2"/>
    <col min="14849" max="14849" width="13.375" style="2" customWidth="1"/>
    <col min="14850" max="14850" width="19.625" style="2" customWidth="1"/>
    <col min="14851" max="14851" width="12.125" style="2" customWidth="1"/>
    <col min="14852" max="14853" width="13.25" style="2" customWidth="1"/>
    <col min="14854" max="14855" width="12.125" style="2" customWidth="1"/>
    <col min="14856" max="14857" width="12.25" style="2" customWidth="1"/>
    <col min="14858" max="14858" width="13.375" style="2" customWidth="1"/>
    <col min="14859" max="15104" width="15.875" style="2"/>
    <col min="15105" max="15105" width="13.375" style="2" customWidth="1"/>
    <col min="15106" max="15106" width="19.625" style="2" customWidth="1"/>
    <col min="15107" max="15107" width="12.125" style="2" customWidth="1"/>
    <col min="15108" max="15109" width="13.25" style="2" customWidth="1"/>
    <col min="15110" max="15111" width="12.125" style="2" customWidth="1"/>
    <col min="15112" max="15113" width="12.25" style="2" customWidth="1"/>
    <col min="15114" max="15114" width="13.375" style="2" customWidth="1"/>
    <col min="15115" max="15360" width="15.875" style="2"/>
    <col min="15361" max="15361" width="13.375" style="2" customWidth="1"/>
    <col min="15362" max="15362" width="19.625" style="2" customWidth="1"/>
    <col min="15363" max="15363" width="12.125" style="2" customWidth="1"/>
    <col min="15364" max="15365" width="13.25" style="2" customWidth="1"/>
    <col min="15366" max="15367" width="12.125" style="2" customWidth="1"/>
    <col min="15368" max="15369" width="12.25" style="2" customWidth="1"/>
    <col min="15370" max="15370" width="13.375" style="2" customWidth="1"/>
    <col min="15371" max="15616" width="15.875" style="2"/>
    <col min="15617" max="15617" width="13.375" style="2" customWidth="1"/>
    <col min="15618" max="15618" width="19.625" style="2" customWidth="1"/>
    <col min="15619" max="15619" width="12.125" style="2" customWidth="1"/>
    <col min="15620" max="15621" width="13.25" style="2" customWidth="1"/>
    <col min="15622" max="15623" width="12.125" style="2" customWidth="1"/>
    <col min="15624" max="15625" width="12.25" style="2" customWidth="1"/>
    <col min="15626" max="15626" width="13.375" style="2" customWidth="1"/>
    <col min="15627" max="15872" width="15.875" style="2"/>
    <col min="15873" max="15873" width="13.375" style="2" customWidth="1"/>
    <col min="15874" max="15874" width="19.625" style="2" customWidth="1"/>
    <col min="15875" max="15875" width="12.125" style="2" customWidth="1"/>
    <col min="15876" max="15877" width="13.25" style="2" customWidth="1"/>
    <col min="15878" max="15879" width="12.125" style="2" customWidth="1"/>
    <col min="15880" max="15881" width="12.25" style="2" customWidth="1"/>
    <col min="15882" max="15882" width="13.375" style="2" customWidth="1"/>
    <col min="15883" max="16128" width="15.875" style="2"/>
    <col min="16129" max="16129" width="13.375" style="2" customWidth="1"/>
    <col min="16130" max="16130" width="19.625" style="2" customWidth="1"/>
    <col min="16131" max="16131" width="12.125" style="2" customWidth="1"/>
    <col min="16132" max="16133" width="13.25" style="2" customWidth="1"/>
    <col min="16134" max="16135" width="12.125" style="2" customWidth="1"/>
    <col min="16136" max="16137" width="12.25" style="2" customWidth="1"/>
    <col min="16138" max="16138" width="13.375" style="2" customWidth="1"/>
    <col min="16139" max="16384" width="15.875" style="2"/>
  </cols>
  <sheetData>
    <row r="1" spans="1:10" x14ac:dyDescent="0.2">
      <c r="A1" s="1"/>
    </row>
    <row r="6" spans="1:10" x14ac:dyDescent="0.2">
      <c r="E6" s="43" t="s">
        <v>138</v>
      </c>
    </row>
    <row r="7" spans="1:10" ht="18" thickBot="1" x14ac:dyDescent="0.25"/>
    <row r="8" spans="1:10" x14ac:dyDescent="0.2">
      <c r="B8" s="52"/>
      <c r="C8" s="44"/>
      <c r="D8" s="44" t="s">
        <v>139</v>
      </c>
      <c r="E8" s="46"/>
      <c r="F8" s="44" t="s">
        <v>140</v>
      </c>
      <c r="G8" s="44"/>
      <c r="H8" s="46"/>
      <c r="I8" s="44" t="s">
        <v>141</v>
      </c>
      <c r="J8" s="44"/>
    </row>
    <row r="9" spans="1:10" ht="18" thickBot="1" x14ac:dyDescent="0.25">
      <c r="B9" s="53"/>
      <c r="C9" s="54" t="s">
        <v>142</v>
      </c>
      <c r="D9" s="49" t="s">
        <v>143</v>
      </c>
      <c r="E9" s="49" t="s">
        <v>144</v>
      </c>
      <c r="F9" s="49" t="s">
        <v>94</v>
      </c>
      <c r="G9" s="49" t="s">
        <v>145</v>
      </c>
      <c r="H9" s="49" t="s">
        <v>96</v>
      </c>
      <c r="I9" s="49" t="s">
        <v>94</v>
      </c>
      <c r="J9" s="55" t="s">
        <v>146</v>
      </c>
    </row>
    <row r="10" spans="1:10" x14ac:dyDescent="0.2">
      <c r="B10" s="25"/>
      <c r="C10" s="26" t="s">
        <v>147</v>
      </c>
      <c r="D10" s="26" t="s">
        <v>148</v>
      </c>
      <c r="E10" s="26" t="s">
        <v>98</v>
      </c>
      <c r="F10" s="26"/>
      <c r="G10" s="26" t="s">
        <v>149</v>
      </c>
      <c r="H10" s="26" t="s">
        <v>150</v>
      </c>
      <c r="I10" s="26"/>
      <c r="J10" s="26" t="s">
        <v>98</v>
      </c>
    </row>
    <row r="11" spans="1:10" x14ac:dyDescent="0.2">
      <c r="B11" s="25"/>
      <c r="C11" s="26"/>
      <c r="D11" s="26"/>
      <c r="E11" s="26"/>
      <c r="F11" s="26"/>
      <c r="G11" s="26"/>
      <c r="H11" s="26"/>
      <c r="I11" s="26"/>
      <c r="J11" s="26"/>
    </row>
    <row r="12" spans="1:10" x14ac:dyDescent="0.2">
      <c r="B12" s="56" t="s">
        <v>151</v>
      </c>
      <c r="C12" s="26">
        <v>276</v>
      </c>
      <c r="D12" s="26">
        <v>2924</v>
      </c>
      <c r="E12" s="26">
        <v>22419</v>
      </c>
      <c r="F12" s="26">
        <v>135</v>
      </c>
      <c r="G12" s="26">
        <v>311</v>
      </c>
      <c r="H12" s="26">
        <v>298</v>
      </c>
      <c r="I12" s="26">
        <v>36</v>
      </c>
      <c r="J12" s="26">
        <v>82</v>
      </c>
    </row>
    <row r="13" spans="1:10" x14ac:dyDescent="0.2">
      <c r="B13" s="25" t="s">
        <v>152</v>
      </c>
      <c r="C13" s="2">
        <v>250</v>
      </c>
      <c r="D13" s="2">
        <v>2862</v>
      </c>
      <c r="E13" s="2">
        <v>23504</v>
      </c>
      <c r="F13" s="2">
        <v>65</v>
      </c>
      <c r="G13" s="2">
        <v>151</v>
      </c>
      <c r="H13" s="2">
        <v>320</v>
      </c>
      <c r="I13" s="2">
        <v>30</v>
      </c>
      <c r="J13" s="2">
        <v>46</v>
      </c>
    </row>
    <row r="14" spans="1:10" x14ac:dyDescent="0.2">
      <c r="B14" s="25" t="s">
        <v>153</v>
      </c>
      <c r="C14" s="2">
        <v>247</v>
      </c>
      <c r="D14" s="2">
        <v>2878</v>
      </c>
      <c r="E14" s="2">
        <v>26108</v>
      </c>
      <c r="F14" s="2">
        <v>46</v>
      </c>
      <c r="G14" s="2">
        <v>89</v>
      </c>
      <c r="H14" s="2">
        <v>271</v>
      </c>
      <c r="I14" s="2">
        <v>36</v>
      </c>
      <c r="J14" s="2">
        <v>50</v>
      </c>
    </row>
    <row r="15" spans="1:10" x14ac:dyDescent="0.2">
      <c r="B15" s="25"/>
    </row>
    <row r="16" spans="1:10" x14ac:dyDescent="0.2">
      <c r="B16" s="25" t="s">
        <v>154</v>
      </c>
      <c r="C16" s="2">
        <v>247</v>
      </c>
      <c r="D16" s="2">
        <v>2799</v>
      </c>
      <c r="E16" s="2">
        <v>25413</v>
      </c>
      <c r="F16" s="2">
        <v>102</v>
      </c>
      <c r="G16" s="2">
        <v>230</v>
      </c>
      <c r="H16" s="2">
        <v>471</v>
      </c>
      <c r="I16" s="2">
        <v>64</v>
      </c>
      <c r="J16" s="2">
        <v>151</v>
      </c>
    </row>
    <row r="17" spans="2:10" x14ac:dyDescent="0.2">
      <c r="B17" s="25" t="s">
        <v>155</v>
      </c>
      <c r="C17" s="2">
        <v>248</v>
      </c>
      <c r="D17" s="2">
        <v>2692</v>
      </c>
      <c r="E17" s="2">
        <v>23040</v>
      </c>
      <c r="F17" s="2">
        <v>130</v>
      </c>
      <c r="G17" s="2">
        <v>365</v>
      </c>
      <c r="H17" s="2">
        <v>494</v>
      </c>
      <c r="I17" s="2">
        <v>106</v>
      </c>
      <c r="J17" s="2">
        <v>254</v>
      </c>
    </row>
    <row r="18" spans="2:10" x14ac:dyDescent="0.2">
      <c r="B18" s="25" t="s">
        <v>156</v>
      </c>
      <c r="C18" s="2">
        <v>246</v>
      </c>
      <c r="D18" s="2">
        <v>2505</v>
      </c>
      <c r="E18" s="2">
        <v>20726</v>
      </c>
      <c r="F18" s="2">
        <v>126</v>
      </c>
      <c r="G18" s="2">
        <v>363</v>
      </c>
      <c r="H18" s="2">
        <v>453</v>
      </c>
      <c r="I18" s="2">
        <v>131</v>
      </c>
      <c r="J18" s="2">
        <v>269</v>
      </c>
    </row>
    <row r="19" spans="2:10" x14ac:dyDescent="0.2">
      <c r="B19" s="25"/>
    </row>
    <row r="20" spans="2:10" x14ac:dyDescent="0.2">
      <c r="B20" s="25" t="s">
        <v>157</v>
      </c>
      <c r="C20" s="2">
        <v>247</v>
      </c>
      <c r="D20" s="2">
        <v>2403</v>
      </c>
      <c r="E20" s="2">
        <v>19890</v>
      </c>
      <c r="F20" s="2">
        <v>108</v>
      </c>
      <c r="G20" s="2">
        <v>273</v>
      </c>
      <c r="H20" s="2">
        <v>902</v>
      </c>
      <c r="I20" s="2">
        <v>134</v>
      </c>
      <c r="J20" s="2">
        <v>304</v>
      </c>
    </row>
    <row r="21" spans="2:10" x14ac:dyDescent="0.2">
      <c r="B21" s="25" t="s">
        <v>158</v>
      </c>
      <c r="C21" s="2">
        <v>249</v>
      </c>
      <c r="D21" s="2">
        <v>2282</v>
      </c>
      <c r="E21" s="2">
        <v>19178</v>
      </c>
      <c r="F21" s="2">
        <v>155</v>
      </c>
      <c r="G21" s="2">
        <v>361</v>
      </c>
      <c r="H21" s="2">
        <v>1602</v>
      </c>
      <c r="I21" s="2">
        <v>195</v>
      </c>
      <c r="J21" s="2">
        <v>2533</v>
      </c>
    </row>
    <row r="22" spans="2:10" x14ac:dyDescent="0.2">
      <c r="B22" s="25" t="s">
        <v>159</v>
      </c>
      <c r="C22" s="2">
        <v>247</v>
      </c>
      <c r="D22" s="2">
        <v>2189</v>
      </c>
      <c r="E22" s="2">
        <v>17856</v>
      </c>
      <c r="F22" s="2">
        <v>110</v>
      </c>
      <c r="G22" s="2">
        <v>307</v>
      </c>
      <c r="H22" s="2">
        <v>435</v>
      </c>
      <c r="I22" s="2">
        <v>140</v>
      </c>
      <c r="J22" s="2">
        <v>1019</v>
      </c>
    </row>
    <row r="23" spans="2:10" x14ac:dyDescent="0.2">
      <c r="B23" s="25"/>
    </row>
    <row r="24" spans="2:10" x14ac:dyDescent="0.2">
      <c r="B24" s="25" t="s">
        <v>160</v>
      </c>
      <c r="C24" s="2">
        <v>245</v>
      </c>
      <c r="D24" s="2">
        <v>1986</v>
      </c>
      <c r="E24" s="2">
        <v>16359</v>
      </c>
      <c r="F24" s="2">
        <v>128</v>
      </c>
      <c r="G24" s="2">
        <v>433</v>
      </c>
      <c r="H24" s="2">
        <v>677</v>
      </c>
      <c r="I24" s="2">
        <v>178</v>
      </c>
      <c r="J24" s="2">
        <v>498</v>
      </c>
    </row>
    <row r="25" spans="2:10" x14ac:dyDescent="0.2">
      <c r="B25" s="25" t="s">
        <v>161</v>
      </c>
      <c r="C25" s="2">
        <v>247</v>
      </c>
      <c r="D25" s="2">
        <v>1841</v>
      </c>
      <c r="E25" s="2">
        <v>14237</v>
      </c>
      <c r="F25" s="2">
        <v>104</v>
      </c>
      <c r="G25" s="2">
        <v>337</v>
      </c>
      <c r="H25" s="2">
        <v>618</v>
      </c>
      <c r="I25" s="2">
        <v>151</v>
      </c>
      <c r="J25" s="2">
        <v>1725</v>
      </c>
    </row>
    <row r="26" spans="2:10" x14ac:dyDescent="0.2">
      <c r="B26" s="25" t="s">
        <v>162</v>
      </c>
      <c r="C26" s="2">
        <v>245</v>
      </c>
      <c r="D26" s="2">
        <v>1768</v>
      </c>
      <c r="E26" s="2">
        <v>13281</v>
      </c>
      <c r="F26" s="2">
        <v>99</v>
      </c>
      <c r="G26" s="2">
        <v>313</v>
      </c>
      <c r="H26" s="2">
        <v>395</v>
      </c>
      <c r="I26" s="2">
        <v>127</v>
      </c>
      <c r="J26" s="2">
        <v>214</v>
      </c>
    </row>
    <row r="27" spans="2:10" x14ac:dyDescent="0.2">
      <c r="B27" s="25" t="s">
        <v>163</v>
      </c>
      <c r="C27" s="2">
        <v>248</v>
      </c>
      <c r="D27" s="2">
        <v>1673</v>
      </c>
      <c r="E27" s="2">
        <v>12054</v>
      </c>
      <c r="F27" s="2">
        <v>129</v>
      </c>
      <c r="G27" s="2">
        <v>330</v>
      </c>
      <c r="H27" s="2">
        <v>267</v>
      </c>
      <c r="I27" s="2">
        <v>185</v>
      </c>
      <c r="J27" s="2">
        <v>401</v>
      </c>
    </row>
    <row r="28" spans="2:10" x14ac:dyDescent="0.2">
      <c r="B28" s="25"/>
    </row>
    <row r="29" spans="2:10" x14ac:dyDescent="0.2">
      <c r="B29" s="57" t="s">
        <v>114</v>
      </c>
      <c r="C29" s="43">
        <f>SUM(C31:C43)</f>
        <v>246</v>
      </c>
      <c r="D29" s="43">
        <f t="shared" ref="D29:I29" si="0">SUM(D31:D43)</f>
        <v>1555</v>
      </c>
      <c r="E29" s="43">
        <f t="shared" si="0"/>
        <v>10924</v>
      </c>
      <c r="F29" s="43">
        <f t="shared" si="0"/>
        <v>123</v>
      </c>
      <c r="G29" s="43">
        <f t="shared" si="0"/>
        <v>396</v>
      </c>
      <c r="H29" s="43">
        <f t="shared" si="0"/>
        <v>334</v>
      </c>
      <c r="I29" s="43">
        <f t="shared" si="0"/>
        <v>150</v>
      </c>
      <c r="J29" s="43">
        <v>706</v>
      </c>
    </row>
    <row r="30" spans="2:10" x14ac:dyDescent="0.2">
      <c r="B30" s="25"/>
    </row>
    <row r="31" spans="2:10" x14ac:dyDescent="0.2">
      <c r="B31" s="25" t="s">
        <v>164</v>
      </c>
      <c r="C31" s="2">
        <v>19</v>
      </c>
      <c r="D31" s="2">
        <v>142</v>
      </c>
      <c r="E31" s="2">
        <v>1039</v>
      </c>
      <c r="F31" s="2">
        <v>6</v>
      </c>
      <c r="G31" s="2">
        <v>14</v>
      </c>
      <c r="H31" s="2">
        <v>6</v>
      </c>
      <c r="I31" s="2">
        <v>6</v>
      </c>
      <c r="J31" s="2">
        <v>9</v>
      </c>
    </row>
    <row r="32" spans="2:10" x14ac:dyDescent="0.2">
      <c r="B32" s="58" t="s">
        <v>165</v>
      </c>
      <c r="C32" s="2">
        <v>19</v>
      </c>
      <c r="D32" s="2">
        <v>126</v>
      </c>
      <c r="E32" s="2">
        <v>836</v>
      </c>
      <c r="F32" s="2">
        <v>11</v>
      </c>
      <c r="G32" s="2">
        <v>31</v>
      </c>
      <c r="H32" s="2">
        <v>24</v>
      </c>
      <c r="I32" s="2">
        <v>14</v>
      </c>
      <c r="J32" s="2">
        <v>264</v>
      </c>
    </row>
    <row r="33" spans="2:10" x14ac:dyDescent="0.2">
      <c r="B33" s="58" t="s">
        <v>166</v>
      </c>
      <c r="C33" s="2">
        <v>21</v>
      </c>
      <c r="D33" s="2">
        <v>120</v>
      </c>
      <c r="E33" s="2">
        <v>801</v>
      </c>
      <c r="F33" s="2">
        <v>8</v>
      </c>
      <c r="G33" s="2">
        <v>30</v>
      </c>
      <c r="H33" s="2">
        <v>52</v>
      </c>
      <c r="I33" s="2">
        <v>12</v>
      </c>
      <c r="J33" s="2">
        <v>20</v>
      </c>
    </row>
    <row r="34" spans="2:10" x14ac:dyDescent="0.2">
      <c r="B34" s="58" t="s">
        <v>167</v>
      </c>
      <c r="C34" s="2">
        <v>20</v>
      </c>
      <c r="D34" s="2">
        <v>125</v>
      </c>
      <c r="E34" s="2">
        <v>1042</v>
      </c>
      <c r="F34" s="2">
        <v>11</v>
      </c>
      <c r="G34" s="2">
        <v>33</v>
      </c>
      <c r="H34" s="2">
        <v>27</v>
      </c>
      <c r="I34" s="2">
        <v>11</v>
      </c>
      <c r="J34" s="2">
        <v>24</v>
      </c>
    </row>
    <row r="35" spans="2:10" x14ac:dyDescent="0.2">
      <c r="B35" s="58" t="s">
        <v>168</v>
      </c>
      <c r="C35" s="2">
        <v>21</v>
      </c>
      <c r="D35" s="2">
        <v>148</v>
      </c>
      <c r="E35" s="2">
        <v>1184</v>
      </c>
      <c r="F35" s="2">
        <v>3</v>
      </c>
      <c r="G35" s="2">
        <v>21</v>
      </c>
      <c r="H35" s="2">
        <v>13</v>
      </c>
      <c r="I35" s="2">
        <v>8</v>
      </c>
      <c r="J35" s="2">
        <v>18</v>
      </c>
    </row>
    <row r="36" spans="2:10" x14ac:dyDescent="0.2">
      <c r="B36" s="58" t="s">
        <v>169</v>
      </c>
      <c r="C36" s="2">
        <v>21</v>
      </c>
      <c r="D36" s="2">
        <v>113</v>
      </c>
      <c r="E36" s="2">
        <v>800</v>
      </c>
      <c r="F36" s="2">
        <v>9</v>
      </c>
      <c r="G36" s="2">
        <v>42</v>
      </c>
      <c r="H36" s="2">
        <v>19</v>
      </c>
      <c r="I36" s="2">
        <v>14</v>
      </c>
      <c r="J36" s="2">
        <v>12</v>
      </c>
    </row>
    <row r="37" spans="2:10" x14ac:dyDescent="0.2">
      <c r="B37" s="58"/>
    </row>
    <row r="38" spans="2:10" x14ac:dyDescent="0.2">
      <c r="B38" s="58" t="s">
        <v>170</v>
      </c>
      <c r="C38" s="2">
        <v>21</v>
      </c>
      <c r="D38" s="2">
        <v>164</v>
      </c>
      <c r="E38" s="2">
        <v>1069</v>
      </c>
      <c r="F38" s="2">
        <v>13</v>
      </c>
      <c r="G38" s="2">
        <v>20</v>
      </c>
      <c r="H38" s="2">
        <v>19</v>
      </c>
      <c r="I38" s="2">
        <v>17</v>
      </c>
      <c r="J38" s="2">
        <v>168</v>
      </c>
    </row>
    <row r="39" spans="2:10" x14ac:dyDescent="0.2">
      <c r="B39" s="58" t="s">
        <v>171</v>
      </c>
      <c r="C39" s="2">
        <v>23</v>
      </c>
      <c r="D39" s="2">
        <v>131</v>
      </c>
      <c r="E39" s="2">
        <v>899</v>
      </c>
      <c r="F39" s="2">
        <v>12</v>
      </c>
      <c r="G39" s="2">
        <v>35</v>
      </c>
      <c r="H39" s="2">
        <v>28</v>
      </c>
      <c r="I39" s="2">
        <v>16</v>
      </c>
      <c r="J39" s="2">
        <v>52</v>
      </c>
    </row>
    <row r="40" spans="2:10" x14ac:dyDescent="0.2">
      <c r="B40" s="58" t="s">
        <v>172</v>
      </c>
      <c r="C40" s="2">
        <v>19</v>
      </c>
      <c r="D40" s="2">
        <v>104</v>
      </c>
      <c r="E40" s="2">
        <v>676</v>
      </c>
      <c r="F40" s="2">
        <v>11</v>
      </c>
      <c r="G40" s="2">
        <v>47</v>
      </c>
      <c r="H40" s="2">
        <v>79</v>
      </c>
      <c r="I40" s="2">
        <v>14</v>
      </c>
      <c r="J40" s="2">
        <v>39</v>
      </c>
    </row>
    <row r="41" spans="2:10" x14ac:dyDescent="0.2">
      <c r="B41" s="58" t="s">
        <v>173</v>
      </c>
      <c r="C41" s="2">
        <v>22</v>
      </c>
      <c r="D41" s="2">
        <v>138</v>
      </c>
      <c r="E41" s="2">
        <v>1050</v>
      </c>
      <c r="F41" s="2">
        <v>16</v>
      </c>
      <c r="G41" s="2">
        <v>38</v>
      </c>
      <c r="H41" s="2">
        <v>26</v>
      </c>
      <c r="I41" s="2">
        <v>18</v>
      </c>
      <c r="J41" s="2">
        <v>50</v>
      </c>
    </row>
    <row r="42" spans="2:10" x14ac:dyDescent="0.2">
      <c r="B42" s="58" t="s">
        <v>174</v>
      </c>
      <c r="C42" s="2">
        <v>21</v>
      </c>
      <c r="D42" s="2">
        <v>121</v>
      </c>
      <c r="E42" s="2">
        <v>792</v>
      </c>
      <c r="F42" s="2">
        <v>13</v>
      </c>
      <c r="G42" s="2">
        <v>48</v>
      </c>
      <c r="H42" s="2">
        <v>29</v>
      </c>
      <c r="I42" s="2">
        <v>12</v>
      </c>
      <c r="J42" s="2">
        <v>29</v>
      </c>
    </row>
    <row r="43" spans="2:10" x14ac:dyDescent="0.2">
      <c r="B43" s="58" t="s">
        <v>175</v>
      </c>
      <c r="C43" s="2">
        <v>19</v>
      </c>
      <c r="D43" s="2">
        <v>123</v>
      </c>
      <c r="E43" s="2">
        <v>736</v>
      </c>
      <c r="F43" s="2">
        <v>10</v>
      </c>
      <c r="G43" s="2">
        <v>37</v>
      </c>
      <c r="H43" s="2">
        <v>12</v>
      </c>
      <c r="I43" s="2">
        <v>8</v>
      </c>
      <c r="J43" s="2">
        <v>15</v>
      </c>
    </row>
    <row r="44" spans="2:10" ht="18" thickBot="1" x14ac:dyDescent="0.25">
      <c r="B44" s="59"/>
      <c r="C44" s="4"/>
      <c r="D44" s="4"/>
      <c r="E44" s="4"/>
      <c r="F44" s="4"/>
      <c r="G44" s="4"/>
      <c r="H44" s="4"/>
      <c r="I44" s="4"/>
      <c r="J44" s="4"/>
    </row>
    <row r="45" spans="2:10" x14ac:dyDescent="0.2">
      <c r="C45" s="2" t="s">
        <v>176</v>
      </c>
    </row>
    <row r="46" spans="2:10" x14ac:dyDescent="0.2">
      <c r="C46" s="2" t="s">
        <v>177</v>
      </c>
    </row>
    <row r="47" spans="2:10" x14ac:dyDescent="0.2">
      <c r="C47" s="2" t="s">
        <v>178</v>
      </c>
    </row>
    <row r="77" spans="1:9" x14ac:dyDescent="0.2">
      <c r="A77" s="1"/>
      <c r="B77" s="13"/>
      <c r="D77" s="13"/>
      <c r="E77" s="13"/>
      <c r="F77" s="13"/>
      <c r="G77" s="13"/>
      <c r="H77" s="29"/>
      <c r="I77" s="13"/>
    </row>
  </sheetData>
  <phoneticPr fontId="2"/>
  <pageMargins left="0.4" right="0.37" top="0.56999999999999995" bottom="0.56000000000000005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N01店舗</vt:lpstr>
      <vt:lpstr>N02A預金</vt:lpstr>
      <vt:lpstr>N02B貸出</vt:lpstr>
      <vt:lpstr>N03月別</vt:lpstr>
      <vt:lpstr>N04業種</vt:lpstr>
      <vt:lpstr>N05信用</vt:lpstr>
      <vt:lpstr>N06信用</vt:lpstr>
      <vt:lpstr>N07証券</vt:lpstr>
      <vt:lpstr>N01店舗!Print_Area</vt:lpstr>
      <vt:lpstr>N02A預金!Print_Area</vt:lpstr>
      <vt:lpstr>N02B貸出!Print_Area</vt:lpstr>
      <vt:lpstr>N03月別!Print_Area</vt:lpstr>
      <vt:lpstr>N04業種!Print_Area</vt:lpstr>
      <vt:lpstr>N05信用!Print_Area</vt:lpstr>
      <vt:lpstr>N06信用!Print_Area</vt:lpstr>
      <vt:lpstr>N07証券!Print_Area</vt:lpstr>
      <vt:lpstr>N01店舗!Print_Area_MI</vt:lpstr>
      <vt:lpstr>N02A預金!Print_Area_MI</vt:lpstr>
      <vt:lpstr>N02B貸出!Print_Area_MI</vt:lpstr>
      <vt:lpstr>N03月別!Print_Area_MI</vt:lpstr>
      <vt:lpstr>N04業種!Print_Area_MI</vt:lpstr>
      <vt:lpstr>N05信用!Print_Area_MI</vt:lpstr>
      <vt:lpstr>N06信用!Print_Area_MI</vt:lpstr>
      <vt:lpstr>N07証券!Print_Area_MI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2018-06-21T04:30:15Z</dcterms:created>
  <dcterms:modified xsi:type="dcterms:W3CDTF">2018-06-21T04:34:25Z</dcterms:modified>
</cp:coreProperties>
</file>