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C01A推移" sheetId="29" r:id="rId1"/>
    <sheet name="C01B推移" sheetId="30" r:id="rId2"/>
    <sheet name="C02年齢" sheetId="4" r:id="rId3"/>
    <sheet name="C03地位" sheetId="5" r:id="rId4"/>
    <sheet name="C04町村" sheetId="6" r:id="rId5"/>
    <sheet name="C05地位" sheetId="7" r:id="rId6"/>
    <sheet name="C06産業" sheetId="8" r:id="rId7"/>
    <sheet name="C07職安" sheetId="9" r:id="rId8"/>
    <sheet name="C08職安" sheetId="10" r:id="rId9"/>
    <sheet name="C09高齢" sheetId="11" r:id="rId10"/>
    <sheet name="C10高齢" sheetId="12" r:id="rId11"/>
    <sheet name="C11日雇" sheetId="13" r:id="rId12"/>
    <sheet name="C12日雇" sheetId="14" r:id="rId13"/>
    <sheet name="C13A養成" sheetId="15" r:id="rId14"/>
    <sheet name="C13B短期" sheetId="16" r:id="rId15"/>
    <sheet name="C14A労組" sheetId="17" r:id="rId16"/>
    <sheet name="C14B労組" sheetId="18" r:id="rId17"/>
    <sheet name="C15争議" sheetId="19" r:id="rId18"/>
    <sheet name="C16賃金" sheetId="20" r:id="rId19"/>
    <sheet name="C17賃金" sheetId="21" r:id="rId20"/>
    <sheet name="C18賃金" sheetId="22" r:id="rId21"/>
    <sheet name="C19日数" sheetId="23" r:id="rId22"/>
    <sheet name="C20時間" sheetId="24" r:id="rId23"/>
    <sheet name="C21雇用" sheetId="25" r:id="rId24"/>
    <sheet name="C22賃金" sheetId="26" r:id="rId25"/>
    <sheet name="C23初給" sheetId="27" r:id="rId26"/>
    <sheet name="C24初給" sheetId="28" r:id="rId27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Regression_Int" localSheetId="26" hidden="1">1</definedName>
    <definedName name="\e" localSheetId="0">'C01A推移'!$IO$8147</definedName>
    <definedName name="\e" localSheetId="1">'C01B推移'!$IO$8163</definedName>
    <definedName name="\e" localSheetId="6">'C06産業'!$N$405</definedName>
    <definedName name="\e">#N/A</definedName>
    <definedName name="_xlnm.Print_Area" localSheetId="0">'C01A推移'!$A$1:$K$31</definedName>
    <definedName name="_xlnm.Print_Area" localSheetId="1">'C01B推移'!$A$1:$K$47</definedName>
    <definedName name="_xlnm.Print_Area" localSheetId="2">'C02年齢'!$A$1:$L$70</definedName>
    <definedName name="_xlnm.Print_Area" localSheetId="3">'C03地位'!$A$1:$J$73</definedName>
    <definedName name="_xlnm.Print_Area" localSheetId="4">'C04町村'!$A$1:$K$73</definedName>
    <definedName name="_xlnm.Print_Area" localSheetId="5">'C05地位'!$A$1:$L$219</definedName>
    <definedName name="_xlnm.Print_Area" localSheetId="6">'C06産業'!$A$1:$K$148</definedName>
    <definedName name="_xlnm.Print_Area" localSheetId="7">'C07職安'!$A$1:$K$73</definedName>
    <definedName name="_xlnm.Print_Area" localSheetId="8">'C08職安'!$A$1:$K$70</definedName>
    <definedName name="_xlnm.Print_Area" localSheetId="9">'C09高齢'!$A$1:$Q$48</definedName>
    <definedName name="_xlnm.Print_Area" localSheetId="10">'C10高齢'!$A$1:$Q$31</definedName>
    <definedName name="_xlnm.Print_Area" localSheetId="11">'C11日雇'!$A$1:$I$25</definedName>
    <definedName name="_xlnm.Print_Area" localSheetId="12">'C12日雇'!$A$1:$I$51</definedName>
    <definedName name="_xlnm.Print_Area" localSheetId="13">'C13A養成'!$A$1:$N$70</definedName>
    <definedName name="_xlnm.Print_Area" localSheetId="14">'C13B短期'!$A$1:$N$66</definedName>
    <definedName name="_xlnm.Print_Area" localSheetId="15">'C14A労組'!$A$1:$L$72</definedName>
    <definedName name="_xlnm.Print_Area" localSheetId="16">'C14B労組'!$A$1:$L$73</definedName>
    <definedName name="_xlnm.Print_Area" localSheetId="17">'C15争議'!$A$1:$L$73</definedName>
    <definedName name="_xlnm.Print_Area" localSheetId="18">'C16賃金'!$A$1:$L$76</definedName>
    <definedName name="_xlnm.Print_Area" localSheetId="19">'C17賃金'!$A$1:$L$67</definedName>
    <definedName name="_xlnm.Print_Area" localSheetId="20">'C18賃金'!$A$1:$L$73</definedName>
    <definedName name="_xlnm.Print_Area" localSheetId="21">'C19日数'!$A$1:$L$73</definedName>
    <definedName name="_xlnm.Print_Area" localSheetId="22">'C20時間'!$A$1:$L$73</definedName>
    <definedName name="_xlnm.Print_Area" localSheetId="23">'C21雇用'!$A$1:$L$72</definedName>
    <definedName name="_xlnm.Print_Area" localSheetId="24">'C22賃金'!$A$1:$N$219</definedName>
    <definedName name="_xlnm.Print_Area" localSheetId="25">'C23初給'!$A$1:$J$35</definedName>
    <definedName name="_xlnm.Print_Area" localSheetId="26">'C24初給'!$A$1:$J$47</definedName>
    <definedName name="Print_Area_MI" localSheetId="0">'C01A推移'!$A$1:$K$31</definedName>
    <definedName name="Print_Area_MI" localSheetId="1">'C01B推移'!$A$1:$K$47</definedName>
    <definedName name="Print_Area_MI" localSheetId="2">'C02年齢'!$A$1:$L$70</definedName>
    <definedName name="Print_Area_MI" localSheetId="3">'C03地位'!$A$1:$J$73</definedName>
    <definedName name="Print_Area_MI" localSheetId="4">'C04町村'!$A$1:$K$73</definedName>
    <definedName name="Print_Area_MI" localSheetId="5">'C05地位'!$A$1:$L$219</definedName>
    <definedName name="Print_Area_MI" localSheetId="6">'C06産業'!$A$1:$K$148</definedName>
    <definedName name="Print_Area_MI" localSheetId="7">'C07職安'!$A$1:$K$73</definedName>
    <definedName name="Print_Area_MI" localSheetId="8">'C08職安'!$A$1:$K$70</definedName>
    <definedName name="Print_Area_MI" localSheetId="9">'C09高齢'!$A$1:$L$48</definedName>
    <definedName name="Print_Area_MI" localSheetId="10">'C10高齢'!$A$1:$L$31</definedName>
    <definedName name="Print_Area_MI" localSheetId="11">'C11日雇'!$A$1:$I$25</definedName>
    <definedName name="Print_Area_MI" localSheetId="12">'C12日雇'!$A$1:$I$51</definedName>
    <definedName name="Print_Area_MI" localSheetId="13">'C13A養成'!$A$1:$N$70</definedName>
    <definedName name="Print_Area_MI" localSheetId="14">'C13B短期'!$A$1:$N$66</definedName>
    <definedName name="Print_Area_MI" localSheetId="15">'C14A労組'!$A$1:$L$72</definedName>
    <definedName name="Print_Area_MI" localSheetId="16">'C14B労組'!$A$1:$L$73</definedName>
    <definedName name="Print_Area_MI" localSheetId="17">'C15争議'!$A$1:$L$73</definedName>
    <definedName name="Print_Area_MI" localSheetId="18">'C16賃金'!$A$1:$L$76</definedName>
    <definedName name="Print_Area_MI" localSheetId="19">'C17賃金'!$A$1:$L$67</definedName>
    <definedName name="Print_Area_MI" localSheetId="20">'C18賃金'!$A$1:$L$73</definedName>
    <definedName name="Print_Area_MI" localSheetId="21">'C19日数'!$A$1:$L$73</definedName>
    <definedName name="Print_Area_MI" localSheetId="22">'C20時間'!$A$1:$L$73</definedName>
    <definedName name="Print_Area_MI" localSheetId="23">'C21雇用'!$A$1:$L$72</definedName>
    <definedName name="Print_Area_MI" localSheetId="24">'C22賃金'!$A$1:$N$219</definedName>
    <definedName name="Print_Area_MI" localSheetId="25">'C23初給'!$A$1:$J$35</definedName>
    <definedName name="Print_Area_MI" localSheetId="26">'C24初給'!$A$1:$J$47</definedName>
  </definedNames>
  <calcPr calcId="145621"/>
</workbook>
</file>

<file path=xl/calcChain.xml><?xml version="1.0" encoding="utf-8"?>
<calcChain xmlns="http://schemas.openxmlformats.org/spreadsheetml/2006/main">
  <c r="I26" i="29" l="1"/>
  <c r="F26" i="29"/>
  <c r="C26" i="29"/>
  <c r="I24" i="29"/>
  <c r="F24" i="29"/>
  <c r="C24" i="29"/>
  <c r="I22" i="29"/>
  <c r="F22" i="29"/>
  <c r="C22" i="29"/>
  <c r="I21" i="29"/>
  <c r="F21" i="29"/>
  <c r="C21" i="29"/>
  <c r="I20" i="29"/>
  <c r="F20" i="29"/>
  <c r="C20" i="29"/>
  <c r="I18" i="29"/>
  <c r="F18" i="29"/>
  <c r="C18" i="29"/>
  <c r="I17" i="29"/>
  <c r="F17" i="29"/>
  <c r="C17" i="29"/>
  <c r="I16" i="29"/>
  <c r="F16" i="29"/>
  <c r="C16" i="29"/>
  <c r="I15" i="29"/>
  <c r="F15" i="29"/>
  <c r="C15" i="29"/>
  <c r="G153" i="26"/>
  <c r="G80" i="26"/>
  <c r="F23" i="19"/>
  <c r="E23" i="19"/>
  <c r="F21" i="19"/>
  <c r="E21" i="19"/>
  <c r="D21" i="19"/>
  <c r="C21" i="19"/>
  <c r="F20" i="19"/>
  <c r="E20" i="19"/>
  <c r="C20" i="19"/>
  <c r="F19" i="19"/>
  <c r="E19" i="19"/>
  <c r="D19" i="19"/>
  <c r="C19" i="19"/>
  <c r="D17" i="19"/>
  <c r="C17" i="19"/>
  <c r="F16" i="19"/>
  <c r="E16" i="19"/>
  <c r="D16" i="19"/>
  <c r="C16" i="19"/>
  <c r="D15" i="19"/>
  <c r="C15" i="19"/>
  <c r="D14" i="19"/>
  <c r="C14" i="19"/>
  <c r="D70" i="18"/>
  <c r="D69" i="18"/>
  <c r="D68" i="18"/>
  <c r="D67" i="18"/>
  <c r="L66" i="18"/>
  <c r="K66" i="18"/>
  <c r="J66" i="18"/>
  <c r="I66" i="18"/>
  <c r="H66" i="18"/>
  <c r="G66" i="18"/>
  <c r="F66" i="18"/>
  <c r="E66" i="18"/>
  <c r="D66" i="18"/>
  <c r="D63" i="18"/>
  <c r="D62" i="18"/>
  <c r="D61" i="18"/>
  <c r="L60" i="18"/>
  <c r="K60" i="18"/>
  <c r="J60" i="18"/>
  <c r="I60" i="18"/>
  <c r="G60" i="18"/>
  <c r="G36" i="18" s="1"/>
  <c r="F60" i="18"/>
  <c r="D60" i="18" s="1"/>
  <c r="E60" i="18"/>
  <c r="D56" i="18"/>
  <c r="D55" i="18"/>
  <c r="E54" i="18"/>
  <c r="D54" i="18"/>
  <c r="D49" i="18"/>
  <c r="L48" i="18"/>
  <c r="K48" i="18"/>
  <c r="J48" i="18"/>
  <c r="I48" i="18"/>
  <c r="I36" i="18" s="1"/>
  <c r="H48" i="18"/>
  <c r="H36" i="18" s="1"/>
  <c r="F48" i="18"/>
  <c r="F36" i="18" s="1"/>
  <c r="E48" i="18"/>
  <c r="E36" i="18" s="1"/>
  <c r="D48" i="18"/>
  <c r="D46" i="18"/>
  <c r="D45" i="18"/>
  <c r="D44" i="18"/>
  <c r="D43" i="18"/>
  <c r="L42" i="18"/>
  <c r="L36" i="18" s="1"/>
  <c r="K42" i="18"/>
  <c r="J42" i="18"/>
  <c r="J36" i="18" s="1"/>
  <c r="I42" i="18"/>
  <c r="H42" i="18"/>
  <c r="G42" i="18"/>
  <c r="F42" i="18"/>
  <c r="E42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D39" i="18" s="1"/>
  <c r="E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K36" i="18"/>
  <c r="D34" i="18"/>
  <c r="D33" i="18"/>
  <c r="D32" i="18"/>
  <c r="D31" i="18"/>
  <c r="L30" i="18"/>
  <c r="K30" i="18"/>
  <c r="J30" i="18"/>
  <c r="I30" i="18"/>
  <c r="H30" i="18"/>
  <c r="G30" i="18"/>
  <c r="F30" i="18"/>
  <c r="E30" i="18"/>
  <c r="D30" i="18"/>
  <c r="D28" i="18"/>
  <c r="D27" i="18"/>
  <c r="D26" i="18"/>
  <c r="D25" i="18"/>
  <c r="L24" i="18"/>
  <c r="K24" i="18"/>
  <c r="J24" i="18"/>
  <c r="I24" i="18"/>
  <c r="H24" i="18"/>
  <c r="G24" i="18"/>
  <c r="F24" i="18"/>
  <c r="E24" i="18"/>
  <c r="D24" i="18"/>
  <c r="D22" i="18"/>
  <c r="D21" i="18"/>
  <c r="D20" i="18"/>
  <c r="D19" i="18"/>
  <c r="L18" i="18"/>
  <c r="K18" i="18"/>
  <c r="J18" i="18"/>
  <c r="I18" i="18"/>
  <c r="H18" i="18"/>
  <c r="G18" i="18"/>
  <c r="F18" i="18"/>
  <c r="E18" i="18"/>
  <c r="D18" i="18" s="1"/>
  <c r="D16" i="18"/>
  <c r="D15" i="18"/>
  <c r="D14" i="18"/>
  <c r="D13" i="18"/>
  <c r="L12" i="18"/>
  <c r="K12" i="18"/>
  <c r="J12" i="18"/>
  <c r="I12" i="18"/>
  <c r="H12" i="18"/>
  <c r="G12" i="18"/>
  <c r="F12" i="18"/>
  <c r="E12" i="18"/>
  <c r="D12" i="18"/>
  <c r="D69" i="17"/>
  <c r="D68" i="17"/>
  <c r="D67" i="17"/>
  <c r="D66" i="17"/>
  <c r="D64" i="17"/>
  <c r="D63" i="17"/>
  <c r="D62" i="17"/>
  <c r="D61" i="17"/>
  <c r="D59" i="17"/>
  <c r="D58" i="17"/>
  <c r="D57" i="17"/>
  <c r="D56" i="17"/>
  <c r="L54" i="17"/>
  <c r="K54" i="17"/>
  <c r="J54" i="17"/>
  <c r="I54" i="17"/>
  <c r="H54" i="17"/>
  <c r="G54" i="17"/>
  <c r="F54" i="17"/>
  <c r="E54" i="17"/>
  <c r="D54" i="17" s="1"/>
  <c r="D53" i="17"/>
  <c r="D52" i="17"/>
  <c r="D51" i="17"/>
  <c r="D49" i="17"/>
  <c r="D48" i="17"/>
  <c r="D47" i="17"/>
  <c r="D46" i="17"/>
  <c r="D45" i="17"/>
  <c r="D44" i="17"/>
  <c r="D38" i="17"/>
  <c r="D37" i="17"/>
  <c r="D36" i="17"/>
  <c r="D35" i="17"/>
  <c r="D33" i="17"/>
  <c r="D32" i="17"/>
  <c r="D31" i="17"/>
  <c r="D30" i="17"/>
  <c r="D28" i="17"/>
  <c r="D27" i="17"/>
  <c r="D26" i="17"/>
  <c r="D25" i="17"/>
  <c r="D23" i="17" s="1"/>
  <c r="L23" i="17"/>
  <c r="K23" i="17"/>
  <c r="J23" i="17"/>
  <c r="I23" i="17"/>
  <c r="H23" i="17"/>
  <c r="G23" i="17"/>
  <c r="F23" i="17"/>
  <c r="E23" i="17"/>
  <c r="D22" i="17"/>
  <c r="D21" i="17"/>
  <c r="D20" i="17"/>
  <c r="D18" i="17"/>
  <c r="D17" i="17"/>
  <c r="D16" i="17"/>
  <c r="D15" i="17"/>
  <c r="D14" i="17"/>
  <c r="D13" i="17"/>
  <c r="N58" i="16"/>
  <c r="L58" i="16"/>
  <c r="K58" i="16"/>
  <c r="J58" i="16"/>
  <c r="I58" i="16"/>
  <c r="H58" i="16"/>
  <c r="G58" i="16"/>
  <c r="K53" i="16"/>
  <c r="J52" i="16"/>
  <c r="K48" i="16"/>
  <c r="J48" i="16" s="1"/>
  <c r="J30" i="16" s="1"/>
  <c r="J27" i="16" s="1"/>
  <c r="N30" i="16"/>
  <c r="M30" i="16"/>
  <c r="L30" i="16"/>
  <c r="K30" i="16"/>
  <c r="K27" i="16" s="1"/>
  <c r="I30" i="16"/>
  <c r="I27" i="16" s="1"/>
  <c r="H30" i="16"/>
  <c r="H27" i="16" s="1"/>
  <c r="G30" i="16"/>
  <c r="G27" i="16" s="1"/>
  <c r="N27" i="16"/>
  <c r="M27" i="16"/>
  <c r="L27" i="16"/>
  <c r="K25" i="16"/>
  <c r="J25" i="16"/>
  <c r="K24" i="16"/>
  <c r="J24" i="16"/>
  <c r="K23" i="16"/>
  <c r="J23" i="16" s="1"/>
  <c r="K21" i="16"/>
  <c r="J21" i="16"/>
  <c r="K20" i="16"/>
  <c r="J20" i="16"/>
  <c r="K19" i="16"/>
  <c r="J19" i="16"/>
  <c r="K18" i="16"/>
  <c r="J18" i="16"/>
  <c r="K17" i="16"/>
  <c r="J17" i="16"/>
  <c r="K15" i="16"/>
  <c r="J15" i="16" s="1"/>
  <c r="N14" i="16"/>
  <c r="L14" i="16"/>
  <c r="K14" i="16"/>
  <c r="J14" i="16" s="1"/>
  <c r="I14" i="16"/>
  <c r="H14" i="16"/>
  <c r="J13" i="16"/>
  <c r="N64" i="15"/>
  <c r="M64" i="15"/>
  <c r="L64" i="15"/>
  <c r="K64" i="15"/>
  <c r="J64" i="15"/>
  <c r="I64" i="15"/>
  <c r="H64" i="15"/>
  <c r="G64" i="15"/>
  <c r="N62" i="15"/>
  <c r="M62" i="15"/>
  <c r="L62" i="15"/>
  <c r="K62" i="15"/>
  <c r="J62" i="15"/>
  <c r="I62" i="15"/>
  <c r="H62" i="15"/>
  <c r="G62" i="15"/>
  <c r="N55" i="15"/>
  <c r="N53" i="15" s="1"/>
  <c r="M55" i="15"/>
  <c r="M53" i="15" s="1"/>
  <c r="L55" i="15"/>
  <c r="L53" i="15" s="1"/>
  <c r="K55" i="15"/>
  <c r="K53" i="15" s="1"/>
  <c r="J55" i="15"/>
  <c r="J53" i="15" s="1"/>
  <c r="I55" i="15"/>
  <c r="I53" i="15" s="1"/>
  <c r="H55" i="15"/>
  <c r="G55" i="15"/>
  <c r="H53" i="15"/>
  <c r="G53" i="15"/>
  <c r="N48" i="15"/>
  <c r="L48" i="15"/>
  <c r="K48" i="15"/>
  <c r="J48" i="15"/>
  <c r="I48" i="15"/>
  <c r="I36" i="15" s="1"/>
  <c r="H48" i="15"/>
  <c r="H36" i="15" s="1"/>
  <c r="H33" i="15" s="1"/>
  <c r="G48" i="15"/>
  <c r="G36" i="15" s="1"/>
  <c r="G33" i="15" s="1"/>
  <c r="N38" i="15"/>
  <c r="N36" i="15" s="1"/>
  <c r="M38" i="15"/>
  <c r="M36" i="15" s="1"/>
  <c r="L38" i="15"/>
  <c r="L36" i="15" s="1"/>
  <c r="K38" i="15"/>
  <c r="K36" i="15" s="1"/>
  <c r="J38" i="15"/>
  <c r="J36" i="15" s="1"/>
  <c r="I38" i="15"/>
  <c r="H38" i="15"/>
  <c r="G38" i="15"/>
  <c r="K31" i="15"/>
  <c r="J31" i="15" s="1"/>
  <c r="K30" i="15"/>
  <c r="J30" i="15" s="1"/>
  <c r="K29" i="15"/>
  <c r="J29" i="15"/>
  <c r="K27" i="15"/>
  <c r="J27" i="15"/>
  <c r="K26" i="15"/>
  <c r="J26" i="15"/>
  <c r="K25" i="15"/>
  <c r="J25" i="15"/>
  <c r="K24" i="15"/>
  <c r="J24" i="15" s="1"/>
  <c r="K23" i="15"/>
  <c r="J23" i="15" s="1"/>
  <c r="K21" i="15"/>
  <c r="J21" i="15"/>
  <c r="K20" i="15"/>
  <c r="J20" i="15"/>
  <c r="K19" i="15"/>
  <c r="J19" i="15"/>
  <c r="K18" i="15"/>
  <c r="J18" i="15" s="1"/>
  <c r="K17" i="15"/>
  <c r="J17" i="15" s="1"/>
  <c r="K15" i="15"/>
  <c r="J15" i="15"/>
  <c r="J14" i="15"/>
  <c r="I48" i="14"/>
  <c r="H48" i="14"/>
  <c r="G48" i="14"/>
  <c r="I47" i="14"/>
  <c r="H47" i="14"/>
  <c r="G47" i="14"/>
  <c r="I46" i="14"/>
  <c r="H46" i="14"/>
  <c r="G46" i="14"/>
  <c r="I45" i="14"/>
  <c r="H45" i="14"/>
  <c r="G45" i="14"/>
  <c r="I43" i="14"/>
  <c r="H43" i="14"/>
  <c r="G43" i="14"/>
  <c r="I42" i="14"/>
  <c r="H42" i="14"/>
  <c r="G42" i="14"/>
  <c r="I41" i="14"/>
  <c r="H41" i="14"/>
  <c r="G41" i="14"/>
  <c r="I40" i="14"/>
  <c r="H40" i="14"/>
  <c r="G40" i="14"/>
  <c r="F38" i="14"/>
  <c r="I38" i="14" s="1"/>
  <c r="E38" i="14"/>
  <c r="H38" i="14" s="1"/>
  <c r="D38" i="14"/>
  <c r="G38" i="14" s="1"/>
  <c r="C38" i="14"/>
  <c r="I37" i="14"/>
  <c r="H37" i="14"/>
  <c r="G37" i="14"/>
  <c r="I36" i="14"/>
  <c r="H36" i="14"/>
  <c r="G36" i="14"/>
  <c r="I35" i="14"/>
  <c r="H35" i="14"/>
  <c r="G35" i="14"/>
  <c r="I33" i="14"/>
  <c r="H33" i="14"/>
  <c r="G33" i="14"/>
  <c r="I32" i="14"/>
  <c r="H32" i="14"/>
  <c r="G32" i="14"/>
  <c r="I31" i="14"/>
  <c r="H31" i="14"/>
  <c r="G31" i="14"/>
  <c r="I30" i="14"/>
  <c r="H30" i="14"/>
  <c r="G30" i="14"/>
  <c r="I21" i="14"/>
  <c r="H21" i="14"/>
  <c r="G21" i="14"/>
  <c r="I20" i="14"/>
  <c r="H20" i="14"/>
  <c r="G20" i="14"/>
  <c r="I19" i="14"/>
  <c r="H19" i="14"/>
  <c r="G19" i="14"/>
  <c r="I18" i="14"/>
  <c r="H18" i="14"/>
  <c r="G18" i="14"/>
  <c r="I16" i="14"/>
  <c r="H16" i="14"/>
  <c r="G16" i="14"/>
  <c r="I15" i="14"/>
  <c r="H15" i="14"/>
  <c r="G15" i="14"/>
  <c r="I14" i="14"/>
  <c r="H14" i="14"/>
  <c r="G14" i="14"/>
  <c r="I13" i="14"/>
  <c r="H13" i="14"/>
  <c r="G13" i="14"/>
  <c r="K43" i="11"/>
  <c r="I43" i="11"/>
  <c r="C43" i="11"/>
  <c r="H43" i="11" s="1"/>
  <c r="K42" i="11"/>
  <c r="I42" i="11"/>
  <c r="C42" i="11"/>
  <c r="H42" i="11" s="1"/>
  <c r="K41" i="11"/>
  <c r="I41" i="11"/>
  <c r="C41" i="11"/>
  <c r="H41" i="11" s="1"/>
  <c r="K39" i="11"/>
  <c r="I39" i="11"/>
  <c r="C39" i="11"/>
  <c r="H39" i="11" s="1"/>
  <c r="K38" i="11"/>
  <c r="I38" i="11"/>
  <c r="C38" i="11"/>
  <c r="H38" i="11" s="1"/>
  <c r="K37" i="11"/>
  <c r="I37" i="11"/>
  <c r="C37" i="11"/>
  <c r="H37" i="11" s="1"/>
  <c r="K36" i="11"/>
  <c r="I36" i="11"/>
  <c r="C36" i="11"/>
  <c r="H36" i="11" s="1"/>
  <c r="K34" i="11"/>
  <c r="I34" i="11"/>
  <c r="C34" i="11"/>
  <c r="H34" i="11" s="1"/>
  <c r="K33" i="11"/>
  <c r="I33" i="11"/>
  <c r="C33" i="11"/>
  <c r="H33" i="11" s="1"/>
  <c r="K32" i="11"/>
  <c r="I32" i="11"/>
  <c r="C32" i="11"/>
  <c r="H32" i="11" s="1"/>
  <c r="K31" i="11"/>
  <c r="I31" i="11"/>
  <c r="C31" i="11"/>
  <c r="H31" i="11" s="1"/>
  <c r="H24" i="11"/>
  <c r="C24" i="11"/>
  <c r="H23" i="11"/>
  <c r="C23" i="11"/>
  <c r="H22" i="11"/>
  <c r="C22" i="11"/>
  <c r="H20" i="11"/>
  <c r="C20" i="11"/>
  <c r="H19" i="11"/>
  <c r="C19" i="11"/>
  <c r="H18" i="11"/>
  <c r="C18" i="11"/>
  <c r="H17" i="11"/>
  <c r="C17" i="11"/>
  <c r="H15" i="11"/>
  <c r="C15" i="11"/>
  <c r="H14" i="11"/>
  <c r="C14" i="11"/>
  <c r="H13" i="11"/>
  <c r="C13" i="11"/>
  <c r="H12" i="11"/>
  <c r="C12" i="11"/>
  <c r="J41" i="10"/>
  <c r="I41" i="10"/>
  <c r="H41" i="10"/>
  <c r="G41" i="10"/>
  <c r="F41" i="10"/>
  <c r="E41" i="10"/>
  <c r="J18" i="10"/>
  <c r="I18" i="10"/>
  <c r="H18" i="10"/>
  <c r="G18" i="10"/>
  <c r="F18" i="10"/>
  <c r="E18" i="10"/>
  <c r="K12" i="10"/>
  <c r="J12" i="10"/>
  <c r="I12" i="10"/>
  <c r="H12" i="10"/>
  <c r="G12" i="10"/>
  <c r="F12" i="10"/>
  <c r="E12" i="10"/>
  <c r="H56" i="9"/>
  <c r="G56" i="9"/>
  <c r="F56" i="9"/>
  <c r="C56" i="9"/>
  <c r="H55" i="9"/>
  <c r="I54" i="9"/>
  <c r="H54" i="9"/>
  <c r="K53" i="9"/>
  <c r="J53" i="9"/>
  <c r="I53" i="9"/>
  <c r="H53" i="9"/>
  <c r="K51" i="9"/>
  <c r="J51" i="9"/>
  <c r="I51" i="9"/>
  <c r="H51" i="9"/>
  <c r="K50" i="9"/>
  <c r="J50" i="9"/>
  <c r="I50" i="9"/>
  <c r="H50" i="9"/>
  <c r="J49" i="9"/>
  <c r="I49" i="9"/>
  <c r="H49" i="9"/>
  <c r="J48" i="9"/>
  <c r="I48" i="9"/>
  <c r="H48" i="9"/>
  <c r="J46" i="9"/>
  <c r="I46" i="9"/>
  <c r="H46" i="9"/>
  <c r="J45" i="9"/>
  <c r="I45" i="9"/>
  <c r="H45" i="9"/>
  <c r="J44" i="9"/>
  <c r="I44" i="9"/>
  <c r="H44" i="9"/>
  <c r="K25" i="9"/>
  <c r="J25" i="9"/>
  <c r="I25" i="9"/>
  <c r="F25" i="9"/>
  <c r="E25" i="9"/>
  <c r="D25" i="9"/>
  <c r="C25" i="9" s="1"/>
  <c r="K24" i="9"/>
  <c r="E24" i="9"/>
  <c r="K23" i="9"/>
  <c r="E23" i="9"/>
  <c r="K22" i="9"/>
  <c r="E22" i="9"/>
  <c r="K20" i="9"/>
  <c r="E20" i="9"/>
  <c r="K19" i="9"/>
  <c r="E19" i="9"/>
  <c r="K18" i="9"/>
  <c r="E18" i="9"/>
  <c r="K17" i="9"/>
  <c r="E17" i="9"/>
  <c r="K15" i="9"/>
  <c r="E15" i="9"/>
  <c r="K14" i="9"/>
  <c r="E14" i="9"/>
  <c r="K13" i="9"/>
  <c r="E13" i="9"/>
  <c r="K145" i="8"/>
  <c r="J145" i="8"/>
  <c r="I145" i="8"/>
  <c r="K144" i="8"/>
  <c r="J144" i="8"/>
  <c r="I144" i="8"/>
  <c r="K143" i="8"/>
  <c r="J143" i="8"/>
  <c r="I143" i="8"/>
  <c r="K142" i="8"/>
  <c r="J142" i="8"/>
  <c r="I142" i="8"/>
  <c r="K141" i="8"/>
  <c r="J141" i="8"/>
  <c r="I141" i="8"/>
  <c r="K140" i="8"/>
  <c r="J140" i="8"/>
  <c r="I140" i="8"/>
  <c r="K139" i="8"/>
  <c r="J139" i="8"/>
  <c r="I139" i="8"/>
  <c r="K137" i="8"/>
  <c r="J137" i="8"/>
  <c r="I137" i="8"/>
  <c r="K136" i="8"/>
  <c r="J136" i="8"/>
  <c r="I136" i="8"/>
  <c r="K135" i="8"/>
  <c r="J135" i="8"/>
  <c r="I135" i="8"/>
  <c r="K134" i="8"/>
  <c r="J134" i="8"/>
  <c r="I134" i="8"/>
  <c r="K133" i="8"/>
  <c r="J133" i="8"/>
  <c r="I133" i="8"/>
  <c r="K132" i="8"/>
  <c r="J132" i="8"/>
  <c r="I132" i="8"/>
  <c r="K131" i="8"/>
  <c r="J131" i="8"/>
  <c r="I131" i="8"/>
  <c r="K129" i="8"/>
  <c r="J129" i="8"/>
  <c r="I129" i="8"/>
  <c r="K128" i="8"/>
  <c r="J128" i="8"/>
  <c r="I128" i="8"/>
  <c r="K127" i="8"/>
  <c r="J127" i="8"/>
  <c r="I127" i="8"/>
  <c r="K126" i="8"/>
  <c r="J126" i="8"/>
  <c r="I126" i="8"/>
  <c r="K125" i="8"/>
  <c r="J125" i="8"/>
  <c r="I125" i="8"/>
  <c r="K124" i="8"/>
  <c r="J124" i="8"/>
  <c r="I124" i="8"/>
  <c r="K123" i="8"/>
  <c r="J123" i="8"/>
  <c r="I123" i="8"/>
  <c r="K122" i="8"/>
  <c r="J122" i="8"/>
  <c r="I122" i="8"/>
  <c r="K121" i="8"/>
  <c r="J121" i="8"/>
  <c r="I121" i="8"/>
  <c r="K120" i="8"/>
  <c r="J120" i="8"/>
  <c r="I120" i="8"/>
  <c r="K118" i="8"/>
  <c r="J118" i="8"/>
  <c r="I118" i="8"/>
  <c r="K117" i="8"/>
  <c r="J117" i="8"/>
  <c r="I117" i="8"/>
  <c r="K116" i="8"/>
  <c r="J116" i="8"/>
  <c r="I116" i="8"/>
  <c r="K115" i="8"/>
  <c r="J115" i="8"/>
  <c r="I115" i="8"/>
  <c r="K114" i="8"/>
  <c r="J114" i="8"/>
  <c r="I114" i="8"/>
  <c r="K112" i="8"/>
  <c r="J112" i="8"/>
  <c r="I112" i="8"/>
  <c r="K111" i="8"/>
  <c r="J111" i="8"/>
  <c r="I111" i="8"/>
  <c r="K110" i="8"/>
  <c r="J110" i="8"/>
  <c r="I110" i="8"/>
  <c r="K109" i="8"/>
  <c r="J109" i="8"/>
  <c r="I109" i="8"/>
  <c r="K108" i="8"/>
  <c r="J108" i="8"/>
  <c r="I108" i="8"/>
  <c r="K106" i="8"/>
  <c r="J106" i="8"/>
  <c r="I106" i="8"/>
  <c r="K105" i="8"/>
  <c r="J105" i="8"/>
  <c r="I105" i="8"/>
  <c r="K104" i="8"/>
  <c r="J104" i="8"/>
  <c r="I104" i="8"/>
  <c r="K103" i="8"/>
  <c r="J103" i="8"/>
  <c r="I103" i="8"/>
  <c r="K102" i="8"/>
  <c r="J102" i="8"/>
  <c r="I102" i="8"/>
  <c r="K101" i="8"/>
  <c r="J101" i="8"/>
  <c r="I101" i="8"/>
  <c r="K100" i="8"/>
  <c r="J100" i="8"/>
  <c r="I100" i="8"/>
  <c r="K99" i="8"/>
  <c r="J99" i="8"/>
  <c r="I99" i="8"/>
  <c r="K98" i="8"/>
  <c r="J98" i="8"/>
  <c r="I98" i="8"/>
  <c r="K96" i="8"/>
  <c r="J96" i="8"/>
  <c r="I96" i="8"/>
  <c r="I88" i="8" s="1"/>
  <c r="K95" i="8"/>
  <c r="J95" i="8"/>
  <c r="I95" i="8"/>
  <c r="K94" i="8"/>
  <c r="J94" i="8"/>
  <c r="I94" i="8"/>
  <c r="K93" i="8"/>
  <c r="J93" i="8"/>
  <c r="I93" i="8"/>
  <c r="K92" i="8"/>
  <c r="J92" i="8"/>
  <c r="I92" i="8"/>
  <c r="K91" i="8"/>
  <c r="J91" i="8"/>
  <c r="J88" i="8" s="1"/>
  <c r="I91" i="8"/>
  <c r="K90" i="8"/>
  <c r="K88" i="8" s="1"/>
  <c r="J90" i="8"/>
  <c r="I90" i="8"/>
  <c r="H88" i="8"/>
  <c r="G88" i="8"/>
  <c r="F88" i="8"/>
  <c r="E88" i="8"/>
  <c r="D88" i="8"/>
  <c r="C88" i="8"/>
  <c r="C71" i="8"/>
  <c r="C70" i="8"/>
  <c r="C69" i="8"/>
  <c r="C68" i="8"/>
  <c r="C67" i="8"/>
  <c r="C66" i="8"/>
  <c r="C65" i="8"/>
  <c r="C63" i="8"/>
  <c r="C62" i="8"/>
  <c r="C61" i="8"/>
  <c r="C60" i="8"/>
  <c r="C59" i="8"/>
  <c r="C58" i="8"/>
  <c r="C57" i="8"/>
  <c r="C55" i="8"/>
  <c r="C54" i="8"/>
  <c r="C53" i="8"/>
  <c r="C52" i="8"/>
  <c r="C51" i="8"/>
  <c r="C50" i="8"/>
  <c r="C49" i="8"/>
  <c r="C48" i="8"/>
  <c r="C47" i="8"/>
  <c r="C46" i="8"/>
  <c r="C44" i="8"/>
  <c r="C43" i="8"/>
  <c r="C42" i="8"/>
  <c r="C41" i="8"/>
  <c r="C40" i="8"/>
  <c r="C38" i="8"/>
  <c r="C37" i="8"/>
  <c r="C36" i="8"/>
  <c r="C35" i="8"/>
  <c r="C34" i="8"/>
  <c r="C32" i="8"/>
  <c r="C31" i="8"/>
  <c r="C30" i="8"/>
  <c r="C29" i="8"/>
  <c r="C28" i="8"/>
  <c r="C14" i="8" s="1"/>
  <c r="C27" i="8"/>
  <c r="C26" i="8"/>
  <c r="C25" i="8"/>
  <c r="C24" i="8"/>
  <c r="C22" i="8"/>
  <c r="C21" i="8"/>
  <c r="C20" i="8"/>
  <c r="C19" i="8"/>
  <c r="C18" i="8"/>
  <c r="C17" i="8"/>
  <c r="C16" i="8"/>
  <c r="K14" i="8"/>
  <c r="J14" i="8"/>
  <c r="I14" i="8"/>
  <c r="H14" i="8"/>
  <c r="G14" i="8"/>
  <c r="F14" i="8"/>
  <c r="E14" i="8"/>
  <c r="D14" i="8"/>
  <c r="H216" i="7"/>
  <c r="E216" i="7"/>
  <c r="H215" i="7"/>
  <c r="E215" i="7"/>
  <c r="H214" i="7"/>
  <c r="E214" i="7"/>
  <c r="H213" i="7"/>
  <c r="E213" i="7"/>
  <c r="H212" i="7"/>
  <c r="E212" i="7"/>
  <c r="H211" i="7"/>
  <c r="E211" i="7"/>
  <c r="H210" i="7"/>
  <c r="E210" i="7"/>
  <c r="H208" i="7"/>
  <c r="E208" i="7"/>
  <c r="H207" i="7"/>
  <c r="E207" i="7"/>
  <c r="H206" i="7"/>
  <c r="E206" i="7"/>
  <c r="H205" i="7"/>
  <c r="E205" i="7"/>
  <c r="H204" i="7"/>
  <c r="E204" i="7"/>
  <c r="H203" i="7"/>
  <c r="E203" i="7"/>
  <c r="E57" i="7" s="1"/>
  <c r="H202" i="7"/>
  <c r="E202" i="7"/>
  <c r="H200" i="7"/>
  <c r="E200" i="7"/>
  <c r="H199" i="7"/>
  <c r="E199" i="7"/>
  <c r="H198" i="7"/>
  <c r="E198" i="7"/>
  <c r="H197" i="7"/>
  <c r="E197" i="7"/>
  <c r="H196" i="7"/>
  <c r="E196" i="7"/>
  <c r="H195" i="7"/>
  <c r="E195" i="7"/>
  <c r="H194" i="7"/>
  <c r="E194" i="7"/>
  <c r="H193" i="7"/>
  <c r="E193" i="7"/>
  <c r="H192" i="7"/>
  <c r="E192" i="7"/>
  <c r="H191" i="7"/>
  <c r="E191" i="7"/>
  <c r="H189" i="7"/>
  <c r="E189" i="7"/>
  <c r="H188" i="7"/>
  <c r="E188" i="7"/>
  <c r="H187" i="7"/>
  <c r="E187" i="7"/>
  <c r="H186" i="7"/>
  <c r="E186" i="7"/>
  <c r="H185" i="7"/>
  <c r="E185" i="7"/>
  <c r="H183" i="7"/>
  <c r="E183" i="7"/>
  <c r="H182" i="7"/>
  <c r="E182" i="7"/>
  <c r="H181" i="7"/>
  <c r="E181" i="7"/>
  <c r="H180" i="7"/>
  <c r="E180" i="7"/>
  <c r="H179" i="7"/>
  <c r="E179" i="7"/>
  <c r="H177" i="7"/>
  <c r="E177" i="7"/>
  <c r="E31" i="7" s="1"/>
  <c r="H176" i="7"/>
  <c r="E176" i="7"/>
  <c r="H175" i="7"/>
  <c r="E175" i="7"/>
  <c r="H174" i="7"/>
  <c r="E174" i="7"/>
  <c r="E28" i="7" s="1"/>
  <c r="H173" i="7"/>
  <c r="E173" i="7"/>
  <c r="H172" i="7"/>
  <c r="E172" i="7"/>
  <c r="H171" i="7"/>
  <c r="E171" i="7"/>
  <c r="E25" i="7" s="1"/>
  <c r="H170" i="7"/>
  <c r="E170" i="7"/>
  <c r="H169" i="7"/>
  <c r="E169" i="7"/>
  <c r="H167" i="7"/>
  <c r="H159" i="7" s="1"/>
  <c r="E167" i="7"/>
  <c r="E21" i="7" s="1"/>
  <c r="H166" i="7"/>
  <c r="E166" i="7"/>
  <c r="H165" i="7"/>
  <c r="E165" i="7"/>
  <c r="H164" i="7"/>
  <c r="E164" i="7"/>
  <c r="H163" i="7"/>
  <c r="E163" i="7"/>
  <c r="H162" i="7"/>
  <c r="E162" i="7"/>
  <c r="H161" i="7"/>
  <c r="E161" i="7"/>
  <c r="L159" i="7"/>
  <c r="K159" i="7"/>
  <c r="J159" i="7"/>
  <c r="I159" i="7"/>
  <c r="G159" i="7"/>
  <c r="F159" i="7"/>
  <c r="D159" i="7"/>
  <c r="H143" i="7"/>
  <c r="H70" i="7" s="1"/>
  <c r="E143" i="7"/>
  <c r="H142" i="7"/>
  <c r="E142" i="7"/>
  <c r="H141" i="7"/>
  <c r="E141" i="7"/>
  <c r="E68" i="7" s="1"/>
  <c r="H140" i="7"/>
  <c r="E140" i="7"/>
  <c r="H139" i="7"/>
  <c r="E139" i="7"/>
  <c r="H138" i="7"/>
  <c r="H65" i="7" s="1"/>
  <c r="E138" i="7"/>
  <c r="E65" i="7" s="1"/>
  <c r="H137" i="7"/>
  <c r="E137" i="7"/>
  <c r="H135" i="7"/>
  <c r="E135" i="7"/>
  <c r="E62" i="7" s="1"/>
  <c r="H134" i="7"/>
  <c r="H61" i="7" s="1"/>
  <c r="E134" i="7"/>
  <c r="E61" i="7" s="1"/>
  <c r="H133" i="7"/>
  <c r="H60" i="7" s="1"/>
  <c r="E133" i="7"/>
  <c r="H132" i="7"/>
  <c r="H59" i="7" s="1"/>
  <c r="E132" i="7"/>
  <c r="E59" i="7" s="1"/>
  <c r="H131" i="7"/>
  <c r="H58" i="7" s="1"/>
  <c r="E131" i="7"/>
  <c r="H130" i="7"/>
  <c r="E130" i="7"/>
  <c r="H129" i="7"/>
  <c r="E129" i="7"/>
  <c r="H127" i="7"/>
  <c r="E127" i="7"/>
  <c r="H126" i="7"/>
  <c r="H53" i="7" s="1"/>
  <c r="E126" i="7"/>
  <c r="E53" i="7" s="1"/>
  <c r="H125" i="7"/>
  <c r="E125" i="7"/>
  <c r="H124" i="7"/>
  <c r="H51" i="7" s="1"/>
  <c r="E124" i="7"/>
  <c r="E51" i="7" s="1"/>
  <c r="H123" i="7"/>
  <c r="H50" i="7" s="1"/>
  <c r="E123" i="7"/>
  <c r="E50" i="7" s="1"/>
  <c r="H122" i="7"/>
  <c r="E122" i="7"/>
  <c r="H121" i="7"/>
  <c r="H48" i="7" s="1"/>
  <c r="E121" i="7"/>
  <c r="E48" i="7" s="1"/>
  <c r="H120" i="7"/>
  <c r="H47" i="7" s="1"/>
  <c r="E120" i="7"/>
  <c r="E47" i="7" s="1"/>
  <c r="H119" i="7"/>
  <c r="H46" i="7" s="1"/>
  <c r="E119" i="7"/>
  <c r="H118" i="7"/>
  <c r="E118" i="7"/>
  <c r="H116" i="7"/>
  <c r="E116" i="7"/>
  <c r="E43" i="7" s="1"/>
  <c r="H115" i="7"/>
  <c r="E115" i="7"/>
  <c r="H114" i="7"/>
  <c r="E114" i="7"/>
  <c r="H113" i="7"/>
  <c r="H40" i="7" s="1"/>
  <c r="E113" i="7"/>
  <c r="E40" i="7" s="1"/>
  <c r="H112" i="7"/>
  <c r="E112" i="7"/>
  <c r="H110" i="7"/>
  <c r="E110" i="7"/>
  <c r="E37" i="7" s="1"/>
  <c r="H109" i="7"/>
  <c r="H36" i="7" s="1"/>
  <c r="E109" i="7"/>
  <c r="E36" i="7" s="1"/>
  <c r="H108" i="7"/>
  <c r="E108" i="7"/>
  <c r="H107" i="7"/>
  <c r="H34" i="7" s="1"/>
  <c r="E107" i="7"/>
  <c r="E34" i="7" s="1"/>
  <c r="H106" i="7"/>
  <c r="H33" i="7" s="1"/>
  <c r="E106" i="7"/>
  <c r="H104" i="7"/>
  <c r="E104" i="7"/>
  <c r="H103" i="7"/>
  <c r="E103" i="7"/>
  <c r="H102" i="7"/>
  <c r="E102" i="7"/>
  <c r="H101" i="7"/>
  <c r="H28" i="7" s="1"/>
  <c r="E101" i="7"/>
  <c r="H100" i="7"/>
  <c r="E100" i="7"/>
  <c r="H99" i="7"/>
  <c r="H26" i="7" s="1"/>
  <c r="E99" i="7"/>
  <c r="E26" i="7" s="1"/>
  <c r="H98" i="7"/>
  <c r="H25" i="7" s="1"/>
  <c r="E98" i="7"/>
  <c r="H97" i="7"/>
  <c r="E97" i="7"/>
  <c r="H96" i="7"/>
  <c r="H23" i="7" s="1"/>
  <c r="E96" i="7"/>
  <c r="E23" i="7" s="1"/>
  <c r="H94" i="7"/>
  <c r="H21" i="7" s="1"/>
  <c r="E94" i="7"/>
  <c r="E86" i="7" s="1"/>
  <c r="H93" i="7"/>
  <c r="H20" i="7" s="1"/>
  <c r="E93" i="7"/>
  <c r="H92" i="7"/>
  <c r="E92" i="7"/>
  <c r="H91" i="7"/>
  <c r="E91" i="7"/>
  <c r="E18" i="7" s="1"/>
  <c r="H90" i="7"/>
  <c r="E90" i="7"/>
  <c r="H89" i="7"/>
  <c r="E89" i="7"/>
  <c r="H88" i="7"/>
  <c r="H15" i="7" s="1"/>
  <c r="E88" i="7"/>
  <c r="E15" i="7" s="1"/>
  <c r="L86" i="7"/>
  <c r="K86" i="7"/>
  <c r="J86" i="7"/>
  <c r="I86" i="7"/>
  <c r="G86" i="7"/>
  <c r="F86" i="7"/>
  <c r="D86" i="7"/>
  <c r="L70" i="7"/>
  <c r="J70" i="7"/>
  <c r="I70" i="7"/>
  <c r="G70" i="7"/>
  <c r="F70" i="7"/>
  <c r="E70" i="7"/>
  <c r="D70" i="7"/>
  <c r="L69" i="7"/>
  <c r="K69" i="7"/>
  <c r="J69" i="7"/>
  <c r="I69" i="7"/>
  <c r="H69" i="7"/>
  <c r="G69" i="7"/>
  <c r="F69" i="7"/>
  <c r="E69" i="7"/>
  <c r="D69" i="7"/>
  <c r="L68" i="7"/>
  <c r="K68" i="7"/>
  <c r="J68" i="7"/>
  <c r="I68" i="7"/>
  <c r="H68" i="7"/>
  <c r="G68" i="7"/>
  <c r="F68" i="7"/>
  <c r="D68" i="7"/>
  <c r="L67" i="7"/>
  <c r="K67" i="7"/>
  <c r="J67" i="7"/>
  <c r="I67" i="7"/>
  <c r="H67" i="7"/>
  <c r="G67" i="7"/>
  <c r="F67" i="7"/>
  <c r="E67" i="7"/>
  <c r="D67" i="7"/>
  <c r="L66" i="7"/>
  <c r="K66" i="7"/>
  <c r="J66" i="7"/>
  <c r="I66" i="7"/>
  <c r="H66" i="7"/>
  <c r="G66" i="7"/>
  <c r="F66" i="7"/>
  <c r="E66" i="7"/>
  <c r="D66" i="7"/>
  <c r="L65" i="7"/>
  <c r="K65" i="7"/>
  <c r="J65" i="7"/>
  <c r="I65" i="7"/>
  <c r="G65" i="7"/>
  <c r="F65" i="7"/>
  <c r="D65" i="7"/>
  <c r="L64" i="7"/>
  <c r="K64" i="7"/>
  <c r="J64" i="7"/>
  <c r="I64" i="7"/>
  <c r="H64" i="7"/>
  <c r="G64" i="7"/>
  <c r="F64" i="7"/>
  <c r="E64" i="7"/>
  <c r="D64" i="7"/>
  <c r="L62" i="7"/>
  <c r="K62" i="7"/>
  <c r="J62" i="7"/>
  <c r="I62" i="7"/>
  <c r="H62" i="7"/>
  <c r="G62" i="7"/>
  <c r="F62" i="7"/>
  <c r="D62" i="7"/>
  <c r="L61" i="7"/>
  <c r="K61" i="7"/>
  <c r="J61" i="7"/>
  <c r="I61" i="7"/>
  <c r="G61" i="7"/>
  <c r="F61" i="7"/>
  <c r="D61" i="7"/>
  <c r="L60" i="7"/>
  <c r="K60" i="7"/>
  <c r="J60" i="7"/>
  <c r="I60" i="7"/>
  <c r="G60" i="7"/>
  <c r="F60" i="7"/>
  <c r="E60" i="7"/>
  <c r="D60" i="7"/>
  <c r="L59" i="7"/>
  <c r="K59" i="7"/>
  <c r="J59" i="7"/>
  <c r="I59" i="7"/>
  <c r="G59" i="7"/>
  <c r="F59" i="7"/>
  <c r="D59" i="7"/>
  <c r="L58" i="7"/>
  <c r="K58" i="7"/>
  <c r="J58" i="7"/>
  <c r="I58" i="7"/>
  <c r="G58" i="7"/>
  <c r="F58" i="7"/>
  <c r="E58" i="7"/>
  <c r="D58" i="7"/>
  <c r="L57" i="7"/>
  <c r="K57" i="7"/>
  <c r="J57" i="7"/>
  <c r="I57" i="7"/>
  <c r="H57" i="7"/>
  <c r="G57" i="7"/>
  <c r="F57" i="7"/>
  <c r="D57" i="7"/>
  <c r="L56" i="7"/>
  <c r="K56" i="7"/>
  <c r="J56" i="7"/>
  <c r="I56" i="7"/>
  <c r="H56" i="7"/>
  <c r="G56" i="7"/>
  <c r="F56" i="7"/>
  <c r="E56" i="7"/>
  <c r="D56" i="7"/>
  <c r="L54" i="7"/>
  <c r="K54" i="7"/>
  <c r="J54" i="7"/>
  <c r="I54" i="7"/>
  <c r="H54" i="7"/>
  <c r="G54" i="7"/>
  <c r="F54" i="7"/>
  <c r="E54" i="7"/>
  <c r="D54" i="7"/>
  <c r="L53" i="7"/>
  <c r="K53" i="7"/>
  <c r="J53" i="7"/>
  <c r="I53" i="7"/>
  <c r="G53" i="7"/>
  <c r="F53" i="7"/>
  <c r="D53" i="7"/>
  <c r="L52" i="7"/>
  <c r="K52" i="7"/>
  <c r="J52" i="7"/>
  <c r="I52" i="7"/>
  <c r="H52" i="7"/>
  <c r="G52" i="7"/>
  <c r="F52" i="7"/>
  <c r="E52" i="7"/>
  <c r="D52" i="7"/>
  <c r="L51" i="7"/>
  <c r="K51" i="7"/>
  <c r="J51" i="7"/>
  <c r="I51" i="7"/>
  <c r="G51" i="7"/>
  <c r="F51" i="7"/>
  <c r="D51" i="7"/>
  <c r="L50" i="7"/>
  <c r="K50" i="7"/>
  <c r="J50" i="7"/>
  <c r="I50" i="7"/>
  <c r="G50" i="7"/>
  <c r="F50" i="7"/>
  <c r="D50" i="7"/>
  <c r="L49" i="7"/>
  <c r="K49" i="7"/>
  <c r="J49" i="7"/>
  <c r="I49" i="7"/>
  <c r="H49" i="7"/>
  <c r="G49" i="7"/>
  <c r="F49" i="7"/>
  <c r="E49" i="7"/>
  <c r="D49" i="7"/>
  <c r="L48" i="7"/>
  <c r="K48" i="7"/>
  <c r="J48" i="7"/>
  <c r="I48" i="7"/>
  <c r="G48" i="7"/>
  <c r="F48" i="7"/>
  <c r="D48" i="7"/>
  <c r="L47" i="7"/>
  <c r="K47" i="7"/>
  <c r="J47" i="7"/>
  <c r="I47" i="7"/>
  <c r="G47" i="7"/>
  <c r="F47" i="7"/>
  <c r="D47" i="7"/>
  <c r="L46" i="7"/>
  <c r="K46" i="7"/>
  <c r="J46" i="7"/>
  <c r="I46" i="7"/>
  <c r="G46" i="7"/>
  <c r="F46" i="7"/>
  <c r="E46" i="7"/>
  <c r="D46" i="7"/>
  <c r="L45" i="7"/>
  <c r="K45" i="7"/>
  <c r="J45" i="7"/>
  <c r="I45" i="7"/>
  <c r="H45" i="7"/>
  <c r="G45" i="7"/>
  <c r="F45" i="7"/>
  <c r="E45" i="7"/>
  <c r="D45" i="7"/>
  <c r="L43" i="7"/>
  <c r="K43" i="7"/>
  <c r="J43" i="7"/>
  <c r="I43" i="7"/>
  <c r="H43" i="7"/>
  <c r="G43" i="7"/>
  <c r="F43" i="7"/>
  <c r="D43" i="7"/>
  <c r="L42" i="7"/>
  <c r="K42" i="7"/>
  <c r="J42" i="7"/>
  <c r="I42" i="7"/>
  <c r="H42" i="7"/>
  <c r="G42" i="7"/>
  <c r="F42" i="7"/>
  <c r="E42" i="7"/>
  <c r="D42" i="7"/>
  <c r="L41" i="7"/>
  <c r="K41" i="7"/>
  <c r="J41" i="7"/>
  <c r="I41" i="7"/>
  <c r="H41" i="7"/>
  <c r="G41" i="7"/>
  <c r="F41" i="7"/>
  <c r="E41" i="7"/>
  <c r="D41" i="7"/>
  <c r="L40" i="7"/>
  <c r="K40" i="7"/>
  <c r="J40" i="7"/>
  <c r="I40" i="7"/>
  <c r="G40" i="7"/>
  <c r="F40" i="7"/>
  <c r="D40" i="7"/>
  <c r="L39" i="7"/>
  <c r="K39" i="7"/>
  <c r="J39" i="7"/>
  <c r="I39" i="7"/>
  <c r="H39" i="7"/>
  <c r="G39" i="7"/>
  <c r="F39" i="7"/>
  <c r="E39" i="7"/>
  <c r="D39" i="7"/>
  <c r="L37" i="7"/>
  <c r="K37" i="7"/>
  <c r="J37" i="7"/>
  <c r="I37" i="7"/>
  <c r="H37" i="7"/>
  <c r="G37" i="7"/>
  <c r="F37" i="7"/>
  <c r="D37" i="7"/>
  <c r="L36" i="7"/>
  <c r="K36" i="7"/>
  <c r="J36" i="7"/>
  <c r="I36" i="7"/>
  <c r="G36" i="7"/>
  <c r="F36" i="7"/>
  <c r="D36" i="7"/>
  <c r="L35" i="7"/>
  <c r="K35" i="7"/>
  <c r="J35" i="7"/>
  <c r="I35" i="7"/>
  <c r="H35" i="7"/>
  <c r="G35" i="7"/>
  <c r="F35" i="7"/>
  <c r="E35" i="7"/>
  <c r="D35" i="7"/>
  <c r="L34" i="7"/>
  <c r="K34" i="7"/>
  <c r="J34" i="7"/>
  <c r="I34" i="7"/>
  <c r="G34" i="7"/>
  <c r="F34" i="7"/>
  <c r="D34" i="7"/>
  <c r="L33" i="7"/>
  <c r="K33" i="7"/>
  <c r="J33" i="7"/>
  <c r="I33" i="7"/>
  <c r="G33" i="7"/>
  <c r="F33" i="7"/>
  <c r="E33" i="7"/>
  <c r="D33" i="7"/>
  <c r="L31" i="7"/>
  <c r="K31" i="7"/>
  <c r="J31" i="7"/>
  <c r="I31" i="7"/>
  <c r="H31" i="7"/>
  <c r="G31" i="7"/>
  <c r="F31" i="7"/>
  <c r="D31" i="7"/>
  <c r="L30" i="7"/>
  <c r="K30" i="7"/>
  <c r="J30" i="7"/>
  <c r="I30" i="7"/>
  <c r="H30" i="7"/>
  <c r="G30" i="7"/>
  <c r="F30" i="7"/>
  <c r="E30" i="7"/>
  <c r="D30" i="7"/>
  <c r="L29" i="7"/>
  <c r="K29" i="7"/>
  <c r="J29" i="7"/>
  <c r="I29" i="7"/>
  <c r="H29" i="7"/>
  <c r="G29" i="7"/>
  <c r="F29" i="7"/>
  <c r="E29" i="7"/>
  <c r="D29" i="7"/>
  <c r="L28" i="7"/>
  <c r="K28" i="7"/>
  <c r="J28" i="7"/>
  <c r="I28" i="7"/>
  <c r="G28" i="7"/>
  <c r="F28" i="7"/>
  <c r="D28" i="7"/>
  <c r="L27" i="7"/>
  <c r="K27" i="7"/>
  <c r="J27" i="7"/>
  <c r="I27" i="7"/>
  <c r="H27" i="7"/>
  <c r="G27" i="7"/>
  <c r="F27" i="7"/>
  <c r="E27" i="7"/>
  <c r="D27" i="7"/>
  <c r="L26" i="7"/>
  <c r="K26" i="7"/>
  <c r="J26" i="7"/>
  <c r="I26" i="7"/>
  <c r="G26" i="7"/>
  <c r="F26" i="7"/>
  <c r="D26" i="7"/>
  <c r="L25" i="7"/>
  <c r="K25" i="7"/>
  <c r="J25" i="7"/>
  <c r="I25" i="7"/>
  <c r="G25" i="7"/>
  <c r="F25" i="7"/>
  <c r="D25" i="7"/>
  <c r="L24" i="7"/>
  <c r="K24" i="7"/>
  <c r="J24" i="7"/>
  <c r="I24" i="7"/>
  <c r="H24" i="7"/>
  <c r="G24" i="7"/>
  <c r="F24" i="7"/>
  <c r="E24" i="7"/>
  <c r="D24" i="7"/>
  <c r="L23" i="7"/>
  <c r="K23" i="7"/>
  <c r="J23" i="7"/>
  <c r="I23" i="7"/>
  <c r="G23" i="7"/>
  <c r="F23" i="7"/>
  <c r="D23" i="7"/>
  <c r="L21" i="7"/>
  <c r="K21" i="7"/>
  <c r="J21" i="7"/>
  <c r="I21" i="7"/>
  <c r="G21" i="7"/>
  <c r="F21" i="7"/>
  <c r="D21" i="7"/>
  <c r="L20" i="7"/>
  <c r="K20" i="7"/>
  <c r="J20" i="7"/>
  <c r="I20" i="7"/>
  <c r="G20" i="7"/>
  <c r="F20" i="7"/>
  <c r="E20" i="7"/>
  <c r="D20" i="7"/>
  <c r="L19" i="7"/>
  <c r="K19" i="7"/>
  <c r="J19" i="7"/>
  <c r="I19" i="7"/>
  <c r="H19" i="7"/>
  <c r="G19" i="7"/>
  <c r="F19" i="7"/>
  <c r="E19" i="7"/>
  <c r="D19" i="7"/>
  <c r="L18" i="7"/>
  <c r="K18" i="7"/>
  <c r="J18" i="7"/>
  <c r="I18" i="7"/>
  <c r="H18" i="7"/>
  <c r="G18" i="7"/>
  <c r="F18" i="7"/>
  <c r="D18" i="7"/>
  <c r="L17" i="7"/>
  <c r="K17" i="7"/>
  <c r="J17" i="7"/>
  <c r="I17" i="7"/>
  <c r="H17" i="7"/>
  <c r="G17" i="7"/>
  <c r="F17" i="7"/>
  <c r="E17" i="7"/>
  <c r="D17" i="7"/>
  <c r="L16" i="7"/>
  <c r="K16" i="7"/>
  <c r="J16" i="7"/>
  <c r="J13" i="7" s="1"/>
  <c r="I16" i="7"/>
  <c r="I13" i="7" s="1"/>
  <c r="H16" i="7"/>
  <c r="G16" i="7"/>
  <c r="G13" i="7" s="1"/>
  <c r="F16" i="7"/>
  <c r="F13" i="7" s="1"/>
  <c r="E16" i="7"/>
  <c r="D16" i="7"/>
  <c r="D13" i="7" s="1"/>
  <c r="L15" i="7"/>
  <c r="L13" i="7" s="1"/>
  <c r="K15" i="7"/>
  <c r="K13" i="7" s="1"/>
  <c r="J15" i="7"/>
  <c r="I15" i="7"/>
  <c r="G15" i="7"/>
  <c r="F15" i="7"/>
  <c r="D15" i="7"/>
  <c r="I70" i="6"/>
  <c r="F70" i="6"/>
  <c r="C70" i="6"/>
  <c r="I69" i="6"/>
  <c r="F69" i="6"/>
  <c r="C69" i="6"/>
  <c r="I68" i="6"/>
  <c r="F68" i="6"/>
  <c r="C68" i="6"/>
  <c r="I67" i="6"/>
  <c r="F67" i="6"/>
  <c r="C67" i="6"/>
  <c r="I66" i="6"/>
  <c r="F66" i="6"/>
  <c r="C66" i="6"/>
  <c r="I65" i="6"/>
  <c r="F65" i="6"/>
  <c r="C65" i="6"/>
  <c r="I64" i="6"/>
  <c r="F64" i="6"/>
  <c r="C64" i="6"/>
  <c r="I62" i="6"/>
  <c r="F62" i="6"/>
  <c r="C62" i="6"/>
  <c r="I61" i="6"/>
  <c r="F61" i="6"/>
  <c r="C61" i="6"/>
  <c r="I60" i="6"/>
  <c r="F60" i="6"/>
  <c r="C60" i="6"/>
  <c r="I59" i="6"/>
  <c r="F59" i="6"/>
  <c r="C59" i="6"/>
  <c r="I58" i="6"/>
  <c r="F58" i="6"/>
  <c r="C58" i="6"/>
  <c r="I57" i="6"/>
  <c r="F57" i="6"/>
  <c r="C57" i="6"/>
  <c r="I56" i="6"/>
  <c r="F56" i="6"/>
  <c r="C56" i="6"/>
  <c r="I54" i="6"/>
  <c r="F54" i="6"/>
  <c r="C54" i="6"/>
  <c r="I53" i="6"/>
  <c r="F53" i="6"/>
  <c r="C53" i="6"/>
  <c r="I52" i="6"/>
  <c r="F52" i="6"/>
  <c r="C52" i="6"/>
  <c r="I51" i="6"/>
  <c r="F51" i="6"/>
  <c r="C51" i="6"/>
  <c r="I50" i="6"/>
  <c r="F50" i="6"/>
  <c r="C50" i="6"/>
  <c r="I49" i="6"/>
  <c r="F49" i="6"/>
  <c r="C49" i="6"/>
  <c r="I48" i="6"/>
  <c r="F48" i="6"/>
  <c r="C48" i="6"/>
  <c r="I47" i="6"/>
  <c r="F47" i="6"/>
  <c r="C47" i="6"/>
  <c r="I46" i="6"/>
  <c r="F46" i="6"/>
  <c r="C46" i="6"/>
  <c r="I45" i="6"/>
  <c r="F45" i="6"/>
  <c r="C45" i="6"/>
  <c r="I43" i="6"/>
  <c r="F43" i="6"/>
  <c r="C43" i="6"/>
  <c r="I42" i="6"/>
  <c r="F42" i="6"/>
  <c r="C42" i="6"/>
  <c r="I41" i="6"/>
  <c r="F41" i="6"/>
  <c r="C41" i="6"/>
  <c r="I40" i="6"/>
  <c r="F40" i="6"/>
  <c r="C40" i="6"/>
  <c r="I39" i="6"/>
  <c r="F39" i="6"/>
  <c r="C39" i="6"/>
  <c r="I37" i="6"/>
  <c r="I12" i="6" s="1"/>
  <c r="F37" i="6"/>
  <c r="C37" i="6"/>
  <c r="I36" i="6"/>
  <c r="F36" i="6"/>
  <c r="C36" i="6"/>
  <c r="I35" i="6"/>
  <c r="F35" i="6"/>
  <c r="C35" i="6"/>
  <c r="I34" i="6"/>
  <c r="F34" i="6"/>
  <c r="C34" i="6"/>
  <c r="I33" i="6"/>
  <c r="F33" i="6"/>
  <c r="C33" i="6"/>
  <c r="I31" i="6"/>
  <c r="F31" i="6"/>
  <c r="C31" i="6"/>
  <c r="I30" i="6"/>
  <c r="F30" i="6"/>
  <c r="C30" i="6"/>
  <c r="I29" i="6"/>
  <c r="F29" i="6"/>
  <c r="C29" i="6"/>
  <c r="I28" i="6"/>
  <c r="F28" i="6"/>
  <c r="C28" i="6"/>
  <c r="I27" i="6"/>
  <c r="F27" i="6"/>
  <c r="C27" i="6"/>
  <c r="I26" i="6"/>
  <c r="F26" i="6"/>
  <c r="C26" i="6"/>
  <c r="I24" i="6"/>
  <c r="F24" i="6"/>
  <c r="C24" i="6"/>
  <c r="I23" i="6"/>
  <c r="F23" i="6"/>
  <c r="C23" i="6"/>
  <c r="I22" i="6"/>
  <c r="F22" i="6"/>
  <c r="C22" i="6"/>
  <c r="I20" i="6"/>
  <c r="F20" i="6"/>
  <c r="C20" i="6"/>
  <c r="I19" i="6"/>
  <c r="F19" i="6"/>
  <c r="C19" i="6"/>
  <c r="I18" i="6"/>
  <c r="F18" i="6"/>
  <c r="C18" i="6"/>
  <c r="I17" i="6"/>
  <c r="F17" i="6"/>
  <c r="C17" i="6"/>
  <c r="I16" i="6"/>
  <c r="F16" i="6"/>
  <c r="C16" i="6"/>
  <c r="I15" i="6"/>
  <c r="F15" i="6"/>
  <c r="C15" i="6"/>
  <c r="I14" i="6"/>
  <c r="F14" i="6"/>
  <c r="F12" i="6" s="1"/>
  <c r="C14" i="6"/>
  <c r="C12" i="6" s="1"/>
  <c r="K12" i="6"/>
  <c r="J12" i="6"/>
  <c r="H12" i="6"/>
  <c r="G12" i="6"/>
  <c r="E12" i="6"/>
  <c r="D12" i="6"/>
  <c r="J52" i="5"/>
  <c r="I52" i="5"/>
  <c r="H52" i="5"/>
  <c r="G52" i="5"/>
  <c r="F52" i="5"/>
  <c r="E52" i="5"/>
  <c r="D52" i="5"/>
  <c r="J32" i="5"/>
  <c r="I32" i="5"/>
  <c r="H32" i="5"/>
  <c r="G32" i="5"/>
  <c r="F32" i="5"/>
  <c r="E32" i="5"/>
  <c r="D32" i="5"/>
  <c r="I30" i="5"/>
  <c r="H30" i="5"/>
  <c r="G30" i="5"/>
  <c r="F30" i="5"/>
  <c r="E30" i="5"/>
  <c r="D30" i="5"/>
  <c r="E29" i="5"/>
  <c r="D29" i="5"/>
  <c r="J28" i="5"/>
  <c r="I28" i="5"/>
  <c r="H28" i="5"/>
  <c r="G28" i="5"/>
  <c r="F28" i="5"/>
  <c r="E28" i="5"/>
  <c r="D28" i="5"/>
  <c r="I27" i="5"/>
  <c r="H27" i="5"/>
  <c r="G27" i="5"/>
  <c r="F27" i="5"/>
  <c r="E27" i="5"/>
  <c r="D27" i="5"/>
  <c r="I25" i="5"/>
  <c r="H25" i="5"/>
  <c r="G25" i="5"/>
  <c r="F25" i="5"/>
  <c r="E25" i="5"/>
  <c r="D25" i="5"/>
  <c r="I24" i="5"/>
  <c r="H24" i="5"/>
  <c r="G24" i="5"/>
  <c r="F24" i="5"/>
  <c r="E24" i="5"/>
  <c r="D24" i="5"/>
  <c r="I23" i="5"/>
  <c r="H23" i="5"/>
  <c r="G23" i="5"/>
  <c r="F23" i="5"/>
  <c r="E23" i="5"/>
  <c r="D23" i="5"/>
  <c r="F22" i="5"/>
  <c r="E22" i="5"/>
  <c r="D22" i="5"/>
  <c r="J20" i="5"/>
  <c r="J12" i="5" s="1"/>
  <c r="I20" i="5"/>
  <c r="H20" i="5"/>
  <c r="G20" i="5"/>
  <c r="F20" i="5"/>
  <c r="E20" i="5"/>
  <c r="D20" i="5"/>
  <c r="I19" i="5"/>
  <c r="H19" i="5"/>
  <c r="G19" i="5"/>
  <c r="F19" i="5"/>
  <c r="E19" i="5"/>
  <c r="D19" i="5"/>
  <c r="I18" i="5"/>
  <c r="H18" i="5"/>
  <c r="G18" i="5"/>
  <c r="F18" i="5"/>
  <c r="E18" i="5"/>
  <c r="D18" i="5"/>
  <c r="I16" i="5"/>
  <c r="H16" i="5"/>
  <c r="G16" i="5"/>
  <c r="F16" i="5"/>
  <c r="E16" i="5"/>
  <c r="D16" i="5"/>
  <c r="I15" i="5"/>
  <c r="H15" i="5"/>
  <c r="H12" i="5" s="1"/>
  <c r="G15" i="5"/>
  <c r="G12" i="5" s="1"/>
  <c r="F15" i="5"/>
  <c r="F12" i="5" s="1"/>
  <c r="E15" i="5"/>
  <c r="E12" i="5" s="1"/>
  <c r="D15" i="5"/>
  <c r="D12" i="5" s="1"/>
  <c r="I14" i="5"/>
  <c r="I12" i="5" s="1"/>
  <c r="H14" i="5"/>
  <c r="G14" i="5"/>
  <c r="F14" i="5"/>
  <c r="E14" i="5"/>
  <c r="D14" i="5"/>
  <c r="D66" i="4"/>
  <c r="D65" i="4"/>
  <c r="D64" i="4"/>
  <c r="D62" i="4"/>
  <c r="D61" i="4"/>
  <c r="D60" i="4"/>
  <c r="D58" i="4"/>
  <c r="D57" i="4"/>
  <c r="D56" i="4"/>
  <c r="D54" i="4"/>
  <c r="D53" i="4"/>
  <c r="D52" i="4"/>
  <c r="D50" i="4"/>
  <c r="D49" i="4"/>
  <c r="D48" i="4"/>
  <c r="D46" i="4" s="1"/>
  <c r="L46" i="4"/>
  <c r="K46" i="4"/>
  <c r="J46" i="4"/>
  <c r="I46" i="4"/>
  <c r="H46" i="4"/>
  <c r="H20" i="4" s="1"/>
  <c r="G46" i="4"/>
  <c r="G20" i="4" s="1"/>
  <c r="F46" i="4"/>
  <c r="F20" i="4" s="1"/>
  <c r="E46" i="4"/>
  <c r="C46" i="4"/>
  <c r="D43" i="4"/>
  <c r="D42" i="4"/>
  <c r="D41" i="4"/>
  <c r="D39" i="4"/>
  <c r="D38" i="4"/>
  <c r="D37" i="4"/>
  <c r="D35" i="4"/>
  <c r="D34" i="4"/>
  <c r="D33" i="4"/>
  <c r="D31" i="4"/>
  <c r="D30" i="4"/>
  <c r="D29" i="4"/>
  <c r="D27" i="4"/>
  <c r="D26" i="4"/>
  <c r="D25" i="4"/>
  <c r="D23" i="4" s="1"/>
  <c r="D20" i="4" s="1"/>
  <c r="L23" i="4"/>
  <c r="L20" i="4" s="1"/>
  <c r="K23" i="4"/>
  <c r="K20" i="4" s="1"/>
  <c r="J23" i="4"/>
  <c r="J20" i="4" s="1"/>
  <c r="I23" i="4"/>
  <c r="I20" i="4" s="1"/>
  <c r="H23" i="4"/>
  <c r="G23" i="4"/>
  <c r="F23" i="4"/>
  <c r="E23" i="4"/>
  <c r="C23" i="4"/>
  <c r="E20" i="4"/>
  <c r="C20" i="4"/>
  <c r="L15" i="4"/>
  <c r="K15" i="4"/>
  <c r="J15" i="4"/>
  <c r="I15" i="4"/>
  <c r="H15" i="4"/>
  <c r="G15" i="4"/>
  <c r="F15" i="4"/>
  <c r="E15" i="4"/>
  <c r="D36" i="18" l="1"/>
  <c r="D42" i="18"/>
  <c r="J33" i="15"/>
  <c r="K33" i="15"/>
  <c r="L33" i="15"/>
  <c r="M33" i="15"/>
  <c r="N33" i="15"/>
  <c r="I33" i="15"/>
  <c r="E13" i="7"/>
  <c r="H13" i="7"/>
  <c r="E159" i="7"/>
  <c r="H86" i="7"/>
</calcChain>
</file>

<file path=xl/sharedStrings.xml><?xml version="1.0" encoding="utf-8"?>
<sst xmlns="http://schemas.openxmlformats.org/spreadsheetml/2006/main" count="3213" uniqueCount="810">
  <si>
    <t>Ｃ-02 労働力状態，産業，年齢，男女別15歳以上人口</t>
  </si>
  <si>
    <t xml:space="preserve">       （10月 1日現在）</t>
  </si>
  <si>
    <t xml:space="preserve"> </t>
  </si>
  <si>
    <t>単位：人</t>
  </si>
  <si>
    <t xml:space="preserve"> 注）</t>
  </si>
  <si>
    <t xml:space="preserve"> 15歳以上</t>
  </si>
  <si>
    <t xml:space="preserve"> 就業者</t>
  </si>
  <si>
    <t xml:space="preserve"> 家事の</t>
  </si>
  <si>
    <t xml:space="preserve"> 通学かた</t>
  </si>
  <si>
    <t xml:space="preserve"> 完全</t>
  </si>
  <si>
    <t xml:space="preserve"> 非労働力</t>
  </si>
  <si>
    <t xml:space="preserve"> 人口</t>
  </si>
  <si>
    <t xml:space="preserve">  総数</t>
  </si>
  <si>
    <t xml:space="preserve"> 主に仕事</t>
  </si>
  <si>
    <t xml:space="preserve"> ほか仕事</t>
  </si>
  <si>
    <t xml:space="preserve"> わら仕事</t>
  </si>
  <si>
    <t xml:space="preserve"> 休業者</t>
  </si>
  <si>
    <t xml:space="preserve"> 失業者 </t>
  </si>
  <si>
    <t xml:space="preserve"> うち家事</t>
  </si>
  <si>
    <t xml:space="preserve"> うち通学</t>
  </si>
  <si>
    <t xml:space="preserve">昭和45年 </t>
    <phoneticPr fontId="4"/>
  </si>
  <si>
    <t xml:space="preserve">    50</t>
  </si>
  <si>
    <t>　　55</t>
  </si>
  <si>
    <t xml:space="preserve">    60</t>
  </si>
  <si>
    <t>平成 2</t>
  </si>
  <si>
    <t xml:space="preserve">     7</t>
  </si>
  <si>
    <t xml:space="preserve">   男</t>
  </si>
  <si>
    <t xml:space="preserve"> 15～19歳</t>
  </si>
  <si>
    <t xml:space="preserve"> 20～24歳</t>
  </si>
  <si>
    <t xml:space="preserve"> 25～29歳</t>
  </si>
  <si>
    <t xml:space="preserve"> 30～34歳</t>
  </si>
  <si>
    <t xml:space="preserve"> 35～39歳</t>
  </si>
  <si>
    <t xml:space="preserve"> 40～44歳</t>
  </si>
  <si>
    <t xml:space="preserve"> 45～49歳</t>
  </si>
  <si>
    <t xml:space="preserve"> 50～54歳</t>
  </si>
  <si>
    <t xml:space="preserve"> 55～59歳</t>
  </si>
  <si>
    <t xml:space="preserve"> 60～64歳</t>
  </si>
  <si>
    <t>－</t>
    <phoneticPr fontId="4"/>
  </si>
  <si>
    <t xml:space="preserve"> 65～69歳</t>
  </si>
  <si>
    <t xml:space="preserve"> 70～74歳</t>
  </si>
  <si>
    <t xml:space="preserve"> 75～79歳</t>
  </si>
  <si>
    <t xml:space="preserve"> 80～84歳</t>
  </si>
  <si>
    <t xml:space="preserve"> 85歳以上</t>
  </si>
  <si>
    <t xml:space="preserve">   女</t>
  </si>
  <si>
    <t>注）労働力状態｢不詳｣を含む。</t>
  </si>
  <si>
    <t>資料：総務省統計局「国勢調査報告書」</t>
    <rPh sb="5" eb="6">
      <t>ショウ</t>
    </rPh>
    <phoneticPr fontId="4"/>
  </si>
  <si>
    <t xml:space="preserve">   Ｃ-03 産業，従業上の地位，男女別15歳以上就業者数</t>
  </si>
  <si>
    <t xml:space="preserve">      （平成12年10月 1日現在）</t>
    <phoneticPr fontId="4"/>
  </si>
  <si>
    <t xml:space="preserve">  注)</t>
  </si>
  <si>
    <t xml:space="preserve">  15歳以上</t>
  </si>
  <si>
    <t xml:space="preserve"> 雇人のある</t>
  </si>
  <si>
    <t xml:space="preserve"> 雇人のない</t>
  </si>
  <si>
    <t xml:space="preserve">  家族</t>
  </si>
  <si>
    <t xml:space="preserve">  家庭</t>
  </si>
  <si>
    <t xml:space="preserve"> 就業者数</t>
  </si>
  <si>
    <t xml:space="preserve">  雇用者</t>
  </si>
  <si>
    <t xml:space="preserve">  役  員</t>
  </si>
  <si>
    <t xml:space="preserve"> 自営業主</t>
  </si>
  <si>
    <t xml:space="preserve">  従業者</t>
  </si>
  <si>
    <t xml:space="preserve">  内職者</t>
  </si>
  <si>
    <t xml:space="preserve">     総  数</t>
  </si>
  <si>
    <t>　農  業</t>
  </si>
  <si>
    <t xml:space="preserve">      －</t>
  </si>
  <si>
    <t>　林  業</t>
  </si>
  <si>
    <t>　漁  業</t>
  </si>
  <si>
    <t>　鉱  業</t>
  </si>
  <si>
    <t>　建設業</t>
  </si>
  <si>
    <t>　製造業</t>
  </si>
  <si>
    <t xml:space="preserve">  電気･ｶﾞｽ･熱供給･水道業</t>
  </si>
  <si>
    <t xml:space="preserve">         －</t>
  </si>
  <si>
    <t xml:space="preserve">       －</t>
  </si>
  <si>
    <t>　運輸・通信業</t>
  </si>
  <si>
    <t>　卸売･小売業,飲食店</t>
  </si>
  <si>
    <t>　金融・保険業</t>
  </si>
  <si>
    <t xml:space="preserve">  不動産業</t>
  </si>
  <si>
    <t>　サ－ビス業</t>
  </si>
  <si>
    <t>　公  務</t>
  </si>
  <si>
    <t>　分類不能の産業</t>
  </si>
  <si>
    <t>　　　男</t>
  </si>
  <si>
    <t>　　　女</t>
  </si>
  <si>
    <t>注）従業上の地位｢不詳｣を含む。</t>
  </si>
  <si>
    <t>Ｃ-04 市町村，労働力状態別15歳以上人口</t>
  </si>
  <si>
    <t>（平成12年10月 1日現在）</t>
    <phoneticPr fontId="4"/>
  </si>
  <si>
    <t xml:space="preserve"> 完全失業</t>
  </si>
  <si>
    <t xml:space="preserve"> 男</t>
  </si>
  <si>
    <t>女</t>
  </si>
  <si>
    <t xml:space="preserve"> 女</t>
  </si>
  <si>
    <t xml:space="preserve"> 者数</t>
  </si>
  <si>
    <t>総  数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</si>
  <si>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</si>
  <si>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</si>
  <si>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</si>
  <si>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</si>
  <si>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</si>
  <si>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</si>
  <si>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</si>
  <si>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下津町</t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</si>
  <si>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</si>
  <si>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</si>
  <si>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</si>
  <si>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</si>
  <si>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</si>
  <si>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</si>
  <si>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</si>
  <si>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</si>
  <si>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</si>
  <si>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</si>
  <si>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</si>
  <si>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</si>
  <si>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</si>
  <si>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</si>
  <si>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</si>
  <si>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</si>
  <si>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</si>
  <si>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</si>
  <si>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</si>
  <si>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</si>
  <si>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</si>
  <si>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</si>
  <si>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</si>
  <si>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</si>
  <si>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</si>
  <si>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</si>
  <si>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</si>
  <si>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</si>
  <si>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</si>
  <si>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</si>
  <si>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</si>
  <si>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</si>
  <si>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</si>
  <si>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</si>
  <si>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</si>
  <si>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</si>
  <si>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</si>
  <si>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</si>
  <si>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</si>
  <si>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</si>
  <si>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</si>
  <si>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</si>
  <si>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Ｃ-05 市町村，男女，従業上の地位別15歳以上就業者数</t>
  </si>
  <si>
    <t>Ａ．総数</t>
  </si>
  <si>
    <t>（平成12年10月 1日現在）</t>
    <phoneticPr fontId="4"/>
  </si>
  <si>
    <t>　15歳以上の</t>
  </si>
  <si>
    <t xml:space="preserve"> 就業者総数</t>
  </si>
  <si>
    <t>雇用者</t>
  </si>
  <si>
    <t>役員を除</t>
    <rPh sb="0" eb="2">
      <t>ヤクイン</t>
    </rPh>
    <rPh sb="3" eb="4">
      <t>ノゾ</t>
    </rPh>
    <phoneticPr fontId="4"/>
  </si>
  <si>
    <t>自営業主</t>
    <rPh sb="0" eb="2">
      <t>ジエイ</t>
    </rPh>
    <phoneticPr fontId="4"/>
  </si>
  <si>
    <t>雇人の</t>
  </si>
  <si>
    <t>家庭</t>
    <rPh sb="0" eb="2">
      <t>カテイ</t>
    </rPh>
    <phoneticPr fontId="4"/>
  </si>
  <si>
    <t>家族</t>
    <phoneticPr fontId="4"/>
  </si>
  <si>
    <t>く雇用者</t>
    <rPh sb="1" eb="4">
      <t>コヨウシャ</t>
    </rPh>
    <phoneticPr fontId="4"/>
  </si>
  <si>
    <t>役員</t>
  </si>
  <si>
    <t>総数</t>
  </si>
  <si>
    <t>ある業主</t>
  </si>
  <si>
    <t>ない業主</t>
  </si>
  <si>
    <t>内職者</t>
    <rPh sb="0" eb="2">
      <t>ナイショク</t>
    </rPh>
    <rPh sb="2" eb="3">
      <t>シャ</t>
    </rPh>
    <phoneticPr fontId="4"/>
  </si>
  <si>
    <t>従業者</t>
    <phoneticPr fontId="4"/>
  </si>
  <si>
    <t>総 数</t>
  </si>
  <si>
    <t>－</t>
    <phoneticPr fontId="4"/>
  </si>
  <si>
    <t>注)従業上の地位｢不詳｣含む。</t>
  </si>
  <si>
    <t>Ｂ．男子</t>
  </si>
  <si>
    <t>（平成12年10月 1日現在）</t>
    <phoneticPr fontId="4"/>
  </si>
  <si>
    <t xml:space="preserve"> 男子就業者</t>
  </si>
  <si>
    <t>従業者</t>
    <phoneticPr fontId="4"/>
  </si>
  <si>
    <t>－</t>
    <phoneticPr fontId="4"/>
  </si>
  <si>
    <t>Ｃ．女子</t>
  </si>
  <si>
    <t>（平成12年10月 1日現在）</t>
    <phoneticPr fontId="4"/>
  </si>
  <si>
    <t xml:space="preserve"> 女子就業者</t>
  </si>
  <si>
    <t>Ｃ-06 市町村，産業別15歳以上就業者数</t>
  </si>
  <si>
    <t>第1次産業</t>
    <rPh sb="0" eb="3">
      <t>ダイイチジ</t>
    </rPh>
    <rPh sb="3" eb="5">
      <t>サンギョウ</t>
    </rPh>
    <phoneticPr fontId="4"/>
  </si>
  <si>
    <t>第2次産業</t>
    <rPh sb="0" eb="3">
      <t>ダイニジ</t>
    </rPh>
    <rPh sb="3" eb="5">
      <t>サンギョウ</t>
    </rPh>
    <phoneticPr fontId="4"/>
  </si>
  <si>
    <t>第3次産業</t>
    <rPh sb="0" eb="3">
      <t>ダイサンジ</t>
    </rPh>
    <rPh sb="3" eb="5">
      <t>サンギョウ</t>
    </rPh>
    <phoneticPr fontId="4"/>
  </si>
  <si>
    <t xml:space="preserve"> 電気･ｶﾞｽ･</t>
  </si>
  <si>
    <t xml:space="preserve"> 総  数</t>
  </si>
  <si>
    <t xml:space="preserve"> 農  業</t>
  </si>
  <si>
    <t xml:space="preserve"> 林  業</t>
  </si>
  <si>
    <t xml:space="preserve"> 漁  業</t>
  </si>
  <si>
    <t xml:space="preserve"> 鉱  業</t>
  </si>
  <si>
    <t xml:space="preserve"> 建設業</t>
  </si>
  <si>
    <t xml:space="preserve"> 製造業</t>
  </si>
  <si>
    <t xml:space="preserve"> 熱供給･</t>
    <phoneticPr fontId="4"/>
  </si>
  <si>
    <t xml:space="preserve">  運輸･</t>
    <phoneticPr fontId="4"/>
  </si>
  <si>
    <t xml:space="preserve"> 水道業</t>
  </si>
  <si>
    <t>通信業</t>
  </si>
  <si>
    <t>Ｃ-06 市町村，産業別15歳以上就業者数－続き－</t>
  </si>
  <si>
    <t>卸売･</t>
  </si>
  <si>
    <t xml:space="preserve">  (再掲)</t>
  </si>
  <si>
    <t xml:space="preserve"> 小売業</t>
  </si>
  <si>
    <t>金融･</t>
  </si>
  <si>
    <t xml:space="preserve"> 不動産業</t>
  </si>
  <si>
    <t xml:space="preserve"> ｻ-ﾋﾞｽ業</t>
  </si>
  <si>
    <t xml:space="preserve"> 公  務</t>
  </si>
  <si>
    <t xml:space="preserve"> 分類不能</t>
  </si>
  <si>
    <t xml:space="preserve"> 第1次産業</t>
  </si>
  <si>
    <t xml:space="preserve"> 第2次産業</t>
  </si>
  <si>
    <t xml:space="preserve"> 第3次産業</t>
  </si>
  <si>
    <t xml:space="preserve"> 飲食店</t>
  </si>
  <si>
    <t xml:space="preserve"> 保険業</t>
  </si>
  <si>
    <t>Ｃ-07 一般職業紹介状況（パ－トタイムを含む）</t>
  </si>
  <si>
    <t>職業紹介には「一般職業紹介」,「障害者職業紹介」,「日雇職業紹介」,</t>
  </si>
  <si>
    <t>「新規学卒者職業紹介」がある。</t>
  </si>
  <si>
    <t>有効求職者数（Ａ）</t>
    <rPh sb="0" eb="2">
      <t>ユウコウ</t>
    </rPh>
    <rPh sb="2" eb="5">
      <t>キュウショクシャ</t>
    </rPh>
    <rPh sb="5" eb="6">
      <t>スウ</t>
    </rPh>
    <phoneticPr fontId="4"/>
  </si>
  <si>
    <t>有効求人数（Ｂ）</t>
    <rPh sb="0" eb="2">
      <t>ユウコウ</t>
    </rPh>
    <rPh sb="2" eb="5">
      <t>キュウジンスウ</t>
    </rPh>
    <phoneticPr fontId="4"/>
  </si>
  <si>
    <t>新規求職申込件数</t>
    <phoneticPr fontId="4"/>
  </si>
  <si>
    <t>男</t>
  </si>
  <si>
    <t>女</t>
    <phoneticPr fontId="4"/>
  </si>
  <si>
    <t xml:space="preserve"> 総数 (注</t>
    <phoneticPr fontId="4"/>
  </si>
  <si>
    <t>男</t>
    <phoneticPr fontId="4"/>
  </si>
  <si>
    <t>人</t>
  </si>
  <si>
    <t>件</t>
  </si>
  <si>
    <t>平成 3年度 1991</t>
    <rPh sb="0" eb="2">
      <t>ヘイセイ</t>
    </rPh>
    <rPh sb="4" eb="6">
      <t>ネンド</t>
    </rPh>
    <phoneticPr fontId="4"/>
  </si>
  <si>
    <t>･･･</t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</si>
  <si>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</si>
  <si>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</si>
  <si>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</si>
  <si>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</si>
  <si>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 8     1996</t>
  </si>
  <si>
    <t xml:space="preserve">     9     1997</t>
  </si>
  <si>
    <t xml:space="preserve">    10     1998</t>
  </si>
  <si>
    <t xml:space="preserve">    11     1999</t>
  </si>
  <si>
    <t xml:space="preserve">    12     2000</t>
    <phoneticPr fontId="4"/>
  </si>
  <si>
    <t xml:space="preserve">    13     2001</t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</si>
  <si>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4月</t>
    </r>
    <phoneticPr fontId="4"/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</si>
  <si>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</si>
  <si>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</si>
  <si>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</si>
  <si>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</si>
  <si>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</si>
  <si>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</si>
  <si>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</si>
  <si>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</si>
  <si>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</si>
  <si>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 xml:space="preserve">            2</t>
  </si>
  <si>
    <t xml:space="preserve">            3</t>
  </si>
  <si>
    <t xml:space="preserve">          新規求人数</t>
  </si>
  <si>
    <t>就職件数</t>
  </si>
  <si>
    <t>有効求人倍率（Ｂ／Ａ）</t>
    <phoneticPr fontId="4"/>
  </si>
  <si>
    <r>
      <t xml:space="preserve">総数 </t>
    </r>
    <r>
      <rPr>
        <sz val="11"/>
        <color theme="1"/>
        <rFont val="ＭＳ Ｐゴシック"/>
        <family val="2"/>
        <charset val="128"/>
        <scheme val="minor"/>
      </rPr>
      <t>(注</t>
    </r>
    <rPh sb="4" eb="5">
      <t>チュウ</t>
    </rPh>
    <phoneticPr fontId="4"/>
  </si>
  <si>
    <t>女</t>
    <rPh sb="0" eb="1">
      <t>オンナ</t>
    </rPh>
    <phoneticPr fontId="4"/>
  </si>
  <si>
    <t>倍</t>
    <rPh sb="0" eb="1">
      <t>バイ</t>
    </rPh>
    <phoneticPr fontId="4"/>
  </si>
  <si>
    <t>･･･</t>
    <phoneticPr fontId="4"/>
  </si>
  <si>
    <t xml:space="preserve">    12     2000</t>
    <phoneticPr fontId="4"/>
  </si>
  <si>
    <t xml:space="preserve">    13     2001</t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</si>
  <si>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4月</t>
    </r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</si>
  <si>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</si>
  <si>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r>
      <t>注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総数に男女不問を含む。</t>
    </r>
    <rPh sb="0" eb="1">
      <t>チュウ</t>
    </rPh>
    <rPh sb="3" eb="5">
      <t>ソウスウ</t>
    </rPh>
    <rPh sb="6" eb="8">
      <t>ダンジョ</t>
    </rPh>
    <rPh sb="8" eb="10">
      <t>フモン</t>
    </rPh>
    <rPh sb="11" eb="12">
      <t>フク</t>
    </rPh>
    <phoneticPr fontId="4"/>
  </si>
  <si>
    <t>資料：和歌山労働局職業安定部職業安定課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</t>
    </rPh>
    <rPh sb="18" eb="19">
      <t>カ</t>
    </rPh>
    <phoneticPr fontId="4"/>
  </si>
  <si>
    <t>Ｃ-08 一般職業紹介 産業別・規模別新規求人数</t>
    <rPh sb="14" eb="15">
      <t>ベツ</t>
    </rPh>
    <phoneticPr fontId="4"/>
  </si>
  <si>
    <t>（パ－トタイムを含む）</t>
  </si>
  <si>
    <t xml:space="preserve">  単位：人</t>
    <phoneticPr fontId="4"/>
  </si>
  <si>
    <t>1995</t>
  </si>
  <si>
    <t>1996</t>
  </si>
  <si>
    <t>1997</t>
  </si>
  <si>
    <t>1998</t>
  </si>
  <si>
    <t>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</si>
  <si>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</si>
  <si>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平成 7年度</t>
  </si>
  <si>
    <t xml:space="preserve"> 平成 8年度</t>
  </si>
  <si>
    <t xml:space="preserve"> 平成 9年度</t>
  </si>
  <si>
    <t xml:space="preserve"> 平成10年度</t>
  </si>
  <si>
    <t xml:space="preserve"> 平成11年度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</si>
  <si>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</si>
  <si>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</si>
  <si>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>農林水産業</t>
  </si>
  <si>
    <t>鉱業</t>
  </si>
  <si>
    <t>建設業</t>
  </si>
  <si>
    <t>製造業</t>
  </si>
  <si>
    <t xml:space="preserve">  食料品</t>
  </si>
  <si>
    <t xml:space="preserve">  飲料･たばこ</t>
  </si>
  <si>
    <t xml:space="preserve">  繊維工業</t>
  </si>
  <si>
    <t xml:space="preserve">  衣服･その他</t>
  </si>
  <si>
    <t xml:space="preserve">  木材･木製品</t>
  </si>
  <si>
    <t xml:space="preserve">  家具･装備品</t>
  </si>
  <si>
    <t xml:space="preserve">  パルプ･紙</t>
  </si>
  <si>
    <t xml:space="preserve">  出版･印刷</t>
  </si>
  <si>
    <t xml:space="preserve">  化学工業</t>
  </si>
  <si>
    <t xml:space="preserve">  石油･石炭</t>
  </si>
  <si>
    <t xml:space="preserve">  プラスチック</t>
  </si>
  <si>
    <t xml:space="preserve">  ゴム製品</t>
  </si>
  <si>
    <t xml:space="preserve">  窯業･土石</t>
  </si>
  <si>
    <t xml:space="preserve">  鉄鋼業</t>
  </si>
  <si>
    <t xml:space="preserve">  非鉄金属</t>
  </si>
  <si>
    <t xml:space="preserve">  金属製品</t>
  </si>
  <si>
    <t>　機械器具</t>
  </si>
  <si>
    <t>一般機械器具</t>
  </si>
  <si>
    <t>電気機械器具</t>
  </si>
  <si>
    <t>輸送用機械器具</t>
  </si>
  <si>
    <t>精密機械器具</t>
  </si>
  <si>
    <t xml:space="preserve">  その他製造業</t>
  </si>
  <si>
    <t>電気･ガス･水道業</t>
  </si>
  <si>
    <t>運輸･通信業</t>
  </si>
  <si>
    <t>卸売･小売業,飲食店</t>
  </si>
  <si>
    <t>金融･保険業</t>
  </si>
  <si>
    <t>不動産業</t>
  </si>
  <si>
    <t>サ－ビス業</t>
  </si>
  <si>
    <t>公務</t>
  </si>
  <si>
    <t>規模別</t>
  </si>
  <si>
    <t xml:space="preserve"> 29人以下</t>
  </si>
  <si>
    <t xml:space="preserve"> 30～ 99人</t>
  </si>
  <si>
    <t>100～299人</t>
  </si>
  <si>
    <t>300～499人</t>
  </si>
  <si>
    <t>500～999人</t>
  </si>
  <si>
    <t>1,000人以上</t>
  </si>
  <si>
    <t>資料：和歌山労働局職業安定部職業安定課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9">
      <t>アンテイカ</t>
    </rPh>
    <phoneticPr fontId="4"/>
  </si>
  <si>
    <t>Ｃ-09 一般職業紹介 中高年齢者</t>
  </si>
  <si>
    <t>中高年齢者とは，年齢45歳以上の者（パ－トタイムを除く）</t>
  </si>
  <si>
    <t>有効求職者数（A)</t>
    <rPh sb="0" eb="2">
      <t>ユウコウ</t>
    </rPh>
    <rPh sb="2" eb="5">
      <t>キュウショクシャ</t>
    </rPh>
    <rPh sb="5" eb="6">
      <t>スウ</t>
    </rPh>
    <phoneticPr fontId="4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</si>
  <si>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</si>
  <si>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</si>
  <si>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</si>
  <si>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人</t>
    <rPh sb="0" eb="1">
      <t>ニン</t>
    </rPh>
    <phoneticPr fontId="4"/>
  </si>
  <si>
    <t>件</t>
    <rPh sb="0" eb="1">
      <t>ケン</t>
    </rPh>
    <phoneticPr fontId="4"/>
  </si>
  <si>
    <t>　</t>
    <phoneticPr fontId="4"/>
  </si>
  <si>
    <t>平成2年度  1990</t>
    <rPh sb="0" eb="2">
      <t>ヘイセイ</t>
    </rPh>
    <rPh sb="3" eb="5">
      <t>ネンド</t>
    </rPh>
    <phoneticPr fontId="4"/>
  </si>
  <si>
    <t xml:space="preserve">    3      1991</t>
    <phoneticPr fontId="4"/>
  </si>
  <si>
    <t xml:space="preserve">    4      1992</t>
    <phoneticPr fontId="4"/>
  </si>
  <si>
    <t xml:space="preserve">    5      1993</t>
    <phoneticPr fontId="4"/>
  </si>
  <si>
    <t xml:space="preserve">    6      1994</t>
    <phoneticPr fontId="4"/>
  </si>
  <si>
    <t xml:space="preserve">    7      1995</t>
    <phoneticPr fontId="4"/>
  </si>
  <si>
    <t xml:space="preserve">    8      1996</t>
    <phoneticPr fontId="4"/>
  </si>
  <si>
    <t xml:space="preserve">    9      1997</t>
    <phoneticPr fontId="4"/>
  </si>
  <si>
    <t xml:space="preserve">   10      1998</t>
    <phoneticPr fontId="4"/>
  </si>
  <si>
    <t xml:space="preserve">   11      1999</t>
    <phoneticPr fontId="4"/>
  </si>
  <si>
    <t xml:space="preserve">   12      2000</t>
    <phoneticPr fontId="4"/>
  </si>
  <si>
    <t xml:space="preserve">   13     2001</t>
    <phoneticPr fontId="4"/>
  </si>
  <si>
    <t>就職件数（Ｂ）</t>
    <rPh sb="0" eb="2">
      <t>シュウショク</t>
    </rPh>
    <rPh sb="2" eb="4">
      <t>ケンスウ</t>
    </rPh>
    <phoneticPr fontId="4"/>
  </si>
  <si>
    <t>就職率（Ｂ／Ａ×１００）</t>
    <rPh sb="0" eb="3">
      <t>シュウショクリツ</t>
    </rPh>
    <phoneticPr fontId="4"/>
  </si>
  <si>
    <t>%</t>
    <phoneticPr fontId="4"/>
  </si>
  <si>
    <t xml:space="preserve">    3      1991</t>
    <phoneticPr fontId="4"/>
  </si>
  <si>
    <t xml:space="preserve">    4      1992</t>
    <phoneticPr fontId="4"/>
  </si>
  <si>
    <t xml:space="preserve">    5      1993</t>
    <phoneticPr fontId="4"/>
  </si>
  <si>
    <t xml:space="preserve">    6      1994</t>
    <phoneticPr fontId="4"/>
  </si>
  <si>
    <t xml:space="preserve">    7      1995</t>
    <phoneticPr fontId="4"/>
  </si>
  <si>
    <t xml:space="preserve">    8      1996</t>
    <phoneticPr fontId="4"/>
  </si>
  <si>
    <t xml:space="preserve">    9      1997</t>
    <phoneticPr fontId="4"/>
  </si>
  <si>
    <t xml:space="preserve">   10      1998</t>
    <phoneticPr fontId="4"/>
  </si>
  <si>
    <t xml:space="preserve">   11      1999</t>
    <phoneticPr fontId="4"/>
  </si>
  <si>
    <t xml:space="preserve">   12      2000</t>
    <phoneticPr fontId="4"/>
  </si>
  <si>
    <t xml:space="preserve">   13     2001</t>
    <phoneticPr fontId="4"/>
  </si>
  <si>
    <t>資料：和歌山労働局職業安定部職業安定課</t>
    <rPh sb="0" eb="2">
      <t>シリョウ</t>
    </rPh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</t>
    </rPh>
    <rPh sb="18" eb="19">
      <t>カ</t>
    </rPh>
    <phoneticPr fontId="4"/>
  </si>
  <si>
    <t>Ｃ-10 障害者職業紹介</t>
    <rPh sb="5" eb="8">
      <t>ショウガイシャ</t>
    </rPh>
    <rPh sb="8" eb="10">
      <t>ショクギョウ</t>
    </rPh>
    <rPh sb="10" eb="12">
      <t>ショウカイ</t>
    </rPh>
    <phoneticPr fontId="4"/>
  </si>
  <si>
    <t>年度末現在有効求職者</t>
    <rPh sb="0" eb="3">
      <t>ネンドマツ</t>
    </rPh>
    <rPh sb="3" eb="5">
      <t>ゲンザイ</t>
    </rPh>
    <rPh sb="5" eb="7">
      <t>ユウコウ</t>
    </rPh>
    <rPh sb="7" eb="10">
      <t>キュウショクシャ</t>
    </rPh>
    <phoneticPr fontId="4"/>
  </si>
  <si>
    <t>新規求職申込件数</t>
    <rPh sb="0" eb="2">
      <t>シンキ</t>
    </rPh>
    <rPh sb="2" eb="3">
      <t>キュウ</t>
    </rPh>
    <rPh sb="3" eb="4">
      <t>キュウショクシャ</t>
    </rPh>
    <rPh sb="4" eb="6">
      <t>モウシコミ</t>
    </rPh>
    <rPh sb="6" eb="8">
      <t>ケンスウ</t>
    </rPh>
    <phoneticPr fontId="4"/>
  </si>
  <si>
    <t>就職件数</t>
    <rPh sb="0" eb="2">
      <t>シュウショク</t>
    </rPh>
    <rPh sb="2" eb="4">
      <t>ケンスウ</t>
    </rPh>
    <phoneticPr fontId="4"/>
  </si>
  <si>
    <t xml:space="preserve">  身体</t>
    <rPh sb="2" eb="4">
      <t>シンタイ</t>
    </rPh>
    <phoneticPr fontId="4"/>
  </si>
  <si>
    <t xml:space="preserve">  知的</t>
    <rPh sb="2" eb="4">
      <t>チテキ</t>
    </rPh>
    <phoneticPr fontId="4"/>
  </si>
  <si>
    <t xml:space="preserve"> その他</t>
    <rPh sb="1" eb="4">
      <t>ソノホカ</t>
    </rPh>
    <phoneticPr fontId="4"/>
  </si>
  <si>
    <t xml:space="preserve">  障害者</t>
    <rPh sb="2" eb="5">
      <t>ショウガイシャ</t>
    </rPh>
    <phoneticPr fontId="4"/>
  </si>
  <si>
    <t xml:space="preserve"> の障害者</t>
    <rPh sb="2" eb="5">
      <t>ショウガイシャ</t>
    </rPh>
    <phoneticPr fontId="4"/>
  </si>
  <si>
    <t xml:space="preserve">    └──┬──┘</t>
    <phoneticPr fontId="4"/>
  </si>
  <si>
    <t xml:space="preserve">    └──┬──┘</t>
    <phoneticPr fontId="4"/>
  </si>
  <si>
    <t>人</t>
    <rPh sb="0" eb="1">
      <t>ヒト</t>
    </rPh>
    <phoneticPr fontId="4"/>
  </si>
  <si>
    <t>資料：和歌山労働局職業安定部職業安定課</t>
    <rPh sb="0" eb="2">
      <t>シリョウ</t>
    </rPh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アンテイカ</t>
    </rPh>
    <rPh sb="18" eb="19">
      <t>カ</t>
    </rPh>
    <phoneticPr fontId="4"/>
  </si>
  <si>
    <t>Ｃ-11 日雇職業紹介</t>
  </si>
  <si>
    <t>新規求職</t>
    <rPh sb="0" eb="2">
      <t>シンキ</t>
    </rPh>
    <rPh sb="2" eb="4">
      <t>キュウショク</t>
    </rPh>
    <phoneticPr fontId="4"/>
  </si>
  <si>
    <t>有効求</t>
    <rPh sb="0" eb="2">
      <t>ユウコウ</t>
    </rPh>
    <rPh sb="2" eb="3">
      <t>モトム</t>
    </rPh>
    <phoneticPr fontId="4"/>
  </si>
  <si>
    <t>新規求</t>
    <rPh sb="0" eb="2">
      <t>シンキ</t>
    </rPh>
    <rPh sb="2" eb="3">
      <t>モトム</t>
    </rPh>
    <phoneticPr fontId="4"/>
  </si>
  <si>
    <t>申込件数</t>
    <rPh sb="0" eb="2">
      <t>モウシコミ</t>
    </rPh>
    <rPh sb="2" eb="4">
      <t>ケンスウ</t>
    </rPh>
    <phoneticPr fontId="4"/>
  </si>
  <si>
    <t>職者数</t>
    <rPh sb="0" eb="1">
      <t>ショク</t>
    </rPh>
    <rPh sb="1" eb="2">
      <t>シャ</t>
    </rPh>
    <rPh sb="2" eb="3">
      <t>スウ</t>
    </rPh>
    <phoneticPr fontId="4"/>
  </si>
  <si>
    <t>人延数</t>
    <rPh sb="0" eb="1">
      <t>ヒト</t>
    </rPh>
    <rPh sb="1" eb="2">
      <t>エン</t>
    </rPh>
    <rPh sb="2" eb="3">
      <t>スウ</t>
    </rPh>
    <phoneticPr fontId="4"/>
  </si>
  <si>
    <t>就労実人員</t>
    <rPh sb="0" eb="2">
      <t>シュウロウ</t>
    </rPh>
    <rPh sb="2" eb="3">
      <t>ジツ</t>
    </rPh>
    <rPh sb="3" eb="5">
      <t>ジンイン</t>
    </rPh>
    <phoneticPr fontId="4"/>
  </si>
  <si>
    <t>就労延数</t>
    <rPh sb="0" eb="2">
      <t>シュウロウ</t>
    </rPh>
    <rPh sb="2" eb="3">
      <t>エン</t>
    </rPh>
    <rPh sb="3" eb="4">
      <t>スウ</t>
    </rPh>
    <phoneticPr fontId="4"/>
  </si>
  <si>
    <t>不就労延数</t>
    <rPh sb="0" eb="1">
      <t>フ</t>
    </rPh>
    <rPh sb="1" eb="3">
      <t>シュウロウ</t>
    </rPh>
    <rPh sb="3" eb="4">
      <t>エン</t>
    </rPh>
    <rPh sb="4" eb="5">
      <t>スウ</t>
    </rPh>
    <phoneticPr fontId="4"/>
  </si>
  <si>
    <t xml:space="preserve"> 平成5年度 1993</t>
    <rPh sb="1" eb="3">
      <t>ヘイセイ</t>
    </rPh>
    <rPh sb="4" eb="6">
      <t>ネンド</t>
    </rPh>
    <phoneticPr fontId="4"/>
  </si>
  <si>
    <t xml:space="preserve">     6     1994</t>
    <phoneticPr fontId="4"/>
  </si>
  <si>
    <t xml:space="preserve">     7     1995</t>
    <phoneticPr fontId="4"/>
  </si>
  <si>
    <t xml:space="preserve">     8     1996</t>
    <phoneticPr fontId="4"/>
  </si>
  <si>
    <t>－</t>
    <phoneticPr fontId="4"/>
  </si>
  <si>
    <t xml:space="preserve">     9     1997</t>
    <phoneticPr fontId="4"/>
  </si>
  <si>
    <t xml:space="preserve">    10     1998</t>
    <phoneticPr fontId="4"/>
  </si>
  <si>
    <t xml:space="preserve">    11     1999</t>
    <phoneticPr fontId="4"/>
  </si>
  <si>
    <t xml:space="preserve">    12     2000</t>
    <phoneticPr fontId="4"/>
  </si>
  <si>
    <t xml:space="preserve">    13    2001</t>
    <phoneticPr fontId="4"/>
  </si>
  <si>
    <t>資料：和歌山労働局職業安定部職業安定課</t>
    <rPh sb="0" eb="2">
      <t>シリョウ</t>
    </rPh>
    <rPh sb="3" eb="6">
      <t>ワカヤマ</t>
    </rPh>
    <rPh sb="6" eb="8">
      <t>ロウドウ</t>
    </rPh>
    <rPh sb="8" eb="9">
      <t>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</t>
    </rPh>
    <rPh sb="18" eb="19">
      <t>カ</t>
    </rPh>
    <phoneticPr fontId="4"/>
  </si>
  <si>
    <t>Ｃ-12 新規学卒者職業紹介</t>
  </si>
  <si>
    <t>Ａ．中学校</t>
  </si>
  <si>
    <t>　    　( 3月卒業者)</t>
  </si>
  <si>
    <t xml:space="preserve"> 就職希望</t>
  </si>
  <si>
    <t>求人数</t>
  </si>
  <si>
    <t xml:space="preserve"> 就職者数</t>
  </si>
  <si>
    <t>うち県内</t>
  </si>
  <si>
    <t>求人倍率</t>
  </si>
  <si>
    <t>就職率</t>
  </si>
  <si>
    <t xml:space="preserve"> 県内就職率</t>
  </si>
  <si>
    <t>者数(A)</t>
  </si>
  <si>
    <t xml:space="preserve">    (B)</t>
  </si>
  <si>
    <t xml:space="preserve">    (C)</t>
  </si>
  <si>
    <t xml:space="preserve">    (D)</t>
  </si>
  <si>
    <t>（B/A）</t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</si>
  <si>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C/A×100)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</si>
  <si>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D/C×100)</t>
    </r>
    <phoneticPr fontId="4"/>
  </si>
  <si>
    <t>％</t>
  </si>
  <si>
    <t>全数</t>
  </si>
  <si>
    <t>　平成7年  1995</t>
    <rPh sb="1" eb="3">
      <t>ヘイセイ</t>
    </rPh>
    <rPh sb="4" eb="5">
      <t>ネン</t>
    </rPh>
    <phoneticPr fontId="4"/>
  </si>
  <si>
    <t xml:space="preserve">      8    1996</t>
    <phoneticPr fontId="4"/>
  </si>
  <si>
    <t xml:space="preserve">      9    1997</t>
    <phoneticPr fontId="4"/>
  </si>
  <si>
    <t xml:space="preserve">     10    1998</t>
    <phoneticPr fontId="4"/>
  </si>
  <si>
    <t xml:space="preserve">     11    1999</t>
    <phoneticPr fontId="4"/>
  </si>
  <si>
    <t xml:space="preserve">     12    2000</t>
    <phoneticPr fontId="4"/>
  </si>
  <si>
    <t xml:space="preserve">     13    2001</t>
    <phoneticPr fontId="4"/>
  </si>
  <si>
    <t xml:space="preserve">    14    2002</t>
    <phoneticPr fontId="4"/>
  </si>
  <si>
    <t>Ｂ．高等学校</t>
  </si>
  <si>
    <t>就職希望</t>
    <rPh sb="0" eb="2">
      <t>シュウショク</t>
    </rPh>
    <rPh sb="2" eb="4">
      <t>キボウ</t>
    </rPh>
    <phoneticPr fontId="4"/>
  </si>
  <si>
    <t>求人倍率</t>
    <rPh sb="0" eb="2">
      <t>キュウジン</t>
    </rPh>
    <rPh sb="2" eb="4">
      <t>バイリツ</t>
    </rPh>
    <phoneticPr fontId="4"/>
  </si>
  <si>
    <t>就職率</t>
    <rPh sb="0" eb="2">
      <t>シュウショク</t>
    </rPh>
    <rPh sb="2" eb="3">
      <t>リツ</t>
    </rPh>
    <phoneticPr fontId="4"/>
  </si>
  <si>
    <t>県内就職率</t>
    <rPh sb="0" eb="2">
      <t>ケンナイ</t>
    </rPh>
    <rPh sb="2" eb="4">
      <t>シュウショク</t>
    </rPh>
    <rPh sb="4" eb="5">
      <t>リツ</t>
    </rPh>
    <phoneticPr fontId="4"/>
  </si>
  <si>
    <r>
      <t xml:space="preserve">  </t>
    </r>
    <r>
      <rPr>
        <sz val="14"/>
        <rFont val="ＭＳ 明朝"/>
        <family val="1"/>
        <charset val="128"/>
      </rPr>
      <t>者数(</t>
    </r>
    <r>
      <rPr>
        <sz val="11"/>
        <color theme="1"/>
        <rFont val="ＭＳ Ｐゴシック"/>
        <family val="2"/>
        <charset val="128"/>
        <scheme val="minor"/>
      </rPr>
      <t>A)</t>
    </r>
    <rPh sb="2" eb="3">
      <t>シャ</t>
    </rPh>
    <rPh sb="3" eb="4">
      <t>スウ</t>
    </rPh>
    <phoneticPr fontId="4"/>
  </si>
  <si>
    <t>求人数(B)</t>
    <rPh sb="0" eb="3">
      <t>キュウジンスウ</t>
    </rPh>
    <phoneticPr fontId="4"/>
  </si>
  <si>
    <t>就職者数（C)</t>
    <rPh sb="0" eb="2">
      <t>シュウショク</t>
    </rPh>
    <rPh sb="2" eb="3">
      <t>シャ</t>
    </rPh>
    <rPh sb="3" eb="4">
      <t>スウ</t>
    </rPh>
    <phoneticPr fontId="4"/>
  </si>
  <si>
    <t>うち県内（D)</t>
    <rPh sb="2" eb="4">
      <t>ケンナイ</t>
    </rPh>
    <phoneticPr fontId="4"/>
  </si>
  <si>
    <t>（B/A)</t>
    <phoneticPr fontId="4"/>
  </si>
  <si>
    <t>（D/C×100）</t>
    <phoneticPr fontId="4"/>
  </si>
  <si>
    <t>％</t>
    <phoneticPr fontId="4"/>
  </si>
  <si>
    <t>全数</t>
    <rPh sb="0" eb="2">
      <t>ゼンスウ</t>
    </rPh>
    <phoneticPr fontId="4"/>
  </si>
  <si>
    <t xml:space="preserve">      8    1996</t>
    <phoneticPr fontId="4"/>
  </si>
  <si>
    <t xml:space="preserve">      9    1997</t>
    <phoneticPr fontId="4"/>
  </si>
  <si>
    <t xml:space="preserve">     10    1998</t>
    <phoneticPr fontId="4"/>
  </si>
  <si>
    <t xml:space="preserve">     11    1999</t>
    <phoneticPr fontId="4"/>
  </si>
  <si>
    <t xml:space="preserve">     12    2000</t>
    <phoneticPr fontId="4"/>
  </si>
  <si>
    <t xml:space="preserve">     13    2001</t>
    <phoneticPr fontId="4"/>
  </si>
  <si>
    <t xml:space="preserve">    14    2002</t>
    <phoneticPr fontId="4"/>
  </si>
  <si>
    <t>安定所別　和歌山</t>
    <rPh sb="0" eb="2">
      <t>アンテイ</t>
    </rPh>
    <rPh sb="2" eb="3">
      <t>ショ</t>
    </rPh>
    <rPh sb="3" eb="4">
      <t>ベツ</t>
    </rPh>
    <rPh sb="5" eb="8">
      <t>ワカヤマ</t>
    </rPh>
    <phoneticPr fontId="4"/>
  </si>
  <si>
    <t>　　　　　新宮</t>
    <rPh sb="5" eb="7">
      <t>シングウ</t>
    </rPh>
    <phoneticPr fontId="4"/>
  </si>
  <si>
    <t>　　　　　田辺</t>
    <rPh sb="5" eb="7">
      <t>タナベ</t>
    </rPh>
    <phoneticPr fontId="4"/>
  </si>
  <si>
    <t>　　　　　御坊</t>
    <rPh sb="5" eb="7">
      <t>ゴボウ</t>
    </rPh>
    <phoneticPr fontId="4"/>
  </si>
  <si>
    <t>　　　　　湯浅</t>
    <rPh sb="5" eb="7">
      <t>ユアサ</t>
    </rPh>
    <phoneticPr fontId="4"/>
  </si>
  <si>
    <t>　　　　　海南</t>
    <rPh sb="5" eb="7">
      <t>カイナン</t>
    </rPh>
    <phoneticPr fontId="4"/>
  </si>
  <si>
    <t>　　　　　橋本</t>
    <rPh sb="5" eb="7">
      <t>ハシモト</t>
    </rPh>
    <phoneticPr fontId="4"/>
  </si>
  <si>
    <t>　　　　　串本</t>
    <rPh sb="5" eb="7">
      <t>クシモト</t>
    </rPh>
    <phoneticPr fontId="4"/>
  </si>
  <si>
    <t>Ｃ-13 職業訓練</t>
  </si>
  <si>
    <t>Ａ．普通職業訓練（普通課程，短期課程）</t>
  </si>
  <si>
    <t xml:space="preserve">  定員数</t>
  </si>
  <si>
    <t xml:space="preserve"> 応募者数</t>
  </si>
  <si>
    <t xml:space="preserve"> 入校者数</t>
  </si>
  <si>
    <t xml:space="preserve"> 修了者数</t>
  </si>
  <si>
    <t xml:space="preserve"> 自営,</t>
  </si>
  <si>
    <t xml:space="preserve"> 県内就職</t>
  </si>
  <si>
    <t xml:space="preserve"> 県外就職</t>
  </si>
  <si>
    <t xml:space="preserve"> その他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</si>
  <si>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年度 19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0</t>
    </r>
    <phoneticPr fontId="4"/>
  </si>
  <si>
    <t xml:space="preserve">    60     1985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</si>
  <si>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</si>
  <si>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</si>
  <si>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</si>
  <si>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</si>
  <si>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</si>
  <si>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13    2001</t>
    <phoneticPr fontId="4"/>
  </si>
  <si>
    <t>県立和歌山</t>
  </si>
  <si>
    <t>高等技術専門校</t>
  </si>
  <si>
    <t>普通課程</t>
  </si>
  <si>
    <t>理容科</t>
  </si>
  <si>
    <t>自動車工学科</t>
  </si>
  <si>
    <t>情報ﾏﾈｼﾞﾒﾝﾄ科</t>
  </si>
  <si>
    <t>生産機械科</t>
    <rPh sb="0" eb="2">
      <t>セイサン</t>
    </rPh>
    <rPh sb="2" eb="4">
      <t>キカイ</t>
    </rPh>
    <phoneticPr fontId="4"/>
  </si>
  <si>
    <t>電子工学科</t>
  </si>
  <si>
    <t>ﾃﾞｻﾞｲﾝ木工科</t>
  </si>
  <si>
    <t>短期課程</t>
  </si>
  <si>
    <t>建築科</t>
  </si>
  <si>
    <t>県立田辺</t>
  </si>
  <si>
    <t>ＯＡ経理科</t>
  </si>
  <si>
    <t>塑性工芸科</t>
  </si>
  <si>
    <t>県立新宮</t>
  </si>
  <si>
    <t>溶接技術科</t>
    <rPh sb="0" eb="2">
      <t>ヨウセツ</t>
    </rPh>
    <rPh sb="2" eb="5">
      <t>ギジュツカ</t>
    </rPh>
    <phoneticPr fontId="4"/>
  </si>
  <si>
    <t>資料：県労働企画課</t>
    <rPh sb="4" eb="6">
      <t>ロウドウ</t>
    </rPh>
    <rPh sb="6" eb="8">
      <t>キカク</t>
    </rPh>
    <phoneticPr fontId="4"/>
  </si>
  <si>
    <t>Ｂ．普通職業訓練（短期課程）</t>
  </si>
  <si>
    <t xml:space="preserve"> 単位：人</t>
    <phoneticPr fontId="4"/>
  </si>
  <si>
    <t>応募者数</t>
    <phoneticPr fontId="4"/>
  </si>
  <si>
    <t>入校者数</t>
    <phoneticPr fontId="4"/>
  </si>
  <si>
    <t>修了者数</t>
    <phoneticPr fontId="4"/>
  </si>
  <si>
    <t>県内就職</t>
    <phoneticPr fontId="4"/>
  </si>
  <si>
    <t>県外就職</t>
    <phoneticPr fontId="4"/>
  </si>
  <si>
    <t>昭和55年度 1980</t>
    <phoneticPr fontId="4"/>
  </si>
  <si>
    <t>平成 2　　 1990</t>
    <phoneticPr fontId="4"/>
  </si>
  <si>
    <t xml:space="preserve">   13     2001</t>
    <phoneticPr fontId="4"/>
  </si>
  <si>
    <t>和歌山職業能力</t>
  </si>
  <si>
    <t>開発促進センタ－</t>
  </si>
  <si>
    <t>ﾃｸﾆｶﾙｵﾍﾟﾚ-ｼｮﾝ科 4月開講</t>
  </si>
  <si>
    <t xml:space="preserve">          7</t>
  </si>
  <si>
    <t xml:space="preserve">         10</t>
  </si>
  <si>
    <t xml:space="preserve">          1</t>
  </si>
  <si>
    <t>金属加工科      4月開講</t>
  </si>
  <si>
    <t>ビル管理科      4月開講</t>
  </si>
  <si>
    <t>ﾋﾞｼﾞﾈｽﾜ-ｸ科     4月開講</t>
  </si>
  <si>
    <t>ビル管理科　　　4月開講</t>
    <rPh sb="2" eb="4">
      <t>カンリ</t>
    </rPh>
    <rPh sb="4" eb="5">
      <t>カ</t>
    </rPh>
    <rPh sb="9" eb="10">
      <t>ツキ</t>
    </rPh>
    <rPh sb="10" eb="12">
      <t>カイコウ</t>
    </rPh>
    <phoneticPr fontId="4"/>
  </si>
  <si>
    <t xml:space="preserve"> （夜間）</t>
    <phoneticPr fontId="4"/>
  </si>
  <si>
    <t xml:space="preserve"> 同 センタ－  日高分所</t>
  </si>
  <si>
    <r>
      <t xml:space="preserve">ＯＡシステム科 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月開講</t>
    </r>
    <phoneticPr fontId="4"/>
  </si>
  <si>
    <t>Ｃ-14 労働組合組織状況</t>
  </si>
  <si>
    <t>Ａ．産業・地域別労働組合数及び組合員数</t>
    <rPh sb="13" eb="14">
      <t>オヨ</t>
    </rPh>
    <rPh sb="15" eb="17">
      <t>クミアイ</t>
    </rPh>
    <rPh sb="17" eb="19">
      <t>インスウ</t>
    </rPh>
    <phoneticPr fontId="4"/>
  </si>
  <si>
    <t>（ 6月30日現在）</t>
    <phoneticPr fontId="4"/>
  </si>
  <si>
    <t xml:space="preserve"> 田辺市</t>
  </si>
  <si>
    <t xml:space="preserve"> 新宮市</t>
  </si>
  <si>
    <t>年次，産業</t>
  </si>
  <si>
    <t>海草郡</t>
  </si>
  <si>
    <t>那賀郡</t>
  </si>
  <si>
    <t>伊都郡</t>
  </si>
  <si>
    <t>有田郡</t>
  </si>
  <si>
    <t>日高郡</t>
  </si>
  <si>
    <t>西牟婁郡</t>
  </si>
  <si>
    <t>東牟婁郡</t>
  </si>
  <si>
    <t>組合数</t>
  </si>
  <si>
    <r>
      <t>昭和4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 197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 xml:space="preserve"> </t>
    </r>
    <phoneticPr fontId="4"/>
  </si>
  <si>
    <t xml:space="preserve">　　50年 1975 </t>
    <phoneticPr fontId="4"/>
  </si>
  <si>
    <t>　　55　 1980</t>
  </si>
  <si>
    <t>　　60　 1985</t>
  </si>
  <si>
    <t>平成 2   1990</t>
  </si>
  <si>
    <t>　　 7　 1995</t>
  </si>
  <si>
    <t>　　11　 1999</t>
  </si>
  <si>
    <t>　　12　 2000</t>
    <phoneticPr fontId="4"/>
  </si>
  <si>
    <r>
      <t>　　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　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</si>
  <si>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　　14　 2002</t>
    <phoneticPr fontId="4"/>
  </si>
  <si>
    <t>電気・ガス・水道業</t>
  </si>
  <si>
    <t>運輸・通信業</t>
  </si>
  <si>
    <t>金融・保険業</t>
  </si>
  <si>
    <t>国家公務</t>
  </si>
  <si>
    <t>地方公務</t>
  </si>
  <si>
    <t>分類不能</t>
  </si>
  <si>
    <t>組合員数</t>
  </si>
  <si>
    <t>（人）</t>
  </si>
  <si>
    <r>
      <t>昭和45年 197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 xml:space="preserve"> </t>
    </r>
    <phoneticPr fontId="4"/>
  </si>
  <si>
    <t xml:space="preserve">　　50年 1975 </t>
    <phoneticPr fontId="4"/>
  </si>
  <si>
    <t>　　12　 2000</t>
    <phoneticPr fontId="4"/>
  </si>
  <si>
    <r>
      <t>　　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　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</si>
  <si>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　　14　 2002</t>
    <phoneticPr fontId="4"/>
  </si>
  <si>
    <t>資料：県労働企画課「和歌山県労働組合名簿」</t>
    <rPh sb="4" eb="6">
      <t>ロウドウ</t>
    </rPh>
    <rPh sb="6" eb="8">
      <t>キカク</t>
    </rPh>
    <phoneticPr fontId="4"/>
  </si>
  <si>
    <t xml:space="preserve"> Ｂ．主要団体，法規，地域別労働組合員数（ 6月30日現在）</t>
  </si>
  <si>
    <t xml:space="preserve"> 年次，団体，法規</t>
  </si>
  <si>
    <t xml:space="preserve"> 和歌山市</t>
  </si>
  <si>
    <t>平成10年 1998</t>
  </si>
  <si>
    <t>連合和歌山</t>
  </si>
  <si>
    <t>県地評</t>
  </si>
  <si>
    <t>その他の組織</t>
  </si>
  <si>
    <t>無加盟</t>
  </si>
  <si>
    <t>平成11年 1999</t>
  </si>
  <si>
    <t>平成12年 2000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</si>
  <si>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2001</t>
    </r>
    <phoneticPr fontId="4"/>
  </si>
  <si>
    <t>平成14年 2002</t>
    <phoneticPr fontId="4"/>
  </si>
  <si>
    <t>労組法</t>
  </si>
  <si>
    <t xml:space="preserve">    連合和歌山</t>
  </si>
  <si>
    <t xml:space="preserve">    県地評</t>
  </si>
  <si>
    <t xml:space="preserve">    その他組織</t>
  </si>
  <si>
    <t xml:space="preserve">    無加盟</t>
  </si>
  <si>
    <t>国労法</t>
  </si>
  <si>
    <t>－</t>
    <phoneticPr fontId="4"/>
  </si>
  <si>
    <t>地公労法</t>
  </si>
  <si>
    <t>国公法</t>
  </si>
  <si>
    <t>地公法</t>
  </si>
  <si>
    <t xml:space="preserve">          資料：県労働企画課「和歌山県労働組合名簿」</t>
    <rPh sb="14" eb="16">
      <t>ロウドウ</t>
    </rPh>
    <rPh sb="16" eb="18">
      <t>キカク</t>
    </rPh>
    <phoneticPr fontId="4"/>
  </si>
  <si>
    <t>注）団体への二重加盟は，重複計算。</t>
  </si>
  <si>
    <t>Ｃ-15 争議形態別労働争議</t>
  </si>
  <si>
    <t xml:space="preserve">     総争議</t>
  </si>
  <si>
    <t xml:space="preserve">   争議行為を</t>
  </si>
  <si>
    <t>争議行為を伴う争議</t>
  </si>
  <si>
    <t xml:space="preserve">   伴う争議計</t>
  </si>
  <si>
    <t xml:space="preserve"> 半日以上同盟罷業</t>
    <phoneticPr fontId="4"/>
  </si>
  <si>
    <t>半日未満同盟罷業</t>
  </si>
  <si>
    <t xml:space="preserve">   作業所閉鎖</t>
  </si>
  <si>
    <t xml:space="preserve">  総参加</t>
  </si>
  <si>
    <t xml:space="preserve">  行為参</t>
  </si>
  <si>
    <t xml:space="preserve">  件数</t>
  </si>
  <si>
    <t xml:space="preserve">  人  員</t>
  </si>
  <si>
    <t xml:space="preserve">  加人員</t>
  </si>
  <si>
    <t>昭和55年 1980</t>
    <phoneticPr fontId="4"/>
  </si>
  <si>
    <t>－</t>
    <phoneticPr fontId="4"/>
  </si>
  <si>
    <t xml:space="preserve">    60   1985</t>
  </si>
  <si>
    <t xml:space="preserve">     7   1995</t>
  </si>
  <si>
    <t xml:space="preserve">     9   1997</t>
  </si>
  <si>
    <t xml:space="preserve">    10   1998</t>
  </si>
  <si>
    <t xml:space="preserve">    11   1999</t>
  </si>
  <si>
    <t xml:space="preserve">    12   2000</t>
    <phoneticPr fontId="4"/>
  </si>
  <si>
    <t>－</t>
  </si>
  <si>
    <t xml:space="preserve">    13   2001</t>
    <phoneticPr fontId="4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</si>
  <si>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1月</t>
    </r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</si>
  <si>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</si>
  <si>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</si>
  <si>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</si>
  <si>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</si>
  <si>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</si>
  <si>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8</t>
  </si>
  <si>
    <t xml:space="preserve">          9</t>
  </si>
  <si>
    <t xml:space="preserve">         11</t>
  </si>
  <si>
    <t xml:space="preserve">         12</t>
  </si>
  <si>
    <t xml:space="preserve">    －続き－</t>
  </si>
  <si>
    <t xml:space="preserve">  争議行為を</t>
  </si>
  <si>
    <t xml:space="preserve">    解決件数</t>
  </si>
  <si>
    <t xml:space="preserve">     怠  業</t>
  </si>
  <si>
    <t xml:space="preserve">     その他</t>
  </si>
  <si>
    <t xml:space="preserve">  伴わない争議</t>
  </si>
  <si>
    <t>行為参加</t>
  </si>
  <si>
    <t>人員(注)</t>
  </si>
  <si>
    <t>（注）争議行為は全員が参加しない事もあるため、総争議の総参加人員と</t>
  </si>
  <si>
    <t xml:space="preserve">      行為参加人員の合計は必ずしも一致しない。</t>
  </si>
  <si>
    <t xml:space="preserve"> Ｃ-16 産業別名目賃金指数（常用労働者現金給与総額）</t>
  </si>
  <si>
    <t xml:space="preserve">  「毎月勤労統計調査」は，賃金，労働時間，及び雇用の月々の変化を把握する</t>
  </si>
  <si>
    <t>ため，常用労働者５人以上の事業所を対象として，厚生労働省により県統計課を</t>
    <rPh sb="23" eb="25">
      <t>コウセイ</t>
    </rPh>
    <phoneticPr fontId="4"/>
  </si>
  <si>
    <t>通じ実施されている。県内では，対象事業所のなかから抽出された約500事業所，</t>
    <rPh sb="0" eb="1">
      <t>ツウ</t>
    </rPh>
    <phoneticPr fontId="4"/>
  </si>
  <si>
    <t>常用労働者３万人について調査が行われている。なお，農林水産業，公務，家事</t>
    <rPh sb="0" eb="1">
      <t>ジョウヨウ</t>
    </rPh>
    <phoneticPr fontId="4"/>
  </si>
  <si>
    <t>サービス，外国公務は，調査対象から除かれている。</t>
    <phoneticPr fontId="4"/>
  </si>
  <si>
    <t>Ａ．常用労働者30人以上の事業所</t>
  </si>
  <si>
    <r>
      <t xml:space="preserve">   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年=100)</t>
    </r>
    <phoneticPr fontId="4"/>
  </si>
  <si>
    <t xml:space="preserve"> 調査産業</t>
  </si>
  <si>
    <t xml:space="preserve"> 電気･ｶﾞｽ</t>
  </si>
  <si>
    <t xml:space="preserve"> 卸売･</t>
    <phoneticPr fontId="4"/>
  </si>
  <si>
    <t xml:space="preserve"> 調査</t>
  </si>
  <si>
    <t xml:space="preserve"> 計(ｻ-ﾋﾞｽ</t>
  </si>
  <si>
    <t xml:space="preserve"> ･熱供給</t>
  </si>
  <si>
    <t xml:space="preserve"> 運輸･</t>
    <phoneticPr fontId="4"/>
  </si>
  <si>
    <t xml:space="preserve"> 小売業,</t>
    <rPh sb="1" eb="2">
      <t>ショウ</t>
    </rPh>
    <phoneticPr fontId="4"/>
  </si>
  <si>
    <t xml:space="preserve"> 金融･</t>
    <phoneticPr fontId="4"/>
  </si>
  <si>
    <t xml:space="preserve"> ｻｰﾋﾞｽ業</t>
    <rPh sb="6" eb="7">
      <t>ギョウ</t>
    </rPh>
    <phoneticPr fontId="4"/>
  </si>
  <si>
    <t xml:space="preserve"> 産業計</t>
  </si>
  <si>
    <t xml:space="preserve"> 業除く)</t>
  </si>
  <si>
    <t xml:space="preserve"> ･水道業</t>
  </si>
  <si>
    <t xml:space="preserve"> 通信業</t>
    <rPh sb="1" eb="2">
      <t>ツウ</t>
    </rPh>
    <phoneticPr fontId="4"/>
  </si>
  <si>
    <t xml:space="preserve"> 飲食店</t>
    <rPh sb="1" eb="3">
      <t>インショク</t>
    </rPh>
    <phoneticPr fontId="4"/>
  </si>
  <si>
    <t xml:space="preserve"> 保険業</t>
    <rPh sb="1" eb="2">
      <t>ホ</t>
    </rPh>
    <phoneticPr fontId="4"/>
  </si>
  <si>
    <t>平成10年 1998</t>
    <rPh sb="0" eb="2">
      <t>ヘイセイ</t>
    </rPh>
    <rPh sb="4" eb="5">
      <t>ネン</t>
    </rPh>
    <phoneticPr fontId="4"/>
  </si>
  <si>
    <t>X</t>
    <phoneticPr fontId="4"/>
  </si>
  <si>
    <t xml:space="preserve">    11   1999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</si>
  <si>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1月</t>
    </r>
    <phoneticPr fontId="4"/>
  </si>
  <si>
    <t>資料：県統計課「毎月勤労統計調査総合報告書」</t>
  </si>
  <si>
    <t>Ｂ．常用労働者５人以上の事業所</t>
  </si>
  <si>
    <t xml:space="preserve"> 飲食店</t>
    <rPh sb="1" eb="2">
      <t>イン</t>
    </rPh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</si>
  <si>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0年 1998</t>
    </r>
    <rPh sb="0" eb="2">
      <t>ヘイセイ</t>
    </rPh>
    <rPh sb="4" eb="5">
      <t>ネン</t>
    </rPh>
    <phoneticPr fontId="4"/>
  </si>
  <si>
    <t xml:space="preserve"> Ｃ-17 産業別実質賃金指数（常用労働者現金給与総額）</t>
  </si>
  <si>
    <t>C-16 表頭注参照</t>
  </si>
  <si>
    <r>
      <t xml:space="preserve">   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年=100)</t>
    </r>
    <phoneticPr fontId="4"/>
  </si>
  <si>
    <t xml:space="preserve"> 卸売･</t>
    <phoneticPr fontId="4"/>
  </si>
  <si>
    <t xml:space="preserve"> 運輸･</t>
    <phoneticPr fontId="4"/>
  </si>
  <si>
    <t xml:space="preserve"> 金融･</t>
    <phoneticPr fontId="4"/>
  </si>
  <si>
    <t>不動産業</t>
    <phoneticPr fontId="4"/>
  </si>
  <si>
    <t>X</t>
    <phoneticPr fontId="4"/>
  </si>
  <si>
    <t xml:space="preserve">    11   1999</t>
    <phoneticPr fontId="4"/>
  </si>
  <si>
    <t xml:space="preserve">    12   2000</t>
    <phoneticPr fontId="4"/>
  </si>
  <si>
    <t xml:space="preserve">    13   2001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</si>
  <si>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1月</t>
    </r>
    <phoneticPr fontId="4"/>
  </si>
  <si>
    <t>ｻｰﾋﾞｽ業</t>
    <rPh sb="5" eb="6">
      <t>ギョウ</t>
    </rPh>
    <phoneticPr fontId="4"/>
  </si>
  <si>
    <t xml:space="preserve"> Ｃ-18 産業別常用労働者１人平均月間現金給与総額</t>
  </si>
  <si>
    <t xml:space="preserve">      単位：千円</t>
    <phoneticPr fontId="4"/>
  </si>
  <si>
    <t>昭和45年 1970</t>
    <phoneticPr fontId="4"/>
  </si>
  <si>
    <t xml:space="preserve">    50   1975</t>
  </si>
  <si>
    <t>X</t>
  </si>
  <si>
    <t xml:space="preserve">    55   1980</t>
  </si>
  <si>
    <t>平成 6年 1994</t>
    <rPh sb="0" eb="2">
      <t>ヘイセイ</t>
    </rPh>
    <rPh sb="4" eb="5">
      <t>ネン</t>
    </rPh>
    <phoneticPr fontId="4"/>
  </si>
  <si>
    <t xml:space="preserve">     8   1996</t>
  </si>
  <si>
    <t xml:space="preserve"> Ｃ-19 産業別常用労働者１人平均月間出勤日数</t>
  </si>
  <si>
    <t xml:space="preserve">        単位：日</t>
    <phoneticPr fontId="4"/>
  </si>
  <si>
    <t>　</t>
  </si>
  <si>
    <t>　</t>
    <phoneticPr fontId="4"/>
  </si>
  <si>
    <t xml:space="preserve"> 調査産業</t>
    <phoneticPr fontId="4"/>
  </si>
  <si>
    <t xml:space="preserve"> 計(ｻ-ﾋﾞｽ</t>
    <phoneticPr fontId="4"/>
  </si>
  <si>
    <t xml:space="preserve">      Ｃ-20 産業別常用労働者１人平均月間総実労働時間</t>
  </si>
  <si>
    <t xml:space="preserve">      単位：時間</t>
    <phoneticPr fontId="4"/>
  </si>
  <si>
    <t xml:space="preserve"> 卸売･</t>
    <phoneticPr fontId="4"/>
  </si>
  <si>
    <t xml:space="preserve"> 運輸･</t>
    <phoneticPr fontId="4"/>
  </si>
  <si>
    <t xml:space="preserve"> 金融･</t>
    <phoneticPr fontId="4"/>
  </si>
  <si>
    <t>不動産業</t>
    <phoneticPr fontId="4"/>
  </si>
  <si>
    <t>昭和45年 1970</t>
    <phoneticPr fontId="4"/>
  </si>
  <si>
    <t xml:space="preserve">    13  2001</t>
    <phoneticPr fontId="4"/>
  </si>
  <si>
    <t xml:space="preserve">      単位：時間</t>
    <phoneticPr fontId="4"/>
  </si>
  <si>
    <t>調査産業</t>
  </si>
  <si>
    <t>計(ｻ-ﾋﾞｽ</t>
  </si>
  <si>
    <t xml:space="preserve"> Ｃ-21 産業別推計常用労働者数</t>
  </si>
  <si>
    <t xml:space="preserve">        単位：人</t>
    <phoneticPr fontId="4"/>
  </si>
  <si>
    <t xml:space="preserve"> 不動産業</t>
    <rPh sb="4" eb="5">
      <t>ギョウ</t>
    </rPh>
    <phoneticPr fontId="4"/>
  </si>
  <si>
    <t>平成 8年1996</t>
    <rPh sb="0" eb="2">
      <t>ヘイセイ</t>
    </rPh>
    <rPh sb="4" eb="5">
      <t>ネン</t>
    </rPh>
    <phoneticPr fontId="4"/>
  </si>
  <si>
    <t xml:space="preserve">     9  1997</t>
  </si>
  <si>
    <t xml:space="preserve">    10  1998</t>
  </si>
  <si>
    <t xml:space="preserve">    11  1999</t>
  </si>
  <si>
    <t xml:space="preserve">    12  2000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</si>
  <si>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1月</t>
    </r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</si>
  <si>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</si>
  <si>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</si>
  <si>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</si>
  <si>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</si>
  <si>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</si>
  <si>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</si>
  <si>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</si>
  <si>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</si>
  <si>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</si>
  <si>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</si>
  <si>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</si>
  <si>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Ｃ-22 産業，企業規模，男女，年齢別労働者１人当り給与及び労働時間</t>
  </si>
  <si>
    <r>
      <t>＝平成1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年(200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)＝</t>
    </r>
    <phoneticPr fontId="4"/>
  </si>
  <si>
    <t>集計は，一般労働者（パ－トタイム労働者を除く）が10人以上の民営企業分である。</t>
  </si>
  <si>
    <t>労働時間及びきまって支給する現金給与額は，6月分である。</t>
  </si>
  <si>
    <t xml:space="preserve"> 実労働時間数</t>
  </si>
  <si>
    <t xml:space="preserve"> きまって支給す</t>
  </si>
  <si>
    <t xml:space="preserve"> 年間賞与</t>
  </si>
  <si>
    <t>企業規模</t>
  </si>
  <si>
    <t xml:space="preserve"> 勤続</t>
  </si>
  <si>
    <t xml:space="preserve"> る現金</t>
  </si>
  <si>
    <t xml:space="preserve"> ＃所定</t>
  </si>
  <si>
    <t xml:space="preserve"> 他特別</t>
  </si>
  <si>
    <t>産業，年齢</t>
  </si>
  <si>
    <t xml:space="preserve"> 年数</t>
  </si>
  <si>
    <t xml:space="preserve"> 所定内</t>
  </si>
  <si>
    <t xml:space="preserve"> 超過</t>
  </si>
  <si>
    <t xml:space="preserve"> 給与額</t>
  </si>
  <si>
    <t xml:space="preserve"> 内給与</t>
  </si>
  <si>
    <t>年</t>
  </si>
  <si>
    <t>時間</t>
  </si>
  <si>
    <t>千円</t>
  </si>
  <si>
    <t xml:space="preserve">       産業計</t>
  </si>
  <si>
    <t>企業規模計</t>
  </si>
  <si>
    <t xml:space="preserve">  15～17歳</t>
  </si>
  <si>
    <t xml:space="preserve">  18～19歳</t>
  </si>
  <si>
    <t xml:space="preserve">  20～24歳</t>
  </si>
  <si>
    <t xml:space="preserve">  25～29歳</t>
  </si>
  <si>
    <t xml:space="preserve">  30～34歳</t>
  </si>
  <si>
    <t xml:space="preserve">  35～39歳</t>
  </si>
  <si>
    <t xml:space="preserve">  40～44歳</t>
  </si>
  <si>
    <t xml:space="preserve">  45～49歳</t>
  </si>
  <si>
    <t xml:space="preserve">  50～54歳</t>
  </si>
  <si>
    <t xml:space="preserve">  55～59歳</t>
  </si>
  <si>
    <t xml:space="preserve">  60～64歳</t>
  </si>
  <si>
    <t xml:space="preserve">  65歳～</t>
  </si>
  <si>
    <t xml:space="preserve">  10～99人</t>
  </si>
  <si>
    <t>100～999人</t>
  </si>
  <si>
    <t>161</t>
  </si>
  <si>
    <t>資料：厚生労働省「賃金構造基本統計調査報告」</t>
    <rPh sb="3" eb="5">
      <t>コウセイ</t>
    </rPh>
    <phoneticPr fontId="4"/>
  </si>
  <si>
    <t>Ｃ-22 産業，企業規模，男女，年齢別労働者１人当り給与及び労働時間－続き－</t>
  </si>
  <si>
    <t xml:space="preserve">       建設業</t>
  </si>
  <si>
    <t>163.4</t>
  </si>
  <si>
    <t>155.6</t>
  </si>
  <si>
    <t>124.1</t>
  </si>
  <si>
    <t>331.6</t>
  </si>
  <si>
    <t>326.6</t>
  </si>
  <si>
    <t>241.2</t>
  </si>
  <si>
    <t>268.0</t>
  </si>
  <si>
    <t>265.6</t>
  </si>
  <si>
    <t>348.1</t>
  </si>
  <si>
    <t xml:space="preserve">       製造業</t>
  </si>
  <si>
    <t xml:space="preserve">    金融･保険業</t>
  </si>
  <si>
    <t>0</t>
  </si>
  <si>
    <t xml:space="preserve">     サ－ビス業</t>
  </si>
  <si>
    <t xml:space="preserve"> Ｃ-23 産業，学歴別新規学卒者の初任給額</t>
  </si>
  <si>
    <t>一般労働者（パ－トタイム労働者を除く）が10人以上の民営企業分の集計。</t>
  </si>
  <si>
    <t>「初任給額」とは，本年採用し，6月末現在で現実に雇用している新規学卒者</t>
  </si>
  <si>
    <t>の所定内給与額から通勤手当を除いたもの。</t>
  </si>
  <si>
    <t xml:space="preserve">          単位：千円</t>
  </si>
  <si>
    <t xml:space="preserve">      高卒男子</t>
  </si>
  <si>
    <t xml:space="preserve">      高卒女子</t>
  </si>
  <si>
    <t xml:space="preserve"> 卸売･小売</t>
  </si>
  <si>
    <t>　産業計</t>
  </si>
  <si>
    <t xml:space="preserve"> 業,飲食店</t>
  </si>
  <si>
    <t xml:space="preserve">  ｻ-ﾋﾞｽ業</t>
  </si>
  <si>
    <t>平成 2年 1990</t>
    <rPh sb="4" eb="5">
      <t>ネン</t>
    </rPh>
    <phoneticPr fontId="4"/>
  </si>
  <si>
    <t>　　13　 2001</t>
    <phoneticPr fontId="4"/>
  </si>
  <si>
    <t xml:space="preserve">      大卒男子</t>
  </si>
  <si>
    <t xml:space="preserve">  高専・短大卒女子</t>
  </si>
  <si>
    <t xml:space="preserve"> Ｃ-24 産業，企業規模別女子パ－トタイム労働者の年齢，労働時間及び給与</t>
  </si>
  <si>
    <t>「パ－トタイム労働者」とは，１日の所定労働時間又は１週間の労働日数が</t>
  </si>
  <si>
    <t>同事業所における一般労働者より少ない常用労働者。</t>
  </si>
  <si>
    <t xml:space="preserve"> １日当り</t>
  </si>
  <si>
    <t xml:space="preserve"> 平均年齢</t>
  </si>
  <si>
    <t xml:space="preserve"> 勤続年数</t>
  </si>
  <si>
    <t xml:space="preserve"> 月間実</t>
  </si>
  <si>
    <t xml:space="preserve"> 所定内実</t>
  </si>
  <si>
    <t>１時間当り</t>
  </si>
  <si>
    <t xml:space="preserve"> 労働者数</t>
  </si>
  <si>
    <t xml:space="preserve"> 労働日数</t>
  </si>
  <si>
    <t xml:space="preserve"> 労働時間</t>
  </si>
  <si>
    <t>所定内給与</t>
  </si>
  <si>
    <t xml:space="preserve"> 特別給与</t>
  </si>
  <si>
    <t>歳</t>
  </si>
  <si>
    <t>日</t>
  </si>
  <si>
    <t>円</t>
  </si>
  <si>
    <t>産 業 計</t>
  </si>
  <si>
    <t>6月</t>
    <rPh sb="1" eb="2">
      <t>ガツ</t>
    </rPh>
    <phoneticPr fontId="4"/>
  </si>
  <si>
    <t>　　〃</t>
  </si>
  <si>
    <t>製 造 業</t>
  </si>
  <si>
    <t xml:space="preserve">     卸売・小売業，飲食店</t>
  </si>
  <si>
    <t>Ｃ　労働・賃金</t>
  </si>
  <si>
    <t>Ｃ-01 １５歳以上経済活動人口の推移</t>
  </si>
  <si>
    <t>Ａ．労働力状態別15歳以上人口</t>
    <phoneticPr fontId="4"/>
  </si>
  <si>
    <t xml:space="preserve">      （10月 1日現在）</t>
  </si>
  <si>
    <t xml:space="preserve">       単位：人</t>
  </si>
  <si>
    <t>就業者</t>
  </si>
  <si>
    <t xml:space="preserve"> 人口総数</t>
  </si>
  <si>
    <t xml:space="preserve"> 者 総数</t>
  </si>
  <si>
    <t>昭和30年 1955</t>
    <phoneticPr fontId="4"/>
  </si>
  <si>
    <t xml:space="preserve">    35   1960</t>
  </si>
  <si>
    <t xml:space="preserve">    40   1965</t>
  </si>
  <si>
    <t>　　45　 1970</t>
  </si>
  <si>
    <t>　　50 　1975</t>
  </si>
  <si>
    <t xml:space="preserve">    注）労働力状態｢不詳｣を含む。</t>
  </si>
  <si>
    <t>Ｂ．産業，職業及び従業上の地位別就業者数</t>
    <phoneticPr fontId="4"/>
  </si>
  <si>
    <t xml:space="preserve">        [産業３部門別]</t>
  </si>
  <si>
    <t xml:space="preserve">  [職業４部門別]</t>
  </si>
  <si>
    <t xml:space="preserve"> 農林漁業</t>
  </si>
  <si>
    <t xml:space="preserve"> 生産･運輸</t>
  </si>
  <si>
    <t>販売･ｻｰﾋﾞ</t>
    <phoneticPr fontId="4"/>
  </si>
  <si>
    <t xml:space="preserve"> 事務･技</t>
  </si>
  <si>
    <t>第１次</t>
  </si>
  <si>
    <t>第２次</t>
  </si>
  <si>
    <t>第３次</t>
  </si>
  <si>
    <t xml:space="preserve"> 関係職業</t>
  </si>
  <si>
    <t>ｽ関係職業</t>
    <phoneticPr fontId="4"/>
  </si>
  <si>
    <t xml:space="preserve"> 術･管理</t>
  </si>
  <si>
    <t>[従業上の地位別]</t>
  </si>
  <si>
    <t xml:space="preserve"> 役員を除</t>
  </si>
  <si>
    <t xml:space="preserve"> 雇人の</t>
  </si>
  <si>
    <t xml:space="preserve"> 家族</t>
  </si>
  <si>
    <t xml:space="preserve"> く雇用者</t>
  </si>
  <si>
    <t xml:space="preserve"> ある業主</t>
  </si>
  <si>
    <t xml:space="preserve"> ない業主</t>
  </si>
  <si>
    <t>内職者</t>
  </si>
  <si>
    <t>従業者</t>
  </si>
  <si>
    <t>注）｢分類不能の産業｣，｢分類不能の職業｣，従業上の地位｢不詳｣を含む。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</si>
</sst>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##,###,##0;&quot;-&quot;##,###,##0"/>
    <numFmt numFmtId="177" formatCode="###,##0;&quot;-&quot;##,##0"/>
    <numFmt numFmtId="178" formatCode="\ ###,##0;&quot;-&quot;###,##0"/>
    <numFmt numFmtId="179" formatCode="#,##0.0;\-#,##0.0"/>
    <numFmt numFmtId="180" formatCode="#,##0.0;&quot;¥&quot;\!\-#,##0.0"/>
    <numFmt numFmtId="181" formatCode="0.0_ "/>
    <numFmt numFmtId="182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7" fontId="1" fillId="0" borderId="0"/>
    <xf numFmtId="0" fontId="5" fillId="0" borderId="0"/>
    <xf numFmtId="0" fontId="1" fillId="0" borderId="0"/>
    <xf numFmtId="179" fontId="1" fillId="0" borderId="0"/>
    <xf numFmtId="38" fontId="5" fillId="0" borderId="0" applyFont="0" applyFill="0" applyBorder="0" applyAlignment="0" applyProtection="0"/>
  </cellStyleXfs>
  <cellXfs count="31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right"/>
    </xf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4" xfId="1" applyFont="1" applyBorder="1"/>
    <xf numFmtId="37" fontId="1" fillId="0" borderId="0" xfId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1" xfId="1" applyFont="1" applyBorder="1" applyAlignment="1" applyProtection="1">
      <alignment horizontal="right"/>
    </xf>
    <xf numFmtId="37" fontId="1" fillId="0" borderId="2" xfId="1" applyFont="1" applyBorder="1" applyProtection="1"/>
    <xf numFmtId="37" fontId="1" fillId="0" borderId="0" xfId="1" applyFont="1" applyAlignment="1" applyProtection="1">
      <alignment horizontal="right"/>
    </xf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Protection="1"/>
    <xf numFmtId="37" fontId="1" fillId="0" borderId="3" xfId="1" applyFont="1" applyBorder="1" applyProtection="1"/>
    <xf numFmtId="37" fontId="1" fillId="0" borderId="3" xfId="1" applyFont="1" applyBorder="1" applyAlignment="1" applyProtection="1">
      <alignment horizontal="right"/>
    </xf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1" fillId="0" borderId="3" xfId="1" applyFont="1" applyBorder="1" applyAlignment="1" applyProtection="1">
      <alignment horizontal="right"/>
      <protection locked="0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1" xfId="1" applyFont="1" applyBorder="1" applyAlignment="1" applyProtection="1">
      <alignment horizontal="left"/>
    </xf>
    <xf numFmtId="37" fontId="1" fillId="0" borderId="6" xfId="1" applyFont="1" applyBorder="1"/>
    <xf numFmtId="37" fontId="1" fillId="0" borderId="7" xfId="1" applyFont="1" applyBorder="1"/>
    <xf numFmtId="37" fontId="1" fillId="0" borderId="0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center"/>
    </xf>
    <xf numFmtId="37" fontId="1" fillId="0" borderId="9" xfId="1" applyFont="1" applyBorder="1" applyAlignment="1" applyProtection="1">
      <alignment horizontal="center"/>
    </xf>
    <xf numFmtId="37" fontId="1" fillId="0" borderId="4" xfId="1" applyFont="1" applyBorder="1" applyAlignment="1">
      <alignment horizontal="center"/>
    </xf>
    <xf numFmtId="37" fontId="1" fillId="0" borderId="10" xfId="1" applyFont="1" applyBorder="1" applyAlignment="1" applyProtection="1">
      <alignment horizontal="center"/>
    </xf>
    <xf numFmtId="37" fontId="1" fillId="0" borderId="11" xfId="1" applyFont="1" applyBorder="1"/>
    <xf numFmtId="37" fontId="1" fillId="0" borderId="12" xfId="1" applyFont="1" applyBorder="1"/>
    <xf numFmtId="37" fontId="1" fillId="0" borderId="0" xfId="1" applyAlignment="1" applyProtection="1">
      <alignment horizontal="left"/>
    </xf>
    <xf numFmtId="37" fontId="1" fillId="0" borderId="0" xfId="1"/>
    <xf numFmtId="37" fontId="1" fillId="0" borderId="1" xfId="1" applyBorder="1"/>
    <xf numFmtId="49" fontId="1" fillId="0" borderId="1" xfId="1" applyNumberFormat="1" applyBorder="1" applyAlignment="1" applyProtection="1">
      <alignment horizontal="left"/>
    </xf>
    <xf numFmtId="37" fontId="1" fillId="0" borderId="1" xfId="1" applyBorder="1" applyAlignment="1" applyProtection="1">
      <alignment horizontal="right"/>
    </xf>
    <xf numFmtId="37" fontId="1" fillId="0" borderId="0" xfId="1" applyBorder="1"/>
    <xf numFmtId="37" fontId="1" fillId="0" borderId="13" xfId="1" applyBorder="1"/>
    <xf numFmtId="49" fontId="1" fillId="0" borderId="0" xfId="1" applyNumberFormat="1" applyBorder="1" applyAlignment="1" applyProtection="1">
      <alignment horizontal="left"/>
    </xf>
    <xf numFmtId="37" fontId="1" fillId="0" borderId="0" xfId="1" applyBorder="1" applyAlignment="1" applyProtection="1">
      <alignment horizontal="right"/>
    </xf>
    <xf numFmtId="37" fontId="1" fillId="0" borderId="2" xfId="1" applyBorder="1"/>
    <xf numFmtId="37" fontId="1" fillId="0" borderId="14" xfId="1" applyBorder="1"/>
    <xf numFmtId="37" fontId="1" fillId="0" borderId="11" xfId="1" applyBorder="1"/>
    <xf numFmtId="37" fontId="1" fillId="0" borderId="12" xfId="1" applyBorder="1"/>
    <xf numFmtId="37" fontId="1" fillId="0" borderId="2" xfId="1" applyBorder="1" applyAlignment="1" applyProtection="1">
      <alignment horizontal="left"/>
    </xf>
    <xf numFmtId="37" fontId="1" fillId="0" borderId="2" xfId="1" applyBorder="1" applyAlignment="1" applyProtection="1">
      <alignment horizontal="center"/>
    </xf>
    <xf numFmtId="37" fontId="1" fillId="0" borderId="2" xfId="1" applyBorder="1" applyAlignment="1" applyProtection="1"/>
    <xf numFmtId="37" fontId="1" fillId="0" borderId="3" xfId="1" applyBorder="1"/>
    <xf numFmtId="37" fontId="1" fillId="0" borderId="4" xfId="1" applyBorder="1"/>
    <xf numFmtId="37" fontId="1" fillId="0" borderId="4" xfId="1" applyBorder="1" applyAlignment="1" applyProtection="1"/>
    <xf numFmtId="37" fontId="1" fillId="0" borderId="4" xfId="1" applyBorder="1" applyAlignment="1" applyProtection="1">
      <alignment horizontal="center"/>
    </xf>
    <xf numFmtId="37" fontId="1" fillId="0" borderId="2" xfId="1" applyBorder="1" applyProtection="1"/>
    <xf numFmtId="176" fontId="6" fillId="0" borderId="0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37" fontId="7" fillId="0" borderId="5" xfId="1" applyFont="1" applyBorder="1" applyProtection="1">
      <protection locked="0"/>
    </xf>
    <xf numFmtId="37" fontId="7" fillId="0" borderId="1" xfId="1" applyFont="1" applyBorder="1" applyProtection="1">
      <protection locked="0"/>
    </xf>
    <xf numFmtId="37" fontId="1" fillId="0" borderId="15" xfId="1" applyBorder="1"/>
    <xf numFmtId="37" fontId="1" fillId="0" borderId="16" xfId="1" applyBorder="1"/>
    <xf numFmtId="37" fontId="1" fillId="0" borderId="13" xfId="1" applyBorder="1" applyAlignment="1" applyProtection="1">
      <alignment horizontal="right"/>
    </xf>
    <xf numFmtId="37" fontId="7" fillId="0" borderId="2" xfId="1" applyFont="1" applyBorder="1" applyProtection="1">
      <protection locked="0"/>
    </xf>
    <xf numFmtId="37" fontId="7" fillId="0" borderId="0" xfId="1" applyFont="1" applyProtection="1">
      <protection locked="0"/>
    </xf>
    <xf numFmtId="37" fontId="7" fillId="0" borderId="0" xfId="1" applyNumberFormat="1" applyFont="1" applyProtection="1">
      <protection locked="0"/>
    </xf>
    <xf numFmtId="176" fontId="6" fillId="0" borderId="2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37" fontId="1" fillId="0" borderId="0" xfId="1" applyProtection="1"/>
    <xf numFmtId="37" fontId="1" fillId="0" borderId="5" xfId="1" applyBorder="1"/>
    <xf numFmtId="39" fontId="1" fillId="0" borderId="1" xfId="1" applyNumberFormat="1" applyBorder="1" applyProtection="1"/>
    <xf numFmtId="37" fontId="3" fillId="0" borderId="1" xfId="1" applyFont="1" applyBorder="1" applyProtection="1"/>
    <xf numFmtId="37" fontId="1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  <xf numFmtId="37" fontId="1" fillId="0" borderId="0" xfId="1" applyFont="1" applyAlignment="1">
      <alignment horizontal="right"/>
    </xf>
    <xf numFmtId="39" fontId="1" fillId="0" borderId="0" xfId="1" applyNumberFormat="1" applyFont="1" applyProtection="1"/>
    <xf numFmtId="37" fontId="3" fillId="0" borderId="0" xfId="1" applyFont="1" applyBorder="1" applyProtection="1"/>
    <xf numFmtId="39" fontId="3" fillId="0" borderId="0" xfId="1" applyNumberFormat="1" applyFont="1" applyProtection="1"/>
    <xf numFmtId="49" fontId="1" fillId="0" borderId="2" xfId="1" applyNumberFormat="1" applyFont="1" applyBorder="1" applyAlignment="1" applyProtection="1">
      <alignment horizontal="center"/>
    </xf>
    <xf numFmtId="37" fontId="1" fillId="0" borderId="8" xfId="1" applyFont="1" applyBorder="1"/>
    <xf numFmtId="37" fontId="1" fillId="0" borderId="0" xfId="1" applyFont="1" applyBorder="1" applyProtection="1">
      <protection locked="0"/>
    </xf>
    <xf numFmtId="37" fontId="1" fillId="0" borderId="0" xfId="1" applyFont="1" applyBorder="1" applyProtection="1"/>
    <xf numFmtId="37" fontId="1" fillId="0" borderId="6" xfId="1" applyFont="1" applyBorder="1" applyProtection="1">
      <protection locked="0"/>
    </xf>
    <xf numFmtId="37" fontId="1" fillId="0" borderId="0" xfId="1" applyAlignment="1"/>
    <xf numFmtId="37" fontId="1" fillId="0" borderId="1" xfId="1" applyBorder="1" applyAlignment="1"/>
    <xf numFmtId="37" fontId="1" fillId="0" borderId="1" xfId="1" applyBorder="1" applyAlignment="1" applyProtection="1">
      <alignment horizontal="left"/>
    </xf>
    <xf numFmtId="37" fontId="1" fillId="0" borderId="2" xfId="1" applyBorder="1" applyAlignment="1"/>
    <xf numFmtId="37" fontId="1" fillId="0" borderId="3" xfId="1" applyBorder="1" applyAlignment="1"/>
    <xf numFmtId="37" fontId="1" fillId="0" borderId="19" xfId="1" applyBorder="1" applyAlignment="1"/>
    <xf numFmtId="37" fontId="3" fillId="0" borderId="3" xfId="1" applyFont="1" applyBorder="1" applyAlignment="1" applyProtection="1"/>
    <xf numFmtId="37" fontId="3" fillId="0" borderId="0" xfId="1" applyFont="1" applyBorder="1" applyAlignment="1" applyProtection="1"/>
    <xf numFmtId="37" fontId="3" fillId="0" borderId="0" xfId="1" applyFont="1" applyAlignment="1" applyProtection="1"/>
    <xf numFmtId="37" fontId="1" fillId="0" borderId="2" xfId="1" applyBorder="1" applyAlignment="1" applyProtection="1">
      <alignment horizontal="right"/>
    </xf>
    <xf numFmtId="37" fontId="1" fillId="0" borderId="0" xfId="1" applyAlignment="1" applyProtection="1">
      <alignment horizontal="right"/>
    </xf>
    <xf numFmtId="37" fontId="1" fillId="0" borderId="0" xfId="1" applyAlignment="1" applyProtection="1"/>
    <xf numFmtId="37" fontId="1" fillId="0" borderId="2" xfId="1" applyFont="1" applyBorder="1" applyAlignment="1" applyProtection="1">
      <protection locked="0"/>
    </xf>
    <xf numFmtId="37" fontId="1" fillId="0" borderId="0" xfId="1" applyFont="1" applyAlignment="1" applyProtection="1"/>
    <xf numFmtId="37" fontId="1" fillId="0" borderId="0" xfId="1" applyFont="1" applyAlignment="1" applyProtection="1">
      <protection locked="0"/>
    </xf>
    <xf numFmtId="37" fontId="1" fillId="0" borderId="0" xfId="1" applyFont="1" applyAlignment="1" applyProtection="1">
      <alignment horizontal="center"/>
      <protection locked="0"/>
    </xf>
    <xf numFmtId="37" fontId="3" fillId="0" borderId="2" xfId="1" applyFont="1" applyBorder="1" applyAlignment="1" applyProtection="1">
      <protection locked="0"/>
    </xf>
    <xf numFmtId="37" fontId="1" fillId="0" borderId="5" xfId="1" applyBorder="1" applyAlignment="1"/>
    <xf numFmtId="37" fontId="1" fillId="0" borderId="11" xfId="1" applyBorder="1" applyAlignment="1"/>
    <xf numFmtId="37" fontId="1" fillId="0" borderId="8" xfId="1" applyBorder="1" applyAlignment="1" applyProtection="1">
      <alignment horizontal="right"/>
    </xf>
    <xf numFmtId="179" fontId="1" fillId="0" borderId="0" xfId="1" applyNumberFormat="1" applyFont="1" applyAlignment="1" applyProtection="1"/>
    <xf numFmtId="180" fontId="1" fillId="0" borderId="0" xfId="1" applyNumberFormat="1" applyFont="1" applyAlignment="1" applyProtection="1"/>
    <xf numFmtId="179" fontId="3" fillId="0" borderId="0" xfId="1" applyNumberFormat="1" applyFont="1" applyAlignment="1" applyProtection="1"/>
    <xf numFmtId="37" fontId="1" fillId="0" borderId="13" xfId="1" applyBorder="1" applyAlignment="1">
      <alignment horizontal="center" vertical="center"/>
    </xf>
    <xf numFmtId="37" fontId="1" fillId="0" borderId="20" xfId="1" applyBorder="1" applyAlignment="1">
      <alignment horizontal="center" vertical="center"/>
    </xf>
    <xf numFmtId="37" fontId="1" fillId="0" borderId="21" xfId="1" applyBorder="1" applyAlignment="1">
      <alignment horizontal="center" vertical="center"/>
    </xf>
    <xf numFmtId="37" fontId="1" fillId="0" borderId="20" xfId="1" applyBorder="1" applyAlignment="1"/>
    <xf numFmtId="37" fontId="1" fillId="0" borderId="21" xfId="1" applyBorder="1" applyAlignment="1"/>
    <xf numFmtId="37" fontId="1" fillId="0" borderId="9" xfId="1" applyBorder="1" applyAlignment="1" applyProtection="1">
      <alignment vertical="center"/>
    </xf>
    <xf numFmtId="37" fontId="1" fillId="0" borderId="10" xfId="1" applyBorder="1" applyAlignment="1" applyProtection="1">
      <alignment vertical="center"/>
    </xf>
    <xf numFmtId="37" fontId="1" fillId="0" borderId="0" xfId="1" quotePrefix="1" applyFont="1" applyAlignment="1" applyProtection="1">
      <alignment horizontal="left"/>
    </xf>
    <xf numFmtId="37" fontId="1" fillId="0" borderId="22" xfId="1" applyBorder="1" applyAlignment="1" applyProtection="1">
      <alignment horizontal="right"/>
    </xf>
    <xf numFmtId="37" fontId="7" fillId="0" borderId="0" xfId="1" applyFont="1" applyAlignment="1" applyProtection="1">
      <protection locked="0"/>
    </xf>
    <xf numFmtId="37" fontId="1" fillId="0" borderId="0" xfId="1" applyFont="1" applyAlignment="1"/>
    <xf numFmtId="37" fontId="7" fillId="0" borderId="0" xfId="1" applyFont="1" applyAlignment="1"/>
    <xf numFmtId="37" fontId="1" fillId="0" borderId="0" xfId="1" applyAlignment="1">
      <alignment horizontal="center"/>
    </xf>
    <xf numFmtId="37" fontId="1" fillId="0" borderId="0" xfId="1" applyBorder="1" applyAlignment="1" applyProtection="1">
      <alignment horizontal="center"/>
    </xf>
    <xf numFmtId="37" fontId="1" fillId="0" borderId="0" xfId="1" applyAlignment="1" applyProtection="1">
      <alignment horizontal="center"/>
    </xf>
    <xf numFmtId="37" fontId="3" fillId="0" borderId="0" xfId="1" applyFont="1" applyAlignment="1" applyProtection="1">
      <protection locked="0"/>
    </xf>
    <xf numFmtId="37" fontId="3" fillId="0" borderId="0" xfId="1" applyFont="1" applyAlignment="1"/>
    <xf numFmtId="37" fontId="3" fillId="0" borderId="1" xfId="1" applyFont="1" applyBorder="1" applyAlignment="1" applyProtection="1"/>
    <xf numFmtId="37" fontId="3" fillId="0" borderId="5" xfId="1" applyFont="1" applyBorder="1" applyAlignment="1" applyProtection="1">
      <protection locked="0"/>
    </xf>
    <xf numFmtId="37" fontId="3" fillId="0" borderId="1" xfId="1" applyFont="1" applyBorder="1" applyAlignment="1" applyProtection="1">
      <protection locked="0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0" xfId="1" applyFont="1" applyFill="1" applyBorder="1" applyAlignment="1" applyProtection="1">
      <alignment horizontal="right"/>
    </xf>
    <xf numFmtId="179" fontId="1" fillId="0" borderId="0" xfId="1" applyNumberFormat="1" applyFont="1" applyProtection="1"/>
    <xf numFmtId="179" fontId="3" fillId="0" borderId="0" xfId="1" applyNumberFormat="1" applyFont="1" applyProtection="1"/>
    <xf numFmtId="37" fontId="1" fillId="0" borderId="2" xfId="1" applyFont="1" applyBorder="1" applyAlignment="1">
      <alignment horizontal="center"/>
    </xf>
    <xf numFmtId="37" fontId="1" fillId="0" borderId="23" xfId="1" applyFont="1" applyBorder="1" applyAlignment="1" applyProtection="1">
      <alignment horizontal="center"/>
    </xf>
    <xf numFmtId="39" fontId="1" fillId="0" borderId="0" xfId="1" applyNumberFormat="1" applyFont="1" applyBorder="1" applyProtection="1"/>
    <xf numFmtId="179" fontId="1" fillId="0" borderId="0" xfId="1" applyNumberFormat="1" applyFont="1"/>
    <xf numFmtId="39" fontId="3" fillId="0" borderId="0" xfId="1" applyNumberFormat="1" applyFont="1" applyBorder="1" applyProtection="1"/>
    <xf numFmtId="179" fontId="3" fillId="0" borderId="0" xfId="1" applyNumberFormat="1" applyFont="1"/>
    <xf numFmtId="2" fontId="1" fillId="0" borderId="0" xfId="1" applyNumberFormat="1" applyFont="1" applyBorder="1"/>
    <xf numFmtId="37" fontId="1" fillId="0" borderId="0" xfId="1" applyFont="1" applyBorder="1" applyAlignment="1" applyProtection="1">
      <alignment horizontal="left"/>
    </xf>
    <xf numFmtId="0" fontId="1" fillId="0" borderId="0" xfId="3" applyFont="1" applyAlignment="1" applyProtection="1">
      <alignment horizontal="left"/>
    </xf>
    <xf numFmtId="0" fontId="1" fillId="0" borderId="0" xfId="3" applyFont="1"/>
    <xf numFmtId="0" fontId="3" fillId="0" borderId="0" xfId="3" applyFont="1" applyAlignment="1" applyProtection="1">
      <alignment horizontal="left"/>
    </xf>
    <xf numFmtId="0" fontId="1" fillId="0" borderId="1" xfId="3" applyFont="1" applyBorder="1"/>
    <xf numFmtId="0" fontId="1" fillId="0" borderId="1" xfId="3" applyFont="1" applyBorder="1" applyAlignment="1" applyProtection="1">
      <alignment horizontal="left"/>
    </xf>
    <xf numFmtId="0" fontId="1" fillId="0" borderId="2" xfId="3" applyFont="1" applyBorder="1"/>
    <xf numFmtId="0" fontId="1" fillId="0" borderId="3" xfId="3" applyFont="1" applyBorder="1"/>
    <xf numFmtId="0" fontId="1" fillId="0" borderId="2" xfId="3" applyFont="1" applyBorder="1" applyAlignment="1" applyProtection="1">
      <alignment horizontal="left"/>
    </xf>
    <xf numFmtId="0" fontId="1" fillId="0" borderId="4" xfId="3" applyFont="1" applyBorder="1"/>
    <xf numFmtId="0" fontId="1" fillId="0" borderId="4" xfId="3" applyFont="1" applyBorder="1" applyAlignment="1" applyProtection="1">
      <alignment horizontal="left"/>
    </xf>
    <xf numFmtId="0" fontId="1" fillId="0" borderId="2" xfId="3" applyFont="1" applyBorder="1" applyProtection="1">
      <protection locked="0"/>
    </xf>
    <xf numFmtId="0" fontId="1" fillId="0" borderId="0" xfId="3" applyFont="1" applyProtection="1">
      <protection locked="0"/>
    </xf>
    <xf numFmtId="0" fontId="1" fillId="0" borderId="0" xfId="3" applyFont="1" applyProtection="1"/>
    <xf numFmtId="0" fontId="1" fillId="0" borderId="0" xfId="3" applyFont="1" applyAlignment="1" applyProtection="1">
      <alignment horizontal="right"/>
      <protection locked="0"/>
    </xf>
    <xf numFmtId="0" fontId="3" fillId="0" borderId="0" xfId="3" applyFont="1" applyProtection="1"/>
    <xf numFmtId="0" fontId="1" fillId="0" borderId="2" xfId="3" applyFont="1" applyBorder="1" applyProtection="1"/>
    <xf numFmtId="0" fontId="3" fillId="0" borderId="2" xfId="3" applyFont="1" applyBorder="1" applyProtection="1"/>
    <xf numFmtId="0" fontId="3" fillId="0" borderId="0" xfId="3" applyFont="1" applyBorder="1" applyProtection="1"/>
    <xf numFmtId="0" fontId="3" fillId="0" borderId="2" xfId="3" applyFont="1" applyBorder="1" applyProtection="1">
      <protection locked="0"/>
    </xf>
    <xf numFmtId="0" fontId="3" fillId="0" borderId="0" xfId="3" applyFont="1" applyProtection="1">
      <protection locked="0"/>
    </xf>
    <xf numFmtId="0" fontId="1" fillId="0" borderId="5" xfId="3" applyFont="1" applyBorder="1" applyProtection="1">
      <protection locked="0"/>
    </xf>
    <xf numFmtId="0" fontId="1" fillId="0" borderId="1" xfId="3" applyFont="1" applyBorder="1" applyProtection="1">
      <protection locked="0"/>
    </xf>
    <xf numFmtId="0" fontId="1" fillId="0" borderId="2" xfId="3" applyFont="1" applyBorder="1" applyAlignment="1" applyProtection="1">
      <alignment horizontal="center"/>
    </xf>
    <xf numFmtId="0" fontId="1" fillId="0" borderId="4" xfId="3" applyFont="1" applyBorder="1" applyAlignment="1" applyProtection="1">
      <alignment horizontal="center"/>
    </xf>
    <xf numFmtId="0" fontId="3" fillId="0" borderId="0" xfId="3" applyFont="1" applyAlignment="1" applyProtection="1">
      <alignment horizontal="right"/>
      <protection locked="0"/>
    </xf>
    <xf numFmtId="37" fontId="1" fillId="0" borderId="0" xfId="1" applyFont="1" applyAlignment="1">
      <alignment horizontal="left"/>
    </xf>
    <xf numFmtId="37" fontId="1" fillId="0" borderId="0" xfId="1" applyFont="1" applyBorder="1" applyAlignment="1" applyProtection="1">
      <alignment horizontal="right"/>
    </xf>
    <xf numFmtId="37" fontId="3" fillId="0" borderId="1" xfId="1" applyFont="1" applyBorder="1" applyProtection="1">
      <protection locked="0"/>
    </xf>
    <xf numFmtId="37" fontId="3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</xf>
    <xf numFmtId="37" fontId="1" fillId="0" borderId="22" xfId="1" applyFont="1" applyBorder="1" applyAlignment="1" applyProtection="1">
      <alignment horizontal="right"/>
      <protection locked="0"/>
    </xf>
    <xf numFmtId="179" fontId="1" fillId="0" borderId="0" xfId="4" applyFont="1" applyAlignment="1" applyProtection="1">
      <alignment horizontal="left"/>
    </xf>
    <xf numFmtId="179" fontId="1" fillId="0" borderId="0" xfId="4" applyFont="1"/>
    <xf numFmtId="179" fontId="3" fillId="0" borderId="0" xfId="4" applyFont="1" applyAlignment="1" applyProtection="1">
      <alignment horizontal="left"/>
    </xf>
    <xf numFmtId="179" fontId="1" fillId="0" borderId="1" xfId="4" applyFont="1" applyBorder="1"/>
    <xf numFmtId="179" fontId="3" fillId="0" borderId="1" xfId="4" applyFont="1" applyBorder="1" applyProtection="1"/>
    <xf numFmtId="179" fontId="1" fillId="0" borderId="1" xfId="4" applyFont="1" applyBorder="1" applyAlignment="1" applyProtection="1">
      <alignment horizontal="left"/>
    </xf>
    <xf numFmtId="179" fontId="1" fillId="0" borderId="2" xfId="4" applyFont="1" applyBorder="1"/>
    <xf numFmtId="179" fontId="1" fillId="0" borderId="2" xfId="4" applyFont="1" applyBorder="1" applyAlignment="1" applyProtection="1">
      <alignment horizontal="left"/>
    </xf>
    <xf numFmtId="179" fontId="1" fillId="0" borderId="3" xfId="4" applyFont="1" applyBorder="1"/>
    <xf numFmtId="179" fontId="1" fillId="0" borderId="4" xfId="4" applyFont="1" applyBorder="1" applyAlignment="1" applyProtection="1">
      <alignment horizontal="left"/>
    </xf>
    <xf numFmtId="179" fontId="1" fillId="0" borderId="4" xfId="4" applyFont="1" applyBorder="1"/>
    <xf numFmtId="179" fontId="1" fillId="0" borderId="2" xfId="4" applyFont="1" applyBorder="1" applyAlignment="1" applyProtection="1">
      <alignment horizontal="right"/>
      <protection locked="0"/>
    </xf>
    <xf numFmtId="179" fontId="1" fillId="0" borderId="0" xfId="4" applyFont="1" applyAlignment="1" applyProtection="1">
      <alignment horizontal="right"/>
      <protection locked="0"/>
    </xf>
    <xf numFmtId="181" fontId="1" fillId="0" borderId="0" xfId="4" applyNumberFormat="1" applyFont="1" applyAlignment="1" applyProtection="1">
      <alignment horizontal="right" vertical="center"/>
    </xf>
    <xf numFmtId="179" fontId="1" fillId="0" borderId="2" xfId="4" applyFont="1" applyBorder="1" applyAlignment="1" applyProtection="1">
      <alignment horizontal="right"/>
    </xf>
    <xf numFmtId="179" fontId="1" fillId="0" borderId="0" xfId="4" applyFont="1" applyAlignment="1" applyProtection="1">
      <alignment horizontal="right"/>
    </xf>
    <xf numFmtId="179" fontId="3" fillId="0" borderId="2" xfId="4" applyFont="1" applyBorder="1" applyAlignment="1" applyProtection="1">
      <alignment horizontal="right"/>
    </xf>
    <xf numFmtId="179" fontId="3" fillId="0" borderId="0" xfId="4" applyFont="1" applyAlignment="1" applyProtection="1">
      <alignment horizontal="right"/>
    </xf>
    <xf numFmtId="179" fontId="3" fillId="0" borderId="0" xfId="4" applyFont="1" applyFill="1" applyBorder="1" applyAlignment="1" applyProtection="1">
      <alignment horizontal="right"/>
    </xf>
    <xf numFmtId="181" fontId="3" fillId="0" borderId="0" xfId="4" applyNumberFormat="1" applyFont="1" applyAlignment="1" applyProtection="1">
      <alignment horizontal="right" vertical="center"/>
    </xf>
    <xf numFmtId="179" fontId="1" fillId="0" borderId="2" xfId="4" applyNumberFormat="1" applyFont="1" applyBorder="1" applyAlignment="1">
      <alignment horizontal="right" vertical="center"/>
    </xf>
    <xf numFmtId="179" fontId="1" fillId="0" borderId="0" xfId="4" applyNumberFormat="1" applyFont="1" applyAlignment="1">
      <alignment horizontal="right" vertical="center"/>
    </xf>
    <xf numFmtId="179" fontId="1" fillId="0" borderId="0" xfId="4" applyNumberFormat="1" applyFont="1" applyAlignment="1" applyProtection="1">
      <alignment horizontal="right" vertical="center"/>
    </xf>
    <xf numFmtId="179" fontId="1" fillId="0" borderId="0" xfId="4" applyFont="1" applyProtection="1">
      <protection locked="0"/>
    </xf>
    <xf numFmtId="179" fontId="1" fillId="0" borderId="2" xfId="4" applyNumberFormat="1" applyFont="1" applyBorder="1" applyAlignment="1">
      <alignment horizontal="right"/>
    </xf>
    <xf numFmtId="179" fontId="1" fillId="0" borderId="0" xfId="4" applyNumberFormat="1" applyFont="1" applyAlignment="1">
      <alignment horizontal="right"/>
    </xf>
    <xf numFmtId="179" fontId="1" fillId="0" borderId="5" xfId="4" applyFont="1" applyBorder="1" applyProtection="1">
      <protection locked="0"/>
    </xf>
    <xf numFmtId="179" fontId="1" fillId="0" borderId="1" xfId="4" applyFont="1" applyBorder="1" applyProtection="1">
      <protection locked="0"/>
    </xf>
    <xf numFmtId="179" fontId="3" fillId="0" borderId="0" xfId="4" applyFont="1" applyProtection="1"/>
    <xf numFmtId="179" fontId="1" fillId="0" borderId="2" xfId="4" applyNumberFormat="1" applyFont="1" applyBorder="1" applyProtection="1">
      <protection locked="0"/>
    </xf>
    <xf numFmtId="179" fontId="1" fillId="0" borderId="0" xfId="4" applyNumberFormat="1" applyFont="1" applyProtection="1">
      <protection locked="0"/>
    </xf>
    <xf numFmtId="179" fontId="1" fillId="0" borderId="2" xfId="4" applyNumberFormat="1" applyFont="1" applyBorder="1"/>
    <xf numFmtId="179" fontId="1" fillId="0" borderId="0" xfId="4" applyNumberFormat="1" applyFont="1"/>
    <xf numFmtId="179" fontId="3" fillId="0" borderId="2" xfId="4" applyNumberFormat="1" applyFont="1" applyBorder="1"/>
    <xf numFmtId="179" fontId="3" fillId="0" borderId="0" xfId="4" applyNumberFormat="1" applyFont="1"/>
    <xf numFmtId="179" fontId="1" fillId="0" borderId="2" xfId="4" applyNumberFormat="1" applyFont="1" applyBorder="1" applyAlignment="1">
      <alignment vertical="center"/>
    </xf>
    <xf numFmtId="179" fontId="1" fillId="0" borderId="0" xfId="4" applyNumberFormat="1" applyFont="1" applyAlignment="1">
      <alignment vertical="center"/>
    </xf>
    <xf numFmtId="179" fontId="1" fillId="0" borderId="2" xfId="4" applyFont="1" applyBorder="1" applyAlignment="1" applyProtection="1">
      <alignment horizontal="center"/>
    </xf>
    <xf numFmtId="179" fontId="1" fillId="0" borderId="0" xfId="4" applyNumberFormat="1" applyFont="1" applyAlignment="1" applyProtection="1">
      <alignment horizontal="right"/>
      <protection locked="0"/>
    </xf>
    <xf numFmtId="179" fontId="3" fillId="0" borderId="0" xfId="4" applyNumberFormat="1" applyFont="1" applyFill="1" applyBorder="1"/>
    <xf numFmtId="179" fontId="3" fillId="0" borderId="0" xfId="4" applyNumberFormat="1" applyFont="1" applyAlignment="1" applyProtection="1">
      <alignment horizontal="right" vertical="center"/>
    </xf>
    <xf numFmtId="179" fontId="1" fillId="0" borderId="2" xfId="4" applyNumberFormat="1" applyFont="1" applyBorder="1" applyAlignment="1" applyProtection="1">
      <alignment vertical="center"/>
    </xf>
    <xf numFmtId="179" fontId="1" fillId="0" borderId="0" xfId="4" applyNumberFormat="1" applyFont="1" applyAlignment="1" applyProtection="1">
      <alignment vertical="center"/>
    </xf>
    <xf numFmtId="179" fontId="1" fillId="0" borderId="2" xfId="4" applyNumberFormat="1" applyFont="1" applyBorder="1" applyAlignment="1" applyProtection="1">
      <alignment horizontal="right"/>
      <protection locked="0"/>
    </xf>
    <xf numFmtId="179" fontId="1" fillId="0" borderId="2" xfId="4" applyNumberFormat="1" applyFont="1" applyBorder="1" applyProtection="1"/>
    <xf numFmtId="179" fontId="1" fillId="0" borderId="0" xfId="4" applyNumberFormat="1" applyFont="1" applyProtection="1"/>
    <xf numFmtId="179" fontId="3" fillId="0" borderId="2" xfId="4" applyNumberFormat="1" applyFont="1" applyBorder="1" applyProtection="1"/>
    <xf numFmtId="179" fontId="3" fillId="0" borderId="0" xfId="4" applyNumberFormat="1" applyFont="1" applyProtection="1"/>
    <xf numFmtId="179" fontId="3" fillId="0" borderId="0" xfId="4" applyNumberFormat="1" applyFont="1" applyAlignment="1" applyProtection="1">
      <alignment horizontal="right"/>
      <protection locked="0"/>
    </xf>
    <xf numFmtId="179" fontId="1" fillId="0" borderId="0" xfId="4" applyNumberFormat="1" applyFont="1" applyAlignment="1" applyProtection="1">
      <alignment horizontal="center" vertical="center"/>
    </xf>
    <xf numFmtId="179" fontId="1" fillId="0" borderId="0" xfId="4" applyNumberFormat="1" applyFont="1" applyBorder="1" applyAlignment="1">
      <alignment vertical="center"/>
    </xf>
    <xf numFmtId="179" fontId="1" fillId="0" borderId="0" xfId="4" applyNumberFormat="1" applyFont="1" applyBorder="1" applyAlignment="1" applyProtection="1">
      <alignment horizontal="right" vertical="center"/>
    </xf>
    <xf numFmtId="179" fontId="1" fillId="0" borderId="2" xfId="4" applyFont="1" applyBorder="1" applyProtection="1">
      <protection locked="0"/>
    </xf>
    <xf numFmtId="182" fontId="1" fillId="0" borderId="2" xfId="4" applyNumberFormat="1" applyFont="1" applyBorder="1" applyProtection="1">
      <protection locked="0"/>
    </xf>
    <xf numFmtId="182" fontId="1" fillId="0" borderId="0" xfId="4" applyNumberFormat="1" applyFont="1" applyProtection="1">
      <protection locked="0"/>
    </xf>
    <xf numFmtId="179" fontId="1" fillId="0" borderId="2" xfId="4" applyFont="1" applyBorder="1" applyProtection="1"/>
    <xf numFmtId="179" fontId="1" fillId="0" borderId="0" xfId="4" applyFont="1" applyProtection="1"/>
    <xf numFmtId="179" fontId="3" fillId="0" borderId="2" xfId="4" applyFont="1" applyBorder="1" applyProtection="1"/>
    <xf numFmtId="179" fontId="3" fillId="0" borderId="0" xfId="4" applyFont="1" applyProtection="1">
      <protection locked="0"/>
    </xf>
    <xf numFmtId="38" fontId="1" fillId="0" borderId="0" xfId="5" applyFont="1" applyAlignment="1" applyProtection="1">
      <alignment horizontal="right"/>
    </xf>
    <xf numFmtId="38" fontId="3" fillId="0" borderId="0" xfId="5" applyFont="1" applyAlignment="1" applyProtection="1">
      <alignment horizontal="right"/>
    </xf>
    <xf numFmtId="38" fontId="1" fillId="0" borderId="2" xfId="5" applyFont="1" applyBorder="1"/>
    <xf numFmtId="38" fontId="1" fillId="0" borderId="0" xfId="5" applyFont="1"/>
    <xf numFmtId="38" fontId="1" fillId="0" borderId="0" xfId="5" applyFont="1" applyBorder="1"/>
    <xf numFmtId="38" fontId="1" fillId="0" borderId="0" xfId="5" applyFont="1" applyBorder="1" applyAlignment="1" applyProtection="1">
      <alignment horizontal="right"/>
    </xf>
    <xf numFmtId="49" fontId="1" fillId="0" borderId="0" xfId="4" applyNumberFormat="1" applyFont="1" applyAlignment="1" applyProtection="1">
      <alignment horizontal="left"/>
      <protection locked="0"/>
    </xf>
    <xf numFmtId="179" fontId="3" fillId="0" borderId="3" xfId="4" applyFont="1" applyBorder="1" applyAlignment="1" applyProtection="1">
      <alignment horizontal="left"/>
    </xf>
    <xf numFmtId="179" fontId="1" fillId="0" borderId="3" xfId="4" applyFont="1" applyBorder="1" applyAlignment="1" applyProtection="1">
      <alignment horizontal="left"/>
    </xf>
    <xf numFmtId="179" fontId="1" fillId="0" borderId="0" xfId="4" applyFont="1" applyBorder="1" applyAlignment="1" applyProtection="1">
      <alignment horizontal="right"/>
    </xf>
    <xf numFmtId="179" fontId="1" fillId="0" borderId="0" xfId="4" applyFont="1" applyBorder="1"/>
    <xf numFmtId="179" fontId="3" fillId="0" borderId="2" xfId="4" applyFont="1" applyBorder="1" applyProtection="1">
      <protection locked="0"/>
    </xf>
    <xf numFmtId="1" fontId="3" fillId="0" borderId="0" xfId="4" applyNumberFormat="1" applyFont="1" applyBorder="1" applyProtection="1">
      <protection locked="0"/>
    </xf>
    <xf numFmtId="1" fontId="3" fillId="0" borderId="0" xfId="4" applyNumberFormat="1" applyFont="1" applyProtection="1">
      <protection locked="0"/>
    </xf>
    <xf numFmtId="182" fontId="3" fillId="0" borderId="0" xfId="4" applyNumberFormat="1" applyFont="1" applyProtection="1">
      <protection locked="0"/>
    </xf>
    <xf numFmtId="179" fontId="3" fillId="0" borderId="0" xfId="4" applyNumberFormat="1" applyFont="1" applyProtection="1">
      <protection locked="0"/>
    </xf>
    <xf numFmtId="37" fontId="3" fillId="0" borderId="0" xfId="4" applyNumberFormat="1" applyFont="1" applyProtection="1">
      <protection locked="0"/>
    </xf>
    <xf numFmtId="37" fontId="1" fillId="0" borderId="0" xfId="4" applyNumberFormat="1" applyFont="1" applyBorder="1" applyProtection="1">
      <protection locked="0"/>
    </xf>
    <xf numFmtId="37" fontId="1" fillId="0" borderId="0" xfId="4" applyNumberFormat="1" applyFont="1" applyProtection="1">
      <protection locked="0"/>
    </xf>
    <xf numFmtId="37" fontId="1" fillId="0" borderId="0" xfId="4" applyNumberFormat="1" applyFont="1" applyAlignment="1" applyProtection="1">
      <alignment horizontal="right"/>
      <protection locked="0"/>
    </xf>
    <xf numFmtId="37" fontId="3" fillId="0" borderId="0" xfId="4" applyNumberFormat="1" applyFont="1" applyBorder="1" applyProtection="1">
      <protection locked="0"/>
    </xf>
    <xf numFmtId="37" fontId="1" fillId="0" borderId="0" xfId="4" applyNumberFormat="1" applyFont="1" applyBorder="1" applyAlignment="1" applyProtection="1">
      <alignment horizontal="right"/>
      <protection locked="0"/>
    </xf>
    <xf numFmtId="49" fontId="1" fillId="0" borderId="0" xfId="4" applyNumberFormat="1" applyFont="1" applyAlignment="1" applyProtection="1">
      <alignment horizontal="right"/>
      <protection locked="0"/>
    </xf>
    <xf numFmtId="182" fontId="3" fillId="0" borderId="2" xfId="4" applyNumberFormat="1" applyFont="1" applyBorder="1" applyProtection="1">
      <protection locked="0"/>
    </xf>
    <xf numFmtId="179" fontId="1" fillId="0" borderId="0" xfId="4" applyFont="1" applyBorder="1" applyAlignment="1" applyProtection="1">
      <alignment horizontal="right"/>
      <protection locked="0"/>
    </xf>
    <xf numFmtId="49" fontId="1" fillId="0" borderId="0" xfId="4" applyNumberFormat="1" applyFont="1" applyBorder="1" applyAlignment="1" applyProtection="1">
      <alignment horizontal="right"/>
      <protection locked="0"/>
    </xf>
    <xf numFmtId="179" fontId="1" fillId="0" borderId="5" xfId="4" applyFont="1" applyBorder="1"/>
    <xf numFmtId="179" fontId="1" fillId="0" borderId="4" xfId="4" applyFont="1" applyBorder="1" applyProtection="1">
      <protection locked="0"/>
    </xf>
    <xf numFmtId="37" fontId="1" fillId="0" borderId="3" xfId="4" applyNumberFormat="1" applyFont="1" applyBorder="1" applyProtection="1">
      <protection locked="0"/>
    </xf>
    <xf numFmtId="179" fontId="1" fillId="0" borderId="3" xfId="4" applyFont="1" applyBorder="1" applyProtection="1">
      <protection locked="0"/>
    </xf>
    <xf numFmtId="179" fontId="1" fillId="0" borderId="0" xfId="4" applyFont="1" applyBorder="1" applyAlignment="1" applyProtection="1">
      <alignment horizontal="left"/>
    </xf>
    <xf numFmtId="37" fontId="1" fillId="0" borderId="0" xfId="4" applyNumberFormat="1" applyFont="1" applyAlignment="1" applyProtection="1">
      <alignment horizontal="right"/>
    </xf>
    <xf numFmtId="37" fontId="1" fillId="0" borderId="0" xfId="4" applyNumberFormat="1" applyFont="1" applyProtection="1"/>
    <xf numFmtId="179" fontId="1" fillId="0" borderId="0" xfId="4" applyFont="1" applyAlignment="1" applyProtection="1">
      <alignment horizontal="center"/>
    </xf>
    <xf numFmtId="37" fontId="3" fillId="0" borderId="0" xfId="4" applyNumberFormat="1" applyFont="1" applyProtection="1"/>
    <xf numFmtId="37" fontId="1" fillId="0" borderId="1" xfId="4" applyNumberFormat="1" applyFont="1" applyBorder="1" applyProtection="1">
      <protection locked="0"/>
    </xf>
    <xf numFmtId="37" fontId="8" fillId="0" borderId="0" xfId="1" applyFont="1" applyAlignment="1" applyProtection="1">
      <alignment horizontal="left"/>
    </xf>
    <xf numFmtId="37" fontId="3" fillId="0" borderId="0" xfId="1" applyFont="1" applyBorder="1" applyProtection="1">
      <protection locked="0"/>
    </xf>
    <xf numFmtId="37" fontId="3" fillId="0" borderId="0" xfId="1" applyFont="1" applyAlignment="1" applyProtection="1">
      <alignment horizontal="center"/>
      <protection locked="0"/>
    </xf>
    <xf numFmtId="37" fontId="3" fillId="0" borderId="0" xfId="1" applyFont="1" applyAlignment="1">
      <alignment horizontal="center"/>
    </xf>
    <xf numFmtId="37" fontId="1" fillId="0" borderId="0" xfId="1" applyFont="1" applyAlignment="1" applyProtection="1">
      <alignment horizontal="center"/>
      <protection locked="0"/>
    </xf>
    <xf numFmtId="37" fontId="1" fillId="0" borderId="0" xfId="1" applyBorder="1" applyAlignment="1" applyProtection="1">
      <alignment horizontal="center"/>
    </xf>
    <xf numFmtId="37" fontId="1" fillId="0" borderId="0" xfId="1" applyAlignment="1" applyProtection="1">
      <alignment horizontal="center"/>
    </xf>
    <xf numFmtId="37" fontId="1" fillId="0" borderId="4" xfId="1" applyBorder="1" applyAlignment="1" applyProtection="1">
      <alignment vertical="center"/>
    </xf>
    <xf numFmtId="37" fontId="1" fillId="0" borderId="19" xfId="1" applyBorder="1" applyAlignment="1" applyProtection="1">
      <alignment vertical="center"/>
    </xf>
    <xf numFmtId="37" fontId="1" fillId="0" borderId="4" xfId="1" applyBorder="1" applyAlignment="1"/>
    <xf numFmtId="37" fontId="1" fillId="0" borderId="19" xfId="1" applyBorder="1" applyAlignment="1"/>
    <xf numFmtId="37" fontId="1" fillId="0" borderId="3" xfId="1" applyBorder="1" applyAlignment="1"/>
    <xf numFmtId="37" fontId="1" fillId="0" borderId="4" xfId="1" applyBorder="1" applyAlignment="1">
      <alignment horizontal="center" vertical="center"/>
    </xf>
    <xf numFmtId="37" fontId="1" fillId="0" borderId="3" xfId="1" applyBorder="1" applyAlignment="1">
      <alignment horizontal="center" vertical="center"/>
    </xf>
    <xf numFmtId="37" fontId="1" fillId="0" borderId="19" xfId="1" applyBorder="1" applyAlignment="1">
      <alignment horizontal="center" vertical="center"/>
    </xf>
    <xf numFmtId="37" fontId="1" fillId="0" borderId="4" xfId="1" applyBorder="1" applyAlignment="1">
      <alignment horizontal="center"/>
    </xf>
    <xf numFmtId="37" fontId="1" fillId="0" borderId="3" xfId="1" applyBorder="1" applyAlignment="1">
      <alignment horizontal="center"/>
    </xf>
    <xf numFmtId="37" fontId="1" fillId="0" borderId="8" xfId="1" applyBorder="1" applyAlignment="1" applyProtection="1">
      <alignment vertical="center"/>
    </xf>
    <xf numFmtId="37" fontId="1" fillId="0" borderId="7" xfId="1" applyBorder="1" applyAlignment="1" applyProtection="1">
      <alignment vertical="center"/>
    </xf>
    <xf numFmtId="37" fontId="1" fillId="0" borderId="6" xfId="1" applyBorder="1" applyAlignment="1" applyProtection="1">
      <alignment vertical="center"/>
    </xf>
    <xf numFmtId="37" fontId="1" fillId="0" borderId="0" xfId="1" applyFont="1" applyAlignment="1" applyProtection="1">
      <protection locked="0"/>
    </xf>
    <xf numFmtId="180" fontId="1" fillId="0" borderId="0" xfId="1" applyNumberFormat="1" applyFont="1" applyAlignment="1" applyProtection="1"/>
    <xf numFmtId="37" fontId="3" fillId="0" borderId="0" xfId="1" applyFont="1" applyAlignment="1" applyProtection="1">
      <protection locked="0"/>
    </xf>
    <xf numFmtId="180" fontId="3" fillId="0" borderId="0" xfId="1" applyNumberFormat="1" applyFont="1" applyAlignment="1" applyProtection="1"/>
    <xf numFmtId="37" fontId="1" fillId="0" borderId="17" xfId="1" applyBorder="1" applyAlignment="1">
      <alignment horizontal="center"/>
    </xf>
    <xf numFmtId="37" fontId="1" fillId="0" borderId="18" xfId="1" applyBorder="1" applyAlignment="1">
      <alignment horizontal="center"/>
    </xf>
    <xf numFmtId="37" fontId="1" fillId="0" borderId="15" xfId="1" applyBorder="1" applyAlignment="1">
      <alignment horizontal="center"/>
    </xf>
    <xf numFmtId="37" fontId="1" fillId="0" borderId="17" xfId="1" applyBorder="1" applyAlignment="1" applyProtection="1">
      <alignment horizontal="center"/>
    </xf>
    <xf numFmtId="37" fontId="1" fillId="0" borderId="18" xfId="1" applyBorder="1" applyAlignment="1" applyProtection="1">
      <alignment horizontal="center"/>
    </xf>
    <xf numFmtId="37" fontId="1" fillId="0" borderId="14" xfId="1" applyBorder="1" applyAlignment="1" applyProtection="1">
      <alignment horizontal="center" vertical="center"/>
    </xf>
    <xf numFmtId="37" fontId="1" fillId="0" borderId="12" xfId="1" applyBorder="1" applyAlignment="1" applyProtection="1">
      <alignment horizontal="center" vertical="center"/>
    </xf>
    <xf numFmtId="37" fontId="3" fillId="0" borderId="0" xfId="1" applyFont="1" applyAlignment="1"/>
    <xf numFmtId="37" fontId="1" fillId="0" borderId="15" xfId="1" applyBorder="1" applyAlignment="1" applyProtection="1">
      <alignment horizontal="center"/>
    </xf>
    <xf numFmtId="37" fontId="1" fillId="0" borderId="11" xfId="1" applyBorder="1" applyAlignment="1" applyProtection="1">
      <alignment horizontal="center" vertical="center"/>
    </xf>
    <xf numFmtId="37" fontId="1" fillId="0" borderId="17" xfId="1" applyFont="1" applyBorder="1" applyAlignment="1" applyProtection="1">
      <alignment horizontal="center"/>
    </xf>
    <xf numFmtId="37" fontId="1" fillId="0" borderId="18" xfId="1" applyFont="1" applyBorder="1" applyAlignment="1" applyProtection="1">
      <alignment horizontal="center"/>
    </xf>
    <xf numFmtId="37" fontId="1" fillId="0" borderId="15" xfId="1" applyFont="1" applyBorder="1" applyAlignment="1" applyProtection="1">
      <alignment horizontal="center"/>
    </xf>
    <xf numFmtId="37" fontId="1" fillId="0" borderId="14" xfId="1" applyBorder="1" applyAlignment="1">
      <alignment horizontal="center"/>
    </xf>
    <xf numFmtId="37" fontId="1" fillId="0" borderId="11" xfId="1" applyBorder="1" applyAlignment="1">
      <alignment horizontal="center"/>
    </xf>
  </cellXfs>
  <cellStyles count="6">
    <cellStyle name="桁区切り 2" xfId="5"/>
    <cellStyle name="標準" xfId="0" builtinId="0"/>
    <cellStyle name="標準 2" xfId="1"/>
    <cellStyle name="標準 3" xfId="3"/>
    <cellStyle name="標準 4" xfId="4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31"/>
  <sheetViews>
    <sheetView showGridLines="0" tabSelected="1" zoomScale="75" zoomScaleNormal="75" workbookViewId="0">
      <selection activeCell="A31" sqref="A31:IV71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5" width="13.375" style="2" customWidth="1"/>
    <col min="6" max="6" width="12.125" style="2"/>
    <col min="7" max="9" width="13.375" style="2" customWidth="1"/>
    <col min="10" max="10" width="12.125" style="2" customWidth="1"/>
    <col min="11" max="11" width="10.875" style="2" customWidth="1"/>
    <col min="12" max="256" width="12.125" style="2"/>
    <col min="257" max="257" width="13.375" style="2" customWidth="1"/>
    <col min="258" max="258" width="18.375" style="2" customWidth="1"/>
    <col min="259" max="261" width="13.375" style="2" customWidth="1"/>
    <col min="262" max="262" width="12.125" style="2"/>
    <col min="263" max="265" width="13.375" style="2" customWidth="1"/>
    <col min="266" max="266" width="12.125" style="2" customWidth="1"/>
    <col min="267" max="267" width="10.875" style="2" customWidth="1"/>
    <col min="268" max="512" width="12.125" style="2"/>
    <col min="513" max="513" width="13.375" style="2" customWidth="1"/>
    <col min="514" max="514" width="18.375" style="2" customWidth="1"/>
    <col min="515" max="517" width="13.375" style="2" customWidth="1"/>
    <col min="518" max="518" width="12.125" style="2"/>
    <col min="519" max="521" width="13.375" style="2" customWidth="1"/>
    <col min="522" max="522" width="12.125" style="2" customWidth="1"/>
    <col min="523" max="523" width="10.875" style="2" customWidth="1"/>
    <col min="524" max="768" width="12.125" style="2"/>
    <col min="769" max="769" width="13.375" style="2" customWidth="1"/>
    <col min="770" max="770" width="18.375" style="2" customWidth="1"/>
    <col min="771" max="773" width="13.375" style="2" customWidth="1"/>
    <col min="774" max="774" width="12.125" style="2"/>
    <col min="775" max="777" width="13.375" style="2" customWidth="1"/>
    <col min="778" max="778" width="12.125" style="2" customWidth="1"/>
    <col min="779" max="779" width="10.875" style="2" customWidth="1"/>
    <col min="780" max="1024" width="12.125" style="2"/>
    <col min="1025" max="1025" width="13.375" style="2" customWidth="1"/>
    <col min="1026" max="1026" width="18.375" style="2" customWidth="1"/>
    <col min="1027" max="1029" width="13.375" style="2" customWidth="1"/>
    <col min="1030" max="1030" width="12.125" style="2"/>
    <col min="1031" max="1033" width="13.375" style="2" customWidth="1"/>
    <col min="1034" max="1034" width="12.125" style="2" customWidth="1"/>
    <col min="1035" max="1035" width="10.875" style="2" customWidth="1"/>
    <col min="1036" max="1280" width="12.125" style="2"/>
    <col min="1281" max="1281" width="13.375" style="2" customWidth="1"/>
    <col min="1282" max="1282" width="18.375" style="2" customWidth="1"/>
    <col min="1283" max="1285" width="13.375" style="2" customWidth="1"/>
    <col min="1286" max="1286" width="12.125" style="2"/>
    <col min="1287" max="1289" width="13.375" style="2" customWidth="1"/>
    <col min="1290" max="1290" width="12.125" style="2" customWidth="1"/>
    <col min="1291" max="1291" width="10.875" style="2" customWidth="1"/>
    <col min="1292" max="1536" width="12.125" style="2"/>
    <col min="1537" max="1537" width="13.375" style="2" customWidth="1"/>
    <col min="1538" max="1538" width="18.375" style="2" customWidth="1"/>
    <col min="1539" max="1541" width="13.375" style="2" customWidth="1"/>
    <col min="1542" max="1542" width="12.125" style="2"/>
    <col min="1543" max="1545" width="13.375" style="2" customWidth="1"/>
    <col min="1546" max="1546" width="12.125" style="2" customWidth="1"/>
    <col min="1547" max="1547" width="10.875" style="2" customWidth="1"/>
    <col min="1548" max="1792" width="12.125" style="2"/>
    <col min="1793" max="1793" width="13.375" style="2" customWidth="1"/>
    <col min="1794" max="1794" width="18.375" style="2" customWidth="1"/>
    <col min="1795" max="1797" width="13.375" style="2" customWidth="1"/>
    <col min="1798" max="1798" width="12.125" style="2"/>
    <col min="1799" max="1801" width="13.375" style="2" customWidth="1"/>
    <col min="1802" max="1802" width="12.125" style="2" customWidth="1"/>
    <col min="1803" max="1803" width="10.875" style="2" customWidth="1"/>
    <col min="1804" max="2048" width="12.125" style="2"/>
    <col min="2049" max="2049" width="13.375" style="2" customWidth="1"/>
    <col min="2050" max="2050" width="18.375" style="2" customWidth="1"/>
    <col min="2051" max="2053" width="13.375" style="2" customWidth="1"/>
    <col min="2054" max="2054" width="12.125" style="2"/>
    <col min="2055" max="2057" width="13.375" style="2" customWidth="1"/>
    <col min="2058" max="2058" width="12.125" style="2" customWidth="1"/>
    <col min="2059" max="2059" width="10.875" style="2" customWidth="1"/>
    <col min="2060" max="2304" width="12.125" style="2"/>
    <col min="2305" max="2305" width="13.375" style="2" customWidth="1"/>
    <col min="2306" max="2306" width="18.375" style="2" customWidth="1"/>
    <col min="2307" max="2309" width="13.375" style="2" customWidth="1"/>
    <col min="2310" max="2310" width="12.125" style="2"/>
    <col min="2311" max="2313" width="13.375" style="2" customWidth="1"/>
    <col min="2314" max="2314" width="12.125" style="2" customWidth="1"/>
    <col min="2315" max="2315" width="10.875" style="2" customWidth="1"/>
    <col min="2316" max="2560" width="12.125" style="2"/>
    <col min="2561" max="2561" width="13.375" style="2" customWidth="1"/>
    <col min="2562" max="2562" width="18.375" style="2" customWidth="1"/>
    <col min="2563" max="2565" width="13.375" style="2" customWidth="1"/>
    <col min="2566" max="2566" width="12.125" style="2"/>
    <col min="2567" max="2569" width="13.375" style="2" customWidth="1"/>
    <col min="2570" max="2570" width="12.125" style="2" customWidth="1"/>
    <col min="2571" max="2571" width="10.875" style="2" customWidth="1"/>
    <col min="2572" max="2816" width="12.125" style="2"/>
    <col min="2817" max="2817" width="13.375" style="2" customWidth="1"/>
    <col min="2818" max="2818" width="18.375" style="2" customWidth="1"/>
    <col min="2819" max="2821" width="13.375" style="2" customWidth="1"/>
    <col min="2822" max="2822" width="12.125" style="2"/>
    <col min="2823" max="2825" width="13.375" style="2" customWidth="1"/>
    <col min="2826" max="2826" width="12.125" style="2" customWidth="1"/>
    <col min="2827" max="2827" width="10.875" style="2" customWidth="1"/>
    <col min="2828" max="3072" width="12.125" style="2"/>
    <col min="3073" max="3073" width="13.375" style="2" customWidth="1"/>
    <col min="3074" max="3074" width="18.375" style="2" customWidth="1"/>
    <col min="3075" max="3077" width="13.375" style="2" customWidth="1"/>
    <col min="3078" max="3078" width="12.125" style="2"/>
    <col min="3079" max="3081" width="13.375" style="2" customWidth="1"/>
    <col min="3082" max="3082" width="12.125" style="2" customWidth="1"/>
    <col min="3083" max="3083" width="10.875" style="2" customWidth="1"/>
    <col min="3084" max="3328" width="12.125" style="2"/>
    <col min="3329" max="3329" width="13.375" style="2" customWidth="1"/>
    <col min="3330" max="3330" width="18.375" style="2" customWidth="1"/>
    <col min="3331" max="3333" width="13.375" style="2" customWidth="1"/>
    <col min="3334" max="3334" width="12.125" style="2"/>
    <col min="3335" max="3337" width="13.375" style="2" customWidth="1"/>
    <col min="3338" max="3338" width="12.125" style="2" customWidth="1"/>
    <col min="3339" max="3339" width="10.875" style="2" customWidth="1"/>
    <col min="3340" max="3584" width="12.125" style="2"/>
    <col min="3585" max="3585" width="13.375" style="2" customWidth="1"/>
    <col min="3586" max="3586" width="18.375" style="2" customWidth="1"/>
    <col min="3587" max="3589" width="13.375" style="2" customWidth="1"/>
    <col min="3590" max="3590" width="12.125" style="2"/>
    <col min="3591" max="3593" width="13.375" style="2" customWidth="1"/>
    <col min="3594" max="3594" width="12.125" style="2" customWidth="1"/>
    <col min="3595" max="3595" width="10.875" style="2" customWidth="1"/>
    <col min="3596" max="3840" width="12.125" style="2"/>
    <col min="3841" max="3841" width="13.375" style="2" customWidth="1"/>
    <col min="3842" max="3842" width="18.375" style="2" customWidth="1"/>
    <col min="3843" max="3845" width="13.375" style="2" customWidth="1"/>
    <col min="3846" max="3846" width="12.125" style="2"/>
    <col min="3847" max="3849" width="13.375" style="2" customWidth="1"/>
    <col min="3850" max="3850" width="12.125" style="2" customWidth="1"/>
    <col min="3851" max="3851" width="10.875" style="2" customWidth="1"/>
    <col min="3852" max="4096" width="12.125" style="2"/>
    <col min="4097" max="4097" width="13.375" style="2" customWidth="1"/>
    <col min="4098" max="4098" width="18.375" style="2" customWidth="1"/>
    <col min="4099" max="4101" width="13.375" style="2" customWidth="1"/>
    <col min="4102" max="4102" width="12.125" style="2"/>
    <col min="4103" max="4105" width="13.375" style="2" customWidth="1"/>
    <col min="4106" max="4106" width="12.125" style="2" customWidth="1"/>
    <col min="4107" max="4107" width="10.875" style="2" customWidth="1"/>
    <col min="4108" max="4352" width="12.125" style="2"/>
    <col min="4353" max="4353" width="13.375" style="2" customWidth="1"/>
    <col min="4354" max="4354" width="18.375" style="2" customWidth="1"/>
    <col min="4355" max="4357" width="13.375" style="2" customWidth="1"/>
    <col min="4358" max="4358" width="12.125" style="2"/>
    <col min="4359" max="4361" width="13.375" style="2" customWidth="1"/>
    <col min="4362" max="4362" width="12.125" style="2" customWidth="1"/>
    <col min="4363" max="4363" width="10.875" style="2" customWidth="1"/>
    <col min="4364" max="4608" width="12.125" style="2"/>
    <col min="4609" max="4609" width="13.375" style="2" customWidth="1"/>
    <col min="4610" max="4610" width="18.375" style="2" customWidth="1"/>
    <col min="4611" max="4613" width="13.375" style="2" customWidth="1"/>
    <col min="4614" max="4614" width="12.125" style="2"/>
    <col min="4615" max="4617" width="13.375" style="2" customWidth="1"/>
    <col min="4618" max="4618" width="12.125" style="2" customWidth="1"/>
    <col min="4619" max="4619" width="10.875" style="2" customWidth="1"/>
    <col min="4620" max="4864" width="12.125" style="2"/>
    <col min="4865" max="4865" width="13.375" style="2" customWidth="1"/>
    <col min="4866" max="4866" width="18.375" style="2" customWidth="1"/>
    <col min="4867" max="4869" width="13.375" style="2" customWidth="1"/>
    <col min="4870" max="4870" width="12.125" style="2"/>
    <col min="4871" max="4873" width="13.375" style="2" customWidth="1"/>
    <col min="4874" max="4874" width="12.125" style="2" customWidth="1"/>
    <col min="4875" max="4875" width="10.875" style="2" customWidth="1"/>
    <col min="4876" max="5120" width="12.125" style="2"/>
    <col min="5121" max="5121" width="13.375" style="2" customWidth="1"/>
    <col min="5122" max="5122" width="18.375" style="2" customWidth="1"/>
    <col min="5123" max="5125" width="13.375" style="2" customWidth="1"/>
    <col min="5126" max="5126" width="12.125" style="2"/>
    <col min="5127" max="5129" width="13.375" style="2" customWidth="1"/>
    <col min="5130" max="5130" width="12.125" style="2" customWidth="1"/>
    <col min="5131" max="5131" width="10.875" style="2" customWidth="1"/>
    <col min="5132" max="5376" width="12.125" style="2"/>
    <col min="5377" max="5377" width="13.375" style="2" customWidth="1"/>
    <col min="5378" max="5378" width="18.375" style="2" customWidth="1"/>
    <col min="5379" max="5381" width="13.375" style="2" customWidth="1"/>
    <col min="5382" max="5382" width="12.125" style="2"/>
    <col min="5383" max="5385" width="13.375" style="2" customWidth="1"/>
    <col min="5386" max="5386" width="12.125" style="2" customWidth="1"/>
    <col min="5387" max="5387" width="10.875" style="2" customWidth="1"/>
    <col min="5388" max="5632" width="12.125" style="2"/>
    <col min="5633" max="5633" width="13.375" style="2" customWidth="1"/>
    <col min="5634" max="5634" width="18.375" style="2" customWidth="1"/>
    <col min="5635" max="5637" width="13.375" style="2" customWidth="1"/>
    <col min="5638" max="5638" width="12.125" style="2"/>
    <col min="5639" max="5641" width="13.375" style="2" customWidth="1"/>
    <col min="5642" max="5642" width="12.125" style="2" customWidth="1"/>
    <col min="5643" max="5643" width="10.875" style="2" customWidth="1"/>
    <col min="5644" max="5888" width="12.125" style="2"/>
    <col min="5889" max="5889" width="13.375" style="2" customWidth="1"/>
    <col min="5890" max="5890" width="18.375" style="2" customWidth="1"/>
    <col min="5891" max="5893" width="13.375" style="2" customWidth="1"/>
    <col min="5894" max="5894" width="12.125" style="2"/>
    <col min="5895" max="5897" width="13.375" style="2" customWidth="1"/>
    <col min="5898" max="5898" width="12.125" style="2" customWidth="1"/>
    <col min="5899" max="5899" width="10.875" style="2" customWidth="1"/>
    <col min="5900" max="6144" width="12.125" style="2"/>
    <col min="6145" max="6145" width="13.375" style="2" customWidth="1"/>
    <col min="6146" max="6146" width="18.375" style="2" customWidth="1"/>
    <col min="6147" max="6149" width="13.375" style="2" customWidth="1"/>
    <col min="6150" max="6150" width="12.125" style="2"/>
    <col min="6151" max="6153" width="13.375" style="2" customWidth="1"/>
    <col min="6154" max="6154" width="12.125" style="2" customWidth="1"/>
    <col min="6155" max="6155" width="10.875" style="2" customWidth="1"/>
    <col min="6156" max="6400" width="12.125" style="2"/>
    <col min="6401" max="6401" width="13.375" style="2" customWidth="1"/>
    <col min="6402" max="6402" width="18.375" style="2" customWidth="1"/>
    <col min="6403" max="6405" width="13.375" style="2" customWidth="1"/>
    <col min="6406" max="6406" width="12.125" style="2"/>
    <col min="6407" max="6409" width="13.375" style="2" customWidth="1"/>
    <col min="6410" max="6410" width="12.125" style="2" customWidth="1"/>
    <col min="6411" max="6411" width="10.875" style="2" customWidth="1"/>
    <col min="6412" max="6656" width="12.125" style="2"/>
    <col min="6657" max="6657" width="13.375" style="2" customWidth="1"/>
    <col min="6658" max="6658" width="18.375" style="2" customWidth="1"/>
    <col min="6659" max="6661" width="13.375" style="2" customWidth="1"/>
    <col min="6662" max="6662" width="12.125" style="2"/>
    <col min="6663" max="6665" width="13.375" style="2" customWidth="1"/>
    <col min="6666" max="6666" width="12.125" style="2" customWidth="1"/>
    <col min="6667" max="6667" width="10.875" style="2" customWidth="1"/>
    <col min="6668" max="6912" width="12.125" style="2"/>
    <col min="6913" max="6913" width="13.375" style="2" customWidth="1"/>
    <col min="6914" max="6914" width="18.375" style="2" customWidth="1"/>
    <col min="6915" max="6917" width="13.375" style="2" customWidth="1"/>
    <col min="6918" max="6918" width="12.125" style="2"/>
    <col min="6919" max="6921" width="13.375" style="2" customWidth="1"/>
    <col min="6922" max="6922" width="12.125" style="2" customWidth="1"/>
    <col min="6923" max="6923" width="10.875" style="2" customWidth="1"/>
    <col min="6924" max="7168" width="12.125" style="2"/>
    <col min="7169" max="7169" width="13.375" style="2" customWidth="1"/>
    <col min="7170" max="7170" width="18.375" style="2" customWidth="1"/>
    <col min="7171" max="7173" width="13.375" style="2" customWidth="1"/>
    <col min="7174" max="7174" width="12.125" style="2"/>
    <col min="7175" max="7177" width="13.375" style="2" customWidth="1"/>
    <col min="7178" max="7178" width="12.125" style="2" customWidth="1"/>
    <col min="7179" max="7179" width="10.875" style="2" customWidth="1"/>
    <col min="7180" max="7424" width="12.125" style="2"/>
    <col min="7425" max="7425" width="13.375" style="2" customWidth="1"/>
    <col min="7426" max="7426" width="18.375" style="2" customWidth="1"/>
    <col min="7427" max="7429" width="13.375" style="2" customWidth="1"/>
    <col min="7430" max="7430" width="12.125" style="2"/>
    <col min="7431" max="7433" width="13.375" style="2" customWidth="1"/>
    <col min="7434" max="7434" width="12.125" style="2" customWidth="1"/>
    <col min="7435" max="7435" width="10.875" style="2" customWidth="1"/>
    <col min="7436" max="7680" width="12.125" style="2"/>
    <col min="7681" max="7681" width="13.375" style="2" customWidth="1"/>
    <col min="7682" max="7682" width="18.375" style="2" customWidth="1"/>
    <col min="7683" max="7685" width="13.375" style="2" customWidth="1"/>
    <col min="7686" max="7686" width="12.125" style="2"/>
    <col min="7687" max="7689" width="13.375" style="2" customWidth="1"/>
    <col min="7690" max="7690" width="12.125" style="2" customWidth="1"/>
    <col min="7691" max="7691" width="10.875" style="2" customWidth="1"/>
    <col min="7692" max="7936" width="12.125" style="2"/>
    <col min="7937" max="7937" width="13.375" style="2" customWidth="1"/>
    <col min="7938" max="7938" width="18.375" style="2" customWidth="1"/>
    <col min="7939" max="7941" width="13.375" style="2" customWidth="1"/>
    <col min="7942" max="7942" width="12.125" style="2"/>
    <col min="7943" max="7945" width="13.375" style="2" customWidth="1"/>
    <col min="7946" max="7946" width="12.125" style="2" customWidth="1"/>
    <col min="7947" max="7947" width="10.875" style="2" customWidth="1"/>
    <col min="7948" max="8192" width="12.125" style="2"/>
    <col min="8193" max="8193" width="13.375" style="2" customWidth="1"/>
    <col min="8194" max="8194" width="18.375" style="2" customWidth="1"/>
    <col min="8195" max="8197" width="13.375" style="2" customWidth="1"/>
    <col min="8198" max="8198" width="12.125" style="2"/>
    <col min="8199" max="8201" width="13.375" style="2" customWidth="1"/>
    <col min="8202" max="8202" width="12.125" style="2" customWidth="1"/>
    <col min="8203" max="8203" width="10.875" style="2" customWidth="1"/>
    <col min="8204" max="8448" width="12.125" style="2"/>
    <col min="8449" max="8449" width="13.375" style="2" customWidth="1"/>
    <col min="8450" max="8450" width="18.375" style="2" customWidth="1"/>
    <col min="8451" max="8453" width="13.375" style="2" customWidth="1"/>
    <col min="8454" max="8454" width="12.125" style="2"/>
    <col min="8455" max="8457" width="13.375" style="2" customWidth="1"/>
    <col min="8458" max="8458" width="12.125" style="2" customWidth="1"/>
    <col min="8459" max="8459" width="10.875" style="2" customWidth="1"/>
    <col min="8460" max="8704" width="12.125" style="2"/>
    <col min="8705" max="8705" width="13.375" style="2" customWidth="1"/>
    <col min="8706" max="8706" width="18.375" style="2" customWidth="1"/>
    <col min="8707" max="8709" width="13.375" style="2" customWidth="1"/>
    <col min="8710" max="8710" width="12.125" style="2"/>
    <col min="8711" max="8713" width="13.375" style="2" customWidth="1"/>
    <col min="8714" max="8714" width="12.125" style="2" customWidth="1"/>
    <col min="8715" max="8715" width="10.875" style="2" customWidth="1"/>
    <col min="8716" max="8960" width="12.125" style="2"/>
    <col min="8961" max="8961" width="13.375" style="2" customWidth="1"/>
    <col min="8962" max="8962" width="18.375" style="2" customWidth="1"/>
    <col min="8963" max="8965" width="13.375" style="2" customWidth="1"/>
    <col min="8966" max="8966" width="12.125" style="2"/>
    <col min="8967" max="8969" width="13.375" style="2" customWidth="1"/>
    <col min="8970" max="8970" width="12.125" style="2" customWidth="1"/>
    <col min="8971" max="8971" width="10.875" style="2" customWidth="1"/>
    <col min="8972" max="9216" width="12.125" style="2"/>
    <col min="9217" max="9217" width="13.375" style="2" customWidth="1"/>
    <col min="9218" max="9218" width="18.375" style="2" customWidth="1"/>
    <col min="9219" max="9221" width="13.375" style="2" customWidth="1"/>
    <col min="9222" max="9222" width="12.125" style="2"/>
    <col min="9223" max="9225" width="13.375" style="2" customWidth="1"/>
    <col min="9226" max="9226" width="12.125" style="2" customWidth="1"/>
    <col min="9227" max="9227" width="10.875" style="2" customWidth="1"/>
    <col min="9228" max="9472" width="12.125" style="2"/>
    <col min="9473" max="9473" width="13.375" style="2" customWidth="1"/>
    <col min="9474" max="9474" width="18.375" style="2" customWidth="1"/>
    <col min="9475" max="9477" width="13.375" style="2" customWidth="1"/>
    <col min="9478" max="9478" width="12.125" style="2"/>
    <col min="9479" max="9481" width="13.375" style="2" customWidth="1"/>
    <col min="9482" max="9482" width="12.125" style="2" customWidth="1"/>
    <col min="9483" max="9483" width="10.875" style="2" customWidth="1"/>
    <col min="9484" max="9728" width="12.125" style="2"/>
    <col min="9729" max="9729" width="13.375" style="2" customWidth="1"/>
    <col min="9730" max="9730" width="18.375" style="2" customWidth="1"/>
    <col min="9731" max="9733" width="13.375" style="2" customWidth="1"/>
    <col min="9734" max="9734" width="12.125" style="2"/>
    <col min="9735" max="9737" width="13.375" style="2" customWidth="1"/>
    <col min="9738" max="9738" width="12.125" style="2" customWidth="1"/>
    <col min="9739" max="9739" width="10.875" style="2" customWidth="1"/>
    <col min="9740" max="9984" width="12.125" style="2"/>
    <col min="9985" max="9985" width="13.375" style="2" customWidth="1"/>
    <col min="9986" max="9986" width="18.375" style="2" customWidth="1"/>
    <col min="9987" max="9989" width="13.375" style="2" customWidth="1"/>
    <col min="9990" max="9990" width="12.125" style="2"/>
    <col min="9991" max="9993" width="13.375" style="2" customWidth="1"/>
    <col min="9994" max="9994" width="12.12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8.375" style="2" customWidth="1"/>
    <col min="10243" max="10245" width="13.375" style="2" customWidth="1"/>
    <col min="10246" max="10246" width="12.125" style="2"/>
    <col min="10247" max="10249" width="13.375" style="2" customWidth="1"/>
    <col min="10250" max="10250" width="12.12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8.375" style="2" customWidth="1"/>
    <col min="10499" max="10501" width="13.375" style="2" customWidth="1"/>
    <col min="10502" max="10502" width="12.125" style="2"/>
    <col min="10503" max="10505" width="13.375" style="2" customWidth="1"/>
    <col min="10506" max="10506" width="12.12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8.375" style="2" customWidth="1"/>
    <col min="10755" max="10757" width="13.375" style="2" customWidth="1"/>
    <col min="10758" max="10758" width="12.125" style="2"/>
    <col min="10759" max="10761" width="13.375" style="2" customWidth="1"/>
    <col min="10762" max="10762" width="12.12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8.375" style="2" customWidth="1"/>
    <col min="11011" max="11013" width="13.375" style="2" customWidth="1"/>
    <col min="11014" max="11014" width="12.125" style="2"/>
    <col min="11015" max="11017" width="13.375" style="2" customWidth="1"/>
    <col min="11018" max="11018" width="12.12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8.375" style="2" customWidth="1"/>
    <col min="11267" max="11269" width="13.375" style="2" customWidth="1"/>
    <col min="11270" max="11270" width="12.125" style="2"/>
    <col min="11271" max="11273" width="13.375" style="2" customWidth="1"/>
    <col min="11274" max="11274" width="12.12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8.375" style="2" customWidth="1"/>
    <col min="11523" max="11525" width="13.375" style="2" customWidth="1"/>
    <col min="11526" max="11526" width="12.125" style="2"/>
    <col min="11527" max="11529" width="13.375" style="2" customWidth="1"/>
    <col min="11530" max="11530" width="12.12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8.375" style="2" customWidth="1"/>
    <col min="11779" max="11781" width="13.375" style="2" customWidth="1"/>
    <col min="11782" max="11782" width="12.125" style="2"/>
    <col min="11783" max="11785" width="13.375" style="2" customWidth="1"/>
    <col min="11786" max="11786" width="12.12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8.375" style="2" customWidth="1"/>
    <col min="12035" max="12037" width="13.375" style="2" customWidth="1"/>
    <col min="12038" max="12038" width="12.125" style="2"/>
    <col min="12039" max="12041" width="13.375" style="2" customWidth="1"/>
    <col min="12042" max="12042" width="12.12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8.375" style="2" customWidth="1"/>
    <col min="12291" max="12293" width="13.375" style="2" customWidth="1"/>
    <col min="12294" max="12294" width="12.125" style="2"/>
    <col min="12295" max="12297" width="13.375" style="2" customWidth="1"/>
    <col min="12298" max="12298" width="12.12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8.375" style="2" customWidth="1"/>
    <col min="12547" max="12549" width="13.375" style="2" customWidth="1"/>
    <col min="12550" max="12550" width="12.125" style="2"/>
    <col min="12551" max="12553" width="13.375" style="2" customWidth="1"/>
    <col min="12554" max="12554" width="12.12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8.375" style="2" customWidth="1"/>
    <col min="12803" max="12805" width="13.375" style="2" customWidth="1"/>
    <col min="12806" max="12806" width="12.125" style="2"/>
    <col min="12807" max="12809" width="13.375" style="2" customWidth="1"/>
    <col min="12810" max="12810" width="12.12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8.375" style="2" customWidth="1"/>
    <col min="13059" max="13061" width="13.375" style="2" customWidth="1"/>
    <col min="13062" max="13062" width="12.125" style="2"/>
    <col min="13063" max="13065" width="13.375" style="2" customWidth="1"/>
    <col min="13066" max="13066" width="12.12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8.375" style="2" customWidth="1"/>
    <col min="13315" max="13317" width="13.375" style="2" customWidth="1"/>
    <col min="13318" max="13318" width="12.125" style="2"/>
    <col min="13319" max="13321" width="13.375" style="2" customWidth="1"/>
    <col min="13322" max="13322" width="12.12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8.375" style="2" customWidth="1"/>
    <col min="13571" max="13573" width="13.375" style="2" customWidth="1"/>
    <col min="13574" max="13574" width="12.125" style="2"/>
    <col min="13575" max="13577" width="13.375" style="2" customWidth="1"/>
    <col min="13578" max="13578" width="12.12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8.375" style="2" customWidth="1"/>
    <col min="13827" max="13829" width="13.375" style="2" customWidth="1"/>
    <col min="13830" max="13830" width="12.125" style="2"/>
    <col min="13831" max="13833" width="13.375" style="2" customWidth="1"/>
    <col min="13834" max="13834" width="12.12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8.375" style="2" customWidth="1"/>
    <col min="14083" max="14085" width="13.375" style="2" customWidth="1"/>
    <col min="14086" max="14086" width="12.125" style="2"/>
    <col min="14087" max="14089" width="13.375" style="2" customWidth="1"/>
    <col min="14090" max="14090" width="12.12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8.375" style="2" customWidth="1"/>
    <col min="14339" max="14341" width="13.375" style="2" customWidth="1"/>
    <col min="14342" max="14342" width="12.125" style="2"/>
    <col min="14343" max="14345" width="13.375" style="2" customWidth="1"/>
    <col min="14346" max="14346" width="12.12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8.375" style="2" customWidth="1"/>
    <col min="14595" max="14597" width="13.375" style="2" customWidth="1"/>
    <col min="14598" max="14598" width="12.125" style="2"/>
    <col min="14599" max="14601" width="13.375" style="2" customWidth="1"/>
    <col min="14602" max="14602" width="12.12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8.375" style="2" customWidth="1"/>
    <col min="14851" max="14853" width="13.375" style="2" customWidth="1"/>
    <col min="14854" max="14854" width="12.125" style="2"/>
    <col min="14855" max="14857" width="13.375" style="2" customWidth="1"/>
    <col min="14858" max="14858" width="12.12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8.375" style="2" customWidth="1"/>
    <col min="15107" max="15109" width="13.375" style="2" customWidth="1"/>
    <col min="15110" max="15110" width="12.125" style="2"/>
    <col min="15111" max="15113" width="13.375" style="2" customWidth="1"/>
    <col min="15114" max="15114" width="12.12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8.375" style="2" customWidth="1"/>
    <col min="15363" max="15365" width="13.375" style="2" customWidth="1"/>
    <col min="15366" max="15366" width="12.125" style="2"/>
    <col min="15367" max="15369" width="13.375" style="2" customWidth="1"/>
    <col min="15370" max="15370" width="12.12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8.375" style="2" customWidth="1"/>
    <col min="15619" max="15621" width="13.375" style="2" customWidth="1"/>
    <col min="15622" max="15622" width="12.125" style="2"/>
    <col min="15623" max="15625" width="13.375" style="2" customWidth="1"/>
    <col min="15626" max="15626" width="12.12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8.375" style="2" customWidth="1"/>
    <col min="15875" max="15877" width="13.375" style="2" customWidth="1"/>
    <col min="15878" max="15878" width="12.125" style="2"/>
    <col min="15879" max="15881" width="13.375" style="2" customWidth="1"/>
    <col min="15882" max="15882" width="12.12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8.375" style="2" customWidth="1"/>
    <col min="16131" max="16133" width="13.375" style="2" customWidth="1"/>
    <col min="16134" max="16134" width="12.125" style="2"/>
    <col min="16135" max="16137" width="13.375" style="2" customWidth="1"/>
    <col min="16138" max="16138" width="12.12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ht="28.5" x14ac:dyDescent="0.3">
      <c r="E6" s="275" t="s">
        <v>773</v>
      </c>
    </row>
    <row r="8" spans="1:11" x14ac:dyDescent="0.2">
      <c r="E8" s="3" t="s">
        <v>774</v>
      </c>
    </row>
    <row r="9" spans="1:11" x14ac:dyDescent="0.2">
      <c r="C9" s="3" t="s">
        <v>775</v>
      </c>
    </row>
    <row r="10" spans="1:11" ht="18" thickBot="1" x14ac:dyDescent="0.25">
      <c r="B10" s="4"/>
      <c r="C10" s="5" t="s">
        <v>776</v>
      </c>
      <c r="D10" s="4"/>
      <c r="E10" s="4"/>
      <c r="F10" s="4"/>
      <c r="G10" s="4"/>
      <c r="H10" s="4"/>
      <c r="I10" s="4"/>
      <c r="J10" s="5" t="s">
        <v>777</v>
      </c>
      <c r="K10" s="4"/>
    </row>
    <row r="11" spans="1:11" x14ac:dyDescent="0.2">
      <c r="C11" s="6" t="s">
        <v>4</v>
      </c>
      <c r="D11" s="8"/>
      <c r="E11" s="8"/>
      <c r="F11" s="7"/>
      <c r="G11" s="8"/>
      <c r="H11" s="8"/>
      <c r="I11" s="7"/>
      <c r="J11" s="8"/>
      <c r="K11" s="8"/>
    </row>
    <row r="12" spans="1:11" x14ac:dyDescent="0.2">
      <c r="C12" s="6" t="s">
        <v>5</v>
      </c>
      <c r="D12" s="7"/>
      <c r="E12" s="7"/>
      <c r="F12" s="37" t="s">
        <v>778</v>
      </c>
      <c r="G12" s="7"/>
      <c r="H12" s="7"/>
      <c r="I12" s="6" t="s">
        <v>83</v>
      </c>
      <c r="J12" s="7"/>
      <c r="K12" s="7"/>
    </row>
    <row r="13" spans="1:11" x14ac:dyDescent="0.2">
      <c r="B13" s="8"/>
      <c r="C13" s="10" t="s">
        <v>779</v>
      </c>
      <c r="D13" s="9" t="s">
        <v>204</v>
      </c>
      <c r="E13" s="9" t="s">
        <v>85</v>
      </c>
      <c r="F13" s="9" t="s">
        <v>152</v>
      </c>
      <c r="G13" s="9" t="s">
        <v>204</v>
      </c>
      <c r="H13" s="9" t="s">
        <v>85</v>
      </c>
      <c r="I13" s="10" t="s">
        <v>780</v>
      </c>
      <c r="J13" s="9" t="s">
        <v>204</v>
      </c>
      <c r="K13" s="9" t="s">
        <v>85</v>
      </c>
    </row>
    <row r="14" spans="1:11" x14ac:dyDescent="0.2">
      <c r="C14" s="7"/>
    </row>
    <row r="15" spans="1:11" x14ac:dyDescent="0.2">
      <c r="B15" s="1" t="s">
        <v>781</v>
      </c>
      <c r="C15" s="22">
        <f>D15+E15</f>
        <v>694032</v>
      </c>
      <c r="D15" s="13">
        <v>331231</v>
      </c>
      <c r="E15" s="13">
        <v>362801</v>
      </c>
      <c r="F15" s="18">
        <f>G15+H15</f>
        <v>438007</v>
      </c>
      <c r="G15" s="13">
        <v>276748</v>
      </c>
      <c r="H15" s="13">
        <v>161259</v>
      </c>
      <c r="I15" s="18">
        <f>J15+K15</f>
        <v>8813</v>
      </c>
      <c r="J15" s="13">
        <v>6442</v>
      </c>
      <c r="K15" s="13">
        <v>2371</v>
      </c>
    </row>
    <row r="16" spans="1:11" x14ac:dyDescent="0.2">
      <c r="B16" s="1" t="s">
        <v>782</v>
      </c>
      <c r="C16" s="22">
        <f>D16+E16</f>
        <v>717797</v>
      </c>
      <c r="D16" s="13">
        <v>339318</v>
      </c>
      <c r="E16" s="13">
        <v>378479</v>
      </c>
      <c r="F16" s="18">
        <f>G16+H16</f>
        <v>457345</v>
      </c>
      <c r="G16" s="13">
        <v>286472</v>
      </c>
      <c r="H16" s="13">
        <v>170873</v>
      </c>
      <c r="I16" s="18">
        <f>J16+K16</f>
        <v>3440</v>
      </c>
      <c r="J16" s="13">
        <v>2417</v>
      </c>
      <c r="K16" s="13">
        <v>1023</v>
      </c>
    </row>
    <row r="17" spans="1:11" x14ac:dyDescent="0.2">
      <c r="B17" s="1" t="s">
        <v>783</v>
      </c>
      <c r="C17" s="22">
        <f>D17+E17</f>
        <v>774810</v>
      </c>
      <c r="D17" s="13">
        <v>368697</v>
      </c>
      <c r="E17" s="13">
        <v>406113</v>
      </c>
      <c r="F17" s="18">
        <f>G17+H17</f>
        <v>481181</v>
      </c>
      <c r="G17" s="13">
        <v>301124</v>
      </c>
      <c r="H17" s="13">
        <v>180057</v>
      </c>
      <c r="I17" s="18">
        <f>J17+K17</f>
        <v>9188</v>
      </c>
      <c r="J17" s="13">
        <v>6916</v>
      </c>
      <c r="K17" s="13">
        <v>2272</v>
      </c>
    </row>
    <row r="18" spans="1:11" x14ac:dyDescent="0.2">
      <c r="B18" s="1" t="s">
        <v>784</v>
      </c>
      <c r="C18" s="22">
        <f>D18+E18</f>
        <v>799251</v>
      </c>
      <c r="D18" s="13">
        <v>378237</v>
      </c>
      <c r="E18" s="13">
        <v>421014</v>
      </c>
      <c r="F18" s="18">
        <f>G18+H18</f>
        <v>511565</v>
      </c>
      <c r="G18" s="13">
        <v>313583</v>
      </c>
      <c r="H18" s="13">
        <v>197982</v>
      </c>
      <c r="I18" s="18">
        <f>J18+K18</f>
        <v>9069</v>
      </c>
      <c r="J18" s="13">
        <v>6577</v>
      </c>
      <c r="K18" s="13">
        <v>2492</v>
      </c>
    </row>
    <row r="19" spans="1:11" x14ac:dyDescent="0.2">
      <c r="B19" s="1"/>
      <c r="C19" s="22"/>
      <c r="D19" s="13"/>
      <c r="E19" s="13"/>
      <c r="F19" s="18"/>
      <c r="G19" s="13"/>
      <c r="H19" s="13"/>
      <c r="I19" s="18"/>
      <c r="J19" s="13"/>
      <c r="K19" s="13"/>
    </row>
    <row r="20" spans="1:11" x14ac:dyDescent="0.2">
      <c r="B20" s="1" t="s">
        <v>785</v>
      </c>
      <c r="C20" s="22">
        <f>D20+E20</f>
        <v>820335</v>
      </c>
      <c r="D20" s="13">
        <v>388183</v>
      </c>
      <c r="E20" s="13">
        <v>432152</v>
      </c>
      <c r="F20" s="18">
        <f>G20+H20</f>
        <v>487213</v>
      </c>
      <c r="G20" s="13">
        <v>310851</v>
      </c>
      <c r="H20" s="13">
        <v>176362</v>
      </c>
      <c r="I20" s="18">
        <f>J20+K20</f>
        <v>13300</v>
      </c>
      <c r="J20" s="13">
        <v>10289</v>
      </c>
      <c r="K20" s="13">
        <v>3011</v>
      </c>
    </row>
    <row r="21" spans="1:11" x14ac:dyDescent="0.2">
      <c r="B21" s="1" t="s">
        <v>503</v>
      </c>
      <c r="C21" s="22">
        <f>D21+E21</f>
        <v>842630</v>
      </c>
      <c r="D21" s="13">
        <v>397403</v>
      </c>
      <c r="E21" s="13">
        <v>445227</v>
      </c>
      <c r="F21" s="18">
        <f>G21+H21</f>
        <v>499416</v>
      </c>
      <c r="G21" s="13">
        <v>310509</v>
      </c>
      <c r="H21" s="13">
        <v>188907</v>
      </c>
      <c r="I21" s="18">
        <f>J21+K21</f>
        <v>14764</v>
      </c>
      <c r="J21" s="13">
        <v>11229</v>
      </c>
      <c r="K21" s="13">
        <v>3535</v>
      </c>
    </row>
    <row r="22" spans="1:11" x14ac:dyDescent="0.2">
      <c r="B22" s="1" t="s">
        <v>504</v>
      </c>
      <c r="C22" s="22">
        <f>D22+E22</f>
        <v>861913</v>
      </c>
      <c r="D22" s="13">
        <v>404303</v>
      </c>
      <c r="E22" s="13">
        <v>457610</v>
      </c>
      <c r="F22" s="18">
        <f>G22+H22</f>
        <v>497049</v>
      </c>
      <c r="G22" s="13">
        <v>302337</v>
      </c>
      <c r="H22" s="13">
        <v>194712</v>
      </c>
      <c r="I22" s="18">
        <f>J22+K22</f>
        <v>21408</v>
      </c>
      <c r="J22" s="13">
        <v>16137</v>
      </c>
      <c r="K22" s="13">
        <v>5271</v>
      </c>
    </row>
    <row r="23" spans="1:11" x14ac:dyDescent="0.2">
      <c r="B23" s="1"/>
      <c r="C23" s="22"/>
      <c r="D23" s="13"/>
      <c r="E23" s="13"/>
      <c r="F23" s="18"/>
      <c r="G23" s="13"/>
      <c r="H23" s="13"/>
      <c r="I23" s="18"/>
      <c r="J23" s="13"/>
      <c r="K23" s="13"/>
    </row>
    <row r="24" spans="1:11" x14ac:dyDescent="0.2">
      <c r="B24" s="1" t="s">
        <v>505</v>
      </c>
      <c r="C24" s="22">
        <f>D24+E24</f>
        <v>880713</v>
      </c>
      <c r="D24" s="13">
        <v>411393</v>
      </c>
      <c r="E24" s="13">
        <v>469320</v>
      </c>
      <c r="F24" s="18">
        <f>G24+H24</f>
        <v>503903</v>
      </c>
      <c r="G24" s="13">
        <v>301719</v>
      </c>
      <c r="H24" s="13">
        <v>202184</v>
      </c>
      <c r="I24" s="18">
        <f>J24+K24</f>
        <v>17860</v>
      </c>
      <c r="J24" s="13">
        <v>12787</v>
      </c>
      <c r="K24" s="13">
        <v>5073</v>
      </c>
    </row>
    <row r="25" spans="1:11" x14ac:dyDescent="0.2">
      <c r="B25" s="1" t="s">
        <v>565</v>
      </c>
      <c r="C25" s="22">
        <v>904667</v>
      </c>
      <c r="D25" s="13">
        <v>423162</v>
      </c>
      <c r="E25" s="13">
        <v>481505</v>
      </c>
      <c r="F25" s="18">
        <v>521584</v>
      </c>
      <c r="G25" s="13">
        <v>311152</v>
      </c>
      <c r="H25" s="13">
        <v>210432</v>
      </c>
      <c r="I25" s="18">
        <v>24467</v>
      </c>
      <c r="J25" s="13">
        <v>16819</v>
      </c>
      <c r="K25" s="13">
        <v>7648</v>
      </c>
    </row>
    <row r="26" spans="1:11" x14ac:dyDescent="0.2">
      <c r="B26" s="3" t="s">
        <v>521</v>
      </c>
      <c r="C26" s="15">
        <f>D26+E26</f>
        <v>910128</v>
      </c>
      <c r="D26" s="136">
        <v>424878</v>
      </c>
      <c r="E26" s="136">
        <v>485250</v>
      </c>
      <c r="F26" s="16">
        <f>G26+H26</f>
        <v>499157</v>
      </c>
      <c r="G26" s="136">
        <v>291858</v>
      </c>
      <c r="H26" s="136">
        <v>207299</v>
      </c>
      <c r="I26" s="16">
        <f>J26+K26</f>
        <v>26005</v>
      </c>
      <c r="J26" s="136">
        <v>17699</v>
      </c>
      <c r="K26" s="136">
        <v>8306</v>
      </c>
    </row>
    <row r="27" spans="1:11" ht="18" thickBot="1" x14ac:dyDescent="0.25">
      <c r="B27" s="4"/>
      <c r="C27" s="20"/>
      <c r="D27" s="32"/>
      <c r="E27" s="32"/>
      <c r="F27" s="4"/>
      <c r="G27" s="4"/>
      <c r="H27" s="4"/>
      <c r="I27" s="4"/>
      <c r="J27" s="4"/>
      <c r="K27" s="4"/>
    </row>
    <row r="28" spans="1:11" x14ac:dyDescent="0.2">
      <c r="C28" s="1" t="s">
        <v>45</v>
      </c>
      <c r="H28" s="1" t="s">
        <v>786</v>
      </c>
    </row>
    <row r="31" spans="1:11" x14ac:dyDescent="0.2">
      <c r="A31" s="1"/>
      <c r="B31" s="16"/>
      <c r="F31" s="16"/>
      <c r="G31" s="16"/>
      <c r="I31" s="16"/>
    </row>
  </sheetData>
  <phoneticPr fontId="2"/>
  <pageMargins left="0.43" right="0.66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6"/>
  <sheetViews>
    <sheetView showGridLines="0" zoomScale="75" zoomScaleNormal="100" workbookViewId="0"/>
  </sheetViews>
  <sheetFormatPr defaultColWidth="15.875" defaultRowHeight="17.25" x14ac:dyDescent="0.2"/>
  <cols>
    <col min="1" max="1" width="13.375" style="92" customWidth="1"/>
    <col min="2" max="2" width="20.25" style="92" customWidth="1"/>
    <col min="3" max="3" width="12.75" style="92" customWidth="1"/>
    <col min="4" max="7" width="6.875" style="92" customWidth="1"/>
    <col min="8" max="8" width="12.75" style="92" customWidth="1"/>
    <col min="9" max="12" width="6.875" style="92" customWidth="1"/>
    <col min="13" max="13" width="12.75" style="92" customWidth="1"/>
    <col min="14" max="17" width="6.875" style="92" customWidth="1"/>
    <col min="18" max="256" width="15.875" style="92"/>
    <col min="257" max="257" width="13.375" style="92" customWidth="1"/>
    <col min="258" max="258" width="20.25" style="92" customWidth="1"/>
    <col min="259" max="259" width="12.75" style="92" customWidth="1"/>
    <col min="260" max="263" width="6.875" style="92" customWidth="1"/>
    <col min="264" max="264" width="12.75" style="92" customWidth="1"/>
    <col min="265" max="268" width="6.875" style="92" customWidth="1"/>
    <col min="269" max="269" width="12.75" style="92" customWidth="1"/>
    <col min="270" max="273" width="6.875" style="92" customWidth="1"/>
    <col min="274" max="512" width="15.875" style="92"/>
    <col min="513" max="513" width="13.375" style="92" customWidth="1"/>
    <col min="514" max="514" width="20.25" style="92" customWidth="1"/>
    <col min="515" max="515" width="12.75" style="92" customWidth="1"/>
    <col min="516" max="519" width="6.875" style="92" customWidth="1"/>
    <col min="520" max="520" width="12.75" style="92" customWidth="1"/>
    <col min="521" max="524" width="6.875" style="92" customWidth="1"/>
    <col min="525" max="525" width="12.75" style="92" customWidth="1"/>
    <col min="526" max="529" width="6.875" style="92" customWidth="1"/>
    <col min="530" max="768" width="15.875" style="92"/>
    <col min="769" max="769" width="13.375" style="92" customWidth="1"/>
    <col min="770" max="770" width="20.25" style="92" customWidth="1"/>
    <col min="771" max="771" width="12.75" style="92" customWidth="1"/>
    <col min="772" max="775" width="6.875" style="92" customWidth="1"/>
    <col min="776" max="776" width="12.75" style="92" customWidth="1"/>
    <col min="777" max="780" width="6.875" style="92" customWidth="1"/>
    <col min="781" max="781" width="12.75" style="92" customWidth="1"/>
    <col min="782" max="785" width="6.875" style="92" customWidth="1"/>
    <col min="786" max="1024" width="15.875" style="92"/>
    <col min="1025" max="1025" width="13.375" style="92" customWidth="1"/>
    <col min="1026" max="1026" width="20.25" style="92" customWidth="1"/>
    <col min="1027" max="1027" width="12.75" style="92" customWidth="1"/>
    <col min="1028" max="1031" width="6.875" style="92" customWidth="1"/>
    <col min="1032" max="1032" width="12.75" style="92" customWidth="1"/>
    <col min="1033" max="1036" width="6.875" style="92" customWidth="1"/>
    <col min="1037" max="1037" width="12.75" style="92" customWidth="1"/>
    <col min="1038" max="1041" width="6.875" style="92" customWidth="1"/>
    <col min="1042" max="1280" width="15.875" style="92"/>
    <col min="1281" max="1281" width="13.375" style="92" customWidth="1"/>
    <col min="1282" max="1282" width="20.25" style="92" customWidth="1"/>
    <col min="1283" max="1283" width="12.75" style="92" customWidth="1"/>
    <col min="1284" max="1287" width="6.875" style="92" customWidth="1"/>
    <col min="1288" max="1288" width="12.75" style="92" customWidth="1"/>
    <col min="1289" max="1292" width="6.875" style="92" customWidth="1"/>
    <col min="1293" max="1293" width="12.75" style="92" customWidth="1"/>
    <col min="1294" max="1297" width="6.875" style="92" customWidth="1"/>
    <col min="1298" max="1536" width="15.875" style="92"/>
    <col min="1537" max="1537" width="13.375" style="92" customWidth="1"/>
    <col min="1538" max="1538" width="20.25" style="92" customWidth="1"/>
    <col min="1539" max="1539" width="12.75" style="92" customWidth="1"/>
    <col min="1540" max="1543" width="6.875" style="92" customWidth="1"/>
    <col min="1544" max="1544" width="12.75" style="92" customWidth="1"/>
    <col min="1545" max="1548" width="6.875" style="92" customWidth="1"/>
    <col min="1549" max="1549" width="12.75" style="92" customWidth="1"/>
    <col min="1550" max="1553" width="6.875" style="92" customWidth="1"/>
    <col min="1554" max="1792" width="15.875" style="92"/>
    <col min="1793" max="1793" width="13.375" style="92" customWidth="1"/>
    <col min="1794" max="1794" width="20.25" style="92" customWidth="1"/>
    <col min="1795" max="1795" width="12.75" style="92" customWidth="1"/>
    <col min="1796" max="1799" width="6.875" style="92" customWidth="1"/>
    <col min="1800" max="1800" width="12.75" style="92" customWidth="1"/>
    <col min="1801" max="1804" width="6.875" style="92" customWidth="1"/>
    <col min="1805" max="1805" width="12.75" style="92" customWidth="1"/>
    <col min="1806" max="1809" width="6.875" style="92" customWidth="1"/>
    <col min="1810" max="2048" width="15.875" style="92"/>
    <col min="2049" max="2049" width="13.375" style="92" customWidth="1"/>
    <col min="2050" max="2050" width="20.25" style="92" customWidth="1"/>
    <col min="2051" max="2051" width="12.75" style="92" customWidth="1"/>
    <col min="2052" max="2055" width="6.875" style="92" customWidth="1"/>
    <col min="2056" max="2056" width="12.75" style="92" customWidth="1"/>
    <col min="2057" max="2060" width="6.875" style="92" customWidth="1"/>
    <col min="2061" max="2061" width="12.75" style="92" customWidth="1"/>
    <col min="2062" max="2065" width="6.875" style="92" customWidth="1"/>
    <col min="2066" max="2304" width="15.875" style="92"/>
    <col min="2305" max="2305" width="13.375" style="92" customWidth="1"/>
    <col min="2306" max="2306" width="20.25" style="92" customWidth="1"/>
    <col min="2307" max="2307" width="12.75" style="92" customWidth="1"/>
    <col min="2308" max="2311" width="6.875" style="92" customWidth="1"/>
    <col min="2312" max="2312" width="12.75" style="92" customWidth="1"/>
    <col min="2313" max="2316" width="6.875" style="92" customWidth="1"/>
    <col min="2317" max="2317" width="12.75" style="92" customWidth="1"/>
    <col min="2318" max="2321" width="6.875" style="92" customWidth="1"/>
    <col min="2322" max="2560" width="15.875" style="92"/>
    <col min="2561" max="2561" width="13.375" style="92" customWidth="1"/>
    <col min="2562" max="2562" width="20.25" style="92" customWidth="1"/>
    <col min="2563" max="2563" width="12.75" style="92" customWidth="1"/>
    <col min="2564" max="2567" width="6.875" style="92" customWidth="1"/>
    <col min="2568" max="2568" width="12.75" style="92" customWidth="1"/>
    <col min="2569" max="2572" width="6.875" style="92" customWidth="1"/>
    <col min="2573" max="2573" width="12.75" style="92" customWidth="1"/>
    <col min="2574" max="2577" width="6.875" style="92" customWidth="1"/>
    <col min="2578" max="2816" width="15.875" style="92"/>
    <col min="2817" max="2817" width="13.375" style="92" customWidth="1"/>
    <col min="2818" max="2818" width="20.25" style="92" customWidth="1"/>
    <col min="2819" max="2819" width="12.75" style="92" customWidth="1"/>
    <col min="2820" max="2823" width="6.875" style="92" customWidth="1"/>
    <col min="2824" max="2824" width="12.75" style="92" customWidth="1"/>
    <col min="2825" max="2828" width="6.875" style="92" customWidth="1"/>
    <col min="2829" max="2829" width="12.75" style="92" customWidth="1"/>
    <col min="2830" max="2833" width="6.875" style="92" customWidth="1"/>
    <col min="2834" max="3072" width="15.875" style="92"/>
    <col min="3073" max="3073" width="13.375" style="92" customWidth="1"/>
    <col min="3074" max="3074" width="20.25" style="92" customWidth="1"/>
    <col min="3075" max="3075" width="12.75" style="92" customWidth="1"/>
    <col min="3076" max="3079" width="6.875" style="92" customWidth="1"/>
    <col min="3080" max="3080" width="12.75" style="92" customWidth="1"/>
    <col min="3081" max="3084" width="6.875" style="92" customWidth="1"/>
    <col min="3085" max="3085" width="12.75" style="92" customWidth="1"/>
    <col min="3086" max="3089" width="6.875" style="92" customWidth="1"/>
    <col min="3090" max="3328" width="15.875" style="92"/>
    <col min="3329" max="3329" width="13.375" style="92" customWidth="1"/>
    <col min="3330" max="3330" width="20.25" style="92" customWidth="1"/>
    <col min="3331" max="3331" width="12.75" style="92" customWidth="1"/>
    <col min="3332" max="3335" width="6.875" style="92" customWidth="1"/>
    <col min="3336" max="3336" width="12.75" style="92" customWidth="1"/>
    <col min="3337" max="3340" width="6.875" style="92" customWidth="1"/>
    <col min="3341" max="3341" width="12.75" style="92" customWidth="1"/>
    <col min="3342" max="3345" width="6.875" style="92" customWidth="1"/>
    <col min="3346" max="3584" width="15.875" style="92"/>
    <col min="3585" max="3585" width="13.375" style="92" customWidth="1"/>
    <col min="3586" max="3586" width="20.25" style="92" customWidth="1"/>
    <col min="3587" max="3587" width="12.75" style="92" customWidth="1"/>
    <col min="3588" max="3591" width="6.875" style="92" customWidth="1"/>
    <col min="3592" max="3592" width="12.75" style="92" customWidth="1"/>
    <col min="3593" max="3596" width="6.875" style="92" customWidth="1"/>
    <col min="3597" max="3597" width="12.75" style="92" customWidth="1"/>
    <col min="3598" max="3601" width="6.875" style="92" customWidth="1"/>
    <col min="3602" max="3840" width="15.875" style="92"/>
    <col min="3841" max="3841" width="13.375" style="92" customWidth="1"/>
    <col min="3842" max="3842" width="20.25" style="92" customWidth="1"/>
    <col min="3843" max="3843" width="12.75" style="92" customWidth="1"/>
    <col min="3844" max="3847" width="6.875" style="92" customWidth="1"/>
    <col min="3848" max="3848" width="12.75" style="92" customWidth="1"/>
    <col min="3849" max="3852" width="6.875" style="92" customWidth="1"/>
    <col min="3853" max="3853" width="12.75" style="92" customWidth="1"/>
    <col min="3854" max="3857" width="6.875" style="92" customWidth="1"/>
    <col min="3858" max="4096" width="15.875" style="92"/>
    <col min="4097" max="4097" width="13.375" style="92" customWidth="1"/>
    <col min="4098" max="4098" width="20.25" style="92" customWidth="1"/>
    <col min="4099" max="4099" width="12.75" style="92" customWidth="1"/>
    <col min="4100" max="4103" width="6.875" style="92" customWidth="1"/>
    <col min="4104" max="4104" width="12.75" style="92" customWidth="1"/>
    <col min="4105" max="4108" width="6.875" style="92" customWidth="1"/>
    <col min="4109" max="4109" width="12.75" style="92" customWidth="1"/>
    <col min="4110" max="4113" width="6.875" style="92" customWidth="1"/>
    <col min="4114" max="4352" width="15.875" style="92"/>
    <col min="4353" max="4353" width="13.375" style="92" customWidth="1"/>
    <col min="4354" max="4354" width="20.25" style="92" customWidth="1"/>
    <col min="4355" max="4355" width="12.75" style="92" customWidth="1"/>
    <col min="4356" max="4359" width="6.875" style="92" customWidth="1"/>
    <col min="4360" max="4360" width="12.75" style="92" customWidth="1"/>
    <col min="4361" max="4364" width="6.875" style="92" customWidth="1"/>
    <col min="4365" max="4365" width="12.75" style="92" customWidth="1"/>
    <col min="4366" max="4369" width="6.875" style="92" customWidth="1"/>
    <col min="4370" max="4608" width="15.875" style="92"/>
    <col min="4609" max="4609" width="13.375" style="92" customWidth="1"/>
    <col min="4610" max="4610" width="20.25" style="92" customWidth="1"/>
    <col min="4611" max="4611" width="12.75" style="92" customWidth="1"/>
    <col min="4612" max="4615" width="6.875" style="92" customWidth="1"/>
    <col min="4616" max="4616" width="12.75" style="92" customWidth="1"/>
    <col min="4617" max="4620" width="6.875" style="92" customWidth="1"/>
    <col min="4621" max="4621" width="12.75" style="92" customWidth="1"/>
    <col min="4622" max="4625" width="6.875" style="92" customWidth="1"/>
    <col min="4626" max="4864" width="15.875" style="92"/>
    <col min="4865" max="4865" width="13.375" style="92" customWidth="1"/>
    <col min="4866" max="4866" width="20.25" style="92" customWidth="1"/>
    <col min="4867" max="4867" width="12.75" style="92" customWidth="1"/>
    <col min="4868" max="4871" width="6.875" style="92" customWidth="1"/>
    <col min="4872" max="4872" width="12.75" style="92" customWidth="1"/>
    <col min="4873" max="4876" width="6.875" style="92" customWidth="1"/>
    <col min="4877" max="4877" width="12.75" style="92" customWidth="1"/>
    <col min="4878" max="4881" width="6.875" style="92" customWidth="1"/>
    <col min="4882" max="5120" width="15.875" style="92"/>
    <col min="5121" max="5121" width="13.375" style="92" customWidth="1"/>
    <col min="5122" max="5122" width="20.25" style="92" customWidth="1"/>
    <col min="5123" max="5123" width="12.75" style="92" customWidth="1"/>
    <col min="5124" max="5127" width="6.875" style="92" customWidth="1"/>
    <col min="5128" max="5128" width="12.75" style="92" customWidth="1"/>
    <col min="5129" max="5132" width="6.875" style="92" customWidth="1"/>
    <col min="5133" max="5133" width="12.75" style="92" customWidth="1"/>
    <col min="5134" max="5137" width="6.875" style="92" customWidth="1"/>
    <col min="5138" max="5376" width="15.875" style="92"/>
    <col min="5377" max="5377" width="13.375" style="92" customWidth="1"/>
    <col min="5378" max="5378" width="20.25" style="92" customWidth="1"/>
    <col min="5379" max="5379" width="12.75" style="92" customWidth="1"/>
    <col min="5380" max="5383" width="6.875" style="92" customWidth="1"/>
    <col min="5384" max="5384" width="12.75" style="92" customWidth="1"/>
    <col min="5385" max="5388" width="6.875" style="92" customWidth="1"/>
    <col min="5389" max="5389" width="12.75" style="92" customWidth="1"/>
    <col min="5390" max="5393" width="6.875" style="92" customWidth="1"/>
    <col min="5394" max="5632" width="15.875" style="92"/>
    <col min="5633" max="5633" width="13.375" style="92" customWidth="1"/>
    <col min="5634" max="5634" width="20.25" style="92" customWidth="1"/>
    <col min="5635" max="5635" width="12.75" style="92" customWidth="1"/>
    <col min="5636" max="5639" width="6.875" style="92" customWidth="1"/>
    <col min="5640" max="5640" width="12.75" style="92" customWidth="1"/>
    <col min="5641" max="5644" width="6.875" style="92" customWidth="1"/>
    <col min="5645" max="5645" width="12.75" style="92" customWidth="1"/>
    <col min="5646" max="5649" width="6.875" style="92" customWidth="1"/>
    <col min="5650" max="5888" width="15.875" style="92"/>
    <col min="5889" max="5889" width="13.375" style="92" customWidth="1"/>
    <col min="5890" max="5890" width="20.25" style="92" customWidth="1"/>
    <col min="5891" max="5891" width="12.75" style="92" customWidth="1"/>
    <col min="5892" max="5895" width="6.875" style="92" customWidth="1"/>
    <col min="5896" max="5896" width="12.75" style="92" customWidth="1"/>
    <col min="5897" max="5900" width="6.875" style="92" customWidth="1"/>
    <col min="5901" max="5901" width="12.75" style="92" customWidth="1"/>
    <col min="5902" max="5905" width="6.875" style="92" customWidth="1"/>
    <col min="5906" max="6144" width="15.875" style="92"/>
    <col min="6145" max="6145" width="13.375" style="92" customWidth="1"/>
    <col min="6146" max="6146" width="20.25" style="92" customWidth="1"/>
    <col min="6147" max="6147" width="12.75" style="92" customWidth="1"/>
    <col min="6148" max="6151" width="6.875" style="92" customWidth="1"/>
    <col min="6152" max="6152" width="12.75" style="92" customWidth="1"/>
    <col min="6153" max="6156" width="6.875" style="92" customWidth="1"/>
    <col min="6157" max="6157" width="12.75" style="92" customWidth="1"/>
    <col min="6158" max="6161" width="6.875" style="92" customWidth="1"/>
    <col min="6162" max="6400" width="15.875" style="92"/>
    <col min="6401" max="6401" width="13.375" style="92" customWidth="1"/>
    <col min="6402" max="6402" width="20.25" style="92" customWidth="1"/>
    <col min="6403" max="6403" width="12.75" style="92" customWidth="1"/>
    <col min="6404" max="6407" width="6.875" style="92" customWidth="1"/>
    <col min="6408" max="6408" width="12.75" style="92" customWidth="1"/>
    <col min="6409" max="6412" width="6.875" style="92" customWidth="1"/>
    <col min="6413" max="6413" width="12.75" style="92" customWidth="1"/>
    <col min="6414" max="6417" width="6.875" style="92" customWidth="1"/>
    <col min="6418" max="6656" width="15.875" style="92"/>
    <col min="6657" max="6657" width="13.375" style="92" customWidth="1"/>
    <col min="6658" max="6658" width="20.25" style="92" customWidth="1"/>
    <col min="6659" max="6659" width="12.75" style="92" customWidth="1"/>
    <col min="6660" max="6663" width="6.875" style="92" customWidth="1"/>
    <col min="6664" max="6664" width="12.75" style="92" customWidth="1"/>
    <col min="6665" max="6668" width="6.875" style="92" customWidth="1"/>
    <col min="6669" max="6669" width="12.75" style="92" customWidth="1"/>
    <col min="6670" max="6673" width="6.875" style="92" customWidth="1"/>
    <col min="6674" max="6912" width="15.875" style="92"/>
    <col min="6913" max="6913" width="13.375" style="92" customWidth="1"/>
    <col min="6914" max="6914" width="20.25" style="92" customWidth="1"/>
    <col min="6915" max="6915" width="12.75" style="92" customWidth="1"/>
    <col min="6916" max="6919" width="6.875" style="92" customWidth="1"/>
    <col min="6920" max="6920" width="12.75" style="92" customWidth="1"/>
    <col min="6921" max="6924" width="6.875" style="92" customWidth="1"/>
    <col min="6925" max="6925" width="12.75" style="92" customWidth="1"/>
    <col min="6926" max="6929" width="6.875" style="92" customWidth="1"/>
    <col min="6930" max="7168" width="15.875" style="92"/>
    <col min="7169" max="7169" width="13.375" style="92" customWidth="1"/>
    <col min="7170" max="7170" width="20.25" style="92" customWidth="1"/>
    <col min="7171" max="7171" width="12.75" style="92" customWidth="1"/>
    <col min="7172" max="7175" width="6.875" style="92" customWidth="1"/>
    <col min="7176" max="7176" width="12.75" style="92" customWidth="1"/>
    <col min="7177" max="7180" width="6.875" style="92" customWidth="1"/>
    <col min="7181" max="7181" width="12.75" style="92" customWidth="1"/>
    <col min="7182" max="7185" width="6.875" style="92" customWidth="1"/>
    <col min="7186" max="7424" width="15.875" style="92"/>
    <col min="7425" max="7425" width="13.375" style="92" customWidth="1"/>
    <col min="7426" max="7426" width="20.25" style="92" customWidth="1"/>
    <col min="7427" max="7427" width="12.75" style="92" customWidth="1"/>
    <col min="7428" max="7431" width="6.875" style="92" customWidth="1"/>
    <col min="7432" max="7432" width="12.75" style="92" customWidth="1"/>
    <col min="7433" max="7436" width="6.875" style="92" customWidth="1"/>
    <col min="7437" max="7437" width="12.75" style="92" customWidth="1"/>
    <col min="7438" max="7441" width="6.875" style="92" customWidth="1"/>
    <col min="7442" max="7680" width="15.875" style="92"/>
    <col min="7681" max="7681" width="13.375" style="92" customWidth="1"/>
    <col min="7682" max="7682" width="20.25" style="92" customWidth="1"/>
    <col min="7683" max="7683" width="12.75" style="92" customWidth="1"/>
    <col min="7684" max="7687" width="6.875" style="92" customWidth="1"/>
    <col min="7688" max="7688" width="12.75" style="92" customWidth="1"/>
    <col min="7689" max="7692" width="6.875" style="92" customWidth="1"/>
    <col min="7693" max="7693" width="12.75" style="92" customWidth="1"/>
    <col min="7694" max="7697" width="6.875" style="92" customWidth="1"/>
    <col min="7698" max="7936" width="15.875" style="92"/>
    <col min="7937" max="7937" width="13.375" style="92" customWidth="1"/>
    <col min="7938" max="7938" width="20.25" style="92" customWidth="1"/>
    <col min="7939" max="7939" width="12.75" style="92" customWidth="1"/>
    <col min="7940" max="7943" width="6.875" style="92" customWidth="1"/>
    <col min="7944" max="7944" width="12.75" style="92" customWidth="1"/>
    <col min="7945" max="7948" width="6.875" style="92" customWidth="1"/>
    <col min="7949" max="7949" width="12.75" style="92" customWidth="1"/>
    <col min="7950" max="7953" width="6.875" style="92" customWidth="1"/>
    <col min="7954" max="8192" width="15.875" style="92"/>
    <col min="8193" max="8193" width="13.375" style="92" customWidth="1"/>
    <col min="8194" max="8194" width="20.25" style="92" customWidth="1"/>
    <col min="8195" max="8195" width="12.75" style="92" customWidth="1"/>
    <col min="8196" max="8199" width="6.875" style="92" customWidth="1"/>
    <col min="8200" max="8200" width="12.75" style="92" customWidth="1"/>
    <col min="8201" max="8204" width="6.875" style="92" customWidth="1"/>
    <col min="8205" max="8205" width="12.75" style="92" customWidth="1"/>
    <col min="8206" max="8209" width="6.875" style="92" customWidth="1"/>
    <col min="8210" max="8448" width="15.875" style="92"/>
    <col min="8449" max="8449" width="13.375" style="92" customWidth="1"/>
    <col min="8450" max="8450" width="20.25" style="92" customWidth="1"/>
    <col min="8451" max="8451" width="12.75" style="92" customWidth="1"/>
    <col min="8452" max="8455" width="6.875" style="92" customWidth="1"/>
    <col min="8456" max="8456" width="12.75" style="92" customWidth="1"/>
    <col min="8457" max="8460" width="6.875" style="92" customWidth="1"/>
    <col min="8461" max="8461" width="12.75" style="92" customWidth="1"/>
    <col min="8462" max="8465" width="6.875" style="92" customWidth="1"/>
    <col min="8466" max="8704" width="15.875" style="92"/>
    <col min="8705" max="8705" width="13.375" style="92" customWidth="1"/>
    <col min="8706" max="8706" width="20.25" style="92" customWidth="1"/>
    <col min="8707" max="8707" width="12.75" style="92" customWidth="1"/>
    <col min="8708" max="8711" width="6.875" style="92" customWidth="1"/>
    <col min="8712" max="8712" width="12.75" style="92" customWidth="1"/>
    <col min="8713" max="8716" width="6.875" style="92" customWidth="1"/>
    <col min="8717" max="8717" width="12.75" style="92" customWidth="1"/>
    <col min="8718" max="8721" width="6.875" style="92" customWidth="1"/>
    <col min="8722" max="8960" width="15.875" style="92"/>
    <col min="8961" max="8961" width="13.375" style="92" customWidth="1"/>
    <col min="8962" max="8962" width="20.25" style="92" customWidth="1"/>
    <col min="8963" max="8963" width="12.75" style="92" customWidth="1"/>
    <col min="8964" max="8967" width="6.875" style="92" customWidth="1"/>
    <col min="8968" max="8968" width="12.75" style="92" customWidth="1"/>
    <col min="8969" max="8972" width="6.875" style="92" customWidth="1"/>
    <col min="8973" max="8973" width="12.75" style="92" customWidth="1"/>
    <col min="8974" max="8977" width="6.875" style="92" customWidth="1"/>
    <col min="8978" max="9216" width="15.875" style="92"/>
    <col min="9217" max="9217" width="13.375" style="92" customWidth="1"/>
    <col min="9218" max="9218" width="20.25" style="92" customWidth="1"/>
    <col min="9219" max="9219" width="12.75" style="92" customWidth="1"/>
    <col min="9220" max="9223" width="6.875" style="92" customWidth="1"/>
    <col min="9224" max="9224" width="12.75" style="92" customWidth="1"/>
    <col min="9225" max="9228" width="6.875" style="92" customWidth="1"/>
    <col min="9229" max="9229" width="12.75" style="92" customWidth="1"/>
    <col min="9230" max="9233" width="6.875" style="92" customWidth="1"/>
    <col min="9234" max="9472" width="15.875" style="92"/>
    <col min="9473" max="9473" width="13.375" style="92" customWidth="1"/>
    <col min="9474" max="9474" width="20.25" style="92" customWidth="1"/>
    <col min="9475" max="9475" width="12.75" style="92" customWidth="1"/>
    <col min="9476" max="9479" width="6.875" style="92" customWidth="1"/>
    <col min="9480" max="9480" width="12.75" style="92" customWidth="1"/>
    <col min="9481" max="9484" width="6.875" style="92" customWidth="1"/>
    <col min="9485" max="9485" width="12.75" style="92" customWidth="1"/>
    <col min="9486" max="9489" width="6.875" style="92" customWidth="1"/>
    <col min="9490" max="9728" width="15.875" style="92"/>
    <col min="9729" max="9729" width="13.375" style="92" customWidth="1"/>
    <col min="9730" max="9730" width="20.25" style="92" customWidth="1"/>
    <col min="9731" max="9731" width="12.75" style="92" customWidth="1"/>
    <col min="9732" max="9735" width="6.875" style="92" customWidth="1"/>
    <col min="9736" max="9736" width="12.75" style="92" customWidth="1"/>
    <col min="9737" max="9740" width="6.875" style="92" customWidth="1"/>
    <col min="9741" max="9741" width="12.75" style="92" customWidth="1"/>
    <col min="9742" max="9745" width="6.875" style="92" customWidth="1"/>
    <col min="9746" max="9984" width="15.875" style="92"/>
    <col min="9985" max="9985" width="13.375" style="92" customWidth="1"/>
    <col min="9986" max="9986" width="20.25" style="92" customWidth="1"/>
    <col min="9987" max="9987" width="12.75" style="92" customWidth="1"/>
    <col min="9988" max="9991" width="6.875" style="92" customWidth="1"/>
    <col min="9992" max="9992" width="12.75" style="92" customWidth="1"/>
    <col min="9993" max="9996" width="6.875" style="92" customWidth="1"/>
    <col min="9997" max="9997" width="12.75" style="92" customWidth="1"/>
    <col min="9998" max="10001" width="6.875" style="92" customWidth="1"/>
    <col min="10002" max="10240" width="15.875" style="92"/>
    <col min="10241" max="10241" width="13.375" style="92" customWidth="1"/>
    <col min="10242" max="10242" width="20.25" style="92" customWidth="1"/>
    <col min="10243" max="10243" width="12.75" style="92" customWidth="1"/>
    <col min="10244" max="10247" width="6.875" style="92" customWidth="1"/>
    <col min="10248" max="10248" width="12.75" style="92" customWidth="1"/>
    <col min="10249" max="10252" width="6.875" style="92" customWidth="1"/>
    <col min="10253" max="10253" width="12.75" style="92" customWidth="1"/>
    <col min="10254" max="10257" width="6.875" style="92" customWidth="1"/>
    <col min="10258" max="10496" width="15.875" style="92"/>
    <col min="10497" max="10497" width="13.375" style="92" customWidth="1"/>
    <col min="10498" max="10498" width="20.25" style="92" customWidth="1"/>
    <col min="10499" max="10499" width="12.75" style="92" customWidth="1"/>
    <col min="10500" max="10503" width="6.875" style="92" customWidth="1"/>
    <col min="10504" max="10504" width="12.75" style="92" customWidth="1"/>
    <col min="10505" max="10508" width="6.875" style="92" customWidth="1"/>
    <col min="10509" max="10509" width="12.75" style="92" customWidth="1"/>
    <col min="10510" max="10513" width="6.875" style="92" customWidth="1"/>
    <col min="10514" max="10752" width="15.875" style="92"/>
    <col min="10753" max="10753" width="13.375" style="92" customWidth="1"/>
    <col min="10754" max="10754" width="20.25" style="92" customWidth="1"/>
    <col min="10755" max="10755" width="12.75" style="92" customWidth="1"/>
    <col min="10756" max="10759" width="6.875" style="92" customWidth="1"/>
    <col min="10760" max="10760" width="12.75" style="92" customWidth="1"/>
    <col min="10761" max="10764" width="6.875" style="92" customWidth="1"/>
    <col min="10765" max="10765" width="12.75" style="92" customWidth="1"/>
    <col min="10766" max="10769" width="6.875" style="92" customWidth="1"/>
    <col min="10770" max="11008" width="15.875" style="92"/>
    <col min="11009" max="11009" width="13.375" style="92" customWidth="1"/>
    <col min="11010" max="11010" width="20.25" style="92" customWidth="1"/>
    <col min="11011" max="11011" width="12.75" style="92" customWidth="1"/>
    <col min="11012" max="11015" width="6.875" style="92" customWidth="1"/>
    <col min="11016" max="11016" width="12.75" style="92" customWidth="1"/>
    <col min="11017" max="11020" width="6.875" style="92" customWidth="1"/>
    <col min="11021" max="11021" width="12.75" style="92" customWidth="1"/>
    <col min="11022" max="11025" width="6.875" style="92" customWidth="1"/>
    <col min="11026" max="11264" width="15.875" style="92"/>
    <col min="11265" max="11265" width="13.375" style="92" customWidth="1"/>
    <col min="11266" max="11266" width="20.25" style="92" customWidth="1"/>
    <col min="11267" max="11267" width="12.75" style="92" customWidth="1"/>
    <col min="11268" max="11271" width="6.875" style="92" customWidth="1"/>
    <col min="11272" max="11272" width="12.75" style="92" customWidth="1"/>
    <col min="11273" max="11276" width="6.875" style="92" customWidth="1"/>
    <col min="11277" max="11277" width="12.75" style="92" customWidth="1"/>
    <col min="11278" max="11281" width="6.875" style="92" customWidth="1"/>
    <col min="11282" max="11520" width="15.875" style="92"/>
    <col min="11521" max="11521" width="13.375" style="92" customWidth="1"/>
    <col min="11522" max="11522" width="20.25" style="92" customWidth="1"/>
    <col min="11523" max="11523" width="12.75" style="92" customWidth="1"/>
    <col min="11524" max="11527" width="6.875" style="92" customWidth="1"/>
    <col min="11528" max="11528" width="12.75" style="92" customWidth="1"/>
    <col min="11529" max="11532" width="6.875" style="92" customWidth="1"/>
    <col min="11533" max="11533" width="12.75" style="92" customWidth="1"/>
    <col min="11534" max="11537" width="6.875" style="92" customWidth="1"/>
    <col min="11538" max="11776" width="15.875" style="92"/>
    <col min="11777" max="11777" width="13.375" style="92" customWidth="1"/>
    <col min="11778" max="11778" width="20.25" style="92" customWidth="1"/>
    <col min="11779" max="11779" width="12.75" style="92" customWidth="1"/>
    <col min="11780" max="11783" width="6.875" style="92" customWidth="1"/>
    <col min="11784" max="11784" width="12.75" style="92" customWidth="1"/>
    <col min="11785" max="11788" width="6.875" style="92" customWidth="1"/>
    <col min="11789" max="11789" width="12.75" style="92" customWidth="1"/>
    <col min="11790" max="11793" width="6.875" style="92" customWidth="1"/>
    <col min="11794" max="12032" width="15.875" style="92"/>
    <col min="12033" max="12033" width="13.375" style="92" customWidth="1"/>
    <col min="12034" max="12034" width="20.25" style="92" customWidth="1"/>
    <col min="12035" max="12035" width="12.75" style="92" customWidth="1"/>
    <col min="12036" max="12039" width="6.875" style="92" customWidth="1"/>
    <col min="12040" max="12040" width="12.75" style="92" customWidth="1"/>
    <col min="12041" max="12044" width="6.875" style="92" customWidth="1"/>
    <col min="12045" max="12045" width="12.75" style="92" customWidth="1"/>
    <col min="12046" max="12049" width="6.875" style="92" customWidth="1"/>
    <col min="12050" max="12288" width="15.875" style="92"/>
    <col min="12289" max="12289" width="13.375" style="92" customWidth="1"/>
    <col min="12290" max="12290" width="20.25" style="92" customWidth="1"/>
    <col min="12291" max="12291" width="12.75" style="92" customWidth="1"/>
    <col min="12292" max="12295" width="6.875" style="92" customWidth="1"/>
    <col min="12296" max="12296" width="12.75" style="92" customWidth="1"/>
    <col min="12297" max="12300" width="6.875" style="92" customWidth="1"/>
    <col min="12301" max="12301" width="12.75" style="92" customWidth="1"/>
    <col min="12302" max="12305" width="6.875" style="92" customWidth="1"/>
    <col min="12306" max="12544" width="15.875" style="92"/>
    <col min="12545" max="12545" width="13.375" style="92" customWidth="1"/>
    <col min="12546" max="12546" width="20.25" style="92" customWidth="1"/>
    <col min="12547" max="12547" width="12.75" style="92" customWidth="1"/>
    <col min="12548" max="12551" width="6.875" style="92" customWidth="1"/>
    <col min="12552" max="12552" width="12.75" style="92" customWidth="1"/>
    <col min="12553" max="12556" width="6.875" style="92" customWidth="1"/>
    <col min="12557" max="12557" width="12.75" style="92" customWidth="1"/>
    <col min="12558" max="12561" width="6.875" style="92" customWidth="1"/>
    <col min="12562" max="12800" width="15.875" style="92"/>
    <col min="12801" max="12801" width="13.375" style="92" customWidth="1"/>
    <col min="12802" max="12802" width="20.25" style="92" customWidth="1"/>
    <col min="12803" max="12803" width="12.75" style="92" customWidth="1"/>
    <col min="12804" max="12807" width="6.875" style="92" customWidth="1"/>
    <col min="12808" max="12808" width="12.75" style="92" customWidth="1"/>
    <col min="12809" max="12812" width="6.875" style="92" customWidth="1"/>
    <col min="12813" max="12813" width="12.75" style="92" customWidth="1"/>
    <col min="12814" max="12817" width="6.875" style="92" customWidth="1"/>
    <col min="12818" max="13056" width="15.875" style="92"/>
    <col min="13057" max="13057" width="13.375" style="92" customWidth="1"/>
    <col min="13058" max="13058" width="20.25" style="92" customWidth="1"/>
    <col min="13059" max="13059" width="12.75" style="92" customWidth="1"/>
    <col min="13060" max="13063" width="6.875" style="92" customWidth="1"/>
    <col min="13064" max="13064" width="12.75" style="92" customWidth="1"/>
    <col min="13065" max="13068" width="6.875" style="92" customWidth="1"/>
    <col min="13069" max="13069" width="12.75" style="92" customWidth="1"/>
    <col min="13070" max="13073" width="6.875" style="92" customWidth="1"/>
    <col min="13074" max="13312" width="15.875" style="92"/>
    <col min="13313" max="13313" width="13.375" style="92" customWidth="1"/>
    <col min="13314" max="13314" width="20.25" style="92" customWidth="1"/>
    <col min="13315" max="13315" width="12.75" style="92" customWidth="1"/>
    <col min="13316" max="13319" width="6.875" style="92" customWidth="1"/>
    <col min="13320" max="13320" width="12.75" style="92" customWidth="1"/>
    <col min="13321" max="13324" width="6.875" style="92" customWidth="1"/>
    <col min="13325" max="13325" width="12.75" style="92" customWidth="1"/>
    <col min="13326" max="13329" width="6.875" style="92" customWidth="1"/>
    <col min="13330" max="13568" width="15.875" style="92"/>
    <col min="13569" max="13569" width="13.375" style="92" customWidth="1"/>
    <col min="13570" max="13570" width="20.25" style="92" customWidth="1"/>
    <col min="13571" max="13571" width="12.75" style="92" customWidth="1"/>
    <col min="13572" max="13575" width="6.875" style="92" customWidth="1"/>
    <col min="13576" max="13576" width="12.75" style="92" customWidth="1"/>
    <col min="13577" max="13580" width="6.875" style="92" customWidth="1"/>
    <col min="13581" max="13581" width="12.75" style="92" customWidth="1"/>
    <col min="13582" max="13585" width="6.875" style="92" customWidth="1"/>
    <col min="13586" max="13824" width="15.875" style="92"/>
    <col min="13825" max="13825" width="13.375" style="92" customWidth="1"/>
    <col min="13826" max="13826" width="20.25" style="92" customWidth="1"/>
    <col min="13827" max="13827" width="12.75" style="92" customWidth="1"/>
    <col min="13828" max="13831" width="6.875" style="92" customWidth="1"/>
    <col min="13832" max="13832" width="12.75" style="92" customWidth="1"/>
    <col min="13833" max="13836" width="6.875" style="92" customWidth="1"/>
    <col min="13837" max="13837" width="12.75" style="92" customWidth="1"/>
    <col min="13838" max="13841" width="6.875" style="92" customWidth="1"/>
    <col min="13842" max="14080" width="15.875" style="92"/>
    <col min="14081" max="14081" width="13.375" style="92" customWidth="1"/>
    <col min="14082" max="14082" width="20.25" style="92" customWidth="1"/>
    <col min="14083" max="14083" width="12.75" style="92" customWidth="1"/>
    <col min="14084" max="14087" width="6.875" style="92" customWidth="1"/>
    <col min="14088" max="14088" width="12.75" style="92" customWidth="1"/>
    <col min="14089" max="14092" width="6.875" style="92" customWidth="1"/>
    <col min="14093" max="14093" width="12.75" style="92" customWidth="1"/>
    <col min="14094" max="14097" width="6.875" style="92" customWidth="1"/>
    <col min="14098" max="14336" width="15.875" style="92"/>
    <col min="14337" max="14337" width="13.375" style="92" customWidth="1"/>
    <col min="14338" max="14338" width="20.25" style="92" customWidth="1"/>
    <col min="14339" max="14339" width="12.75" style="92" customWidth="1"/>
    <col min="14340" max="14343" width="6.875" style="92" customWidth="1"/>
    <col min="14344" max="14344" width="12.75" style="92" customWidth="1"/>
    <col min="14345" max="14348" width="6.875" style="92" customWidth="1"/>
    <col min="14349" max="14349" width="12.75" style="92" customWidth="1"/>
    <col min="14350" max="14353" width="6.875" style="92" customWidth="1"/>
    <col min="14354" max="14592" width="15.875" style="92"/>
    <col min="14593" max="14593" width="13.375" style="92" customWidth="1"/>
    <col min="14594" max="14594" width="20.25" style="92" customWidth="1"/>
    <col min="14595" max="14595" width="12.75" style="92" customWidth="1"/>
    <col min="14596" max="14599" width="6.875" style="92" customWidth="1"/>
    <col min="14600" max="14600" width="12.75" style="92" customWidth="1"/>
    <col min="14601" max="14604" width="6.875" style="92" customWidth="1"/>
    <col min="14605" max="14605" width="12.75" style="92" customWidth="1"/>
    <col min="14606" max="14609" width="6.875" style="92" customWidth="1"/>
    <col min="14610" max="14848" width="15.875" style="92"/>
    <col min="14849" max="14849" width="13.375" style="92" customWidth="1"/>
    <col min="14850" max="14850" width="20.25" style="92" customWidth="1"/>
    <col min="14851" max="14851" width="12.75" style="92" customWidth="1"/>
    <col min="14852" max="14855" width="6.875" style="92" customWidth="1"/>
    <col min="14856" max="14856" width="12.75" style="92" customWidth="1"/>
    <col min="14857" max="14860" width="6.875" style="92" customWidth="1"/>
    <col min="14861" max="14861" width="12.75" style="92" customWidth="1"/>
    <col min="14862" max="14865" width="6.875" style="92" customWidth="1"/>
    <col min="14866" max="15104" width="15.875" style="92"/>
    <col min="15105" max="15105" width="13.375" style="92" customWidth="1"/>
    <col min="15106" max="15106" width="20.25" style="92" customWidth="1"/>
    <col min="15107" max="15107" width="12.75" style="92" customWidth="1"/>
    <col min="15108" max="15111" width="6.875" style="92" customWidth="1"/>
    <col min="15112" max="15112" width="12.75" style="92" customWidth="1"/>
    <col min="15113" max="15116" width="6.875" style="92" customWidth="1"/>
    <col min="15117" max="15117" width="12.75" style="92" customWidth="1"/>
    <col min="15118" max="15121" width="6.875" style="92" customWidth="1"/>
    <col min="15122" max="15360" width="15.875" style="92"/>
    <col min="15361" max="15361" width="13.375" style="92" customWidth="1"/>
    <col min="15362" max="15362" width="20.25" style="92" customWidth="1"/>
    <col min="15363" max="15363" width="12.75" style="92" customWidth="1"/>
    <col min="15364" max="15367" width="6.875" style="92" customWidth="1"/>
    <col min="15368" max="15368" width="12.75" style="92" customWidth="1"/>
    <col min="15369" max="15372" width="6.875" style="92" customWidth="1"/>
    <col min="15373" max="15373" width="12.75" style="92" customWidth="1"/>
    <col min="15374" max="15377" width="6.875" style="92" customWidth="1"/>
    <col min="15378" max="15616" width="15.875" style="92"/>
    <col min="15617" max="15617" width="13.375" style="92" customWidth="1"/>
    <col min="15618" max="15618" width="20.25" style="92" customWidth="1"/>
    <col min="15619" max="15619" width="12.75" style="92" customWidth="1"/>
    <col min="15620" max="15623" width="6.875" style="92" customWidth="1"/>
    <col min="15624" max="15624" width="12.75" style="92" customWidth="1"/>
    <col min="15625" max="15628" width="6.875" style="92" customWidth="1"/>
    <col min="15629" max="15629" width="12.75" style="92" customWidth="1"/>
    <col min="15630" max="15633" width="6.875" style="92" customWidth="1"/>
    <col min="15634" max="15872" width="15.875" style="92"/>
    <col min="15873" max="15873" width="13.375" style="92" customWidth="1"/>
    <col min="15874" max="15874" width="20.25" style="92" customWidth="1"/>
    <col min="15875" max="15875" width="12.75" style="92" customWidth="1"/>
    <col min="15876" max="15879" width="6.875" style="92" customWidth="1"/>
    <col min="15880" max="15880" width="12.75" style="92" customWidth="1"/>
    <col min="15881" max="15884" width="6.875" style="92" customWidth="1"/>
    <col min="15885" max="15885" width="12.75" style="92" customWidth="1"/>
    <col min="15886" max="15889" width="6.875" style="92" customWidth="1"/>
    <col min="15890" max="16128" width="15.875" style="92"/>
    <col min="16129" max="16129" width="13.375" style="92" customWidth="1"/>
    <col min="16130" max="16130" width="20.25" style="92" customWidth="1"/>
    <col min="16131" max="16131" width="12.75" style="92" customWidth="1"/>
    <col min="16132" max="16135" width="6.875" style="92" customWidth="1"/>
    <col min="16136" max="16136" width="12.75" style="92" customWidth="1"/>
    <col min="16137" max="16140" width="6.875" style="92" customWidth="1"/>
    <col min="16141" max="16141" width="12.75" style="92" customWidth="1"/>
    <col min="16142" max="16145" width="6.875" style="92" customWidth="1"/>
    <col min="16146" max="16384" width="15.875" style="92"/>
  </cols>
  <sheetData>
    <row r="1" spans="1:12" x14ac:dyDescent="0.2">
      <c r="A1" s="44"/>
    </row>
    <row r="6" spans="1:12" x14ac:dyDescent="0.2">
      <c r="D6" s="3" t="s">
        <v>304</v>
      </c>
      <c r="E6" s="3"/>
      <c r="F6" s="3"/>
      <c r="G6" s="3"/>
    </row>
    <row r="7" spans="1:12" ht="18" thickBot="1" x14ac:dyDescent="0.25">
      <c r="B7" s="93"/>
      <c r="C7" s="94" t="s">
        <v>305</v>
      </c>
      <c r="D7" s="93"/>
      <c r="E7" s="93"/>
      <c r="F7" s="93"/>
      <c r="G7" s="93"/>
      <c r="H7" s="93"/>
      <c r="I7" s="93"/>
      <c r="J7" s="93"/>
      <c r="K7" s="93"/>
      <c r="L7" s="93"/>
    </row>
    <row r="8" spans="1:12" x14ac:dyDescent="0.2">
      <c r="C8" s="302" t="s">
        <v>306</v>
      </c>
      <c r="D8" s="303"/>
      <c r="E8" s="303"/>
      <c r="F8" s="303"/>
      <c r="G8" s="307"/>
      <c r="H8" s="302" t="s">
        <v>307</v>
      </c>
      <c r="I8" s="303"/>
      <c r="J8" s="303"/>
      <c r="K8" s="303"/>
      <c r="L8" s="303"/>
    </row>
    <row r="9" spans="1:12" x14ac:dyDescent="0.2">
      <c r="C9" s="95"/>
      <c r="D9" s="96"/>
      <c r="E9" s="96"/>
      <c r="F9" s="96"/>
      <c r="G9" s="97"/>
      <c r="H9" s="95"/>
      <c r="I9" s="98"/>
      <c r="J9" s="98"/>
      <c r="K9" s="99"/>
    </row>
    <row r="10" spans="1:12" x14ac:dyDescent="0.2">
      <c r="B10" s="96"/>
      <c r="C10" s="63" t="s">
        <v>308</v>
      </c>
      <c r="D10" s="304" t="s">
        <v>309</v>
      </c>
      <c r="E10" s="305"/>
      <c r="F10" s="304" t="s">
        <v>238</v>
      </c>
      <c r="G10" s="305"/>
      <c r="H10" s="63" t="s">
        <v>308</v>
      </c>
      <c r="I10" s="304" t="s">
        <v>309</v>
      </c>
      <c r="J10" s="305"/>
      <c r="K10" s="304" t="s">
        <v>238</v>
      </c>
      <c r="L10" s="308"/>
    </row>
    <row r="11" spans="1:12" x14ac:dyDescent="0.2">
      <c r="B11" s="100"/>
      <c r="C11" s="101" t="s">
        <v>310</v>
      </c>
      <c r="D11" s="102"/>
      <c r="E11" s="102" t="s">
        <v>310</v>
      </c>
      <c r="F11" s="102"/>
      <c r="G11" s="102" t="s">
        <v>310</v>
      </c>
      <c r="H11" s="102" t="s">
        <v>311</v>
      </c>
      <c r="I11" s="102"/>
      <c r="J11" s="102" t="s">
        <v>311</v>
      </c>
      <c r="K11" s="102" t="s">
        <v>312</v>
      </c>
      <c r="L11" s="102" t="s">
        <v>311</v>
      </c>
    </row>
    <row r="12" spans="1:12" x14ac:dyDescent="0.2">
      <c r="B12" s="103" t="s">
        <v>313</v>
      </c>
      <c r="C12" s="104">
        <f>SUM(D12:G12)</f>
        <v>53503</v>
      </c>
      <c r="D12" s="295">
        <v>34698</v>
      </c>
      <c r="E12" s="295"/>
      <c r="F12" s="295">
        <v>18805</v>
      </c>
      <c r="G12" s="295"/>
      <c r="H12" s="105">
        <f>SUM(I12:L12)</f>
        <v>7980</v>
      </c>
      <c r="I12" s="279">
        <v>5405</v>
      </c>
      <c r="J12" s="279"/>
      <c r="K12" s="279">
        <v>2575</v>
      </c>
      <c r="L12" s="279"/>
    </row>
    <row r="13" spans="1:12" x14ac:dyDescent="0.2">
      <c r="B13" s="103" t="s">
        <v>314</v>
      </c>
      <c r="C13" s="104">
        <f>SUM(D13:G13)</f>
        <v>50788</v>
      </c>
      <c r="D13" s="295">
        <v>33850</v>
      </c>
      <c r="E13" s="295"/>
      <c r="F13" s="295">
        <v>16938</v>
      </c>
      <c r="G13" s="295"/>
      <c r="H13" s="105">
        <f>SUM(I13:L13)</f>
        <v>7752</v>
      </c>
      <c r="I13" s="279">
        <v>5380</v>
      </c>
      <c r="J13" s="279"/>
      <c r="K13" s="279">
        <v>2372</v>
      </c>
      <c r="L13" s="279"/>
    </row>
    <row r="14" spans="1:12" x14ac:dyDescent="0.2">
      <c r="B14" s="103" t="s">
        <v>315</v>
      </c>
      <c r="C14" s="104">
        <f>SUM(D14:G14)</f>
        <v>54308</v>
      </c>
      <c r="D14" s="295">
        <v>36615</v>
      </c>
      <c r="E14" s="295"/>
      <c r="F14" s="295">
        <v>17693</v>
      </c>
      <c r="G14" s="295"/>
      <c r="H14" s="105">
        <f>SUM(I14:L14)</f>
        <v>8436</v>
      </c>
      <c r="I14" s="279">
        <v>5808</v>
      </c>
      <c r="J14" s="279"/>
      <c r="K14" s="279">
        <v>2628</v>
      </c>
      <c r="L14" s="279"/>
    </row>
    <row r="15" spans="1:12" x14ac:dyDescent="0.2">
      <c r="B15" s="103" t="s">
        <v>316</v>
      </c>
      <c r="C15" s="104">
        <f>SUM(D15:G15)</f>
        <v>61526</v>
      </c>
      <c r="D15" s="295">
        <v>41132</v>
      </c>
      <c r="E15" s="295"/>
      <c r="F15" s="295">
        <v>20394</v>
      </c>
      <c r="G15" s="295"/>
      <c r="H15" s="105">
        <f t="shared" ref="H15:H24" si="0">SUM(I15:L15)</f>
        <v>9180</v>
      </c>
      <c r="I15" s="279">
        <v>6250</v>
      </c>
      <c r="J15" s="279"/>
      <c r="K15" s="279">
        <v>2930</v>
      </c>
      <c r="L15" s="279"/>
    </row>
    <row r="16" spans="1:12" x14ac:dyDescent="0.2">
      <c r="B16" s="103"/>
      <c r="C16" s="104"/>
      <c r="D16" s="106"/>
      <c r="E16" s="106"/>
      <c r="F16" s="106"/>
      <c r="G16" s="106"/>
      <c r="H16" s="105"/>
      <c r="I16" s="107"/>
      <c r="J16" s="107"/>
      <c r="K16" s="107"/>
      <c r="L16" s="107"/>
    </row>
    <row r="17" spans="2:12" x14ac:dyDescent="0.2">
      <c r="B17" s="103" t="s">
        <v>317</v>
      </c>
      <c r="C17" s="104">
        <f>SUM(D17:G17)</f>
        <v>63379</v>
      </c>
      <c r="D17" s="295">
        <v>42989</v>
      </c>
      <c r="E17" s="295"/>
      <c r="F17" s="295">
        <v>20390</v>
      </c>
      <c r="G17" s="295"/>
      <c r="H17" s="105">
        <f t="shared" si="0"/>
        <v>9884</v>
      </c>
      <c r="I17" s="279">
        <v>6793</v>
      </c>
      <c r="J17" s="279"/>
      <c r="K17" s="279">
        <v>3091</v>
      </c>
      <c r="L17" s="279"/>
    </row>
    <row r="18" spans="2:12" x14ac:dyDescent="0.2">
      <c r="B18" s="103" t="s">
        <v>318</v>
      </c>
      <c r="C18" s="104">
        <f>SUM(D18:G18)</f>
        <v>70717</v>
      </c>
      <c r="D18" s="295">
        <v>49282</v>
      </c>
      <c r="E18" s="295"/>
      <c r="F18" s="295">
        <v>21435</v>
      </c>
      <c r="G18" s="295"/>
      <c r="H18" s="105">
        <f t="shared" si="0"/>
        <v>10320</v>
      </c>
      <c r="I18" s="279">
        <v>7383</v>
      </c>
      <c r="J18" s="279"/>
      <c r="K18" s="279">
        <v>2937</v>
      </c>
      <c r="L18" s="279"/>
    </row>
    <row r="19" spans="2:12" x14ac:dyDescent="0.2">
      <c r="B19" s="103" t="s">
        <v>319</v>
      </c>
      <c r="C19" s="104">
        <f>SUM(D19:G19)</f>
        <v>72938</v>
      </c>
      <c r="D19" s="295">
        <v>48998</v>
      </c>
      <c r="E19" s="295"/>
      <c r="F19" s="295">
        <v>23940</v>
      </c>
      <c r="G19" s="295"/>
      <c r="H19" s="105">
        <f t="shared" si="0"/>
        <v>10339</v>
      </c>
      <c r="I19" s="279">
        <v>7281</v>
      </c>
      <c r="J19" s="279"/>
      <c r="K19" s="279">
        <v>3058</v>
      </c>
      <c r="L19" s="279"/>
    </row>
    <row r="20" spans="2:12" x14ac:dyDescent="0.2">
      <c r="B20" s="103" t="s">
        <v>320</v>
      </c>
      <c r="C20" s="104">
        <f>SUM(D20:G20)</f>
        <v>76470</v>
      </c>
      <c r="D20" s="295">
        <v>53042</v>
      </c>
      <c r="E20" s="295"/>
      <c r="F20" s="295">
        <v>23428</v>
      </c>
      <c r="G20" s="295"/>
      <c r="H20" s="105">
        <f t="shared" si="0"/>
        <v>11534</v>
      </c>
      <c r="I20" s="279">
        <v>7968</v>
      </c>
      <c r="J20" s="279"/>
      <c r="K20" s="279">
        <v>3566</v>
      </c>
      <c r="L20" s="279"/>
    </row>
    <row r="21" spans="2:12" x14ac:dyDescent="0.2">
      <c r="B21" s="103"/>
      <c r="C21" s="104"/>
      <c r="D21" s="106"/>
      <c r="E21" s="106"/>
      <c r="F21" s="106"/>
      <c r="G21" s="106"/>
      <c r="H21" s="105"/>
      <c r="I21" s="107"/>
      <c r="J21" s="107"/>
      <c r="K21" s="107"/>
      <c r="L21" s="107"/>
    </row>
    <row r="22" spans="2:12" x14ac:dyDescent="0.2">
      <c r="B22" s="103" t="s">
        <v>321</v>
      </c>
      <c r="C22" s="104">
        <f>SUM(D22:G22)</f>
        <v>89146</v>
      </c>
      <c r="D22" s="295">
        <v>61172</v>
      </c>
      <c r="E22" s="295"/>
      <c r="F22" s="295">
        <v>27974</v>
      </c>
      <c r="G22" s="295"/>
      <c r="H22" s="105">
        <f t="shared" si="0"/>
        <v>12656</v>
      </c>
      <c r="I22" s="279">
        <v>8806</v>
      </c>
      <c r="J22" s="279"/>
      <c r="K22" s="279">
        <v>3850</v>
      </c>
      <c r="L22" s="279"/>
    </row>
    <row r="23" spans="2:12" x14ac:dyDescent="0.2">
      <c r="B23" s="103" t="s">
        <v>322</v>
      </c>
      <c r="C23" s="104">
        <f>SUM(D23:G23)</f>
        <v>85261</v>
      </c>
      <c r="D23" s="295">
        <v>58788</v>
      </c>
      <c r="E23" s="295"/>
      <c r="F23" s="295">
        <v>26473</v>
      </c>
      <c r="G23" s="295"/>
      <c r="H23" s="105">
        <f t="shared" si="0"/>
        <v>12746</v>
      </c>
      <c r="I23" s="279">
        <v>9109</v>
      </c>
      <c r="J23" s="279"/>
      <c r="K23" s="279">
        <v>3637</v>
      </c>
      <c r="L23" s="279"/>
    </row>
    <row r="24" spans="2:12" x14ac:dyDescent="0.2">
      <c r="B24" s="105" t="s">
        <v>323</v>
      </c>
      <c r="C24" s="104">
        <f>SUM(D24:G24)</f>
        <v>87245</v>
      </c>
      <c r="D24" s="295">
        <v>60336</v>
      </c>
      <c r="E24" s="295"/>
      <c r="F24" s="295">
        <v>26909</v>
      </c>
      <c r="G24" s="295"/>
      <c r="H24" s="105">
        <f t="shared" si="0"/>
        <v>13465</v>
      </c>
      <c r="I24" s="279">
        <v>9396</v>
      </c>
      <c r="J24" s="279"/>
      <c r="K24" s="279">
        <v>4069</v>
      </c>
      <c r="L24" s="279"/>
    </row>
    <row r="25" spans="2:12" x14ac:dyDescent="0.2">
      <c r="B25" s="100" t="s">
        <v>324</v>
      </c>
      <c r="C25" s="108">
        <v>93112</v>
      </c>
      <c r="D25" s="297">
        <v>64466</v>
      </c>
      <c r="E25" s="306"/>
      <c r="F25" s="297">
        <v>28646</v>
      </c>
      <c r="G25" s="297"/>
      <c r="H25" s="100">
        <v>14334</v>
      </c>
      <c r="I25" s="277">
        <v>10303</v>
      </c>
      <c r="J25" s="277"/>
      <c r="K25" s="277">
        <v>4031</v>
      </c>
      <c r="L25" s="277"/>
    </row>
    <row r="26" spans="2:12" ht="18" thickBot="1" x14ac:dyDescent="0.25">
      <c r="B26" s="93"/>
      <c r="C26" s="109"/>
      <c r="D26" s="93"/>
      <c r="E26" s="93"/>
      <c r="F26" s="93"/>
      <c r="G26" s="93"/>
      <c r="H26" s="93"/>
      <c r="I26" s="93"/>
      <c r="J26" s="93"/>
      <c r="K26" s="93"/>
      <c r="L26" s="93"/>
    </row>
    <row r="27" spans="2:12" x14ac:dyDescent="0.2">
      <c r="C27" s="299" t="s">
        <v>325</v>
      </c>
      <c r="D27" s="300"/>
      <c r="E27" s="300"/>
      <c r="F27" s="300"/>
      <c r="G27" s="301"/>
      <c r="H27" s="302" t="s">
        <v>326</v>
      </c>
      <c r="I27" s="303"/>
      <c r="J27" s="303"/>
      <c r="K27" s="303"/>
      <c r="L27" s="303"/>
    </row>
    <row r="28" spans="2:12" x14ac:dyDescent="0.2">
      <c r="C28" s="95"/>
      <c r="D28" s="96"/>
      <c r="E28" s="96"/>
      <c r="F28" s="96"/>
      <c r="G28" s="96"/>
      <c r="H28" s="95"/>
      <c r="I28" s="96"/>
      <c r="J28" s="96"/>
      <c r="K28" s="110"/>
      <c r="L28" s="110"/>
    </row>
    <row r="29" spans="2:12" x14ac:dyDescent="0.2">
      <c r="B29" s="96"/>
      <c r="C29" s="63" t="s">
        <v>308</v>
      </c>
      <c r="D29" s="304" t="s">
        <v>309</v>
      </c>
      <c r="E29" s="305"/>
      <c r="F29" s="304" t="s">
        <v>238</v>
      </c>
      <c r="G29" s="305"/>
      <c r="H29" s="63" t="s">
        <v>308</v>
      </c>
      <c r="I29" s="304" t="s">
        <v>309</v>
      </c>
      <c r="J29" s="305"/>
      <c r="K29" s="304" t="s">
        <v>238</v>
      </c>
      <c r="L29" s="305"/>
    </row>
    <row r="30" spans="2:12" x14ac:dyDescent="0.2">
      <c r="C30" s="111" t="s">
        <v>311</v>
      </c>
      <c r="D30" s="102"/>
      <c r="E30" s="102" t="s">
        <v>311</v>
      </c>
      <c r="F30" s="102" t="s">
        <v>312</v>
      </c>
      <c r="G30" s="102" t="s">
        <v>311</v>
      </c>
      <c r="H30" s="102" t="s">
        <v>327</v>
      </c>
      <c r="I30" s="102"/>
      <c r="J30" s="102" t="s">
        <v>327</v>
      </c>
      <c r="K30" s="102"/>
      <c r="L30" s="102" t="s">
        <v>327</v>
      </c>
    </row>
    <row r="31" spans="2:12" x14ac:dyDescent="0.2">
      <c r="B31" s="103" t="s">
        <v>313</v>
      </c>
      <c r="C31" s="104">
        <f>SUM(D31:G31)</f>
        <v>1496</v>
      </c>
      <c r="D31" s="295">
        <v>1114</v>
      </c>
      <c r="E31" s="295"/>
      <c r="F31" s="295">
        <v>382</v>
      </c>
      <c r="G31" s="295"/>
      <c r="H31" s="112">
        <f t="shared" ref="H31:I34" si="1">C31/C12*100</f>
        <v>2.7961048913145059</v>
      </c>
      <c r="I31" s="296">
        <f t="shared" si="1"/>
        <v>3.210559686437259</v>
      </c>
      <c r="J31" s="296"/>
      <c r="K31" s="296">
        <f>F31/F12*100</f>
        <v>2.0313746344057431</v>
      </c>
      <c r="L31" s="296"/>
    </row>
    <row r="32" spans="2:12" x14ac:dyDescent="0.2">
      <c r="B32" s="105" t="s">
        <v>328</v>
      </c>
      <c r="C32" s="104">
        <f>SUM(D32:G32)</f>
        <v>1417</v>
      </c>
      <c r="D32" s="295">
        <v>1038</v>
      </c>
      <c r="E32" s="295"/>
      <c r="F32" s="295">
        <v>379</v>
      </c>
      <c r="G32" s="295"/>
      <c r="H32" s="112">
        <f t="shared" si="1"/>
        <v>2.7900291407419076</v>
      </c>
      <c r="I32" s="296">
        <f t="shared" si="1"/>
        <v>3.0664697193500738</v>
      </c>
      <c r="J32" s="296"/>
      <c r="K32" s="296">
        <f>F32/F13*100</f>
        <v>2.2375723225882633</v>
      </c>
      <c r="L32" s="296"/>
    </row>
    <row r="33" spans="2:12" x14ac:dyDescent="0.2">
      <c r="B33" s="105" t="s">
        <v>329</v>
      </c>
      <c r="C33" s="104">
        <f>SUM(D33:G33)</f>
        <v>1500</v>
      </c>
      <c r="D33" s="295">
        <v>1096</v>
      </c>
      <c r="E33" s="295"/>
      <c r="F33" s="295">
        <v>404</v>
      </c>
      <c r="G33" s="295"/>
      <c r="H33" s="112">
        <f t="shared" si="1"/>
        <v>2.762024011195404</v>
      </c>
      <c r="I33" s="296">
        <f t="shared" si="1"/>
        <v>2.9933087532432063</v>
      </c>
      <c r="J33" s="296"/>
      <c r="K33" s="296">
        <f>F33/F14*100</f>
        <v>2.2833889108687053</v>
      </c>
      <c r="L33" s="296"/>
    </row>
    <row r="34" spans="2:12" x14ac:dyDescent="0.2">
      <c r="B34" s="105" t="s">
        <v>330</v>
      </c>
      <c r="C34" s="104">
        <f>SUM(D34:G34)</f>
        <v>1630</v>
      </c>
      <c r="D34" s="295">
        <v>1180</v>
      </c>
      <c r="E34" s="295"/>
      <c r="F34" s="295">
        <v>450</v>
      </c>
      <c r="G34" s="295"/>
      <c r="H34" s="112">
        <f t="shared" si="1"/>
        <v>2.6492864805123038</v>
      </c>
      <c r="I34" s="296">
        <f t="shared" si="1"/>
        <v>2.8688126033258774</v>
      </c>
      <c r="J34" s="296"/>
      <c r="K34" s="296">
        <f>F34/F15*100</f>
        <v>2.206531332744925</v>
      </c>
      <c r="L34" s="296"/>
    </row>
    <row r="35" spans="2:12" x14ac:dyDescent="0.2">
      <c r="B35" s="105"/>
      <c r="C35" s="104"/>
      <c r="D35" s="106"/>
      <c r="E35" s="106"/>
      <c r="F35" s="106"/>
      <c r="G35" s="106"/>
      <c r="H35" s="112"/>
      <c r="I35" s="113"/>
      <c r="J35" s="113"/>
      <c r="K35" s="113"/>
      <c r="L35" s="113"/>
    </row>
    <row r="36" spans="2:12" x14ac:dyDescent="0.2">
      <c r="B36" s="105" t="s">
        <v>331</v>
      </c>
      <c r="C36" s="104">
        <f>SUM(D36:G36)</f>
        <v>2112</v>
      </c>
      <c r="D36" s="295">
        <v>1543</v>
      </c>
      <c r="E36" s="295"/>
      <c r="F36" s="295">
        <v>569</v>
      </c>
      <c r="G36" s="295"/>
      <c r="H36" s="112">
        <f t="shared" ref="H36:I39" si="2">C36/C17*100</f>
        <v>3.3323340538664223</v>
      </c>
      <c r="I36" s="296">
        <f t="shared" si="2"/>
        <v>3.5892902835609108</v>
      </c>
      <c r="J36" s="296"/>
      <c r="K36" s="296">
        <f>F36/F17*100</f>
        <v>2.7905836194212852</v>
      </c>
      <c r="L36" s="296"/>
    </row>
    <row r="37" spans="2:12" x14ac:dyDescent="0.2">
      <c r="B37" s="105" t="s">
        <v>332</v>
      </c>
      <c r="C37" s="104">
        <f>SUM(D37:G37)</f>
        <v>2142</v>
      </c>
      <c r="D37" s="295">
        <v>1614</v>
      </c>
      <c r="E37" s="295"/>
      <c r="F37" s="295">
        <v>528</v>
      </c>
      <c r="G37" s="295"/>
      <c r="H37" s="112">
        <f t="shared" si="2"/>
        <v>3.0289746454176503</v>
      </c>
      <c r="I37" s="296">
        <f t="shared" si="2"/>
        <v>3.2750294225072039</v>
      </c>
      <c r="J37" s="296"/>
      <c r="K37" s="296">
        <f>F37/F18*100</f>
        <v>2.463261021693492</v>
      </c>
      <c r="L37" s="296"/>
    </row>
    <row r="38" spans="2:12" x14ac:dyDescent="0.2">
      <c r="B38" s="105" t="s">
        <v>333</v>
      </c>
      <c r="C38" s="104">
        <f>SUM(D38:G38)</f>
        <v>2208</v>
      </c>
      <c r="D38" s="295">
        <v>1642</v>
      </c>
      <c r="E38" s="295"/>
      <c r="F38" s="295">
        <v>566</v>
      </c>
      <c r="G38" s="295"/>
      <c r="H38" s="112">
        <f t="shared" si="2"/>
        <v>3.0272286051166741</v>
      </c>
      <c r="I38" s="296">
        <f t="shared" si="2"/>
        <v>3.3511571900893911</v>
      </c>
      <c r="J38" s="296"/>
      <c r="K38" s="296">
        <f>F38/F19*100</f>
        <v>2.3642439431913118</v>
      </c>
      <c r="L38" s="296"/>
    </row>
    <row r="39" spans="2:12" x14ac:dyDescent="0.2">
      <c r="B39" s="105" t="s">
        <v>334</v>
      </c>
      <c r="C39" s="104">
        <f>SUM(D39:G39)</f>
        <v>2018</v>
      </c>
      <c r="D39" s="295">
        <v>1458</v>
      </c>
      <c r="E39" s="295"/>
      <c r="F39" s="295">
        <v>560</v>
      </c>
      <c r="G39" s="295"/>
      <c r="H39" s="112">
        <f t="shared" si="2"/>
        <v>2.6389433764875116</v>
      </c>
      <c r="I39" s="296">
        <f t="shared" si="2"/>
        <v>2.7487651295200028</v>
      </c>
      <c r="J39" s="296"/>
      <c r="K39" s="296">
        <f>F39/F20*100</f>
        <v>2.3903022024927436</v>
      </c>
      <c r="L39" s="296"/>
    </row>
    <row r="40" spans="2:12" x14ac:dyDescent="0.2">
      <c r="B40" s="105"/>
      <c r="C40" s="104"/>
      <c r="D40" s="106"/>
      <c r="E40" s="106"/>
      <c r="F40" s="106"/>
      <c r="G40" s="106"/>
      <c r="H40" s="112"/>
      <c r="I40" s="113"/>
      <c r="J40" s="113"/>
      <c r="K40" s="113"/>
      <c r="L40" s="113"/>
    </row>
    <row r="41" spans="2:12" x14ac:dyDescent="0.2">
      <c r="B41" s="105" t="s">
        <v>335</v>
      </c>
      <c r="C41" s="104">
        <f>SUM(D41:G41)</f>
        <v>2020</v>
      </c>
      <c r="D41" s="295">
        <v>1577</v>
      </c>
      <c r="E41" s="295"/>
      <c r="F41" s="295">
        <v>443</v>
      </c>
      <c r="G41" s="295"/>
      <c r="H41" s="112">
        <f t="shared" ref="H41:I43" si="3">C41/C22*100</f>
        <v>2.2659457519125925</v>
      </c>
      <c r="I41" s="296">
        <f t="shared" si="3"/>
        <v>2.5779768521545803</v>
      </c>
      <c r="J41" s="296"/>
      <c r="K41" s="296">
        <f>F41/F22*100</f>
        <v>1.5836133552584544</v>
      </c>
      <c r="L41" s="296"/>
    </row>
    <row r="42" spans="2:12" x14ac:dyDescent="0.2">
      <c r="B42" s="105" t="s">
        <v>336</v>
      </c>
      <c r="C42" s="104">
        <f>SUM(D42:G42)</f>
        <v>2245</v>
      </c>
      <c r="D42" s="295">
        <v>1728</v>
      </c>
      <c r="E42" s="295"/>
      <c r="F42" s="295">
        <v>517</v>
      </c>
      <c r="G42" s="295"/>
      <c r="H42" s="112">
        <f t="shared" si="3"/>
        <v>2.6330913313238176</v>
      </c>
      <c r="I42" s="296">
        <f t="shared" si="3"/>
        <v>2.9393753827311695</v>
      </c>
      <c r="J42" s="296"/>
      <c r="K42" s="296">
        <f>F42/F23*100</f>
        <v>1.9529331771994107</v>
      </c>
      <c r="L42" s="296"/>
    </row>
    <row r="43" spans="2:12" x14ac:dyDescent="0.2">
      <c r="B43" s="105" t="s">
        <v>337</v>
      </c>
      <c r="C43" s="104">
        <f>SUM(D43:G43)</f>
        <v>2424</v>
      </c>
      <c r="D43" s="295">
        <v>1875</v>
      </c>
      <c r="E43" s="295"/>
      <c r="F43" s="295">
        <v>549</v>
      </c>
      <c r="G43" s="295"/>
      <c r="H43" s="112">
        <f t="shared" si="3"/>
        <v>2.7783827153418534</v>
      </c>
      <c r="I43" s="296">
        <f t="shared" si="3"/>
        <v>3.1075974542561653</v>
      </c>
      <c r="J43" s="296"/>
      <c r="K43" s="296">
        <f>F43/F24*100</f>
        <v>2.0402095953026866</v>
      </c>
      <c r="L43" s="296"/>
    </row>
    <row r="44" spans="2:12" x14ac:dyDescent="0.2">
      <c r="B44" s="100" t="s">
        <v>338</v>
      </c>
      <c r="C44" s="108">
        <v>2371</v>
      </c>
      <c r="D44" s="297">
        <v>1878</v>
      </c>
      <c r="E44" s="297"/>
      <c r="F44" s="297">
        <v>493</v>
      </c>
      <c r="G44" s="297"/>
      <c r="H44" s="114">
        <v>2.5</v>
      </c>
      <c r="I44" s="298">
        <v>2.9</v>
      </c>
      <c r="J44" s="298"/>
      <c r="K44" s="298">
        <v>1.7</v>
      </c>
      <c r="L44" s="298"/>
    </row>
    <row r="45" spans="2:12" ht="18" thickBot="1" x14ac:dyDescent="0.25">
      <c r="B45" s="93"/>
      <c r="C45" s="109"/>
      <c r="D45" s="93"/>
      <c r="E45" s="93"/>
      <c r="F45" s="93"/>
      <c r="G45" s="93"/>
      <c r="H45" s="93"/>
      <c r="I45" s="93"/>
      <c r="J45" s="93"/>
      <c r="K45" s="93"/>
      <c r="L45" s="93"/>
    </row>
    <row r="46" spans="2:12" x14ac:dyDescent="0.2">
      <c r="C46" s="44" t="s">
        <v>339</v>
      </c>
    </row>
  </sheetData>
  <mergeCells count="108">
    <mergeCell ref="D12:E12"/>
    <mergeCell ref="F12:G12"/>
    <mergeCell ref="I12:J12"/>
    <mergeCell ref="K12:L12"/>
    <mergeCell ref="D13:E13"/>
    <mergeCell ref="F13:G13"/>
    <mergeCell ref="I13:J13"/>
    <mergeCell ref="K13:L13"/>
    <mergeCell ref="C8:G8"/>
    <mergeCell ref="H8:L8"/>
    <mergeCell ref="D10:E10"/>
    <mergeCell ref="F10:G10"/>
    <mergeCell ref="I10:J10"/>
    <mergeCell ref="K10:L10"/>
    <mergeCell ref="D17:E17"/>
    <mergeCell ref="F17:G17"/>
    <mergeCell ref="I17:J17"/>
    <mergeCell ref="K17:L17"/>
    <mergeCell ref="D18:E18"/>
    <mergeCell ref="F18:G18"/>
    <mergeCell ref="I18:J18"/>
    <mergeCell ref="K18:L18"/>
    <mergeCell ref="D14:E14"/>
    <mergeCell ref="F14:G14"/>
    <mergeCell ref="I14:J14"/>
    <mergeCell ref="K14:L14"/>
    <mergeCell ref="D15:E15"/>
    <mergeCell ref="F15:G15"/>
    <mergeCell ref="I15:J15"/>
    <mergeCell ref="K15:L15"/>
    <mergeCell ref="D22:E22"/>
    <mergeCell ref="F22:G22"/>
    <mergeCell ref="I22:J22"/>
    <mergeCell ref="K22:L22"/>
    <mergeCell ref="D23:E23"/>
    <mergeCell ref="F23:G23"/>
    <mergeCell ref="I23:J23"/>
    <mergeCell ref="K23:L23"/>
    <mergeCell ref="D19:E19"/>
    <mergeCell ref="F19:G19"/>
    <mergeCell ref="I19:J19"/>
    <mergeCell ref="K19:L19"/>
    <mergeCell ref="D20:E20"/>
    <mergeCell ref="F20:G20"/>
    <mergeCell ref="I20:J20"/>
    <mergeCell ref="K20:L20"/>
    <mergeCell ref="C27:G27"/>
    <mergeCell ref="H27:L27"/>
    <mergeCell ref="D29:E29"/>
    <mergeCell ref="F29:G29"/>
    <mergeCell ref="I29:J29"/>
    <mergeCell ref="K29:L29"/>
    <mergeCell ref="D24:E24"/>
    <mergeCell ref="F24:G24"/>
    <mergeCell ref="I24:J24"/>
    <mergeCell ref="K24:L24"/>
    <mergeCell ref="D25:E25"/>
    <mergeCell ref="F25:G25"/>
    <mergeCell ref="I25:J25"/>
    <mergeCell ref="K25:L25"/>
    <mergeCell ref="D33:E33"/>
    <mergeCell ref="F33:G33"/>
    <mergeCell ref="I33:J33"/>
    <mergeCell ref="K33:L33"/>
    <mergeCell ref="D34:E34"/>
    <mergeCell ref="F34:G34"/>
    <mergeCell ref="I34:J34"/>
    <mergeCell ref="K34:L34"/>
    <mergeCell ref="D31:E31"/>
    <mergeCell ref="F31:G31"/>
    <mergeCell ref="I31:J31"/>
    <mergeCell ref="K31:L31"/>
    <mergeCell ref="D32:E32"/>
    <mergeCell ref="F32:G32"/>
    <mergeCell ref="I32:J32"/>
    <mergeCell ref="K32:L32"/>
    <mergeCell ref="D38:E38"/>
    <mergeCell ref="F38:G38"/>
    <mergeCell ref="I38:J38"/>
    <mergeCell ref="K38:L38"/>
    <mergeCell ref="D39:E39"/>
    <mergeCell ref="F39:G39"/>
    <mergeCell ref="I39:J39"/>
    <mergeCell ref="K39:L39"/>
    <mergeCell ref="D36:E36"/>
    <mergeCell ref="F36:G36"/>
    <mergeCell ref="I36:J36"/>
    <mergeCell ref="K36:L36"/>
    <mergeCell ref="D37:E37"/>
    <mergeCell ref="F37:G37"/>
    <mergeCell ref="I37:J37"/>
    <mergeCell ref="K37:L37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</mergeCells>
  <phoneticPr fontId="2"/>
  <dataValidations count="1">
    <dataValidation imeMode="off" allowBlank="1" showInputMessage="1" showErrorMessage="1" sqref="C12:L25 IY12:JH25 SU12:TD25 ACQ12:ACZ25 AMM12:AMV25 AWI12:AWR25 BGE12:BGN25 BQA12:BQJ25 BZW12:CAF25 CJS12:CKB25 CTO12:CTX25 DDK12:DDT25 DNG12:DNP25 DXC12:DXL25 EGY12:EHH25 EQU12:ERD25 FAQ12:FAZ25 FKM12:FKV25 FUI12:FUR25 GEE12:GEN25 GOA12:GOJ25 GXW12:GYF25 HHS12:HIB25 HRO12:HRX25 IBK12:IBT25 ILG12:ILP25 IVC12:IVL25 JEY12:JFH25 JOU12:JPD25 JYQ12:JYZ25 KIM12:KIV25 KSI12:KSR25 LCE12:LCN25 LMA12:LMJ25 LVW12:LWF25 MFS12:MGB25 MPO12:MPX25 MZK12:MZT25 NJG12:NJP25 NTC12:NTL25 OCY12:ODH25 OMU12:OND25 OWQ12:OWZ25 PGM12:PGV25 PQI12:PQR25 QAE12:QAN25 QKA12:QKJ25 QTW12:QUF25 RDS12:REB25 RNO12:RNX25 RXK12:RXT25 SHG12:SHP25 SRC12:SRL25 TAY12:TBH25 TKU12:TLD25 TUQ12:TUZ25 UEM12:UEV25 UOI12:UOR25 UYE12:UYN25 VIA12:VIJ25 VRW12:VSF25 WBS12:WCB25 WLO12:WLX25 WVK12:WVT25 C65548:L65561 IY65548:JH65561 SU65548:TD65561 ACQ65548:ACZ65561 AMM65548:AMV65561 AWI65548:AWR65561 BGE65548:BGN65561 BQA65548:BQJ65561 BZW65548:CAF65561 CJS65548:CKB65561 CTO65548:CTX65561 DDK65548:DDT65561 DNG65548:DNP65561 DXC65548:DXL65561 EGY65548:EHH65561 EQU65548:ERD65561 FAQ65548:FAZ65561 FKM65548:FKV65561 FUI65548:FUR65561 GEE65548:GEN65561 GOA65548:GOJ65561 GXW65548:GYF65561 HHS65548:HIB65561 HRO65548:HRX65561 IBK65548:IBT65561 ILG65548:ILP65561 IVC65548:IVL65561 JEY65548:JFH65561 JOU65548:JPD65561 JYQ65548:JYZ65561 KIM65548:KIV65561 KSI65548:KSR65561 LCE65548:LCN65561 LMA65548:LMJ65561 LVW65548:LWF65561 MFS65548:MGB65561 MPO65548:MPX65561 MZK65548:MZT65561 NJG65548:NJP65561 NTC65548:NTL65561 OCY65548:ODH65561 OMU65548:OND65561 OWQ65548:OWZ65561 PGM65548:PGV65561 PQI65548:PQR65561 QAE65548:QAN65561 QKA65548:QKJ65561 QTW65548:QUF65561 RDS65548:REB65561 RNO65548:RNX65561 RXK65548:RXT65561 SHG65548:SHP65561 SRC65548:SRL65561 TAY65548:TBH65561 TKU65548:TLD65561 TUQ65548:TUZ65561 UEM65548:UEV65561 UOI65548:UOR65561 UYE65548:UYN65561 VIA65548:VIJ65561 VRW65548:VSF65561 WBS65548:WCB65561 WLO65548:WLX65561 WVK65548:WVT65561 C131084:L131097 IY131084:JH131097 SU131084:TD131097 ACQ131084:ACZ131097 AMM131084:AMV131097 AWI131084:AWR131097 BGE131084:BGN131097 BQA131084:BQJ131097 BZW131084:CAF131097 CJS131084:CKB131097 CTO131084:CTX131097 DDK131084:DDT131097 DNG131084:DNP131097 DXC131084:DXL131097 EGY131084:EHH131097 EQU131084:ERD131097 FAQ131084:FAZ131097 FKM131084:FKV131097 FUI131084:FUR131097 GEE131084:GEN131097 GOA131084:GOJ131097 GXW131084:GYF131097 HHS131084:HIB131097 HRO131084:HRX131097 IBK131084:IBT131097 ILG131084:ILP131097 IVC131084:IVL131097 JEY131084:JFH131097 JOU131084:JPD131097 JYQ131084:JYZ131097 KIM131084:KIV131097 KSI131084:KSR131097 LCE131084:LCN131097 LMA131084:LMJ131097 LVW131084:LWF131097 MFS131084:MGB131097 MPO131084:MPX131097 MZK131084:MZT131097 NJG131084:NJP131097 NTC131084:NTL131097 OCY131084:ODH131097 OMU131084:OND131097 OWQ131084:OWZ131097 PGM131084:PGV131097 PQI131084:PQR131097 QAE131084:QAN131097 QKA131084:QKJ131097 QTW131084:QUF131097 RDS131084:REB131097 RNO131084:RNX131097 RXK131084:RXT131097 SHG131084:SHP131097 SRC131084:SRL131097 TAY131084:TBH131097 TKU131084:TLD131097 TUQ131084:TUZ131097 UEM131084:UEV131097 UOI131084:UOR131097 UYE131084:UYN131097 VIA131084:VIJ131097 VRW131084:VSF131097 WBS131084:WCB131097 WLO131084:WLX131097 WVK131084:WVT131097 C196620:L196633 IY196620:JH196633 SU196620:TD196633 ACQ196620:ACZ196633 AMM196620:AMV196633 AWI196620:AWR196633 BGE196620:BGN196633 BQA196620:BQJ196633 BZW196620:CAF196633 CJS196620:CKB196633 CTO196620:CTX196633 DDK196620:DDT196633 DNG196620:DNP196633 DXC196620:DXL196633 EGY196620:EHH196633 EQU196620:ERD196633 FAQ196620:FAZ196633 FKM196620:FKV196633 FUI196620:FUR196633 GEE196620:GEN196633 GOA196620:GOJ196633 GXW196620:GYF196633 HHS196620:HIB196633 HRO196620:HRX196633 IBK196620:IBT196633 ILG196620:ILP196633 IVC196620:IVL196633 JEY196620:JFH196633 JOU196620:JPD196633 JYQ196620:JYZ196633 KIM196620:KIV196633 KSI196620:KSR196633 LCE196620:LCN196633 LMA196620:LMJ196633 LVW196620:LWF196633 MFS196620:MGB196633 MPO196620:MPX196633 MZK196620:MZT196633 NJG196620:NJP196633 NTC196620:NTL196633 OCY196620:ODH196633 OMU196620:OND196633 OWQ196620:OWZ196633 PGM196620:PGV196633 PQI196620:PQR196633 QAE196620:QAN196633 QKA196620:QKJ196633 QTW196620:QUF196633 RDS196620:REB196633 RNO196620:RNX196633 RXK196620:RXT196633 SHG196620:SHP196633 SRC196620:SRL196633 TAY196620:TBH196633 TKU196620:TLD196633 TUQ196620:TUZ196633 UEM196620:UEV196633 UOI196620:UOR196633 UYE196620:UYN196633 VIA196620:VIJ196633 VRW196620:VSF196633 WBS196620:WCB196633 WLO196620:WLX196633 WVK196620:WVT196633 C262156:L262169 IY262156:JH262169 SU262156:TD262169 ACQ262156:ACZ262169 AMM262156:AMV262169 AWI262156:AWR262169 BGE262156:BGN262169 BQA262156:BQJ262169 BZW262156:CAF262169 CJS262156:CKB262169 CTO262156:CTX262169 DDK262156:DDT262169 DNG262156:DNP262169 DXC262156:DXL262169 EGY262156:EHH262169 EQU262156:ERD262169 FAQ262156:FAZ262169 FKM262156:FKV262169 FUI262156:FUR262169 GEE262156:GEN262169 GOA262156:GOJ262169 GXW262156:GYF262169 HHS262156:HIB262169 HRO262156:HRX262169 IBK262156:IBT262169 ILG262156:ILP262169 IVC262156:IVL262169 JEY262156:JFH262169 JOU262156:JPD262169 JYQ262156:JYZ262169 KIM262156:KIV262169 KSI262156:KSR262169 LCE262156:LCN262169 LMA262156:LMJ262169 LVW262156:LWF262169 MFS262156:MGB262169 MPO262156:MPX262169 MZK262156:MZT262169 NJG262156:NJP262169 NTC262156:NTL262169 OCY262156:ODH262169 OMU262156:OND262169 OWQ262156:OWZ262169 PGM262156:PGV262169 PQI262156:PQR262169 QAE262156:QAN262169 QKA262156:QKJ262169 QTW262156:QUF262169 RDS262156:REB262169 RNO262156:RNX262169 RXK262156:RXT262169 SHG262156:SHP262169 SRC262156:SRL262169 TAY262156:TBH262169 TKU262156:TLD262169 TUQ262156:TUZ262169 UEM262156:UEV262169 UOI262156:UOR262169 UYE262156:UYN262169 VIA262156:VIJ262169 VRW262156:VSF262169 WBS262156:WCB262169 WLO262156:WLX262169 WVK262156:WVT262169 C327692:L327705 IY327692:JH327705 SU327692:TD327705 ACQ327692:ACZ327705 AMM327692:AMV327705 AWI327692:AWR327705 BGE327692:BGN327705 BQA327692:BQJ327705 BZW327692:CAF327705 CJS327692:CKB327705 CTO327692:CTX327705 DDK327692:DDT327705 DNG327692:DNP327705 DXC327692:DXL327705 EGY327692:EHH327705 EQU327692:ERD327705 FAQ327692:FAZ327705 FKM327692:FKV327705 FUI327692:FUR327705 GEE327692:GEN327705 GOA327692:GOJ327705 GXW327692:GYF327705 HHS327692:HIB327705 HRO327692:HRX327705 IBK327692:IBT327705 ILG327692:ILP327705 IVC327692:IVL327705 JEY327692:JFH327705 JOU327692:JPD327705 JYQ327692:JYZ327705 KIM327692:KIV327705 KSI327692:KSR327705 LCE327692:LCN327705 LMA327692:LMJ327705 LVW327692:LWF327705 MFS327692:MGB327705 MPO327692:MPX327705 MZK327692:MZT327705 NJG327692:NJP327705 NTC327692:NTL327705 OCY327692:ODH327705 OMU327692:OND327705 OWQ327692:OWZ327705 PGM327692:PGV327705 PQI327692:PQR327705 QAE327692:QAN327705 QKA327692:QKJ327705 QTW327692:QUF327705 RDS327692:REB327705 RNO327692:RNX327705 RXK327692:RXT327705 SHG327692:SHP327705 SRC327692:SRL327705 TAY327692:TBH327705 TKU327692:TLD327705 TUQ327692:TUZ327705 UEM327692:UEV327705 UOI327692:UOR327705 UYE327692:UYN327705 VIA327692:VIJ327705 VRW327692:VSF327705 WBS327692:WCB327705 WLO327692:WLX327705 WVK327692:WVT327705 C393228:L393241 IY393228:JH393241 SU393228:TD393241 ACQ393228:ACZ393241 AMM393228:AMV393241 AWI393228:AWR393241 BGE393228:BGN393241 BQA393228:BQJ393241 BZW393228:CAF393241 CJS393228:CKB393241 CTO393228:CTX393241 DDK393228:DDT393241 DNG393228:DNP393241 DXC393228:DXL393241 EGY393228:EHH393241 EQU393228:ERD393241 FAQ393228:FAZ393241 FKM393228:FKV393241 FUI393228:FUR393241 GEE393228:GEN393241 GOA393228:GOJ393241 GXW393228:GYF393241 HHS393228:HIB393241 HRO393228:HRX393241 IBK393228:IBT393241 ILG393228:ILP393241 IVC393228:IVL393241 JEY393228:JFH393241 JOU393228:JPD393241 JYQ393228:JYZ393241 KIM393228:KIV393241 KSI393228:KSR393241 LCE393228:LCN393241 LMA393228:LMJ393241 LVW393228:LWF393241 MFS393228:MGB393241 MPO393228:MPX393241 MZK393228:MZT393241 NJG393228:NJP393241 NTC393228:NTL393241 OCY393228:ODH393241 OMU393228:OND393241 OWQ393228:OWZ393241 PGM393228:PGV393241 PQI393228:PQR393241 QAE393228:QAN393241 QKA393228:QKJ393241 QTW393228:QUF393241 RDS393228:REB393241 RNO393228:RNX393241 RXK393228:RXT393241 SHG393228:SHP393241 SRC393228:SRL393241 TAY393228:TBH393241 TKU393228:TLD393241 TUQ393228:TUZ393241 UEM393228:UEV393241 UOI393228:UOR393241 UYE393228:UYN393241 VIA393228:VIJ393241 VRW393228:VSF393241 WBS393228:WCB393241 WLO393228:WLX393241 WVK393228:WVT393241 C458764:L458777 IY458764:JH458777 SU458764:TD458777 ACQ458764:ACZ458777 AMM458764:AMV458777 AWI458764:AWR458777 BGE458764:BGN458777 BQA458764:BQJ458777 BZW458764:CAF458777 CJS458764:CKB458777 CTO458764:CTX458777 DDK458764:DDT458777 DNG458764:DNP458777 DXC458764:DXL458777 EGY458764:EHH458777 EQU458764:ERD458777 FAQ458764:FAZ458777 FKM458764:FKV458777 FUI458764:FUR458777 GEE458764:GEN458777 GOA458764:GOJ458777 GXW458764:GYF458777 HHS458764:HIB458777 HRO458764:HRX458777 IBK458764:IBT458777 ILG458764:ILP458777 IVC458764:IVL458777 JEY458764:JFH458777 JOU458764:JPD458777 JYQ458764:JYZ458777 KIM458764:KIV458777 KSI458764:KSR458777 LCE458764:LCN458777 LMA458764:LMJ458777 LVW458764:LWF458777 MFS458764:MGB458777 MPO458764:MPX458777 MZK458764:MZT458777 NJG458764:NJP458777 NTC458764:NTL458777 OCY458764:ODH458777 OMU458764:OND458777 OWQ458764:OWZ458777 PGM458764:PGV458777 PQI458764:PQR458777 QAE458764:QAN458777 QKA458764:QKJ458777 QTW458764:QUF458777 RDS458764:REB458777 RNO458764:RNX458777 RXK458764:RXT458777 SHG458764:SHP458777 SRC458764:SRL458777 TAY458764:TBH458777 TKU458764:TLD458777 TUQ458764:TUZ458777 UEM458764:UEV458777 UOI458764:UOR458777 UYE458764:UYN458777 VIA458764:VIJ458777 VRW458764:VSF458777 WBS458764:WCB458777 WLO458764:WLX458777 WVK458764:WVT458777 C524300:L524313 IY524300:JH524313 SU524300:TD524313 ACQ524300:ACZ524313 AMM524300:AMV524313 AWI524300:AWR524313 BGE524300:BGN524313 BQA524300:BQJ524313 BZW524300:CAF524313 CJS524300:CKB524313 CTO524300:CTX524313 DDK524300:DDT524313 DNG524300:DNP524313 DXC524300:DXL524313 EGY524300:EHH524313 EQU524300:ERD524313 FAQ524300:FAZ524313 FKM524300:FKV524313 FUI524300:FUR524313 GEE524300:GEN524313 GOA524300:GOJ524313 GXW524300:GYF524313 HHS524300:HIB524313 HRO524300:HRX524313 IBK524300:IBT524313 ILG524300:ILP524313 IVC524300:IVL524313 JEY524300:JFH524313 JOU524300:JPD524313 JYQ524300:JYZ524313 KIM524300:KIV524313 KSI524300:KSR524313 LCE524300:LCN524313 LMA524300:LMJ524313 LVW524300:LWF524313 MFS524300:MGB524313 MPO524300:MPX524313 MZK524300:MZT524313 NJG524300:NJP524313 NTC524300:NTL524313 OCY524300:ODH524313 OMU524300:OND524313 OWQ524300:OWZ524313 PGM524300:PGV524313 PQI524300:PQR524313 QAE524300:QAN524313 QKA524300:QKJ524313 QTW524300:QUF524313 RDS524300:REB524313 RNO524300:RNX524313 RXK524300:RXT524313 SHG524300:SHP524313 SRC524300:SRL524313 TAY524300:TBH524313 TKU524300:TLD524313 TUQ524300:TUZ524313 UEM524300:UEV524313 UOI524300:UOR524313 UYE524300:UYN524313 VIA524300:VIJ524313 VRW524300:VSF524313 WBS524300:WCB524313 WLO524300:WLX524313 WVK524300:WVT524313 C589836:L589849 IY589836:JH589849 SU589836:TD589849 ACQ589836:ACZ589849 AMM589836:AMV589849 AWI589836:AWR589849 BGE589836:BGN589849 BQA589836:BQJ589849 BZW589836:CAF589849 CJS589836:CKB589849 CTO589836:CTX589849 DDK589836:DDT589849 DNG589836:DNP589849 DXC589836:DXL589849 EGY589836:EHH589849 EQU589836:ERD589849 FAQ589836:FAZ589849 FKM589836:FKV589849 FUI589836:FUR589849 GEE589836:GEN589849 GOA589836:GOJ589849 GXW589836:GYF589849 HHS589836:HIB589849 HRO589836:HRX589849 IBK589836:IBT589849 ILG589836:ILP589849 IVC589836:IVL589849 JEY589836:JFH589849 JOU589836:JPD589849 JYQ589836:JYZ589849 KIM589836:KIV589849 KSI589836:KSR589849 LCE589836:LCN589849 LMA589836:LMJ589849 LVW589836:LWF589849 MFS589836:MGB589849 MPO589836:MPX589849 MZK589836:MZT589849 NJG589836:NJP589849 NTC589836:NTL589849 OCY589836:ODH589849 OMU589836:OND589849 OWQ589836:OWZ589849 PGM589836:PGV589849 PQI589836:PQR589849 QAE589836:QAN589849 QKA589836:QKJ589849 QTW589836:QUF589849 RDS589836:REB589849 RNO589836:RNX589849 RXK589836:RXT589849 SHG589836:SHP589849 SRC589836:SRL589849 TAY589836:TBH589849 TKU589836:TLD589849 TUQ589836:TUZ589849 UEM589836:UEV589849 UOI589836:UOR589849 UYE589836:UYN589849 VIA589836:VIJ589849 VRW589836:VSF589849 WBS589836:WCB589849 WLO589836:WLX589849 WVK589836:WVT589849 C655372:L655385 IY655372:JH655385 SU655372:TD655385 ACQ655372:ACZ655385 AMM655372:AMV655385 AWI655372:AWR655385 BGE655372:BGN655385 BQA655372:BQJ655385 BZW655372:CAF655385 CJS655372:CKB655385 CTO655372:CTX655385 DDK655372:DDT655385 DNG655372:DNP655385 DXC655372:DXL655385 EGY655372:EHH655385 EQU655372:ERD655385 FAQ655372:FAZ655385 FKM655372:FKV655385 FUI655372:FUR655385 GEE655372:GEN655385 GOA655372:GOJ655385 GXW655372:GYF655385 HHS655372:HIB655385 HRO655372:HRX655385 IBK655372:IBT655385 ILG655372:ILP655385 IVC655372:IVL655385 JEY655372:JFH655385 JOU655372:JPD655385 JYQ655372:JYZ655385 KIM655372:KIV655385 KSI655372:KSR655385 LCE655372:LCN655385 LMA655372:LMJ655385 LVW655372:LWF655385 MFS655372:MGB655385 MPO655372:MPX655385 MZK655372:MZT655385 NJG655372:NJP655385 NTC655372:NTL655385 OCY655372:ODH655385 OMU655372:OND655385 OWQ655372:OWZ655385 PGM655372:PGV655385 PQI655372:PQR655385 QAE655372:QAN655385 QKA655372:QKJ655385 QTW655372:QUF655385 RDS655372:REB655385 RNO655372:RNX655385 RXK655372:RXT655385 SHG655372:SHP655385 SRC655372:SRL655385 TAY655372:TBH655385 TKU655372:TLD655385 TUQ655372:TUZ655385 UEM655372:UEV655385 UOI655372:UOR655385 UYE655372:UYN655385 VIA655372:VIJ655385 VRW655372:VSF655385 WBS655372:WCB655385 WLO655372:WLX655385 WVK655372:WVT655385 C720908:L720921 IY720908:JH720921 SU720908:TD720921 ACQ720908:ACZ720921 AMM720908:AMV720921 AWI720908:AWR720921 BGE720908:BGN720921 BQA720908:BQJ720921 BZW720908:CAF720921 CJS720908:CKB720921 CTO720908:CTX720921 DDK720908:DDT720921 DNG720908:DNP720921 DXC720908:DXL720921 EGY720908:EHH720921 EQU720908:ERD720921 FAQ720908:FAZ720921 FKM720908:FKV720921 FUI720908:FUR720921 GEE720908:GEN720921 GOA720908:GOJ720921 GXW720908:GYF720921 HHS720908:HIB720921 HRO720908:HRX720921 IBK720908:IBT720921 ILG720908:ILP720921 IVC720908:IVL720921 JEY720908:JFH720921 JOU720908:JPD720921 JYQ720908:JYZ720921 KIM720908:KIV720921 KSI720908:KSR720921 LCE720908:LCN720921 LMA720908:LMJ720921 LVW720908:LWF720921 MFS720908:MGB720921 MPO720908:MPX720921 MZK720908:MZT720921 NJG720908:NJP720921 NTC720908:NTL720921 OCY720908:ODH720921 OMU720908:OND720921 OWQ720908:OWZ720921 PGM720908:PGV720921 PQI720908:PQR720921 QAE720908:QAN720921 QKA720908:QKJ720921 QTW720908:QUF720921 RDS720908:REB720921 RNO720908:RNX720921 RXK720908:RXT720921 SHG720908:SHP720921 SRC720908:SRL720921 TAY720908:TBH720921 TKU720908:TLD720921 TUQ720908:TUZ720921 UEM720908:UEV720921 UOI720908:UOR720921 UYE720908:UYN720921 VIA720908:VIJ720921 VRW720908:VSF720921 WBS720908:WCB720921 WLO720908:WLX720921 WVK720908:WVT720921 C786444:L786457 IY786444:JH786457 SU786444:TD786457 ACQ786444:ACZ786457 AMM786444:AMV786457 AWI786444:AWR786457 BGE786444:BGN786457 BQA786444:BQJ786457 BZW786444:CAF786457 CJS786444:CKB786457 CTO786444:CTX786457 DDK786444:DDT786457 DNG786444:DNP786457 DXC786444:DXL786457 EGY786444:EHH786457 EQU786444:ERD786457 FAQ786444:FAZ786457 FKM786444:FKV786457 FUI786444:FUR786457 GEE786444:GEN786457 GOA786444:GOJ786457 GXW786444:GYF786457 HHS786444:HIB786457 HRO786444:HRX786457 IBK786444:IBT786457 ILG786444:ILP786457 IVC786444:IVL786457 JEY786444:JFH786457 JOU786444:JPD786457 JYQ786444:JYZ786457 KIM786444:KIV786457 KSI786444:KSR786457 LCE786444:LCN786457 LMA786444:LMJ786457 LVW786444:LWF786457 MFS786444:MGB786457 MPO786444:MPX786457 MZK786444:MZT786457 NJG786444:NJP786457 NTC786444:NTL786457 OCY786444:ODH786457 OMU786444:OND786457 OWQ786444:OWZ786457 PGM786444:PGV786457 PQI786444:PQR786457 QAE786444:QAN786457 QKA786444:QKJ786457 QTW786444:QUF786457 RDS786444:REB786457 RNO786444:RNX786457 RXK786444:RXT786457 SHG786444:SHP786457 SRC786444:SRL786457 TAY786444:TBH786457 TKU786444:TLD786457 TUQ786444:TUZ786457 UEM786444:UEV786457 UOI786444:UOR786457 UYE786444:UYN786457 VIA786444:VIJ786457 VRW786444:VSF786457 WBS786444:WCB786457 WLO786444:WLX786457 WVK786444:WVT786457 C851980:L851993 IY851980:JH851993 SU851980:TD851993 ACQ851980:ACZ851993 AMM851980:AMV851993 AWI851980:AWR851993 BGE851980:BGN851993 BQA851980:BQJ851993 BZW851980:CAF851993 CJS851980:CKB851993 CTO851980:CTX851993 DDK851980:DDT851993 DNG851980:DNP851993 DXC851980:DXL851993 EGY851980:EHH851993 EQU851980:ERD851993 FAQ851980:FAZ851993 FKM851980:FKV851993 FUI851980:FUR851993 GEE851980:GEN851993 GOA851980:GOJ851993 GXW851980:GYF851993 HHS851980:HIB851993 HRO851980:HRX851993 IBK851980:IBT851993 ILG851980:ILP851993 IVC851980:IVL851993 JEY851980:JFH851993 JOU851980:JPD851993 JYQ851980:JYZ851993 KIM851980:KIV851993 KSI851980:KSR851993 LCE851980:LCN851993 LMA851980:LMJ851993 LVW851980:LWF851993 MFS851980:MGB851993 MPO851980:MPX851993 MZK851980:MZT851993 NJG851980:NJP851993 NTC851980:NTL851993 OCY851980:ODH851993 OMU851980:OND851993 OWQ851980:OWZ851993 PGM851980:PGV851993 PQI851980:PQR851993 QAE851980:QAN851993 QKA851980:QKJ851993 QTW851980:QUF851993 RDS851980:REB851993 RNO851980:RNX851993 RXK851980:RXT851993 SHG851980:SHP851993 SRC851980:SRL851993 TAY851980:TBH851993 TKU851980:TLD851993 TUQ851980:TUZ851993 UEM851980:UEV851993 UOI851980:UOR851993 UYE851980:UYN851993 VIA851980:VIJ851993 VRW851980:VSF851993 WBS851980:WCB851993 WLO851980:WLX851993 WVK851980:WVT851993 C917516:L917529 IY917516:JH917529 SU917516:TD917529 ACQ917516:ACZ917529 AMM917516:AMV917529 AWI917516:AWR917529 BGE917516:BGN917529 BQA917516:BQJ917529 BZW917516:CAF917529 CJS917516:CKB917529 CTO917516:CTX917529 DDK917516:DDT917529 DNG917516:DNP917529 DXC917516:DXL917529 EGY917516:EHH917529 EQU917516:ERD917529 FAQ917516:FAZ917529 FKM917516:FKV917529 FUI917516:FUR917529 GEE917516:GEN917529 GOA917516:GOJ917529 GXW917516:GYF917529 HHS917516:HIB917529 HRO917516:HRX917529 IBK917516:IBT917529 ILG917516:ILP917529 IVC917516:IVL917529 JEY917516:JFH917529 JOU917516:JPD917529 JYQ917516:JYZ917529 KIM917516:KIV917529 KSI917516:KSR917529 LCE917516:LCN917529 LMA917516:LMJ917529 LVW917516:LWF917529 MFS917516:MGB917529 MPO917516:MPX917529 MZK917516:MZT917529 NJG917516:NJP917529 NTC917516:NTL917529 OCY917516:ODH917529 OMU917516:OND917529 OWQ917516:OWZ917529 PGM917516:PGV917529 PQI917516:PQR917529 QAE917516:QAN917529 QKA917516:QKJ917529 QTW917516:QUF917529 RDS917516:REB917529 RNO917516:RNX917529 RXK917516:RXT917529 SHG917516:SHP917529 SRC917516:SRL917529 TAY917516:TBH917529 TKU917516:TLD917529 TUQ917516:TUZ917529 UEM917516:UEV917529 UOI917516:UOR917529 UYE917516:UYN917529 VIA917516:VIJ917529 VRW917516:VSF917529 WBS917516:WCB917529 WLO917516:WLX917529 WVK917516:WVT917529 C983052:L983065 IY983052:JH983065 SU983052:TD983065 ACQ983052:ACZ983065 AMM983052:AMV983065 AWI983052:AWR983065 BGE983052:BGN983065 BQA983052:BQJ983065 BZW983052:CAF983065 CJS983052:CKB983065 CTO983052:CTX983065 DDK983052:DDT983065 DNG983052:DNP983065 DXC983052:DXL983065 EGY983052:EHH983065 EQU983052:ERD983065 FAQ983052:FAZ983065 FKM983052:FKV983065 FUI983052:FUR983065 GEE983052:GEN983065 GOA983052:GOJ983065 GXW983052:GYF983065 HHS983052:HIB983065 HRO983052:HRX983065 IBK983052:IBT983065 ILG983052:ILP983065 IVC983052:IVL983065 JEY983052:JFH983065 JOU983052:JPD983065 JYQ983052:JYZ983065 KIM983052:KIV983065 KSI983052:KSR983065 LCE983052:LCN983065 LMA983052:LMJ983065 LVW983052:LWF983065 MFS983052:MGB983065 MPO983052:MPX983065 MZK983052:MZT983065 NJG983052:NJP983065 NTC983052:NTL983065 OCY983052:ODH983065 OMU983052:OND983065 OWQ983052:OWZ983065 PGM983052:PGV983065 PQI983052:PQR983065 QAE983052:QAN983065 QKA983052:QKJ983065 QTW983052:QUF983065 RDS983052:REB983065 RNO983052:RNX983065 RXK983052:RXT983065 SHG983052:SHP983065 SRC983052:SRL983065 TAY983052:TBH983065 TKU983052:TLD983065 TUQ983052:TUZ983065 UEM983052:UEV983065 UOI983052:UOR983065 UYE983052:UYN983065 VIA983052:VIJ983065 VRW983052:VSF983065 WBS983052:WCB983065 WLO983052:WLX983065 WVK983052:WVT983065"/>
  </dataValidations>
  <pageMargins left="0.49" right="0.46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31"/>
  <sheetViews>
    <sheetView showGridLines="0" zoomScale="75" zoomScaleNormal="100" workbookViewId="0"/>
  </sheetViews>
  <sheetFormatPr defaultColWidth="15.875" defaultRowHeight="17.25" x14ac:dyDescent="0.2"/>
  <cols>
    <col min="1" max="1" width="13.375" style="92" customWidth="1"/>
    <col min="2" max="2" width="20.25" style="92" customWidth="1"/>
    <col min="3" max="3" width="12.75" style="92" customWidth="1"/>
    <col min="4" max="7" width="6.875" style="92" customWidth="1"/>
    <col min="8" max="8" width="12.75" style="92" customWidth="1"/>
    <col min="9" max="12" width="6.875" style="92" customWidth="1"/>
    <col min="13" max="13" width="12.75" style="92" customWidth="1"/>
    <col min="14" max="17" width="6.875" style="92" customWidth="1"/>
    <col min="18" max="256" width="15.875" style="92"/>
    <col min="257" max="257" width="13.375" style="92" customWidth="1"/>
    <col min="258" max="258" width="20.25" style="92" customWidth="1"/>
    <col min="259" max="259" width="12.75" style="92" customWidth="1"/>
    <col min="260" max="263" width="6.875" style="92" customWidth="1"/>
    <col min="264" max="264" width="12.75" style="92" customWidth="1"/>
    <col min="265" max="268" width="6.875" style="92" customWidth="1"/>
    <col min="269" max="269" width="12.75" style="92" customWidth="1"/>
    <col min="270" max="273" width="6.875" style="92" customWidth="1"/>
    <col min="274" max="512" width="15.875" style="92"/>
    <col min="513" max="513" width="13.375" style="92" customWidth="1"/>
    <col min="514" max="514" width="20.25" style="92" customWidth="1"/>
    <col min="515" max="515" width="12.75" style="92" customWidth="1"/>
    <col min="516" max="519" width="6.875" style="92" customWidth="1"/>
    <col min="520" max="520" width="12.75" style="92" customWidth="1"/>
    <col min="521" max="524" width="6.875" style="92" customWidth="1"/>
    <col min="525" max="525" width="12.75" style="92" customWidth="1"/>
    <col min="526" max="529" width="6.875" style="92" customWidth="1"/>
    <col min="530" max="768" width="15.875" style="92"/>
    <col min="769" max="769" width="13.375" style="92" customWidth="1"/>
    <col min="770" max="770" width="20.25" style="92" customWidth="1"/>
    <col min="771" max="771" width="12.75" style="92" customWidth="1"/>
    <col min="772" max="775" width="6.875" style="92" customWidth="1"/>
    <col min="776" max="776" width="12.75" style="92" customWidth="1"/>
    <col min="777" max="780" width="6.875" style="92" customWidth="1"/>
    <col min="781" max="781" width="12.75" style="92" customWidth="1"/>
    <col min="782" max="785" width="6.875" style="92" customWidth="1"/>
    <col min="786" max="1024" width="15.875" style="92"/>
    <col min="1025" max="1025" width="13.375" style="92" customWidth="1"/>
    <col min="1026" max="1026" width="20.25" style="92" customWidth="1"/>
    <col min="1027" max="1027" width="12.75" style="92" customWidth="1"/>
    <col min="1028" max="1031" width="6.875" style="92" customWidth="1"/>
    <col min="1032" max="1032" width="12.75" style="92" customWidth="1"/>
    <col min="1033" max="1036" width="6.875" style="92" customWidth="1"/>
    <col min="1037" max="1037" width="12.75" style="92" customWidth="1"/>
    <col min="1038" max="1041" width="6.875" style="92" customWidth="1"/>
    <col min="1042" max="1280" width="15.875" style="92"/>
    <col min="1281" max="1281" width="13.375" style="92" customWidth="1"/>
    <col min="1282" max="1282" width="20.25" style="92" customWidth="1"/>
    <col min="1283" max="1283" width="12.75" style="92" customWidth="1"/>
    <col min="1284" max="1287" width="6.875" style="92" customWidth="1"/>
    <col min="1288" max="1288" width="12.75" style="92" customWidth="1"/>
    <col min="1289" max="1292" width="6.875" style="92" customWidth="1"/>
    <col min="1293" max="1293" width="12.75" style="92" customWidth="1"/>
    <col min="1294" max="1297" width="6.875" style="92" customWidth="1"/>
    <col min="1298" max="1536" width="15.875" style="92"/>
    <col min="1537" max="1537" width="13.375" style="92" customWidth="1"/>
    <col min="1538" max="1538" width="20.25" style="92" customWidth="1"/>
    <col min="1539" max="1539" width="12.75" style="92" customWidth="1"/>
    <col min="1540" max="1543" width="6.875" style="92" customWidth="1"/>
    <col min="1544" max="1544" width="12.75" style="92" customWidth="1"/>
    <col min="1545" max="1548" width="6.875" style="92" customWidth="1"/>
    <col min="1549" max="1549" width="12.75" style="92" customWidth="1"/>
    <col min="1550" max="1553" width="6.875" style="92" customWidth="1"/>
    <col min="1554" max="1792" width="15.875" style="92"/>
    <col min="1793" max="1793" width="13.375" style="92" customWidth="1"/>
    <col min="1794" max="1794" width="20.25" style="92" customWidth="1"/>
    <col min="1795" max="1795" width="12.75" style="92" customWidth="1"/>
    <col min="1796" max="1799" width="6.875" style="92" customWidth="1"/>
    <col min="1800" max="1800" width="12.75" style="92" customWidth="1"/>
    <col min="1801" max="1804" width="6.875" style="92" customWidth="1"/>
    <col min="1805" max="1805" width="12.75" style="92" customWidth="1"/>
    <col min="1806" max="1809" width="6.875" style="92" customWidth="1"/>
    <col min="1810" max="2048" width="15.875" style="92"/>
    <col min="2049" max="2049" width="13.375" style="92" customWidth="1"/>
    <col min="2050" max="2050" width="20.25" style="92" customWidth="1"/>
    <col min="2051" max="2051" width="12.75" style="92" customWidth="1"/>
    <col min="2052" max="2055" width="6.875" style="92" customWidth="1"/>
    <col min="2056" max="2056" width="12.75" style="92" customWidth="1"/>
    <col min="2057" max="2060" width="6.875" style="92" customWidth="1"/>
    <col min="2061" max="2061" width="12.75" style="92" customWidth="1"/>
    <col min="2062" max="2065" width="6.875" style="92" customWidth="1"/>
    <col min="2066" max="2304" width="15.875" style="92"/>
    <col min="2305" max="2305" width="13.375" style="92" customWidth="1"/>
    <col min="2306" max="2306" width="20.25" style="92" customWidth="1"/>
    <col min="2307" max="2307" width="12.75" style="92" customWidth="1"/>
    <col min="2308" max="2311" width="6.875" style="92" customWidth="1"/>
    <col min="2312" max="2312" width="12.75" style="92" customWidth="1"/>
    <col min="2313" max="2316" width="6.875" style="92" customWidth="1"/>
    <col min="2317" max="2317" width="12.75" style="92" customWidth="1"/>
    <col min="2318" max="2321" width="6.875" style="92" customWidth="1"/>
    <col min="2322" max="2560" width="15.875" style="92"/>
    <col min="2561" max="2561" width="13.375" style="92" customWidth="1"/>
    <col min="2562" max="2562" width="20.25" style="92" customWidth="1"/>
    <col min="2563" max="2563" width="12.75" style="92" customWidth="1"/>
    <col min="2564" max="2567" width="6.875" style="92" customWidth="1"/>
    <col min="2568" max="2568" width="12.75" style="92" customWidth="1"/>
    <col min="2569" max="2572" width="6.875" style="92" customWidth="1"/>
    <col min="2573" max="2573" width="12.75" style="92" customWidth="1"/>
    <col min="2574" max="2577" width="6.875" style="92" customWidth="1"/>
    <col min="2578" max="2816" width="15.875" style="92"/>
    <col min="2817" max="2817" width="13.375" style="92" customWidth="1"/>
    <col min="2818" max="2818" width="20.25" style="92" customWidth="1"/>
    <col min="2819" max="2819" width="12.75" style="92" customWidth="1"/>
    <col min="2820" max="2823" width="6.875" style="92" customWidth="1"/>
    <col min="2824" max="2824" width="12.75" style="92" customWidth="1"/>
    <col min="2825" max="2828" width="6.875" style="92" customWidth="1"/>
    <col min="2829" max="2829" width="12.75" style="92" customWidth="1"/>
    <col min="2830" max="2833" width="6.875" style="92" customWidth="1"/>
    <col min="2834" max="3072" width="15.875" style="92"/>
    <col min="3073" max="3073" width="13.375" style="92" customWidth="1"/>
    <col min="3074" max="3074" width="20.25" style="92" customWidth="1"/>
    <col min="3075" max="3075" width="12.75" style="92" customWidth="1"/>
    <col min="3076" max="3079" width="6.875" style="92" customWidth="1"/>
    <col min="3080" max="3080" width="12.75" style="92" customWidth="1"/>
    <col min="3081" max="3084" width="6.875" style="92" customWidth="1"/>
    <col min="3085" max="3085" width="12.75" style="92" customWidth="1"/>
    <col min="3086" max="3089" width="6.875" style="92" customWidth="1"/>
    <col min="3090" max="3328" width="15.875" style="92"/>
    <col min="3329" max="3329" width="13.375" style="92" customWidth="1"/>
    <col min="3330" max="3330" width="20.25" style="92" customWidth="1"/>
    <col min="3331" max="3331" width="12.75" style="92" customWidth="1"/>
    <col min="3332" max="3335" width="6.875" style="92" customWidth="1"/>
    <col min="3336" max="3336" width="12.75" style="92" customWidth="1"/>
    <col min="3337" max="3340" width="6.875" style="92" customWidth="1"/>
    <col min="3341" max="3341" width="12.75" style="92" customWidth="1"/>
    <col min="3342" max="3345" width="6.875" style="92" customWidth="1"/>
    <col min="3346" max="3584" width="15.875" style="92"/>
    <col min="3585" max="3585" width="13.375" style="92" customWidth="1"/>
    <col min="3586" max="3586" width="20.25" style="92" customWidth="1"/>
    <col min="3587" max="3587" width="12.75" style="92" customWidth="1"/>
    <col min="3588" max="3591" width="6.875" style="92" customWidth="1"/>
    <col min="3592" max="3592" width="12.75" style="92" customWidth="1"/>
    <col min="3593" max="3596" width="6.875" style="92" customWidth="1"/>
    <col min="3597" max="3597" width="12.75" style="92" customWidth="1"/>
    <col min="3598" max="3601" width="6.875" style="92" customWidth="1"/>
    <col min="3602" max="3840" width="15.875" style="92"/>
    <col min="3841" max="3841" width="13.375" style="92" customWidth="1"/>
    <col min="3842" max="3842" width="20.25" style="92" customWidth="1"/>
    <col min="3843" max="3843" width="12.75" style="92" customWidth="1"/>
    <col min="3844" max="3847" width="6.875" style="92" customWidth="1"/>
    <col min="3848" max="3848" width="12.75" style="92" customWidth="1"/>
    <col min="3849" max="3852" width="6.875" style="92" customWidth="1"/>
    <col min="3853" max="3853" width="12.75" style="92" customWidth="1"/>
    <col min="3854" max="3857" width="6.875" style="92" customWidth="1"/>
    <col min="3858" max="4096" width="15.875" style="92"/>
    <col min="4097" max="4097" width="13.375" style="92" customWidth="1"/>
    <col min="4098" max="4098" width="20.25" style="92" customWidth="1"/>
    <col min="4099" max="4099" width="12.75" style="92" customWidth="1"/>
    <col min="4100" max="4103" width="6.875" style="92" customWidth="1"/>
    <col min="4104" max="4104" width="12.75" style="92" customWidth="1"/>
    <col min="4105" max="4108" width="6.875" style="92" customWidth="1"/>
    <col min="4109" max="4109" width="12.75" style="92" customWidth="1"/>
    <col min="4110" max="4113" width="6.875" style="92" customWidth="1"/>
    <col min="4114" max="4352" width="15.875" style="92"/>
    <col min="4353" max="4353" width="13.375" style="92" customWidth="1"/>
    <col min="4354" max="4354" width="20.25" style="92" customWidth="1"/>
    <col min="4355" max="4355" width="12.75" style="92" customWidth="1"/>
    <col min="4356" max="4359" width="6.875" style="92" customWidth="1"/>
    <col min="4360" max="4360" width="12.75" style="92" customWidth="1"/>
    <col min="4361" max="4364" width="6.875" style="92" customWidth="1"/>
    <col min="4365" max="4365" width="12.75" style="92" customWidth="1"/>
    <col min="4366" max="4369" width="6.875" style="92" customWidth="1"/>
    <col min="4370" max="4608" width="15.875" style="92"/>
    <col min="4609" max="4609" width="13.375" style="92" customWidth="1"/>
    <col min="4610" max="4610" width="20.25" style="92" customWidth="1"/>
    <col min="4611" max="4611" width="12.75" style="92" customWidth="1"/>
    <col min="4612" max="4615" width="6.875" style="92" customWidth="1"/>
    <col min="4616" max="4616" width="12.75" style="92" customWidth="1"/>
    <col min="4617" max="4620" width="6.875" style="92" customWidth="1"/>
    <col min="4621" max="4621" width="12.75" style="92" customWidth="1"/>
    <col min="4622" max="4625" width="6.875" style="92" customWidth="1"/>
    <col min="4626" max="4864" width="15.875" style="92"/>
    <col min="4865" max="4865" width="13.375" style="92" customWidth="1"/>
    <col min="4866" max="4866" width="20.25" style="92" customWidth="1"/>
    <col min="4867" max="4867" width="12.75" style="92" customWidth="1"/>
    <col min="4868" max="4871" width="6.875" style="92" customWidth="1"/>
    <col min="4872" max="4872" width="12.75" style="92" customWidth="1"/>
    <col min="4873" max="4876" width="6.875" style="92" customWidth="1"/>
    <col min="4877" max="4877" width="12.75" style="92" customWidth="1"/>
    <col min="4878" max="4881" width="6.875" style="92" customWidth="1"/>
    <col min="4882" max="5120" width="15.875" style="92"/>
    <col min="5121" max="5121" width="13.375" style="92" customWidth="1"/>
    <col min="5122" max="5122" width="20.25" style="92" customWidth="1"/>
    <col min="5123" max="5123" width="12.75" style="92" customWidth="1"/>
    <col min="5124" max="5127" width="6.875" style="92" customWidth="1"/>
    <col min="5128" max="5128" width="12.75" style="92" customWidth="1"/>
    <col min="5129" max="5132" width="6.875" style="92" customWidth="1"/>
    <col min="5133" max="5133" width="12.75" style="92" customWidth="1"/>
    <col min="5134" max="5137" width="6.875" style="92" customWidth="1"/>
    <col min="5138" max="5376" width="15.875" style="92"/>
    <col min="5377" max="5377" width="13.375" style="92" customWidth="1"/>
    <col min="5378" max="5378" width="20.25" style="92" customWidth="1"/>
    <col min="5379" max="5379" width="12.75" style="92" customWidth="1"/>
    <col min="5380" max="5383" width="6.875" style="92" customWidth="1"/>
    <col min="5384" max="5384" width="12.75" style="92" customWidth="1"/>
    <col min="5385" max="5388" width="6.875" style="92" customWidth="1"/>
    <col min="5389" max="5389" width="12.75" style="92" customWidth="1"/>
    <col min="5390" max="5393" width="6.875" style="92" customWidth="1"/>
    <col min="5394" max="5632" width="15.875" style="92"/>
    <col min="5633" max="5633" width="13.375" style="92" customWidth="1"/>
    <col min="5634" max="5634" width="20.25" style="92" customWidth="1"/>
    <col min="5635" max="5635" width="12.75" style="92" customWidth="1"/>
    <col min="5636" max="5639" width="6.875" style="92" customWidth="1"/>
    <col min="5640" max="5640" width="12.75" style="92" customWidth="1"/>
    <col min="5641" max="5644" width="6.875" style="92" customWidth="1"/>
    <col min="5645" max="5645" width="12.75" style="92" customWidth="1"/>
    <col min="5646" max="5649" width="6.875" style="92" customWidth="1"/>
    <col min="5650" max="5888" width="15.875" style="92"/>
    <col min="5889" max="5889" width="13.375" style="92" customWidth="1"/>
    <col min="5890" max="5890" width="20.25" style="92" customWidth="1"/>
    <col min="5891" max="5891" width="12.75" style="92" customWidth="1"/>
    <col min="5892" max="5895" width="6.875" style="92" customWidth="1"/>
    <col min="5896" max="5896" width="12.75" style="92" customWidth="1"/>
    <col min="5897" max="5900" width="6.875" style="92" customWidth="1"/>
    <col min="5901" max="5901" width="12.75" style="92" customWidth="1"/>
    <col min="5902" max="5905" width="6.875" style="92" customWidth="1"/>
    <col min="5906" max="6144" width="15.875" style="92"/>
    <col min="6145" max="6145" width="13.375" style="92" customWidth="1"/>
    <col min="6146" max="6146" width="20.25" style="92" customWidth="1"/>
    <col min="6147" max="6147" width="12.75" style="92" customWidth="1"/>
    <col min="6148" max="6151" width="6.875" style="92" customWidth="1"/>
    <col min="6152" max="6152" width="12.75" style="92" customWidth="1"/>
    <col min="6153" max="6156" width="6.875" style="92" customWidth="1"/>
    <col min="6157" max="6157" width="12.75" style="92" customWidth="1"/>
    <col min="6158" max="6161" width="6.875" style="92" customWidth="1"/>
    <col min="6162" max="6400" width="15.875" style="92"/>
    <col min="6401" max="6401" width="13.375" style="92" customWidth="1"/>
    <col min="6402" max="6402" width="20.25" style="92" customWidth="1"/>
    <col min="6403" max="6403" width="12.75" style="92" customWidth="1"/>
    <col min="6404" max="6407" width="6.875" style="92" customWidth="1"/>
    <col min="6408" max="6408" width="12.75" style="92" customWidth="1"/>
    <col min="6409" max="6412" width="6.875" style="92" customWidth="1"/>
    <col min="6413" max="6413" width="12.75" style="92" customWidth="1"/>
    <col min="6414" max="6417" width="6.875" style="92" customWidth="1"/>
    <col min="6418" max="6656" width="15.875" style="92"/>
    <col min="6657" max="6657" width="13.375" style="92" customWidth="1"/>
    <col min="6658" max="6658" width="20.25" style="92" customWidth="1"/>
    <col min="6659" max="6659" width="12.75" style="92" customWidth="1"/>
    <col min="6660" max="6663" width="6.875" style="92" customWidth="1"/>
    <col min="6664" max="6664" width="12.75" style="92" customWidth="1"/>
    <col min="6665" max="6668" width="6.875" style="92" customWidth="1"/>
    <col min="6669" max="6669" width="12.75" style="92" customWidth="1"/>
    <col min="6670" max="6673" width="6.875" style="92" customWidth="1"/>
    <col min="6674" max="6912" width="15.875" style="92"/>
    <col min="6913" max="6913" width="13.375" style="92" customWidth="1"/>
    <col min="6914" max="6914" width="20.25" style="92" customWidth="1"/>
    <col min="6915" max="6915" width="12.75" style="92" customWidth="1"/>
    <col min="6916" max="6919" width="6.875" style="92" customWidth="1"/>
    <col min="6920" max="6920" width="12.75" style="92" customWidth="1"/>
    <col min="6921" max="6924" width="6.875" style="92" customWidth="1"/>
    <col min="6925" max="6925" width="12.75" style="92" customWidth="1"/>
    <col min="6926" max="6929" width="6.875" style="92" customWidth="1"/>
    <col min="6930" max="7168" width="15.875" style="92"/>
    <col min="7169" max="7169" width="13.375" style="92" customWidth="1"/>
    <col min="7170" max="7170" width="20.25" style="92" customWidth="1"/>
    <col min="7171" max="7171" width="12.75" style="92" customWidth="1"/>
    <col min="7172" max="7175" width="6.875" style="92" customWidth="1"/>
    <col min="7176" max="7176" width="12.75" style="92" customWidth="1"/>
    <col min="7177" max="7180" width="6.875" style="92" customWidth="1"/>
    <col min="7181" max="7181" width="12.75" style="92" customWidth="1"/>
    <col min="7182" max="7185" width="6.875" style="92" customWidth="1"/>
    <col min="7186" max="7424" width="15.875" style="92"/>
    <col min="7425" max="7425" width="13.375" style="92" customWidth="1"/>
    <col min="7426" max="7426" width="20.25" style="92" customWidth="1"/>
    <col min="7427" max="7427" width="12.75" style="92" customWidth="1"/>
    <col min="7428" max="7431" width="6.875" style="92" customWidth="1"/>
    <col min="7432" max="7432" width="12.75" style="92" customWidth="1"/>
    <col min="7433" max="7436" width="6.875" style="92" customWidth="1"/>
    <col min="7437" max="7437" width="12.75" style="92" customWidth="1"/>
    <col min="7438" max="7441" width="6.875" style="92" customWidth="1"/>
    <col min="7442" max="7680" width="15.875" style="92"/>
    <col min="7681" max="7681" width="13.375" style="92" customWidth="1"/>
    <col min="7682" max="7682" width="20.25" style="92" customWidth="1"/>
    <col min="7683" max="7683" width="12.75" style="92" customWidth="1"/>
    <col min="7684" max="7687" width="6.875" style="92" customWidth="1"/>
    <col min="7688" max="7688" width="12.75" style="92" customWidth="1"/>
    <col min="7689" max="7692" width="6.875" style="92" customWidth="1"/>
    <col min="7693" max="7693" width="12.75" style="92" customWidth="1"/>
    <col min="7694" max="7697" width="6.875" style="92" customWidth="1"/>
    <col min="7698" max="7936" width="15.875" style="92"/>
    <col min="7937" max="7937" width="13.375" style="92" customWidth="1"/>
    <col min="7938" max="7938" width="20.25" style="92" customWidth="1"/>
    <col min="7939" max="7939" width="12.75" style="92" customWidth="1"/>
    <col min="7940" max="7943" width="6.875" style="92" customWidth="1"/>
    <col min="7944" max="7944" width="12.75" style="92" customWidth="1"/>
    <col min="7945" max="7948" width="6.875" style="92" customWidth="1"/>
    <col min="7949" max="7949" width="12.75" style="92" customWidth="1"/>
    <col min="7950" max="7953" width="6.875" style="92" customWidth="1"/>
    <col min="7954" max="8192" width="15.875" style="92"/>
    <col min="8193" max="8193" width="13.375" style="92" customWidth="1"/>
    <col min="8194" max="8194" width="20.25" style="92" customWidth="1"/>
    <col min="8195" max="8195" width="12.75" style="92" customWidth="1"/>
    <col min="8196" max="8199" width="6.875" style="92" customWidth="1"/>
    <col min="8200" max="8200" width="12.75" style="92" customWidth="1"/>
    <col min="8201" max="8204" width="6.875" style="92" customWidth="1"/>
    <col min="8205" max="8205" width="12.75" style="92" customWidth="1"/>
    <col min="8206" max="8209" width="6.875" style="92" customWidth="1"/>
    <col min="8210" max="8448" width="15.875" style="92"/>
    <col min="8449" max="8449" width="13.375" style="92" customWidth="1"/>
    <col min="8450" max="8450" width="20.25" style="92" customWidth="1"/>
    <col min="8451" max="8451" width="12.75" style="92" customWidth="1"/>
    <col min="8452" max="8455" width="6.875" style="92" customWidth="1"/>
    <col min="8456" max="8456" width="12.75" style="92" customWidth="1"/>
    <col min="8457" max="8460" width="6.875" style="92" customWidth="1"/>
    <col min="8461" max="8461" width="12.75" style="92" customWidth="1"/>
    <col min="8462" max="8465" width="6.875" style="92" customWidth="1"/>
    <col min="8466" max="8704" width="15.875" style="92"/>
    <col min="8705" max="8705" width="13.375" style="92" customWidth="1"/>
    <col min="8706" max="8706" width="20.25" style="92" customWidth="1"/>
    <col min="8707" max="8707" width="12.75" style="92" customWidth="1"/>
    <col min="8708" max="8711" width="6.875" style="92" customWidth="1"/>
    <col min="8712" max="8712" width="12.75" style="92" customWidth="1"/>
    <col min="8713" max="8716" width="6.875" style="92" customWidth="1"/>
    <col min="8717" max="8717" width="12.75" style="92" customWidth="1"/>
    <col min="8718" max="8721" width="6.875" style="92" customWidth="1"/>
    <col min="8722" max="8960" width="15.875" style="92"/>
    <col min="8961" max="8961" width="13.375" style="92" customWidth="1"/>
    <col min="8962" max="8962" width="20.25" style="92" customWidth="1"/>
    <col min="8963" max="8963" width="12.75" style="92" customWidth="1"/>
    <col min="8964" max="8967" width="6.875" style="92" customWidth="1"/>
    <col min="8968" max="8968" width="12.75" style="92" customWidth="1"/>
    <col min="8969" max="8972" width="6.875" style="92" customWidth="1"/>
    <col min="8973" max="8973" width="12.75" style="92" customWidth="1"/>
    <col min="8974" max="8977" width="6.875" style="92" customWidth="1"/>
    <col min="8978" max="9216" width="15.875" style="92"/>
    <col min="9217" max="9217" width="13.375" style="92" customWidth="1"/>
    <col min="9218" max="9218" width="20.25" style="92" customWidth="1"/>
    <col min="9219" max="9219" width="12.75" style="92" customWidth="1"/>
    <col min="9220" max="9223" width="6.875" style="92" customWidth="1"/>
    <col min="9224" max="9224" width="12.75" style="92" customWidth="1"/>
    <col min="9225" max="9228" width="6.875" style="92" customWidth="1"/>
    <col min="9229" max="9229" width="12.75" style="92" customWidth="1"/>
    <col min="9230" max="9233" width="6.875" style="92" customWidth="1"/>
    <col min="9234" max="9472" width="15.875" style="92"/>
    <col min="9473" max="9473" width="13.375" style="92" customWidth="1"/>
    <col min="9474" max="9474" width="20.25" style="92" customWidth="1"/>
    <col min="9475" max="9475" width="12.75" style="92" customWidth="1"/>
    <col min="9476" max="9479" width="6.875" style="92" customWidth="1"/>
    <col min="9480" max="9480" width="12.75" style="92" customWidth="1"/>
    <col min="9481" max="9484" width="6.875" style="92" customWidth="1"/>
    <col min="9485" max="9485" width="12.75" style="92" customWidth="1"/>
    <col min="9486" max="9489" width="6.875" style="92" customWidth="1"/>
    <col min="9490" max="9728" width="15.875" style="92"/>
    <col min="9729" max="9729" width="13.375" style="92" customWidth="1"/>
    <col min="9730" max="9730" width="20.25" style="92" customWidth="1"/>
    <col min="9731" max="9731" width="12.75" style="92" customWidth="1"/>
    <col min="9732" max="9735" width="6.875" style="92" customWidth="1"/>
    <col min="9736" max="9736" width="12.75" style="92" customWidth="1"/>
    <col min="9737" max="9740" width="6.875" style="92" customWidth="1"/>
    <col min="9741" max="9741" width="12.75" style="92" customWidth="1"/>
    <col min="9742" max="9745" width="6.875" style="92" customWidth="1"/>
    <col min="9746" max="9984" width="15.875" style="92"/>
    <col min="9985" max="9985" width="13.375" style="92" customWidth="1"/>
    <col min="9986" max="9986" width="20.25" style="92" customWidth="1"/>
    <col min="9987" max="9987" width="12.75" style="92" customWidth="1"/>
    <col min="9988" max="9991" width="6.875" style="92" customWidth="1"/>
    <col min="9992" max="9992" width="12.75" style="92" customWidth="1"/>
    <col min="9993" max="9996" width="6.875" style="92" customWidth="1"/>
    <col min="9997" max="9997" width="12.75" style="92" customWidth="1"/>
    <col min="9998" max="10001" width="6.875" style="92" customWidth="1"/>
    <col min="10002" max="10240" width="15.875" style="92"/>
    <col min="10241" max="10241" width="13.375" style="92" customWidth="1"/>
    <col min="10242" max="10242" width="20.25" style="92" customWidth="1"/>
    <col min="10243" max="10243" width="12.75" style="92" customWidth="1"/>
    <col min="10244" max="10247" width="6.875" style="92" customWidth="1"/>
    <col min="10248" max="10248" width="12.75" style="92" customWidth="1"/>
    <col min="10249" max="10252" width="6.875" style="92" customWidth="1"/>
    <col min="10253" max="10253" width="12.75" style="92" customWidth="1"/>
    <col min="10254" max="10257" width="6.875" style="92" customWidth="1"/>
    <col min="10258" max="10496" width="15.875" style="92"/>
    <col min="10497" max="10497" width="13.375" style="92" customWidth="1"/>
    <col min="10498" max="10498" width="20.25" style="92" customWidth="1"/>
    <col min="10499" max="10499" width="12.75" style="92" customWidth="1"/>
    <col min="10500" max="10503" width="6.875" style="92" customWidth="1"/>
    <col min="10504" max="10504" width="12.75" style="92" customWidth="1"/>
    <col min="10505" max="10508" width="6.875" style="92" customWidth="1"/>
    <col min="10509" max="10509" width="12.75" style="92" customWidth="1"/>
    <col min="10510" max="10513" width="6.875" style="92" customWidth="1"/>
    <col min="10514" max="10752" width="15.875" style="92"/>
    <col min="10753" max="10753" width="13.375" style="92" customWidth="1"/>
    <col min="10754" max="10754" width="20.25" style="92" customWidth="1"/>
    <col min="10755" max="10755" width="12.75" style="92" customWidth="1"/>
    <col min="10756" max="10759" width="6.875" style="92" customWidth="1"/>
    <col min="10760" max="10760" width="12.75" style="92" customWidth="1"/>
    <col min="10761" max="10764" width="6.875" style="92" customWidth="1"/>
    <col min="10765" max="10765" width="12.75" style="92" customWidth="1"/>
    <col min="10766" max="10769" width="6.875" style="92" customWidth="1"/>
    <col min="10770" max="11008" width="15.875" style="92"/>
    <col min="11009" max="11009" width="13.375" style="92" customWidth="1"/>
    <col min="11010" max="11010" width="20.25" style="92" customWidth="1"/>
    <col min="11011" max="11011" width="12.75" style="92" customWidth="1"/>
    <col min="11012" max="11015" width="6.875" style="92" customWidth="1"/>
    <col min="11016" max="11016" width="12.75" style="92" customWidth="1"/>
    <col min="11017" max="11020" width="6.875" style="92" customWidth="1"/>
    <col min="11021" max="11021" width="12.75" style="92" customWidth="1"/>
    <col min="11022" max="11025" width="6.875" style="92" customWidth="1"/>
    <col min="11026" max="11264" width="15.875" style="92"/>
    <col min="11265" max="11265" width="13.375" style="92" customWidth="1"/>
    <col min="11266" max="11266" width="20.25" style="92" customWidth="1"/>
    <col min="11267" max="11267" width="12.75" style="92" customWidth="1"/>
    <col min="11268" max="11271" width="6.875" style="92" customWidth="1"/>
    <col min="11272" max="11272" width="12.75" style="92" customWidth="1"/>
    <col min="11273" max="11276" width="6.875" style="92" customWidth="1"/>
    <col min="11277" max="11277" width="12.75" style="92" customWidth="1"/>
    <col min="11278" max="11281" width="6.875" style="92" customWidth="1"/>
    <col min="11282" max="11520" width="15.875" style="92"/>
    <col min="11521" max="11521" width="13.375" style="92" customWidth="1"/>
    <col min="11522" max="11522" width="20.25" style="92" customWidth="1"/>
    <col min="11523" max="11523" width="12.75" style="92" customWidth="1"/>
    <col min="11524" max="11527" width="6.875" style="92" customWidth="1"/>
    <col min="11528" max="11528" width="12.75" style="92" customWidth="1"/>
    <col min="11529" max="11532" width="6.875" style="92" customWidth="1"/>
    <col min="11533" max="11533" width="12.75" style="92" customWidth="1"/>
    <col min="11534" max="11537" width="6.875" style="92" customWidth="1"/>
    <col min="11538" max="11776" width="15.875" style="92"/>
    <col min="11777" max="11777" width="13.375" style="92" customWidth="1"/>
    <col min="11778" max="11778" width="20.25" style="92" customWidth="1"/>
    <col min="11779" max="11779" width="12.75" style="92" customWidth="1"/>
    <col min="11780" max="11783" width="6.875" style="92" customWidth="1"/>
    <col min="11784" max="11784" width="12.75" style="92" customWidth="1"/>
    <col min="11785" max="11788" width="6.875" style="92" customWidth="1"/>
    <col min="11789" max="11789" width="12.75" style="92" customWidth="1"/>
    <col min="11790" max="11793" width="6.875" style="92" customWidth="1"/>
    <col min="11794" max="12032" width="15.875" style="92"/>
    <col min="12033" max="12033" width="13.375" style="92" customWidth="1"/>
    <col min="12034" max="12034" width="20.25" style="92" customWidth="1"/>
    <col min="12035" max="12035" width="12.75" style="92" customWidth="1"/>
    <col min="12036" max="12039" width="6.875" style="92" customWidth="1"/>
    <col min="12040" max="12040" width="12.75" style="92" customWidth="1"/>
    <col min="12041" max="12044" width="6.875" style="92" customWidth="1"/>
    <col min="12045" max="12045" width="12.75" style="92" customWidth="1"/>
    <col min="12046" max="12049" width="6.875" style="92" customWidth="1"/>
    <col min="12050" max="12288" width="15.875" style="92"/>
    <col min="12289" max="12289" width="13.375" style="92" customWidth="1"/>
    <col min="12290" max="12290" width="20.25" style="92" customWidth="1"/>
    <col min="12291" max="12291" width="12.75" style="92" customWidth="1"/>
    <col min="12292" max="12295" width="6.875" style="92" customWidth="1"/>
    <col min="12296" max="12296" width="12.75" style="92" customWidth="1"/>
    <col min="12297" max="12300" width="6.875" style="92" customWidth="1"/>
    <col min="12301" max="12301" width="12.75" style="92" customWidth="1"/>
    <col min="12302" max="12305" width="6.875" style="92" customWidth="1"/>
    <col min="12306" max="12544" width="15.875" style="92"/>
    <col min="12545" max="12545" width="13.375" style="92" customWidth="1"/>
    <col min="12546" max="12546" width="20.25" style="92" customWidth="1"/>
    <col min="12547" max="12547" width="12.75" style="92" customWidth="1"/>
    <col min="12548" max="12551" width="6.875" style="92" customWidth="1"/>
    <col min="12552" max="12552" width="12.75" style="92" customWidth="1"/>
    <col min="12553" max="12556" width="6.875" style="92" customWidth="1"/>
    <col min="12557" max="12557" width="12.75" style="92" customWidth="1"/>
    <col min="12558" max="12561" width="6.875" style="92" customWidth="1"/>
    <col min="12562" max="12800" width="15.875" style="92"/>
    <col min="12801" max="12801" width="13.375" style="92" customWidth="1"/>
    <col min="12802" max="12802" width="20.25" style="92" customWidth="1"/>
    <col min="12803" max="12803" width="12.75" style="92" customWidth="1"/>
    <col min="12804" max="12807" width="6.875" style="92" customWidth="1"/>
    <col min="12808" max="12808" width="12.75" style="92" customWidth="1"/>
    <col min="12809" max="12812" width="6.875" style="92" customWidth="1"/>
    <col min="12813" max="12813" width="12.75" style="92" customWidth="1"/>
    <col min="12814" max="12817" width="6.875" style="92" customWidth="1"/>
    <col min="12818" max="13056" width="15.875" style="92"/>
    <col min="13057" max="13057" width="13.375" style="92" customWidth="1"/>
    <col min="13058" max="13058" width="20.25" style="92" customWidth="1"/>
    <col min="13059" max="13059" width="12.75" style="92" customWidth="1"/>
    <col min="13060" max="13063" width="6.875" style="92" customWidth="1"/>
    <col min="13064" max="13064" width="12.75" style="92" customWidth="1"/>
    <col min="13065" max="13068" width="6.875" style="92" customWidth="1"/>
    <col min="13069" max="13069" width="12.75" style="92" customWidth="1"/>
    <col min="13070" max="13073" width="6.875" style="92" customWidth="1"/>
    <col min="13074" max="13312" width="15.875" style="92"/>
    <col min="13313" max="13313" width="13.375" style="92" customWidth="1"/>
    <col min="13314" max="13314" width="20.25" style="92" customWidth="1"/>
    <col min="13315" max="13315" width="12.75" style="92" customWidth="1"/>
    <col min="13316" max="13319" width="6.875" style="92" customWidth="1"/>
    <col min="13320" max="13320" width="12.75" style="92" customWidth="1"/>
    <col min="13321" max="13324" width="6.875" style="92" customWidth="1"/>
    <col min="13325" max="13325" width="12.75" style="92" customWidth="1"/>
    <col min="13326" max="13329" width="6.875" style="92" customWidth="1"/>
    <col min="13330" max="13568" width="15.875" style="92"/>
    <col min="13569" max="13569" width="13.375" style="92" customWidth="1"/>
    <col min="13570" max="13570" width="20.25" style="92" customWidth="1"/>
    <col min="13571" max="13571" width="12.75" style="92" customWidth="1"/>
    <col min="13572" max="13575" width="6.875" style="92" customWidth="1"/>
    <col min="13576" max="13576" width="12.75" style="92" customWidth="1"/>
    <col min="13577" max="13580" width="6.875" style="92" customWidth="1"/>
    <col min="13581" max="13581" width="12.75" style="92" customWidth="1"/>
    <col min="13582" max="13585" width="6.875" style="92" customWidth="1"/>
    <col min="13586" max="13824" width="15.875" style="92"/>
    <col min="13825" max="13825" width="13.375" style="92" customWidth="1"/>
    <col min="13826" max="13826" width="20.25" style="92" customWidth="1"/>
    <col min="13827" max="13827" width="12.75" style="92" customWidth="1"/>
    <col min="13828" max="13831" width="6.875" style="92" customWidth="1"/>
    <col min="13832" max="13832" width="12.75" style="92" customWidth="1"/>
    <col min="13833" max="13836" width="6.875" style="92" customWidth="1"/>
    <col min="13837" max="13837" width="12.75" style="92" customWidth="1"/>
    <col min="13838" max="13841" width="6.875" style="92" customWidth="1"/>
    <col min="13842" max="14080" width="15.875" style="92"/>
    <col min="14081" max="14081" width="13.375" style="92" customWidth="1"/>
    <col min="14082" max="14082" width="20.25" style="92" customWidth="1"/>
    <col min="14083" max="14083" width="12.75" style="92" customWidth="1"/>
    <col min="14084" max="14087" width="6.875" style="92" customWidth="1"/>
    <col min="14088" max="14088" width="12.75" style="92" customWidth="1"/>
    <col min="14089" max="14092" width="6.875" style="92" customWidth="1"/>
    <col min="14093" max="14093" width="12.75" style="92" customWidth="1"/>
    <col min="14094" max="14097" width="6.875" style="92" customWidth="1"/>
    <col min="14098" max="14336" width="15.875" style="92"/>
    <col min="14337" max="14337" width="13.375" style="92" customWidth="1"/>
    <col min="14338" max="14338" width="20.25" style="92" customWidth="1"/>
    <col min="14339" max="14339" width="12.75" style="92" customWidth="1"/>
    <col min="14340" max="14343" width="6.875" style="92" customWidth="1"/>
    <col min="14344" max="14344" width="12.75" style="92" customWidth="1"/>
    <col min="14345" max="14348" width="6.875" style="92" customWidth="1"/>
    <col min="14349" max="14349" width="12.75" style="92" customWidth="1"/>
    <col min="14350" max="14353" width="6.875" style="92" customWidth="1"/>
    <col min="14354" max="14592" width="15.875" style="92"/>
    <col min="14593" max="14593" width="13.375" style="92" customWidth="1"/>
    <col min="14594" max="14594" width="20.25" style="92" customWidth="1"/>
    <col min="14595" max="14595" width="12.75" style="92" customWidth="1"/>
    <col min="14596" max="14599" width="6.875" style="92" customWidth="1"/>
    <col min="14600" max="14600" width="12.75" style="92" customWidth="1"/>
    <col min="14601" max="14604" width="6.875" style="92" customWidth="1"/>
    <col min="14605" max="14605" width="12.75" style="92" customWidth="1"/>
    <col min="14606" max="14609" width="6.875" style="92" customWidth="1"/>
    <col min="14610" max="14848" width="15.875" style="92"/>
    <col min="14849" max="14849" width="13.375" style="92" customWidth="1"/>
    <col min="14850" max="14850" width="20.25" style="92" customWidth="1"/>
    <col min="14851" max="14851" width="12.75" style="92" customWidth="1"/>
    <col min="14852" max="14855" width="6.875" style="92" customWidth="1"/>
    <col min="14856" max="14856" width="12.75" style="92" customWidth="1"/>
    <col min="14857" max="14860" width="6.875" style="92" customWidth="1"/>
    <col min="14861" max="14861" width="12.75" style="92" customWidth="1"/>
    <col min="14862" max="14865" width="6.875" style="92" customWidth="1"/>
    <col min="14866" max="15104" width="15.875" style="92"/>
    <col min="15105" max="15105" width="13.375" style="92" customWidth="1"/>
    <col min="15106" max="15106" width="20.25" style="92" customWidth="1"/>
    <col min="15107" max="15107" width="12.75" style="92" customWidth="1"/>
    <col min="15108" max="15111" width="6.875" style="92" customWidth="1"/>
    <col min="15112" max="15112" width="12.75" style="92" customWidth="1"/>
    <col min="15113" max="15116" width="6.875" style="92" customWidth="1"/>
    <col min="15117" max="15117" width="12.75" style="92" customWidth="1"/>
    <col min="15118" max="15121" width="6.875" style="92" customWidth="1"/>
    <col min="15122" max="15360" width="15.875" style="92"/>
    <col min="15361" max="15361" width="13.375" style="92" customWidth="1"/>
    <col min="15362" max="15362" width="20.25" style="92" customWidth="1"/>
    <col min="15363" max="15363" width="12.75" style="92" customWidth="1"/>
    <col min="15364" max="15367" width="6.875" style="92" customWidth="1"/>
    <col min="15368" max="15368" width="12.75" style="92" customWidth="1"/>
    <col min="15369" max="15372" width="6.875" style="92" customWidth="1"/>
    <col min="15373" max="15373" width="12.75" style="92" customWidth="1"/>
    <col min="15374" max="15377" width="6.875" style="92" customWidth="1"/>
    <col min="15378" max="15616" width="15.875" style="92"/>
    <col min="15617" max="15617" width="13.375" style="92" customWidth="1"/>
    <col min="15618" max="15618" width="20.25" style="92" customWidth="1"/>
    <col min="15619" max="15619" width="12.75" style="92" customWidth="1"/>
    <col min="15620" max="15623" width="6.875" style="92" customWidth="1"/>
    <col min="15624" max="15624" width="12.75" style="92" customWidth="1"/>
    <col min="15625" max="15628" width="6.875" style="92" customWidth="1"/>
    <col min="15629" max="15629" width="12.75" style="92" customWidth="1"/>
    <col min="15630" max="15633" width="6.875" style="92" customWidth="1"/>
    <col min="15634" max="15872" width="15.875" style="92"/>
    <col min="15873" max="15873" width="13.375" style="92" customWidth="1"/>
    <col min="15874" max="15874" width="20.25" style="92" customWidth="1"/>
    <col min="15875" max="15875" width="12.75" style="92" customWidth="1"/>
    <col min="15876" max="15879" width="6.875" style="92" customWidth="1"/>
    <col min="15880" max="15880" width="12.75" style="92" customWidth="1"/>
    <col min="15881" max="15884" width="6.875" style="92" customWidth="1"/>
    <col min="15885" max="15885" width="12.75" style="92" customWidth="1"/>
    <col min="15886" max="15889" width="6.875" style="92" customWidth="1"/>
    <col min="15890" max="16128" width="15.875" style="92"/>
    <col min="16129" max="16129" width="13.375" style="92" customWidth="1"/>
    <col min="16130" max="16130" width="20.25" style="92" customWidth="1"/>
    <col min="16131" max="16131" width="12.75" style="92" customWidth="1"/>
    <col min="16132" max="16135" width="6.875" style="92" customWidth="1"/>
    <col min="16136" max="16136" width="12.75" style="92" customWidth="1"/>
    <col min="16137" max="16140" width="6.875" style="92" customWidth="1"/>
    <col min="16141" max="16141" width="12.75" style="92" customWidth="1"/>
    <col min="16142" max="16145" width="6.875" style="92" customWidth="1"/>
    <col min="16146" max="16384" width="15.875" style="92"/>
  </cols>
  <sheetData>
    <row r="1" spans="1:17" x14ac:dyDescent="0.2">
      <c r="A1" s="44"/>
    </row>
    <row r="6" spans="1:17" x14ac:dyDescent="0.2">
      <c r="D6" s="3" t="s">
        <v>340</v>
      </c>
      <c r="E6" s="3"/>
      <c r="F6" s="3"/>
      <c r="G6" s="3"/>
    </row>
    <row r="7" spans="1:17" ht="18" thickBot="1" x14ac:dyDescent="0.25">
      <c r="B7" s="93"/>
      <c r="C7" s="94"/>
      <c r="D7" s="93"/>
      <c r="E7" s="93"/>
      <c r="F7" s="93"/>
      <c r="G7" s="93"/>
      <c r="H7" s="93"/>
      <c r="I7" s="93"/>
      <c r="J7" s="93"/>
      <c r="K7" s="93"/>
      <c r="L7" s="93"/>
    </row>
    <row r="8" spans="1:17" x14ac:dyDescent="0.2">
      <c r="C8" s="115"/>
      <c r="D8" s="116"/>
      <c r="E8" s="116"/>
      <c r="F8" s="116"/>
      <c r="G8" s="117"/>
      <c r="H8" s="115"/>
      <c r="I8" s="116"/>
      <c r="J8" s="118"/>
      <c r="K8" s="118"/>
      <c r="L8" s="119"/>
      <c r="M8" s="115"/>
      <c r="N8" s="116"/>
      <c r="O8" s="118"/>
      <c r="P8" s="118"/>
      <c r="Q8" s="118"/>
    </row>
    <row r="9" spans="1:17" x14ac:dyDescent="0.2">
      <c r="C9" s="287" t="s">
        <v>341</v>
      </c>
      <c r="D9" s="288"/>
      <c r="E9" s="288"/>
      <c r="F9" s="288"/>
      <c r="G9" s="289"/>
      <c r="H9" s="287" t="s">
        <v>342</v>
      </c>
      <c r="I9" s="288"/>
      <c r="J9" s="288"/>
      <c r="K9" s="288"/>
      <c r="L9" s="289"/>
      <c r="M9" s="290" t="s">
        <v>343</v>
      </c>
      <c r="N9" s="291"/>
      <c r="O9" s="291"/>
      <c r="P9" s="291"/>
      <c r="Q9" s="291"/>
    </row>
    <row r="10" spans="1:17" x14ac:dyDescent="0.2">
      <c r="C10" s="120" t="s">
        <v>344</v>
      </c>
      <c r="D10" s="292" t="s">
        <v>345</v>
      </c>
      <c r="E10" s="293"/>
      <c r="F10" s="292" t="s">
        <v>346</v>
      </c>
      <c r="G10" s="293"/>
      <c r="H10" s="120" t="s">
        <v>344</v>
      </c>
      <c r="I10" s="292" t="s">
        <v>345</v>
      </c>
      <c r="J10" s="293"/>
      <c r="K10" s="292" t="s">
        <v>346</v>
      </c>
      <c r="L10" s="293"/>
      <c r="M10" s="120" t="s">
        <v>344</v>
      </c>
      <c r="N10" s="292" t="s">
        <v>345</v>
      </c>
      <c r="O10" s="293"/>
      <c r="P10" s="292" t="s">
        <v>346</v>
      </c>
      <c r="Q10" s="294"/>
    </row>
    <row r="11" spans="1:17" x14ac:dyDescent="0.2">
      <c r="B11" s="96"/>
      <c r="C11" s="121" t="s">
        <v>347</v>
      </c>
      <c r="D11" s="282" t="s">
        <v>347</v>
      </c>
      <c r="E11" s="283"/>
      <c r="F11" s="284" t="s">
        <v>348</v>
      </c>
      <c r="G11" s="285"/>
      <c r="H11" s="121" t="s">
        <v>347</v>
      </c>
      <c r="I11" s="282" t="s">
        <v>347</v>
      </c>
      <c r="J11" s="283"/>
      <c r="K11" s="284" t="s">
        <v>348</v>
      </c>
      <c r="L11" s="285"/>
      <c r="M11" s="121" t="s">
        <v>347</v>
      </c>
      <c r="N11" s="282" t="s">
        <v>347</v>
      </c>
      <c r="O11" s="283"/>
      <c r="P11" s="284" t="s">
        <v>348</v>
      </c>
      <c r="Q11" s="286"/>
    </row>
    <row r="12" spans="1:17" ht="14.1" customHeight="1" x14ac:dyDescent="0.2">
      <c r="C12" s="101"/>
      <c r="D12" s="122" t="s">
        <v>349</v>
      </c>
      <c r="E12" s="101"/>
      <c r="F12" s="123"/>
      <c r="G12" s="102"/>
      <c r="H12" s="102"/>
      <c r="I12" s="122" t="s">
        <v>350</v>
      </c>
      <c r="J12" s="101"/>
      <c r="K12" s="123"/>
      <c r="L12" s="102"/>
      <c r="M12" s="102"/>
      <c r="N12" s="122" t="s">
        <v>350</v>
      </c>
      <c r="O12" s="52"/>
      <c r="P12" s="52"/>
      <c r="Q12" s="102"/>
    </row>
    <row r="13" spans="1:17" ht="18.75" customHeight="1" x14ac:dyDescent="0.2">
      <c r="C13" s="101" t="s">
        <v>351</v>
      </c>
      <c r="D13" s="102"/>
      <c r="E13" s="52" t="s">
        <v>351</v>
      </c>
      <c r="F13" s="52"/>
      <c r="G13" s="102" t="s">
        <v>351</v>
      </c>
      <c r="H13" s="102" t="s">
        <v>311</v>
      </c>
      <c r="I13" s="102"/>
      <c r="J13" s="52" t="s">
        <v>311</v>
      </c>
      <c r="K13" s="52"/>
      <c r="L13" s="102" t="s">
        <v>311</v>
      </c>
      <c r="M13" s="102" t="s">
        <v>311</v>
      </c>
      <c r="N13" s="102"/>
      <c r="O13" s="52" t="s">
        <v>311</v>
      </c>
      <c r="P13" s="52"/>
      <c r="Q13" s="102" t="s">
        <v>311</v>
      </c>
    </row>
    <row r="14" spans="1:17" ht="14.1" customHeight="1" x14ac:dyDescent="0.2">
      <c r="C14" s="101"/>
      <c r="D14" s="102"/>
      <c r="E14" s="52"/>
      <c r="F14" s="52"/>
      <c r="G14" s="102"/>
      <c r="H14" s="102"/>
      <c r="I14" s="102"/>
      <c r="J14" s="52"/>
      <c r="K14" s="52"/>
      <c r="L14" s="102"/>
      <c r="M14" s="102"/>
      <c r="N14" s="102"/>
      <c r="O14" s="52"/>
      <c r="P14" s="52"/>
      <c r="Q14" s="102"/>
    </row>
    <row r="15" spans="1:17" x14ac:dyDescent="0.2">
      <c r="B15" s="103" t="s">
        <v>313</v>
      </c>
      <c r="C15" s="104">
        <v>717</v>
      </c>
      <c r="D15" s="124"/>
      <c r="E15" s="280">
        <v>133</v>
      </c>
      <c r="F15" s="280"/>
      <c r="G15" s="124"/>
      <c r="H15" s="106">
        <v>413</v>
      </c>
      <c r="I15" s="124"/>
      <c r="J15" s="281">
        <v>62</v>
      </c>
      <c r="K15" s="281"/>
      <c r="L15" s="124"/>
      <c r="M15" s="125">
        <v>159</v>
      </c>
      <c r="N15" s="126"/>
      <c r="O15" s="281">
        <v>45</v>
      </c>
      <c r="P15" s="281"/>
      <c r="Q15" s="126"/>
    </row>
    <row r="16" spans="1:17" x14ac:dyDescent="0.2">
      <c r="B16" s="105" t="s">
        <v>328</v>
      </c>
      <c r="C16" s="104">
        <v>546</v>
      </c>
      <c r="D16" s="124"/>
      <c r="E16" s="280">
        <v>146</v>
      </c>
      <c r="F16" s="280"/>
      <c r="G16" s="124"/>
      <c r="H16" s="106">
        <v>432</v>
      </c>
      <c r="I16" s="124"/>
      <c r="J16" s="281">
        <v>100</v>
      </c>
      <c r="K16" s="281"/>
      <c r="L16" s="124"/>
      <c r="M16" s="125">
        <v>180</v>
      </c>
      <c r="N16" s="126"/>
      <c r="O16" s="281">
        <v>59</v>
      </c>
      <c r="P16" s="281"/>
      <c r="Q16" s="126"/>
    </row>
    <row r="17" spans="1:17" x14ac:dyDescent="0.2">
      <c r="B17" s="105" t="s">
        <v>329</v>
      </c>
      <c r="C17" s="104">
        <v>657</v>
      </c>
      <c r="D17" s="124"/>
      <c r="E17" s="280">
        <v>162</v>
      </c>
      <c r="F17" s="280"/>
      <c r="G17" s="124"/>
      <c r="H17" s="106">
        <v>427</v>
      </c>
      <c r="I17" s="124"/>
      <c r="J17" s="281">
        <v>100</v>
      </c>
      <c r="K17" s="281"/>
      <c r="L17" s="124"/>
      <c r="M17" s="125">
        <v>164</v>
      </c>
      <c r="N17" s="126"/>
      <c r="O17" s="281">
        <v>60</v>
      </c>
      <c r="P17" s="281"/>
      <c r="Q17" s="126"/>
    </row>
    <row r="18" spans="1:17" x14ac:dyDescent="0.2">
      <c r="A18" s="127"/>
      <c r="B18" s="105" t="s">
        <v>330</v>
      </c>
      <c r="C18" s="104">
        <v>772</v>
      </c>
      <c r="D18" s="124"/>
      <c r="E18" s="280">
        <v>181</v>
      </c>
      <c r="F18" s="280"/>
      <c r="G18" s="124"/>
      <c r="H18" s="106">
        <v>472</v>
      </c>
      <c r="I18" s="124"/>
      <c r="J18" s="281">
        <v>95</v>
      </c>
      <c r="K18" s="281"/>
      <c r="L18" s="124"/>
      <c r="M18" s="125">
        <v>124</v>
      </c>
      <c r="N18" s="126"/>
      <c r="O18" s="281">
        <v>47</v>
      </c>
      <c r="P18" s="281"/>
      <c r="Q18" s="126"/>
    </row>
    <row r="19" spans="1:17" x14ac:dyDescent="0.2">
      <c r="A19" s="127"/>
      <c r="B19" s="105"/>
      <c r="C19" s="104"/>
      <c r="D19" s="124"/>
      <c r="E19" s="128"/>
      <c r="F19" s="128"/>
      <c r="G19" s="124"/>
      <c r="H19" s="106"/>
      <c r="I19" s="124"/>
      <c r="J19" s="129"/>
      <c r="K19" s="129"/>
      <c r="L19" s="124"/>
      <c r="M19" s="125"/>
      <c r="N19" s="126"/>
      <c r="O19" s="129"/>
      <c r="P19" s="129"/>
      <c r="Q19" s="126"/>
    </row>
    <row r="20" spans="1:17" x14ac:dyDescent="0.2">
      <c r="B20" s="105" t="s">
        <v>331</v>
      </c>
      <c r="C20" s="104">
        <v>847</v>
      </c>
      <c r="D20" s="124"/>
      <c r="E20" s="280">
        <v>214</v>
      </c>
      <c r="F20" s="280"/>
      <c r="G20" s="124"/>
      <c r="H20" s="106">
        <v>434</v>
      </c>
      <c r="I20" s="124"/>
      <c r="J20" s="281">
        <v>105</v>
      </c>
      <c r="K20" s="281"/>
      <c r="L20" s="124"/>
      <c r="M20" s="125">
        <v>158</v>
      </c>
      <c r="N20" s="126"/>
      <c r="O20" s="281">
        <v>64</v>
      </c>
      <c r="P20" s="281"/>
      <c r="Q20" s="126"/>
    </row>
    <row r="21" spans="1:17" x14ac:dyDescent="0.2">
      <c r="B21" s="105" t="s">
        <v>332</v>
      </c>
      <c r="C21" s="104">
        <v>846</v>
      </c>
      <c r="D21" s="124"/>
      <c r="E21" s="280">
        <v>226</v>
      </c>
      <c r="F21" s="280"/>
      <c r="G21" s="124"/>
      <c r="H21" s="106">
        <v>475</v>
      </c>
      <c r="I21" s="124"/>
      <c r="J21" s="281">
        <v>133</v>
      </c>
      <c r="K21" s="281"/>
      <c r="L21" s="124"/>
      <c r="M21" s="125">
        <v>165</v>
      </c>
      <c r="N21" s="126"/>
      <c r="O21" s="281">
        <v>72</v>
      </c>
      <c r="P21" s="281"/>
      <c r="Q21" s="126"/>
    </row>
    <row r="22" spans="1:17" x14ac:dyDescent="0.2">
      <c r="B22" s="105" t="s">
        <v>333</v>
      </c>
      <c r="C22" s="104">
        <v>916</v>
      </c>
      <c r="D22" s="124"/>
      <c r="E22" s="280">
        <v>258</v>
      </c>
      <c r="F22" s="280"/>
      <c r="G22" s="124"/>
      <c r="H22" s="106">
        <v>486</v>
      </c>
      <c r="I22" s="124"/>
      <c r="J22" s="281">
        <v>156</v>
      </c>
      <c r="K22" s="281"/>
      <c r="L22" s="124"/>
      <c r="M22" s="125">
        <v>162</v>
      </c>
      <c r="N22" s="126"/>
      <c r="O22" s="281">
        <v>77</v>
      </c>
      <c r="P22" s="281"/>
      <c r="Q22" s="126"/>
    </row>
    <row r="23" spans="1:17" x14ac:dyDescent="0.2">
      <c r="B23" s="105" t="s">
        <v>334</v>
      </c>
      <c r="C23" s="104">
        <v>1066</v>
      </c>
      <c r="D23" s="124"/>
      <c r="E23" s="280">
        <v>293</v>
      </c>
      <c r="F23" s="280"/>
      <c r="G23" s="124"/>
      <c r="H23" s="106">
        <v>592</v>
      </c>
      <c r="I23" s="124"/>
      <c r="J23" s="281">
        <v>188</v>
      </c>
      <c r="K23" s="281"/>
      <c r="L23" s="124"/>
      <c r="M23" s="125">
        <v>133</v>
      </c>
      <c r="N23" s="126"/>
      <c r="O23" s="281">
        <v>68</v>
      </c>
      <c r="P23" s="281"/>
      <c r="Q23" s="126"/>
    </row>
    <row r="24" spans="1:17" x14ac:dyDescent="0.2">
      <c r="B24" s="105"/>
      <c r="C24" s="104"/>
      <c r="D24" s="124"/>
      <c r="E24" s="128"/>
      <c r="F24" s="128"/>
      <c r="G24" s="124"/>
      <c r="H24" s="106"/>
      <c r="I24" s="124"/>
      <c r="J24" s="129"/>
      <c r="K24" s="129"/>
      <c r="L24" s="124"/>
      <c r="M24" s="125"/>
      <c r="N24" s="126"/>
      <c r="O24" s="129"/>
      <c r="P24" s="129"/>
      <c r="Q24" s="126"/>
    </row>
    <row r="25" spans="1:17" x14ac:dyDescent="0.2">
      <c r="B25" s="105" t="s">
        <v>335</v>
      </c>
      <c r="C25" s="104">
        <v>967</v>
      </c>
      <c r="D25" s="124"/>
      <c r="E25" s="280">
        <v>275</v>
      </c>
      <c r="F25" s="280"/>
      <c r="G25" s="124"/>
      <c r="H25" s="106">
        <v>524</v>
      </c>
      <c r="I25" s="124"/>
      <c r="J25" s="281">
        <v>157</v>
      </c>
      <c r="K25" s="281"/>
      <c r="L25" s="124"/>
      <c r="M25" s="125">
        <v>148</v>
      </c>
      <c r="N25" s="126"/>
      <c r="O25" s="281">
        <v>74</v>
      </c>
      <c r="P25" s="281"/>
      <c r="Q25" s="126"/>
    </row>
    <row r="26" spans="1:17" x14ac:dyDescent="0.2">
      <c r="B26" s="105" t="s">
        <v>336</v>
      </c>
      <c r="C26" s="104">
        <v>1083</v>
      </c>
      <c r="D26" s="124"/>
      <c r="E26" s="280">
        <v>275</v>
      </c>
      <c r="F26" s="280"/>
      <c r="G26" s="124"/>
      <c r="H26" s="106">
        <v>479</v>
      </c>
      <c r="I26" s="124"/>
      <c r="J26" s="281">
        <v>148</v>
      </c>
      <c r="K26" s="281"/>
      <c r="L26" s="124"/>
      <c r="M26" s="125">
        <v>184</v>
      </c>
      <c r="N26" s="126"/>
      <c r="O26" s="281">
        <v>74</v>
      </c>
      <c r="P26" s="281"/>
      <c r="Q26" s="126"/>
    </row>
    <row r="27" spans="1:17" x14ac:dyDescent="0.2">
      <c r="B27" s="105" t="s">
        <v>337</v>
      </c>
      <c r="C27" s="104">
        <v>1136</v>
      </c>
      <c r="D27" s="279">
        <v>211</v>
      </c>
      <c r="E27" s="279"/>
      <c r="F27" s="279">
        <v>89</v>
      </c>
      <c r="G27" s="279"/>
      <c r="H27" s="106">
        <v>562</v>
      </c>
      <c r="I27" s="279">
        <v>109</v>
      </c>
      <c r="J27" s="279"/>
      <c r="K27" s="279">
        <v>53</v>
      </c>
      <c r="L27" s="279"/>
      <c r="M27" s="125">
        <v>181</v>
      </c>
      <c r="N27" s="279">
        <v>76</v>
      </c>
      <c r="O27" s="279"/>
      <c r="P27" s="279">
        <v>19</v>
      </c>
      <c r="Q27" s="279"/>
    </row>
    <row r="28" spans="1:17" x14ac:dyDescent="0.2">
      <c r="B28" s="100" t="s">
        <v>338</v>
      </c>
      <c r="C28" s="108">
        <v>1156</v>
      </c>
      <c r="D28" s="277">
        <v>269</v>
      </c>
      <c r="E28" s="278"/>
      <c r="F28" s="277">
        <v>103</v>
      </c>
      <c r="G28" s="277"/>
      <c r="H28" s="130">
        <v>512</v>
      </c>
      <c r="I28" s="277">
        <v>132</v>
      </c>
      <c r="J28" s="277"/>
      <c r="K28" s="277">
        <v>46</v>
      </c>
      <c r="L28" s="277"/>
      <c r="M28" s="131">
        <v>152</v>
      </c>
      <c r="N28" s="277">
        <v>55</v>
      </c>
      <c r="O28" s="277"/>
      <c r="P28" s="277">
        <v>22</v>
      </c>
      <c r="Q28" s="277"/>
    </row>
    <row r="29" spans="1:17" ht="18" thickBot="1" x14ac:dyDescent="0.25">
      <c r="B29" s="132"/>
      <c r="C29" s="133"/>
      <c r="D29" s="134"/>
      <c r="E29" s="134"/>
      <c r="F29" s="134"/>
      <c r="G29" s="134"/>
      <c r="H29" s="134"/>
      <c r="I29" s="134"/>
      <c r="J29" s="134"/>
      <c r="K29" s="134"/>
      <c r="L29" s="134"/>
      <c r="M29" s="93"/>
      <c r="N29" s="93"/>
      <c r="O29" s="93"/>
      <c r="P29" s="93"/>
      <c r="Q29" s="93"/>
    </row>
    <row r="30" spans="1:17" x14ac:dyDescent="0.2">
      <c r="B30" s="100"/>
      <c r="C30" s="44" t="s">
        <v>352</v>
      </c>
      <c r="D30" s="100"/>
      <c r="E30" s="100"/>
      <c r="F30" s="100"/>
      <c r="G30" s="100"/>
      <c r="H30" s="100"/>
      <c r="I30" s="100"/>
      <c r="J30" s="100"/>
      <c r="K30" s="100"/>
      <c r="L30" s="100"/>
    </row>
    <row r="31" spans="1:17" x14ac:dyDescent="0.2">
      <c r="A31" s="44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</sheetData>
  <mergeCells count="57">
    <mergeCell ref="P11:Q11"/>
    <mergeCell ref="C9:G9"/>
    <mergeCell ref="H9:L9"/>
    <mergeCell ref="M9:Q9"/>
    <mergeCell ref="D10:E10"/>
    <mergeCell ref="F10:G10"/>
    <mergeCell ref="I10:J10"/>
    <mergeCell ref="K10:L10"/>
    <mergeCell ref="N10:O10"/>
    <mergeCell ref="P10:Q10"/>
    <mergeCell ref="D11:E11"/>
    <mergeCell ref="F11:G11"/>
    <mergeCell ref="I11:J11"/>
    <mergeCell ref="K11:L11"/>
    <mergeCell ref="N11:O11"/>
    <mergeCell ref="E15:F15"/>
    <mergeCell ref="J15:K15"/>
    <mergeCell ref="O15:P15"/>
    <mergeCell ref="E16:F16"/>
    <mergeCell ref="J16:K16"/>
    <mergeCell ref="O16:P16"/>
    <mergeCell ref="E17:F17"/>
    <mergeCell ref="J17:K17"/>
    <mergeCell ref="O17:P17"/>
    <mergeCell ref="E18:F18"/>
    <mergeCell ref="J18:K18"/>
    <mergeCell ref="O18:P18"/>
    <mergeCell ref="E20:F20"/>
    <mergeCell ref="J20:K20"/>
    <mergeCell ref="O20:P20"/>
    <mergeCell ref="E21:F21"/>
    <mergeCell ref="J21:K21"/>
    <mergeCell ref="O21:P21"/>
    <mergeCell ref="E22:F22"/>
    <mergeCell ref="J22:K22"/>
    <mergeCell ref="O22:P22"/>
    <mergeCell ref="E23:F23"/>
    <mergeCell ref="J23:K23"/>
    <mergeCell ref="O23:P23"/>
    <mergeCell ref="E25:F25"/>
    <mergeCell ref="J25:K25"/>
    <mergeCell ref="O25:P25"/>
    <mergeCell ref="E26:F26"/>
    <mergeCell ref="J26:K26"/>
    <mergeCell ref="O26:P26"/>
    <mergeCell ref="P28:Q28"/>
    <mergeCell ref="D27:E27"/>
    <mergeCell ref="F27:G27"/>
    <mergeCell ref="I27:J27"/>
    <mergeCell ref="K27:L27"/>
    <mergeCell ref="N27:O27"/>
    <mergeCell ref="P27:Q27"/>
    <mergeCell ref="D28:E28"/>
    <mergeCell ref="F28:G28"/>
    <mergeCell ref="I28:J28"/>
    <mergeCell ref="K28:L28"/>
    <mergeCell ref="N28:O28"/>
  </mergeCells>
  <phoneticPr fontId="2"/>
  <pageMargins left="0.49" right="0.46" top="0.6" bottom="0.56000000000000005" header="0.51200000000000001" footer="0.51200000000000001"/>
  <pageSetup paperSize="12" scale="75" orientation="portrait" verticalDpi="4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I15:Q26 JE15:JM26 TA15:TI26 ACW15:ADE26 AMS15:ANA26 AWO15:AWW26 BGK15:BGS26 BQG15:BQO26 CAC15:CAK26 CJY15:CKG26 CTU15:CUC26 DDQ15:DDY26 DNM15:DNU26 DXI15:DXQ26 EHE15:EHM26 ERA15:ERI26 FAW15:FBE26 FKS15:FLA26 FUO15:FUW26 GEK15:GES26 GOG15:GOO26 GYC15:GYK26 HHY15:HIG26 HRU15:HSC26 IBQ15:IBY26 ILM15:ILU26 IVI15:IVQ26 JFE15:JFM26 JPA15:JPI26 JYW15:JZE26 KIS15:KJA26 KSO15:KSW26 LCK15:LCS26 LMG15:LMO26 LWC15:LWK26 MFY15:MGG26 MPU15:MQC26 MZQ15:MZY26 NJM15:NJU26 NTI15:NTQ26 ODE15:ODM26 ONA15:ONI26 OWW15:OXE26 PGS15:PHA26 PQO15:PQW26 QAK15:QAS26 QKG15:QKO26 QUC15:QUK26 RDY15:REG26 RNU15:ROC26 RXQ15:RXY26 SHM15:SHU26 SRI15:SRQ26 TBE15:TBM26 TLA15:TLI26 TUW15:TVE26 UES15:UFA26 UOO15:UOW26 UYK15:UYS26 VIG15:VIO26 VSC15:VSK26 WBY15:WCG26 WLU15:WMC26 WVQ15:WVY26 I65551:Q65562 JE65551:JM65562 TA65551:TI65562 ACW65551:ADE65562 AMS65551:ANA65562 AWO65551:AWW65562 BGK65551:BGS65562 BQG65551:BQO65562 CAC65551:CAK65562 CJY65551:CKG65562 CTU65551:CUC65562 DDQ65551:DDY65562 DNM65551:DNU65562 DXI65551:DXQ65562 EHE65551:EHM65562 ERA65551:ERI65562 FAW65551:FBE65562 FKS65551:FLA65562 FUO65551:FUW65562 GEK65551:GES65562 GOG65551:GOO65562 GYC65551:GYK65562 HHY65551:HIG65562 HRU65551:HSC65562 IBQ65551:IBY65562 ILM65551:ILU65562 IVI65551:IVQ65562 JFE65551:JFM65562 JPA65551:JPI65562 JYW65551:JZE65562 KIS65551:KJA65562 KSO65551:KSW65562 LCK65551:LCS65562 LMG65551:LMO65562 LWC65551:LWK65562 MFY65551:MGG65562 MPU65551:MQC65562 MZQ65551:MZY65562 NJM65551:NJU65562 NTI65551:NTQ65562 ODE65551:ODM65562 ONA65551:ONI65562 OWW65551:OXE65562 PGS65551:PHA65562 PQO65551:PQW65562 QAK65551:QAS65562 QKG65551:QKO65562 QUC65551:QUK65562 RDY65551:REG65562 RNU65551:ROC65562 RXQ65551:RXY65562 SHM65551:SHU65562 SRI65551:SRQ65562 TBE65551:TBM65562 TLA65551:TLI65562 TUW65551:TVE65562 UES65551:UFA65562 UOO65551:UOW65562 UYK65551:UYS65562 VIG65551:VIO65562 VSC65551:VSK65562 WBY65551:WCG65562 WLU65551:WMC65562 WVQ65551:WVY65562 I131087:Q131098 JE131087:JM131098 TA131087:TI131098 ACW131087:ADE131098 AMS131087:ANA131098 AWO131087:AWW131098 BGK131087:BGS131098 BQG131087:BQO131098 CAC131087:CAK131098 CJY131087:CKG131098 CTU131087:CUC131098 DDQ131087:DDY131098 DNM131087:DNU131098 DXI131087:DXQ131098 EHE131087:EHM131098 ERA131087:ERI131098 FAW131087:FBE131098 FKS131087:FLA131098 FUO131087:FUW131098 GEK131087:GES131098 GOG131087:GOO131098 GYC131087:GYK131098 HHY131087:HIG131098 HRU131087:HSC131098 IBQ131087:IBY131098 ILM131087:ILU131098 IVI131087:IVQ131098 JFE131087:JFM131098 JPA131087:JPI131098 JYW131087:JZE131098 KIS131087:KJA131098 KSO131087:KSW131098 LCK131087:LCS131098 LMG131087:LMO131098 LWC131087:LWK131098 MFY131087:MGG131098 MPU131087:MQC131098 MZQ131087:MZY131098 NJM131087:NJU131098 NTI131087:NTQ131098 ODE131087:ODM131098 ONA131087:ONI131098 OWW131087:OXE131098 PGS131087:PHA131098 PQO131087:PQW131098 QAK131087:QAS131098 QKG131087:QKO131098 QUC131087:QUK131098 RDY131087:REG131098 RNU131087:ROC131098 RXQ131087:RXY131098 SHM131087:SHU131098 SRI131087:SRQ131098 TBE131087:TBM131098 TLA131087:TLI131098 TUW131087:TVE131098 UES131087:UFA131098 UOO131087:UOW131098 UYK131087:UYS131098 VIG131087:VIO131098 VSC131087:VSK131098 WBY131087:WCG131098 WLU131087:WMC131098 WVQ131087:WVY131098 I196623:Q196634 JE196623:JM196634 TA196623:TI196634 ACW196623:ADE196634 AMS196623:ANA196634 AWO196623:AWW196634 BGK196623:BGS196634 BQG196623:BQO196634 CAC196623:CAK196634 CJY196623:CKG196634 CTU196623:CUC196634 DDQ196623:DDY196634 DNM196623:DNU196634 DXI196623:DXQ196634 EHE196623:EHM196634 ERA196623:ERI196634 FAW196623:FBE196634 FKS196623:FLA196634 FUO196623:FUW196634 GEK196623:GES196634 GOG196623:GOO196634 GYC196623:GYK196634 HHY196623:HIG196634 HRU196623:HSC196634 IBQ196623:IBY196634 ILM196623:ILU196634 IVI196623:IVQ196634 JFE196623:JFM196634 JPA196623:JPI196634 JYW196623:JZE196634 KIS196623:KJA196634 KSO196623:KSW196634 LCK196623:LCS196634 LMG196623:LMO196634 LWC196623:LWK196634 MFY196623:MGG196634 MPU196623:MQC196634 MZQ196623:MZY196634 NJM196623:NJU196634 NTI196623:NTQ196634 ODE196623:ODM196634 ONA196623:ONI196634 OWW196623:OXE196634 PGS196623:PHA196634 PQO196623:PQW196634 QAK196623:QAS196634 QKG196623:QKO196634 QUC196623:QUK196634 RDY196623:REG196634 RNU196623:ROC196634 RXQ196623:RXY196634 SHM196623:SHU196634 SRI196623:SRQ196634 TBE196623:TBM196634 TLA196623:TLI196634 TUW196623:TVE196634 UES196623:UFA196634 UOO196623:UOW196634 UYK196623:UYS196634 VIG196623:VIO196634 VSC196623:VSK196634 WBY196623:WCG196634 WLU196623:WMC196634 WVQ196623:WVY196634 I262159:Q262170 JE262159:JM262170 TA262159:TI262170 ACW262159:ADE262170 AMS262159:ANA262170 AWO262159:AWW262170 BGK262159:BGS262170 BQG262159:BQO262170 CAC262159:CAK262170 CJY262159:CKG262170 CTU262159:CUC262170 DDQ262159:DDY262170 DNM262159:DNU262170 DXI262159:DXQ262170 EHE262159:EHM262170 ERA262159:ERI262170 FAW262159:FBE262170 FKS262159:FLA262170 FUO262159:FUW262170 GEK262159:GES262170 GOG262159:GOO262170 GYC262159:GYK262170 HHY262159:HIG262170 HRU262159:HSC262170 IBQ262159:IBY262170 ILM262159:ILU262170 IVI262159:IVQ262170 JFE262159:JFM262170 JPA262159:JPI262170 JYW262159:JZE262170 KIS262159:KJA262170 KSO262159:KSW262170 LCK262159:LCS262170 LMG262159:LMO262170 LWC262159:LWK262170 MFY262159:MGG262170 MPU262159:MQC262170 MZQ262159:MZY262170 NJM262159:NJU262170 NTI262159:NTQ262170 ODE262159:ODM262170 ONA262159:ONI262170 OWW262159:OXE262170 PGS262159:PHA262170 PQO262159:PQW262170 QAK262159:QAS262170 QKG262159:QKO262170 QUC262159:QUK262170 RDY262159:REG262170 RNU262159:ROC262170 RXQ262159:RXY262170 SHM262159:SHU262170 SRI262159:SRQ262170 TBE262159:TBM262170 TLA262159:TLI262170 TUW262159:TVE262170 UES262159:UFA262170 UOO262159:UOW262170 UYK262159:UYS262170 VIG262159:VIO262170 VSC262159:VSK262170 WBY262159:WCG262170 WLU262159:WMC262170 WVQ262159:WVY262170 I327695:Q327706 JE327695:JM327706 TA327695:TI327706 ACW327695:ADE327706 AMS327695:ANA327706 AWO327695:AWW327706 BGK327695:BGS327706 BQG327695:BQO327706 CAC327695:CAK327706 CJY327695:CKG327706 CTU327695:CUC327706 DDQ327695:DDY327706 DNM327695:DNU327706 DXI327695:DXQ327706 EHE327695:EHM327706 ERA327695:ERI327706 FAW327695:FBE327706 FKS327695:FLA327706 FUO327695:FUW327706 GEK327695:GES327706 GOG327695:GOO327706 GYC327695:GYK327706 HHY327695:HIG327706 HRU327695:HSC327706 IBQ327695:IBY327706 ILM327695:ILU327706 IVI327695:IVQ327706 JFE327695:JFM327706 JPA327695:JPI327706 JYW327695:JZE327706 KIS327695:KJA327706 KSO327695:KSW327706 LCK327695:LCS327706 LMG327695:LMO327706 LWC327695:LWK327706 MFY327695:MGG327706 MPU327695:MQC327706 MZQ327695:MZY327706 NJM327695:NJU327706 NTI327695:NTQ327706 ODE327695:ODM327706 ONA327695:ONI327706 OWW327695:OXE327706 PGS327695:PHA327706 PQO327695:PQW327706 QAK327695:QAS327706 QKG327695:QKO327706 QUC327695:QUK327706 RDY327695:REG327706 RNU327695:ROC327706 RXQ327695:RXY327706 SHM327695:SHU327706 SRI327695:SRQ327706 TBE327695:TBM327706 TLA327695:TLI327706 TUW327695:TVE327706 UES327695:UFA327706 UOO327695:UOW327706 UYK327695:UYS327706 VIG327695:VIO327706 VSC327695:VSK327706 WBY327695:WCG327706 WLU327695:WMC327706 WVQ327695:WVY327706 I393231:Q393242 JE393231:JM393242 TA393231:TI393242 ACW393231:ADE393242 AMS393231:ANA393242 AWO393231:AWW393242 BGK393231:BGS393242 BQG393231:BQO393242 CAC393231:CAK393242 CJY393231:CKG393242 CTU393231:CUC393242 DDQ393231:DDY393242 DNM393231:DNU393242 DXI393231:DXQ393242 EHE393231:EHM393242 ERA393231:ERI393242 FAW393231:FBE393242 FKS393231:FLA393242 FUO393231:FUW393242 GEK393231:GES393242 GOG393231:GOO393242 GYC393231:GYK393242 HHY393231:HIG393242 HRU393231:HSC393242 IBQ393231:IBY393242 ILM393231:ILU393242 IVI393231:IVQ393242 JFE393231:JFM393242 JPA393231:JPI393242 JYW393231:JZE393242 KIS393231:KJA393242 KSO393231:KSW393242 LCK393231:LCS393242 LMG393231:LMO393242 LWC393231:LWK393242 MFY393231:MGG393242 MPU393231:MQC393242 MZQ393231:MZY393242 NJM393231:NJU393242 NTI393231:NTQ393242 ODE393231:ODM393242 ONA393231:ONI393242 OWW393231:OXE393242 PGS393231:PHA393242 PQO393231:PQW393242 QAK393231:QAS393242 QKG393231:QKO393242 QUC393231:QUK393242 RDY393231:REG393242 RNU393231:ROC393242 RXQ393231:RXY393242 SHM393231:SHU393242 SRI393231:SRQ393242 TBE393231:TBM393242 TLA393231:TLI393242 TUW393231:TVE393242 UES393231:UFA393242 UOO393231:UOW393242 UYK393231:UYS393242 VIG393231:VIO393242 VSC393231:VSK393242 WBY393231:WCG393242 WLU393231:WMC393242 WVQ393231:WVY393242 I458767:Q458778 JE458767:JM458778 TA458767:TI458778 ACW458767:ADE458778 AMS458767:ANA458778 AWO458767:AWW458778 BGK458767:BGS458778 BQG458767:BQO458778 CAC458767:CAK458778 CJY458767:CKG458778 CTU458767:CUC458778 DDQ458767:DDY458778 DNM458767:DNU458778 DXI458767:DXQ458778 EHE458767:EHM458778 ERA458767:ERI458778 FAW458767:FBE458778 FKS458767:FLA458778 FUO458767:FUW458778 GEK458767:GES458778 GOG458767:GOO458778 GYC458767:GYK458778 HHY458767:HIG458778 HRU458767:HSC458778 IBQ458767:IBY458778 ILM458767:ILU458778 IVI458767:IVQ458778 JFE458767:JFM458778 JPA458767:JPI458778 JYW458767:JZE458778 KIS458767:KJA458778 KSO458767:KSW458778 LCK458767:LCS458778 LMG458767:LMO458778 LWC458767:LWK458778 MFY458767:MGG458778 MPU458767:MQC458778 MZQ458767:MZY458778 NJM458767:NJU458778 NTI458767:NTQ458778 ODE458767:ODM458778 ONA458767:ONI458778 OWW458767:OXE458778 PGS458767:PHA458778 PQO458767:PQW458778 QAK458767:QAS458778 QKG458767:QKO458778 QUC458767:QUK458778 RDY458767:REG458778 RNU458767:ROC458778 RXQ458767:RXY458778 SHM458767:SHU458778 SRI458767:SRQ458778 TBE458767:TBM458778 TLA458767:TLI458778 TUW458767:TVE458778 UES458767:UFA458778 UOO458767:UOW458778 UYK458767:UYS458778 VIG458767:VIO458778 VSC458767:VSK458778 WBY458767:WCG458778 WLU458767:WMC458778 WVQ458767:WVY458778 I524303:Q524314 JE524303:JM524314 TA524303:TI524314 ACW524303:ADE524314 AMS524303:ANA524314 AWO524303:AWW524314 BGK524303:BGS524314 BQG524303:BQO524314 CAC524303:CAK524314 CJY524303:CKG524314 CTU524303:CUC524314 DDQ524303:DDY524314 DNM524303:DNU524314 DXI524303:DXQ524314 EHE524303:EHM524314 ERA524303:ERI524314 FAW524303:FBE524314 FKS524303:FLA524314 FUO524303:FUW524314 GEK524303:GES524314 GOG524303:GOO524314 GYC524303:GYK524314 HHY524303:HIG524314 HRU524303:HSC524314 IBQ524303:IBY524314 ILM524303:ILU524314 IVI524303:IVQ524314 JFE524303:JFM524314 JPA524303:JPI524314 JYW524303:JZE524314 KIS524303:KJA524314 KSO524303:KSW524314 LCK524303:LCS524314 LMG524303:LMO524314 LWC524303:LWK524314 MFY524303:MGG524314 MPU524303:MQC524314 MZQ524303:MZY524314 NJM524303:NJU524314 NTI524303:NTQ524314 ODE524303:ODM524314 ONA524303:ONI524314 OWW524303:OXE524314 PGS524303:PHA524314 PQO524303:PQW524314 QAK524303:QAS524314 QKG524303:QKO524314 QUC524303:QUK524314 RDY524303:REG524314 RNU524303:ROC524314 RXQ524303:RXY524314 SHM524303:SHU524314 SRI524303:SRQ524314 TBE524303:TBM524314 TLA524303:TLI524314 TUW524303:TVE524314 UES524303:UFA524314 UOO524303:UOW524314 UYK524303:UYS524314 VIG524303:VIO524314 VSC524303:VSK524314 WBY524303:WCG524314 WLU524303:WMC524314 WVQ524303:WVY524314 I589839:Q589850 JE589839:JM589850 TA589839:TI589850 ACW589839:ADE589850 AMS589839:ANA589850 AWO589839:AWW589850 BGK589839:BGS589850 BQG589839:BQO589850 CAC589839:CAK589850 CJY589839:CKG589850 CTU589839:CUC589850 DDQ589839:DDY589850 DNM589839:DNU589850 DXI589839:DXQ589850 EHE589839:EHM589850 ERA589839:ERI589850 FAW589839:FBE589850 FKS589839:FLA589850 FUO589839:FUW589850 GEK589839:GES589850 GOG589839:GOO589850 GYC589839:GYK589850 HHY589839:HIG589850 HRU589839:HSC589850 IBQ589839:IBY589850 ILM589839:ILU589850 IVI589839:IVQ589850 JFE589839:JFM589850 JPA589839:JPI589850 JYW589839:JZE589850 KIS589839:KJA589850 KSO589839:KSW589850 LCK589839:LCS589850 LMG589839:LMO589850 LWC589839:LWK589850 MFY589839:MGG589850 MPU589839:MQC589850 MZQ589839:MZY589850 NJM589839:NJU589850 NTI589839:NTQ589850 ODE589839:ODM589850 ONA589839:ONI589850 OWW589839:OXE589850 PGS589839:PHA589850 PQO589839:PQW589850 QAK589839:QAS589850 QKG589839:QKO589850 QUC589839:QUK589850 RDY589839:REG589850 RNU589839:ROC589850 RXQ589839:RXY589850 SHM589839:SHU589850 SRI589839:SRQ589850 TBE589839:TBM589850 TLA589839:TLI589850 TUW589839:TVE589850 UES589839:UFA589850 UOO589839:UOW589850 UYK589839:UYS589850 VIG589839:VIO589850 VSC589839:VSK589850 WBY589839:WCG589850 WLU589839:WMC589850 WVQ589839:WVY589850 I655375:Q655386 JE655375:JM655386 TA655375:TI655386 ACW655375:ADE655386 AMS655375:ANA655386 AWO655375:AWW655386 BGK655375:BGS655386 BQG655375:BQO655386 CAC655375:CAK655386 CJY655375:CKG655386 CTU655375:CUC655386 DDQ655375:DDY655386 DNM655375:DNU655386 DXI655375:DXQ655386 EHE655375:EHM655386 ERA655375:ERI655386 FAW655375:FBE655386 FKS655375:FLA655386 FUO655375:FUW655386 GEK655375:GES655386 GOG655375:GOO655386 GYC655375:GYK655386 HHY655375:HIG655386 HRU655375:HSC655386 IBQ655375:IBY655386 ILM655375:ILU655386 IVI655375:IVQ655386 JFE655375:JFM655386 JPA655375:JPI655386 JYW655375:JZE655386 KIS655375:KJA655386 KSO655375:KSW655386 LCK655375:LCS655386 LMG655375:LMO655386 LWC655375:LWK655386 MFY655375:MGG655386 MPU655375:MQC655386 MZQ655375:MZY655386 NJM655375:NJU655386 NTI655375:NTQ655386 ODE655375:ODM655386 ONA655375:ONI655386 OWW655375:OXE655386 PGS655375:PHA655386 PQO655375:PQW655386 QAK655375:QAS655386 QKG655375:QKO655386 QUC655375:QUK655386 RDY655375:REG655386 RNU655375:ROC655386 RXQ655375:RXY655386 SHM655375:SHU655386 SRI655375:SRQ655386 TBE655375:TBM655386 TLA655375:TLI655386 TUW655375:TVE655386 UES655375:UFA655386 UOO655375:UOW655386 UYK655375:UYS655386 VIG655375:VIO655386 VSC655375:VSK655386 WBY655375:WCG655386 WLU655375:WMC655386 WVQ655375:WVY655386 I720911:Q720922 JE720911:JM720922 TA720911:TI720922 ACW720911:ADE720922 AMS720911:ANA720922 AWO720911:AWW720922 BGK720911:BGS720922 BQG720911:BQO720922 CAC720911:CAK720922 CJY720911:CKG720922 CTU720911:CUC720922 DDQ720911:DDY720922 DNM720911:DNU720922 DXI720911:DXQ720922 EHE720911:EHM720922 ERA720911:ERI720922 FAW720911:FBE720922 FKS720911:FLA720922 FUO720911:FUW720922 GEK720911:GES720922 GOG720911:GOO720922 GYC720911:GYK720922 HHY720911:HIG720922 HRU720911:HSC720922 IBQ720911:IBY720922 ILM720911:ILU720922 IVI720911:IVQ720922 JFE720911:JFM720922 JPA720911:JPI720922 JYW720911:JZE720922 KIS720911:KJA720922 KSO720911:KSW720922 LCK720911:LCS720922 LMG720911:LMO720922 LWC720911:LWK720922 MFY720911:MGG720922 MPU720911:MQC720922 MZQ720911:MZY720922 NJM720911:NJU720922 NTI720911:NTQ720922 ODE720911:ODM720922 ONA720911:ONI720922 OWW720911:OXE720922 PGS720911:PHA720922 PQO720911:PQW720922 QAK720911:QAS720922 QKG720911:QKO720922 QUC720911:QUK720922 RDY720911:REG720922 RNU720911:ROC720922 RXQ720911:RXY720922 SHM720911:SHU720922 SRI720911:SRQ720922 TBE720911:TBM720922 TLA720911:TLI720922 TUW720911:TVE720922 UES720911:UFA720922 UOO720911:UOW720922 UYK720911:UYS720922 VIG720911:VIO720922 VSC720911:VSK720922 WBY720911:WCG720922 WLU720911:WMC720922 WVQ720911:WVY720922 I786447:Q786458 JE786447:JM786458 TA786447:TI786458 ACW786447:ADE786458 AMS786447:ANA786458 AWO786447:AWW786458 BGK786447:BGS786458 BQG786447:BQO786458 CAC786447:CAK786458 CJY786447:CKG786458 CTU786447:CUC786458 DDQ786447:DDY786458 DNM786447:DNU786458 DXI786447:DXQ786458 EHE786447:EHM786458 ERA786447:ERI786458 FAW786447:FBE786458 FKS786447:FLA786458 FUO786447:FUW786458 GEK786447:GES786458 GOG786447:GOO786458 GYC786447:GYK786458 HHY786447:HIG786458 HRU786447:HSC786458 IBQ786447:IBY786458 ILM786447:ILU786458 IVI786447:IVQ786458 JFE786447:JFM786458 JPA786447:JPI786458 JYW786447:JZE786458 KIS786447:KJA786458 KSO786447:KSW786458 LCK786447:LCS786458 LMG786447:LMO786458 LWC786447:LWK786458 MFY786447:MGG786458 MPU786447:MQC786458 MZQ786447:MZY786458 NJM786447:NJU786458 NTI786447:NTQ786458 ODE786447:ODM786458 ONA786447:ONI786458 OWW786447:OXE786458 PGS786447:PHA786458 PQO786447:PQW786458 QAK786447:QAS786458 QKG786447:QKO786458 QUC786447:QUK786458 RDY786447:REG786458 RNU786447:ROC786458 RXQ786447:RXY786458 SHM786447:SHU786458 SRI786447:SRQ786458 TBE786447:TBM786458 TLA786447:TLI786458 TUW786447:TVE786458 UES786447:UFA786458 UOO786447:UOW786458 UYK786447:UYS786458 VIG786447:VIO786458 VSC786447:VSK786458 WBY786447:WCG786458 WLU786447:WMC786458 WVQ786447:WVY786458 I851983:Q851994 JE851983:JM851994 TA851983:TI851994 ACW851983:ADE851994 AMS851983:ANA851994 AWO851983:AWW851994 BGK851983:BGS851994 BQG851983:BQO851994 CAC851983:CAK851994 CJY851983:CKG851994 CTU851983:CUC851994 DDQ851983:DDY851994 DNM851983:DNU851994 DXI851983:DXQ851994 EHE851983:EHM851994 ERA851983:ERI851994 FAW851983:FBE851994 FKS851983:FLA851994 FUO851983:FUW851994 GEK851983:GES851994 GOG851983:GOO851994 GYC851983:GYK851994 HHY851983:HIG851994 HRU851983:HSC851994 IBQ851983:IBY851994 ILM851983:ILU851994 IVI851983:IVQ851994 JFE851983:JFM851994 JPA851983:JPI851994 JYW851983:JZE851994 KIS851983:KJA851994 KSO851983:KSW851994 LCK851983:LCS851994 LMG851983:LMO851994 LWC851983:LWK851994 MFY851983:MGG851994 MPU851983:MQC851994 MZQ851983:MZY851994 NJM851983:NJU851994 NTI851983:NTQ851994 ODE851983:ODM851994 ONA851983:ONI851994 OWW851983:OXE851994 PGS851983:PHA851994 PQO851983:PQW851994 QAK851983:QAS851994 QKG851983:QKO851994 QUC851983:QUK851994 RDY851983:REG851994 RNU851983:ROC851994 RXQ851983:RXY851994 SHM851983:SHU851994 SRI851983:SRQ851994 TBE851983:TBM851994 TLA851983:TLI851994 TUW851983:TVE851994 UES851983:UFA851994 UOO851983:UOW851994 UYK851983:UYS851994 VIG851983:VIO851994 VSC851983:VSK851994 WBY851983:WCG851994 WLU851983:WMC851994 WVQ851983:WVY851994 I917519:Q917530 JE917519:JM917530 TA917519:TI917530 ACW917519:ADE917530 AMS917519:ANA917530 AWO917519:AWW917530 BGK917519:BGS917530 BQG917519:BQO917530 CAC917519:CAK917530 CJY917519:CKG917530 CTU917519:CUC917530 DDQ917519:DDY917530 DNM917519:DNU917530 DXI917519:DXQ917530 EHE917519:EHM917530 ERA917519:ERI917530 FAW917519:FBE917530 FKS917519:FLA917530 FUO917519:FUW917530 GEK917519:GES917530 GOG917519:GOO917530 GYC917519:GYK917530 HHY917519:HIG917530 HRU917519:HSC917530 IBQ917519:IBY917530 ILM917519:ILU917530 IVI917519:IVQ917530 JFE917519:JFM917530 JPA917519:JPI917530 JYW917519:JZE917530 KIS917519:KJA917530 KSO917519:KSW917530 LCK917519:LCS917530 LMG917519:LMO917530 LWC917519:LWK917530 MFY917519:MGG917530 MPU917519:MQC917530 MZQ917519:MZY917530 NJM917519:NJU917530 NTI917519:NTQ917530 ODE917519:ODM917530 ONA917519:ONI917530 OWW917519:OXE917530 PGS917519:PHA917530 PQO917519:PQW917530 QAK917519:QAS917530 QKG917519:QKO917530 QUC917519:QUK917530 RDY917519:REG917530 RNU917519:ROC917530 RXQ917519:RXY917530 SHM917519:SHU917530 SRI917519:SRQ917530 TBE917519:TBM917530 TLA917519:TLI917530 TUW917519:TVE917530 UES917519:UFA917530 UOO917519:UOW917530 UYK917519:UYS917530 VIG917519:VIO917530 VSC917519:VSK917530 WBY917519:WCG917530 WLU917519:WMC917530 WVQ917519:WVY917530 I983055:Q983066 JE983055:JM983066 TA983055:TI983066 ACW983055:ADE983066 AMS983055:ANA983066 AWO983055:AWW983066 BGK983055:BGS983066 BQG983055:BQO983066 CAC983055:CAK983066 CJY983055:CKG983066 CTU983055:CUC983066 DDQ983055:DDY983066 DNM983055:DNU983066 DXI983055:DXQ983066 EHE983055:EHM983066 ERA983055:ERI983066 FAW983055:FBE983066 FKS983055:FLA983066 FUO983055:FUW983066 GEK983055:GES983066 GOG983055:GOO983066 GYC983055:GYK983066 HHY983055:HIG983066 HRU983055:HSC983066 IBQ983055:IBY983066 ILM983055:ILU983066 IVI983055:IVQ983066 JFE983055:JFM983066 JPA983055:JPI983066 JYW983055:JZE983066 KIS983055:KJA983066 KSO983055:KSW983066 LCK983055:LCS983066 LMG983055:LMO983066 LWC983055:LWK983066 MFY983055:MGG983066 MPU983055:MQC983066 MZQ983055:MZY983066 NJM983055:NJU983066 NTI983055:NTQ983066 ODE983055:ODM983066 ONA983055:ONI983066 OWW983055:OXE983066 PGS983055:PHA983066 PQO983055:PQW983066 QAK983055:QAS983066 QKG983055:QKO983066 QUC983055:QUK983066 RDY983055:REG983066 RNU983055:ROC983066 RXQ983055:RXY983066 SHM983055:SHU983066 SRI983055:SRQ983066 TBE983055:TBM983066 TLA983055:TLI983066 TUW983055:TVE983066 UES983055:UFA983066 UOO983055:UOW983066 UYK983055:UYS983066 VIG983055:VIO983066 VSC983055:VSK983066 WBY983055:WCG983066 WLU983055:WMC983066 WVQ983055:WVY983066 C15:D28 IY15:IZ28 SU15:SV28 ACQ15:ACR28 AMM15:AMN28 AWI15:AWJ28 BGE15:BGF28 BQA15:BQB28 BZW15:BZX28 CJS15:CJT28 CTO15:CTP28 DDK15:DDL28 DNG15:DNH28 DXC15:DXD28 EGY15:EGZ28 EQU15:EQV28 FAQ15:FAR28 FKM15:FKN28 FUI15:FUJ28 GEE15:GEF28 GOA15:GOB28 GXW15:GXX28 HHS15:HHT28 HRO15:HRP28 IBK15:IBL28 ILG15:ILH28 IVC15:IVD28 JEY15:JEZ28 JOU15:JOV28 JYQ15:JYR28 KIM15:KIN28 KSI15:KSJ28 LCE15:LCF28 LMA15:LMB28 LVW15:LVX28 MFS15:MFT28 MPO15:MPP28 MZK15:MZL28 NJG15:NJH28 NTC15:NTD28 OCY15:OCZ28 OMU15:OMV28 OWQ15:OWR28 PGM15:PGN28 PQI15:PQJ28 QAE15:QAF28 QKA15:QKB28 QTW15:QTX28 RDS15:RDT28 RNO15:RNP28 RXK15:RXL28 SHG15:SHH28 SRC15:SRD28 TAY15:TAZ28 TKU15:TKV28 TUQ15:TUR28 UEM15:UEN28 UOI15:UOJ28 UYE15:UYF28 VIA15:VIB28 VRW15:VRX28 WBS15:WBT28 WLO15:WLP28 WVK15:WVL28 C65551:D65564 IY65551:IZ65564 SU65551:SV65564 ACQ65551:ACR65564 AMM65551:AMN65564 AWI65551:AWJ65564 BGE65551:BGF65564 BQA65551:BQB65564 BZW65551:BZX65564 CJS65551:CJT65564 CTO65551:CTP65564 DDK65551:DDL65564 DNG65551:DNH65564 DXC65551:DXD65564 EGY65551:EGZ65564 EQU65551:EQV65564 FAQ65551:FAR65564 FKM65551:FKN65564 FUI65551:FUJ65564 GEE65551:GEF65564 GOA65551:GOB65564 GXW65551:GXX65564 HHS65551:HHT65564 HRO65551:HRP65564 IBK65551:IBL65564 ILG65551:ILH65564 IVC65551:IVD65564 JEY65551:JEZ65564 JOU65551:JOV65564 JYQ65551:JYR65564 KIM65551:KIN65564 KSI65551:KSJ65564 LCE65551:LCF65564 LMA65551:LMB65564 LVW65551:LVX65564 MFS65551:MFT65564 MPO65551:MPP65564 MZK65551:MZL65564 NJG65551:NJH65564 NTC65551:NTD65564 OCY65551:OCZ65564 OMU65551:OMV65564 OWQ65551:OWR65564 PGM65551:PGN65564 PQI65551:PQJ65564 QAE65551:QAF65564 QKA65551:QKB65564 QTW65551:QTX65564 RDS65551:RDT65564 RNO65551:RNP65564 RXK65551:RXL65564 SHG65551:SHH65564 SRC65551:SRD65564 TAY65551:TAZ65564 TKU65551:TKV65564 TUQ65551:TUR65564 UEM65551:UEN65564 UOI65551:UOJ65564 UYE65551:UYF65564 VIA65551:VIB65564 VRW65551:VRX65564 WBS65551:WBT65564 WLO65551:WLP65564 WVK65551:WVL65564 C131087:D131100 IY131087:IZ131100 SU131087:SV131100 ACQ131087:ACR131100 AMM131087:AMN131100 AWI131087:AWJ131100 BGE131087:BGF131100 BQA131087:BQB131100 BZW131087:BZX131100 CJS131087:CJT131100 CTO131087:CTP131100 DDK131087:DDL131100 DNG131087:DNH131100 DXC131087:DXD131100 EGY131087:EGZ131100 EQU131087:EQV131100 FAQ131087:FAR131100 FKM131087:FKN131100 FUI131087:FUJ131100 GEE131087:GEF131100 GOA131087:GOB131100 GXW131087:GXX131100 HHS131087:HHT131100 HRO131087:HRP131100 IBK131087:IBL131100 ILG131087:ILH131100 IVC131087:IVD131100 JEY131087:JEZ131100 JOU131087:JOV131100 JYQ131087:JYR131100 KIM131087:KIN131100 KSI131087:KSJ131100 LCE131087:LCF131100 LMA131087:LMB131100 LVW131087:LVX131100 MFS131087:MFT131100 MPO131087:MPP131100 MZK131087:MZL131100 NJG131087:NJH131100 NTC131087:NTD131100 OCY131087:OCZ131100 OMU131087:OMV131100 OWQ131087:OWR131100 PGM131087:PGN131100 PQI131087:PQJ131100 QAE131087:QAF131100 QKA131087:QKB131100 QTW131087:QTX131100 RDS131087:RDT131100 RNO131087:RNP131100 RXK131087:RXL131100 SHG131087:SHH131100 SRC131087:SRD131100 TAY131087:TAZ131100 TKU131087:TKV131100 TUQ131087:TUR131100 UEM131087:UEN131100 UOI131087:UOJ131100 UYE131087:UYF131100 VIA131087:VIB131100 VRW131087:VRX131100 WBS131087:WBT131100 WLO131087:WLP131100 WVK131087:WVL131100 C196623:D196636 IY196623:IZ196636 SU196623:SV196636 ACQ196623:ACR196636 AMM196623:AMN196636 AWI196623:AWJ196636 BGE196623:BGF196636 BQA196623:BQB196636 BZW196623:BZX196636 CJS196623:CJT196636 CTO196623:CTP196636 DDK196623:DDL196636 DNG196623:DNH196636 DXC196623:DXD196636 EGY196623:EGZ196636 EQU196623:EQV196636 FAQ196623:FAR196636 FKM196623:FKN196636 FUI196623:FUJ196636 GEE196623:GEF196636 GOA196623:GOB196636 GXW196623:GXX196636 HHS196623:HHT196636 HRO196623:HRP196636 IBK196623:IBL196636 ILG196623:ILH196636 IVC196623:IVD196636 JEY196623:JEZ196636 JOU196623:JOV196636 JYQ196623:JYR196636 KIM196623:KIN196636 KSI196623:KSJ196636 LCE196623:LCF196636 LMA196623:LMB196636 LVW196623:LVX196636 MFS196623:MFT196636 MPO196623:MPP196636 MZK196623:MZL196636 NJG196623:NJH196636 NTC196623:NTD196636 OCY196623:OCZ196636 OMU196623:OMV196636 OWQ196623:OWR196636 PGM196623:PGN196636 PQI196623:PQJ196636 QAE196623:QAF196636 QKA196623:QKB196636 QTW196623:QTX196636 RDS196623:RDT196636 RNO196623:RNP196636 RXK196623:RXL196636 SHG196623:SHH196636 SRC196623:SRD196636 TAY196623:TAZ196636 TKU196623:TKV196636 TUQ196623:TUR196636 UEM196623:UEN196636 UOI196623:UOJ196636 UYE196623:UYF196636 VIA196623:VIB196636 VRW196623:VRX196636 WBS196623:WBT196636 WLO196623:WLP196636 WVK196623:WVL196636 C262159:D262172 IY262159:IZ262172 SU262159:SV262172 ACQ262159:ACR262172 AMM262159:AMN262172 AWI262159:AWJ262172 BGE262159:BGF262172 BQA262159:BQB262172 BZW262159:BZX262172 CJS262159:CJT262172 CTO262159:CTP262172 DDK262159:DDL262172 DNG262159:DNH262172 DXC262159:DXD262172 EGY262159:EGZ262172 EQU262159:EQV262172 FAQ262159:FAR262172 FKM262159:FKN262172 FUI262159:FUJ262172 GEE262159:GEF262172 GOA262159:GOB262172 GXW262159:GXX262172 HHS262159:HHT262172 HRO262159:HRP262172 IBK262159:IBL262172 ILG262159:ILH262172 IVC262159:IVD262172 JEY262159:JEZ262172 JOU262159:JOV262172 JYQ262159:JYR262172 KIM262159:KIN262172 KSI262159:KSJ262172 LCE262159:LCF262172 LMA262159:LMB262172 LVW262159:LVX262172 MFS262159:MFT262172 MPO262159:MPP262172 MZK262159:MZL262172 NJG262159:NJH262172 NTC262159:NTD262172 OCY262159:OCZ262172 OMU262159:OMV262172 OWQ262159:OWR262172 PGM262159:PGN262172 PQI262159:PQJ262172 QAE262159:QAF262172 QKA262159:QKB262172 QTW262159:QTX262172 RDS262159:RDT262172 RNO262159:RNP262172 RXK262159:RXL262172 SHG262159:SHH262172 SRC262159:SRD262172 TAY262159:TAZ262172 TKU262159:TKV262172 TUQ262159:TUR262172 UEM262159:UEN262172 UOI262159:UOJ262172 UYE262159:UYF262172 VIA262159:VIB262172 VRW262159:VRX262172 WBS262159:WBT262172 WLO262159:WLP262172 WVK262159:WVL262172 C327695:D327708 IY327695:IZ327708 SU327695:SV327708 ACQ327695:ACR327708 AMM327695:AMN327708 AWI327695:AWJ327708 BGE327695:BGF327708 BQA327695:BQB327708 BZW327695:BZX327708 CJS327695:CJT327708 CTO327695:CTP327708 DDK327695:DDL327708 DNG327695:DNH327708 DXC327695:DXD327708 EGY327695:EGZ327708 EQU327695:EQV327708 FAQ327695:FAR327708 FKM327695:FKN327708 FUI327695:FUJ327708 GEE327695:GEF327708 GOA327695:GOB327708 GXW327695:GXX327708 HHS327695:HHT327708 HRO327695:HRP327708 IBK327695:IBL327708 ILG327695:ILH327708 IVC327695:IVD327708 JEY327695:JEZ327708 JOU327695:JOV327708 JYQ327695:JYR327708 KIM327695:KIN327708 KSI327695:KSJ327708 LCE327695:LCF327708 LMA327695:LMB327708 LVW327695:LVX327708 MFS327695:MFT327708 MPO327695:MPP327708 MZK327695:MZL327708 NJG327695:NJH327708 NTC327695:NTD327708 OCY327695:OCZ327708 OMU327695:OMV327708 OWQ327695:OWR327708 PGM327695:PGN327708 PQI327695:PQJ327708 QAE327695:QAF327708 QKA327695:QKB327708 QTW327695:QTX327708 RDS327695:RDT327708 RNO327695:RNP327708 RXK327695:RXL327708 SHG327695:SHH327708 SRC327695:SRD327708 TAY327695:TAZ327708 TKU327695:TKV327708 TUQ327695:TUR327708 UEM327695:UEN327708 UOI327695:UOJ327708 UYE327695:UYF327708 VIA327695:VIB327708 VRW327695:VRX327708 WBS327695:WBT327708 WLO327695:WLP327708 WVK327695:WVL327708 C393231:D393244 IY393231:IZ393244 SU393231:SV393244 ACQ393231:ACR393244 AMM393231:AMN393244 AWI393231:AWJ393244 BGE393231:BGF393244 BQA393231:BQB393244 BZW393231:BZX393244 CJS393231:CJT393244 CTO393231:CTP393244 DDK393231:DDL393244 DNG393231:DNH393244 DXC393231:DXD393244 EGY393231:EGZ393244 EQU393231:EQV393244 FAQ393231:FAR393244 FKM393231:FKN393244 FUI393231:FUJ393244 GEE393231:GEF393244 GOA393231:GOB393244 GXW393231:GXX393244 HHS393231:HHT393244 HRO393231:HRP393244 IBK393231:IBL393244 ILG393231:ILH393244 IVC393231:IVD393244 JEY393231:JEZ393244 JOU393231:JOV393244 JYQ393231:JYR393244 KIM393231:KIN393244 KSI393231:KSJ393244 LCE393231:LCF393244 LMA393231:LMB393244 LVW393231:LVX393244 MFS393231:MFT393244 MPO393231:MPP393244 MZK393231:MZL393244 NJG393231:NJH393244 NTC393231:NTD393244 OCY393231:OCZ393244 OMU393231:OMV393244 OWQ393231:OWR393244 PGM393231:PGN393244 PQI393231:PQJ393244 QAE393231:QAF393244 QKA393231:QKB393244 QTW393231:QTX393244 RDS393231:RDT393244 RNO393231:RNP393244 RXK393231:RXL393244 SHG393231:SHH393244 SRC393231:SRD393244 TAY393231:TAZ393244 TKU393231:TKV393244 TUQ393231:TUR393244 UEM393231:UEN393244 UOI393231:UOJ393244 UYE393231:UYF393244 VIA393231:VIB393244 VRW393231:VRX393244 WBS393231:WBT393244 WLO393231:WLP393244 WVK393231:WVL393244 C458767:D458780 IY458767:IZ458780 SU458767:SV458780 ACQ458767:ACR458780 AMM458767:AMN458780 AWI458767:AWJ458780 BGE458767:BGF458780 BQA458767:BQB458780 BZW458767:BZX458780 CJS458767:CJT458780 CTO458767:CTP458780 DDK458767:DDL458780 DNG458767:DNH458780 DXC458767:DXD458780 EGY458767:EGZ458780 EQU458767:EQV458780 FAQ458767:FAR458780 FKM458767:FKN458780 FUI458767:FUJ458780 GEE458767:GEF458780 GOA458767:GOB458780 GXW458767:GXX458780 HHS458767:HHT458780 HRO458767:HRP458780 IBK458767:IBL458780 ILG458767:ILH458780 IVC458767:IVD458780 JEY458767:JEZ458780 JOU458767:JOV458780 JYQ458767:JYR458780 KIM458767:KIN458780 KSI458767:KSJ458780 LCE458767:LCF458780 LMA458767:LMB458780 LVW458767:LVX458780 MFS458767:MFT458780 MPO458767:MPP458780 MZK458767:MZL458780 NJG458767:NJH458780 NTC458767:NTD458780 OCY458767:OCZ458780 OMU458767:OMV458780 OWQ458767:OWR458780 PGM458767:PGN458780 PQI458767:PQJ458780 QAE458767:QAF458780 QKA458767:QKB458780 QTW458767:QTX458780 RDS458767:RDT458780 RNO458767:RNP458780 RXK458767:RXL458780 SHG458767:SHH458780 SRC458767:SRD458780 TAY458767:TAZ458780 TKU458767:TKV458780 TUQ458767:TUR458780 UEM458767:UEN458780 UOI458767:UOJ458780 UYE458767:UYF458780 VIA458767:VIB458780 VRW458767:VRX458780 WBS458767:WBT458780 WLO458767:WLP458780 WVK458767:WVL458780 C524303:D524316 IY524303:IZ524316 SU524303:SV524316 ACQ524303:ACR524316 AMM524303:AMN524316 AWI524303:AWJ524316 BGE524303:BGF524316 BQA524303:BQB524316 BZW524303:BZX524316 CJS524303:CJT524316 CTO524303:CTP524316 DDK524303:DDL524316 DNG524303:DNH524316 DXC524303:DXD524316 EGY524303:EGZ524316 EQU524303:EQV524316 FAQ524303:FAR524316 FKM524303:FKN524316 FUI524303:FUJ524316 GEE524303:GEF524316 GOA524303:GOB524316 GXW524303:GXX524316 HHS524303:HHT524316 HRO524303:HRP524316 IBK524303:IBL524316 ILG524303:ILH524316 IVC524303:IVD524316 JEY524303:JEZ524316 JOU524303:JOV524316 JYQ524303:JYR524316 KIM524303:KIN524316 KSI524303:KSJ524316 LCE524303:LCF524316 LMA524303:LMB524316 LVW524303:LVX524316 MFS524303:MFT524316 MPO524303:MPP524316 MZK524303:MZL524316 NJG524303:NJH524316 NTC524303:NTD524316 OCY524303:OCZ524316 OMU524303:OMV524316 OWQ524303:OWR524316 PGM524303:PGN524316 PQI524303:PQJ524316 QAE524303:QAF524316 QKA524303:QKB524316 QTW524303:QTX524316 RDS524303:RDT524316 RNO524303:RNP524316 RXK524303:RXL524316 SHG524303:SHH524316 SRC524303:SRD524316 TAY524303:TAZ524316 TKU524303:TKV524316 TUQ524303:TUR524316 UEM524303:UEN524316 UOI524303:UOJ524316 UYE524303:UYF524316 VIA524303:VIB524316 VRW524303:VRX524316 WBS524303:WBT524316 WLO524303:WLP524316 WVK524303:WVL524316 C589839:D589852 IY589839:IZ589852 SU589839:SV589852 ACQ589839:ACR589852 AMM589839:AMN589852 AWI589839:AWJ589852 BGE589839:BGF589852 BQA589839:BQB589852 BZW589839:BZX589852 CJS589839:CJT589852 CTO589839:CTP589852 DDK589839:DDL589852 DNG589839:DNH589852 DXC589839:DXD589852 EGY589839:EGZ589852 EQU589839:EQV589852 FAQ589839:FAR589852 FKM589839:FKN589852 FUI589839:FUJ589852 GEE589839:GEF589852 GOA589839:GOB589852 GXW589839:GXX589852 HHS589839:HHT589852 HRO589839:HRP589852 IBK589839:IBL589852 ILG589839:ILH589852 IVC589839:IVD589852 JEY589839:JEZ589852 JOU589839:JOV589852 JYQ589839:JYR589852 KIM589839:KIN589852 KSI589839:KSJ589852 LCE589839:LCF589852 LMA589839:LMB589852 LVW589839:LVX589852 MFS589839:MFT589852 MPO589839:MPP589852 MZK589839:MZL589852 NJG589839:NJH589852 NTC589839:NTD589852 OCY589839:OCZ589852 OMU589839:OMV589852 OWQ589839:OWR589852 PGM589839:PGN589852 PQI589839:PQJ589852 QAE589839:QAF589852 QKA589839:QKB589852 QTW589839:QTX589852 RDS589839:RDT589852 RNO589839:RNP589852 RXK589839:RXL589852 SHG589839:SHH589852 SRC589839:SRD589852 TAY589839:TAZ589852 TKU589839:TKV589852 TUQ589839:TUR589852 UEM589839:UEN589852 UOI589839:UOJ589852 UYE589839:UYF589852 VIA589839:VIB589852 VRW589839:VRX589852 WBS589839:WBT589852 WLO589839:WLP589852 WVK589839:WVL589852 C655375:D655388 IY655375:IZ655388 SU655375:SV655388 ACQ655375:ACR655388 AMM655375:AMN655388 AWI655375:AWJ655388 BGE655375:BGF655388 BQA655375:BQB655388 BZW655375:BZX655388 CJS655375:CJT655388 CTO655375:CTP655388 DDK655375:DDL655388 DNG655375:DNH655388 DXC655375:DXD655388 EGY655375:EGZ655388 EQU655375:EQV655388 FAQ655375:FAR655388 FKM655375:FKN655388 FUI655375:FUJ655388 GEE655375:GEF655388 GOA655375:GOB655388 GXW655375:GXX655388 HHS655375:HHT655388 HRO655375:HRP655388 IBK655375:IBL655388 ILG655375:ILH655388 IVC655375:IVD655388 JEY655375:JEZ655388 JOU655375:JOV655388 JYQ655375:JYR655388 KIM655375:KIN655388 KSI655375:KSJ655388 LCE655375:LCF655388 LMA655375:LMB655388 LVW655375:LVX655388 MFS655375:MFT655388 MPO655375:MPP655388 MZK655375:MZL655388 NJG655375:NJH655388 NTC655375:NTD655388 OCY655375:OCZ655388 OMU655375:OMV655388 OWQ655375:OWR655388 PGM655375:PGN655388 PQI655375:PQJ655388 QAE655375:QAF655388 QKA655375:QKB655388 QTW655375:QTX655388 RDS655375:RDT655388 RNO655375:RNP655388 RXK655375:RXL655388 SHG655375:SHH655388 SRC655375:SRD655388 TAY655375:TAZ655388 TKU655375:TKV655388 TUQ655375:TUR655388 UEM655375:UEN655388 UOI655375:UOJ655388 UYE655375:UYF655388 VIA655375:VIB655388 VRW655375:VRX655388 WBS655375:WBT655388 WLO655375:WLP655388 WVK655375:WVL655388 C720911:D720924 IY720911:IZ720924 SU720911:SV720924 ACQ720911:ACR720924 AMM720911:AMN720924 AWI720911:AWJ720924 BGE720911:BGF720924 BQA720911:BQB720924 BZW720911:BZX720924 CJS720911:CJT720924 CTO720911:CTP720924 DDK720911:DDL720924 DNG720911:DNH720924 DXC720911:DXD720924 EGY720911:EGZ720924 EQU720911:EQV720924 FAQ720911:FAR720924 FKM720911:FKN720924 FUI720911:FUJ720924 GEE720911:GEF720924 GOA720911:GOB720924 GXW720911:GXX720924 HHS720911:HHT720924 HRO720911:HRP720924 IBK720911:IBL720924 ILG720911:ILH720924 IVC720911:IVD720924 JEY720911:JEZ720924 JOU720911:JOV720924 JYQ720911:JYR720924 KIM720911:KIN720924 KSI720911:KSJ720924 LCE720911:LCF720924 LMA720911:LMB720924 LVW720911:LVX720924 MFS720911:MFT720924 MPO720911:MPP720924 MZK720911:MZL720924 NJG720911:NJH720924 NTC720911:NTD720924 OCY720911:OCZ720924 OMU720911:OMV720924 OWQ720911:OWR720924 PGM720911:PGN720924 PQI720911:PQJ720924 QAE720911:QAF720924 QKA720911:QKB720924 QTW720911:QTX720924 RDS720911:RDT720924 RNO720911:RNP720924 RXK720911:RXL720924 SHG720911:SHH720924 SRC720911:SRD720924 TAY720911:TAZ720924 TKU720911:TKV720924 TUQ720911:TUR720924 UEM720911:UEN720924 UOI720911:UOJ720924 UYE720911:UYF720924 VIA720911:VIB720924 VRW720911:VRX720924 WBS720911:WBT720924 WLO720911:WLP720924 WVK720911:WVL720924 C786447:D786460 IY786447:IZ786460 SU786447:SV786460 ACQ786447:ACR786460 AMM786447:AMN786460 AWI786447:AWJ786460 BGE786447:BGF786460 BQA786447:BQB786460 BZW786447:BZX786460 CJS786447:CJT786460 CTO786447:CTP786460 DDK786447:DDL786460 DNG786447:DNH786460 DXC786447:DXD786460 EGY786447:EGZ786460 EQU786447:EQV786460 FAQ786447:FAR786460 FKM786447:FKN786460 FUI786447:FUJ786460 GEE786447:GEF786460 GOA786447:GOB786460 GXW786447:GXX786460 HHS786447:HHT786460 HRO786447:HRP786460 IBK786447:IBL786460 ILG786447:ILH786460 IVC786447:IVD786460 JEY786447:JEZ786460 JOU786447:JOV786460 JYQ786447:JYR786460 KIM786447:KIN786460 KSI786447:KSJ786460 LCE786447:LCF786460 LMA786447:LMB786460 LVW786447:LVX786460 MFS786447:MFT786460 MPO786447:MPP786460 MZK786447:MZL786460 NJG786447:NJH786460 NTC786447:NTD786460 OCY786447:OCZ786460 OMU786447:OMV786460 OWQ786447:OWR786460 PGM786447:PGN786460 PQI786447:PQJ786460 QAE786447:QAF786460 QKA786447:QKB786460 QTW786447:QTX786460 RDS786447:RDT786460 RNO786447:RNP786460 RXK786447:RXL786460 SHG786447:SHH786460 SRC786447:SRD786460 TAY786447:TAZ786460 TKU786447:TKV786460 TUQ786447:TUR786460 UEM786447:UEN786460 UOI786447:UOJ786460 UYE786447:UYF786460 VIA786447:VIB786460 VRW786447:VRX786460 WBS786447:WBT786460 WLO786447:WLP786460 WVK786447:WVL786460 C851983:D851996 IY851983:IZ851996 SU851983:SV851996 ACQ851983:ACR851996 AMM851983:AMN851996 AWI851983:AWJ851996 BGE851983:BGF851996 BQA851983:BQB851996 BZW851983:BZX851996 CJS851983:CJT851996 CTO851983:CTP851996 DDK851983:DDL851996 DNG851983:DNH851996 DXC851983:DXD851996 EGY851983:EGZ851996 EQU851983:EQV851996 FAQ851983:FAR851996 FKM851983:FKN851996 FUI851983:FUJ851996 GEE851983:GEF851996 GOA851983:GOB851996 GXW851983:GXX851996 HHS851983:HHT851996 HRO851983:HRP851996 IBK851983:IBL851996 ILG851983:ILH851996 IVC851983:IVD851996 JEY851983:JEZ851996 JOU851983:JOV851996 JYQ851983:JYR851996 KIM851983:KIN851996 KSI851983:KSJ851996 LCE851983:LCF851996 LMA851983:LMB851996 LVW851983:LVX851996 MFS851983:MFT851996 MPO851983:MPP851996 MZK851983:MZL851996 NJG851983:NJH851996 NTC851983:NTD851996 OCY851983:OCZ851996 OMU851983:OMV851996 OWQ851983:OWR851996 PGM851983:PGN851996 PQI851983:PQJ851996 QAE851983:QAF851996 QKA851983:QKB851996 QTW851983:QTX851996 RDS851983:RDT851996 RNO851983:RNP851996 RXK851983:RXL851996 SHG851983:SHH851996 SRC851983:SRD851996 TAY851983:TAZ851996 TKU851983:TKV851996 TUQ851983:TUR851996 UEM851983:UEN851996 UOI851983:UOJ851996 UYE851983:UYF851996 VIA851983:VIB851996 VRW851983:VRX851996 WBS851983:WBT851996 WLO851983:WLP851996 WVK851983:WVL851996 C917519:D917532 IY917519:IZ917532 SU917519:SV917532 ACQ917519:ACR917532 AMM917519:AMN917532 AWI917519:AWJ917532 BGE917519:BGF917532 BQA917519:BQB917532 BZW917519:BZX917532 CJS917519:CJT917532 CTO917519:CTP917532 DDK917519:DDL917532 DNG917519:DNH917532 DXC917519:DXD917532 EGY917519:EGZ917532 EQU917519:EQV917532 FAQ917519:FAR917532 FKM917519:FKN917532 FUI917519:FUJ917532 GEE917519:GEF917532 GOA917519:GOB917532 GXW917519:GXX917532 HHS917519:HHT917532 HRO917519:HRP917532 IBK917519:IBL917532 ILG917519:ILH917532 IVC917519:IVD917532 JEY917519:JEZ917532 JOU917519:JOV917532 JYQ917519:JYR917532 KIM917519:KIN917532 KSI917519:KSJ917532 LCE917519:LCF917532 LMA917519:LMB917532 LVW917519:LVX917532 MFS917519:MFT917532 MPO917519:MPP917532 MZK917519:MZL917532 NJG917519:NJH917532 NTC917519:NTD917532 OCY917519:OCZ917532 OMU917519:OMV917532 OWQ917519:OWR917532 PGM917519:PGN917532 PQI917519:PQJ917532 QAE917519:QAF917532 QKA917519:QKB917532 QTW917519:QTX917532 RDS917519:RDT917532 RNO917519:RNP917532 RXK917519:RXL917532 SHG917519:SHH917532 SRC917519:SRD917532 TAY917519:TAZ917532 TKU917519:TKV917532 TUQ917519:TUR917532 UEM917519:UEN917532 UOI917519:UOJ917532 UYE917519:UYF917532 VIA917519:VIB917532 VRW917519:VRX917532 WBS917519:WBT917532 WLO917519:WLP917532 WVK917519:WVL917532 C983055:D983068 IY983055:IZ983068 SU983055:SV983068 ACQ983055:ACR983068 AMM983055:AMN983068 AWI983055:AWJ983068 BGE983055:BGF983068 BQA983055:BQB983068 BZW983055:BZX983068 CJS983055:CJT983068 CTO983055:CTP983068 DDK983055:DDL983068 DNG983055:DNH983068 DXC983055:DXD983068 EGY983055:EGZ983068 EQU983055:EQV983068 FAQ983055:FAR983068 FKM983055:FKN983068 FUI983055:FUJ983068 GEE983055:GEF983068 GOA983055:GOB983068 GXW983055:GXX983068 HHS983055:HHT983068 HRO983055:HRP983068 IBK983055:IBL983068 ILG983055:ILH983068 IVC983055:IVD983068 JEY983055:JEZ983068 JOU983055:JOV983068 JYQ983055:JYR983068 KIM983055:KIN983068 KSI983055:KSJ983068 LCE983055:LCF983068 LMA983055:LMB983068 LVW983055:LVX983068 MFS983055:MFT983068 MPO983055:MPP983068 MZK983055:MZL983068 NJG983055:NJH983068 NTC983055:NTD983068 OCY983055:OCZ983068 OMU983055:OMV983068 OWQ983055:OWR983068 PGM983055:PGN983068 PQI983055:PQJ983068 QAE983055:QAF983068 QKA983055:QKB983068 QTW983055:QTX983068 RDS983055:RDT983068 RNO983055:RNP983068 RXK983055:RXL983068 SHG983055:SHH983068 SRC983055:SRD983068 TAY983055:TAZ983068 TKU983055:TKV983068 TUQ983055:TUR983068 UEM983055:UEN983068 UOI983055:UOJ983068 UYE983055:UYF983068 VIA983055:VIB983068 VRW983055:VRX983068 WBS983055:WBT983068 WLO983055:WLP983068 WVK983055:WVL983068 E15:E26 JA15:JA26 SW15:SW26 ACS15:ACS26 AMO15:AMO26 AWK15:AWK26 BGG15:BGG26 BQC15:BQC26 BZY15:BZY26 CJU15:CJU26 CTQ15:CTQ26 DDM15:DDM26 DNI15:DNI26 DXE15:DXE26 EHA15:EHA26 EQW15:EQW26 FAS15:FAS26 FKO15:FKO26 FUK15:FUK26 GEG15:GEG26 GOC15:GOC26 GXY15:GXY26 HHU15:HHU26 HRQ15:HRQ26 IBM15:IBM26 ILI15:ILI26 IVE15:IVE26 JFA15:JFA26 JOW15:JOW26 JYS15:JYS26 KIO15:KIO26 KSK15:KSK26 LCG15:LCG26 LMC15:LMC26 LVY15:LVY26 MFU15:MFU26 MPQ15:MPQ26 MZM15:MZM26 NJI15:NJI26 NTE15:NTE26 ODA15:ODA26 OMW15:OMW26 OWS15:OWS26 PGO15:PGO26 PQK15:PQK26 QAG15:QAG26 QKC15:QKC26 QTY15:QTY26 RDU15:RDU26 RNQ15:RNQ26 RXM15:RXM26 SHI15:SHI26 SRE15:SRE26 TBA15:TBA26 TKW15:TKW26 TUS15:TUS26 UEO15:UEO26 UOK15:UOK26 UYG15:UYG26 VIC15:VIC26 VRY15:VRY26 WBU15:WBU26 WLQ15:WLQ26 WVM15:WVM26 E65551:E65562 JA65551:JA65562 SW65551:SW65562 ACS65551:ACS65562 AMO65551:AMO65562 AWK65551:AWK65562 BGG65551:BGG65562 BQC65551:BQC65562 BZY65551:BZY65562 CJU65551:CJU65562 CTQ65551:CTQ65562 DDM65551:DDM65562 DNI65551:DNI65562 DXE65551:DXE65562 EHA65551:EHA65562 EQW65551:EQW65562 FAS65551:FAS65562 FKO65551:FKO65562 FUK65551:FUK65562 GEG65551:GEG65562 GOC65551:GOC65562 GXY65551:GXY65562 HHU65551:HHU65562 HRQ65551:HRQ65562 IBM65551:IBM65562 ILI65551:ILI65562 IVE65551:IVE65562 JFA65551:JFA65562 JOW65551:JOW65562 JYS65551:JYS65562 KIO65551:KIO65562 KSK65551:KSK65562 LCG65551:LCG65562 LMC65551:LMC65562 LVY65551:LVY65562 MFU65551:MFU65562 MPQ65551:MPQ65562 MZM65551:MZM65562 NJI65551:NJI65562 NTE65551:NTE65562 ODA65551:ODA65562 OMW65551:OMW65562 OWS65551:OWS65562 PGO65551:PGO65562 PQK65551:PQK65562 QAG65551:QAG65562 QKC65551:QKC65562 QTY65551:QTY65562 RDU65551:RDU65562 RNQ65551:RNQ65562 RXM65551:RXM65562 SHI65551:SHI65562 SRE65551:SRE65562 TBA65551:TBA65562 TKW65551:TKW65562 TUS65551:TUS65562 UEO65551:UEO65562 UOK65551:UOK65562 UYG65551:UYG65562 VIC65551:VIC65562 VRY65551:VRY65562 WBU65551:WBU65562 WLQ65551:WLQ65562 WVM65551:WVM65562 E131087:E131098 JA131087:JA131098 SW131087:SW131098 ACS131087:ACS131098 AMO131087:AMO131098 AWK131087:AWK131098 BGG131087:BGG131098 BQC131087:BQC131098 BZY131087:BZY131098 CJU131087:CJU131098 CTQ131087:CTQ131098 DDM131087:DDM131098 DNI131087:DNI131098 DXE131087:DXE131098 EHA131087:EHA131098 EQW131087:EQW131098 FAS131087:FAS131098 FKO131087:FKO131098 FUK131087:FUK131098 GEG131087:GEG131098 GOC131087:GOC131098 GXY131087:GXY131098 HHU131087:HHU131098 HRQ131087:HRQ131098 IBM131087:IBM131098 ILI131087:ILI131098 IVE131087:IVE131098 JFA131087:JFA131098 JOW131087:JOW131098 JYS131087:JYS131098 KIO131087:KIO131098 KSK131087:KSK131098 LCG131087:LCG131098 LMC131087:LMC131098 LVY131087:LVY131098 MFU131087:MFU131098 MPQ131087:MPQ131098 MZM131087:MZM131098 NJI131087:NJI131098 NTE131087:NTE131098 ODA131087:ODA131098 OMW131087:OMW131098 OWS131087:OWS131098 PGO131087:PGO131098 PQK131087:PQK131098 QAG131087:QAG131098 QKC131087:QKC131098 QTY131087:QTY131098 RDU131087:RDU131098 RNQ131087:RNQ131098 RXM131087:RXM131098 SHI131087:SHI131098 SRE131087:SRE131098 TBA131087:TBA131098 TKW131087:TKW131098 TUS131087:TUS131098 UEO131087:UEO131098 UOK131087:UOK131098 UYG131087:UYG131098 VIC131087:VIC131098 VRY131087:VRY131098 WBU131087:WBU131098 WLQ131087:WLQ131098 WVM131087:WVM131098 E196623:E196634 JA196623:JA196634 SW196623:SW196634 ACS196623:ACS196634 AMO196623:AMO196634 AWK196623:AWK196634 BGG196623:BGG196634 BQC196623:BQC196634 BZY196623:BZY196634 CJU196623:CJU196634 CTQ196623:CTQ196634 DDM196623:DDM196634 DNI196623:DNI196634 DXE196623:DXE196634 EHA196623:EHA196634 EQW196623:EQW196634 FAS196623:FAS196634 FKO196623:FKO196634 FUK196623:FUK196634 GEG196623:GEG196634 GOC196623:GOC196634 GXY196623:GXY196634 HHU196623:HHU196634 HRQ196623:HRQ196634 IBM196623:IBM196634 ILI196623:ILI196634 IVE196623:IVE196634 JFA196623:JFA196634 JOW196623:JOW196634 JYS196623:JYS196634 KIO196623:KIO196634 KSK196623:KSK196634 LCG196623:LCG196634 LMC196623:LMC196634 LVY196623:LVY196634 MFU196623:MFU196634 MPQ196623:MPQ196634 MZM196623:MZM196634 NJI196623:NJI196634 NTE196623:NTE196634 ODA196623:ODA196634 OMW196623:OMW196634 OWS196623:OWS196634 PGO196623:PGO196634 PQK196623:PQK196634 QAG196623:QAG196634 QKC196623:QKC196634 QTY196623:QTY196634 RDU196623:RDU196634 RNQ196623:RNQ196634 RXM196623:RXM196634 SHI196623:SHI196634 SRE196623:SRE196634 TBA196623:TBA196634 TKW196623:TKW196634 TUS196623:TUS196634 UEO196623:UEO196634 UOK196623:UOK196634 UYG196623:UYG196634 VIC196623:VIC196634 VRY196623:VRY196634 WBU196623:WBU196634 WLQ196623:WLQ196634 WVM196623:WVM196634 E262159:E262170 JA262159:JA262170 SW262159:SW262170 ACS262159:ACS262170 AMO262159:AMO262170 AWK262159:AWK262170 BGG262159:BGG262170 BQC262159:BQC262170 BZY262159:BZY262170 CJU262159:CJU262170 CTQ262159:CTQ262170 DDM262159:DDM262170 DNI262159:DNI262170 DXE262159:DXE262170 EHA262159:EHA262170 EQW262159:EQW262170 FAS262159:FAS262170 FKO262159:FKO262170 FUK262159:FUK262170 GEG262159:GEG262170 GOC262159:GOC262170 GXY262159:GXY262170 HHU262159:HHU262170 HRQ262159:HRQ262170 IBM262159:IBM262170 ILI262159:ILI262170 IVE262159:IVE262170 JFA262159:JFA262170 JOW262159:JOW262170 JYS262159:JYS262170 KIO262159:KIO262170 KSK262159:KSK262170 LCG262159:LCG262170 LMC262159:LMC262170 LVY262159:LVY262170 MFU262159:MFU262170 MPQ262159:MPQ262170 MZM262159:MZM262170 NJI262159:NJI262170 NTE262159:NTE262170 ODA262159:ODA262170 OMW262159:OMW262170 OWS262159:OWS262170 PGO262159:PGO262170 PQK262159:PQK262170 QAG262159:QAG262170 QKC262159:QKC262170 QTY262159:QTY262170 RDU262159:RDU262170 RNQ262159:RNQ262170 RXM262159:RXM262170 SHI262159:SHI262170 SRE262159:SRE262170 TBA262159:TBA262170 TKW262159:TKW262170 TUS262159:TUS262170 UEO262159:UEO262170 UOK262159:UOK262170 UYG262159:UYG262170 VIC262159:VIC262170 VRY262159:VRY262170 WBU262159:WBU262170 WLQ262159:WLQ262170 WVM262159:WVM262170 E327695:E327706 JA327695:JA327706 SW327695:SW327706 ACS327695:ACS327706 AMO327695:AMO327706 AWK327695:AWK327706 BGG327695:BGG327706 BQC327695:BQC327706 BZY327695:BZY327706 CJU327695:CJU327706 CTQ327695:CTQ327706 DDM327695:DDM327706 DNI327695:DNI327706 DXE327695:DXE327706 EHA327695:EHA327706 EQW327695:EQW327706 FAS327695:FAS327706 FKO327695:FKO327706 FUK327695:FUK327706 GEG327695:GEG327706 GOC327695:GOC327706 GXY327695:GXY327706 HHU327695:HHU327706 HRQ327695:HRQ327706 IBM327695:IBM327706 ILI327695:ILI327706 IVE327695:IVE327706 JFA327695:JFA327706 JOW327695:JOW327706 JYS327695:JYS327706 KIO327695:KIO327706 KSK327695:KSK327706 LCG327695:LCG327706 LMC327695:LMC327706 LVY327695:LVY327706 MFU327695:MFU327706 MPQ327695:MPQ327706 MZM327695:MZM327706 NJI327695:NJI327706 NTE327695:NTE327706 ODA327695:ODA327706 OMW327695:OMW327706 OWS327695:OWS327706 PGO327695:PGO327706 PQK327695:PQK327706 QAG327695:QAG327706 QKC327695:QKC327706 QTY327695:QTY327706 RDU327695:RDU327706 RNQ327695:RNQ327706 RXM327695:RXM327706 SHI327695:SHI327706 SRE327695:SRE327706 TBA327695:TBA327706 TKW327695:TKW327706 TUS327695:TUS327706 UEO327695:UEO327706 UOK327695:UOK327706 UYG327695:UYG327706 VIC327695:VIC327706 VRY327695:VRY327706 WBU327695:WBU327706 WLQ327695:WLQ327706 WVM327695:WVM327706 E393231:E393242 JA393231:JA393242 SW393231:SW393242 ACS393231:ACS393242 AMO393231:AMO393242 AWK393231:AWK393242 BGG393231:BGG393242 BQC393231:BQC393242 BZY393231:BZY393242 CJU393231:CJU393242 CTQ393231:CTQ393242 DDM393231:DDM393242 DNI393231:DNI393242 DXE393231:DXE393242 EHA393231:EHA393242 EQW393231:EQW393242 FAS393231:FAS393242 FKO393231:FKO393242 FUK393231:FUK393242 GEG393231:GEG393242 GOC393231:GOC393242 GXY393231:GXY393242 HHU393231:HHU393242 HRQ393231:HRQ393242 IBM393231:IBM393242 ILI393231:ILI393242 IVE393231:IVE393242 JFA393231:JFA393242 JOW393231:JOW393242 JYS393231:JYS393242 KIO393231:KIO393242 KSK393231:KSK393242 LCG393231:LCG393242 LMC393231:LMC393242 LVY393231:LVY393242 MFU393231:MFU393242 MPQ393231:MPQ393242 MZM393231:MZM393242 NJI393231:NJI393242 NTE393231:NTE393242 ODA393231:ODA393242 OMW393231:OMW393242 OWS393231:OWS393242 PGO393231:PGO393242 PQK393231:PQK393242 QAG393231:QAG393242 QKC393231:QKC393242 QTY393231:QTY393242 RDU393231:RDU393242 RNQ393231:RNQ393242 RXM393231:RXM393242 SHI393231:SHI393242 SRE393231:SRE393242 TBA393231:TBA393242 TKW393231:TKW393242 TUS393231:TUS393242 UEO393231:UEO393242 UOK393231:UOK393242 UYG393231:UYG393242 VIC393231:VIC393242 VRY393231:VRY393242 WBU393231:WBU393242 WLQ393231:WLQ393242 WVM393231:WVM393242 E458767:E458778 JA458767:JA458778 SW458767:SW458778 ACS458767:ACS458778 AMO458767:AMO458778 AWK458767:AWK458778 BGG458767:BGG458778 BQC458767:BQC458778 BZY458767:BZY458778 CJU458767:CJU458778 CTQ458767:CTQ458778 DDM458767:DDM458778 DNI458767:DNI458778 DXE458767:DXE458778 EHA458767:EHA458778 EQW458767:EQW458778 FAS458767:FAS458778 FKO458767:FKO458778 FUK458767:FUK458778 GEG458767:GEG458778 GOC458767:GOC458778 GXY458767:GXY458778 HHU458767:HHU458778 HRQ458767:HRQ458778 IBM458767:IBM458778 ILI458767:ILI458778 IVE458767:IVE458778 JFA458767:JFA458778 JOW458767:JOW458778 JYS458767:JYS458778 KIO458767:KIO458778 KSK458767:KSK458778 LCG458767:LCG458778 LMC458767:LMC458778 LVY458767:LVY458778 MFU458767:MFU458778 MPQ458767:MPQ458778 MZM458767:MZM458778 NJI458767:NJI458778 NTE458767:NTE458778 ODA458767:ODA458778 OMW458767:OMW458778 OWS458767:OWS458778 PGO458767:PGO458778 PQK458767:PQK458778 QAG458767:QAG458778 QKC458767:QKC458778 QTY458767:QTY458778 RDU458767:RDU458778 RNQ458767:RNQ458778 RXM458767:RXM458778 SHI458767:SHI458778 SRE458767:SRE458778 TBA458767:TBA458778 TKW458767:TKW458778 TUS458767:TUS458778 UEO458767:UEO458778 UOK458767:UOK458778 UYG458767:UYG458778 VIC458767:VIC458778 VRY458767:VRY458778 WBU458767:WBU458778 WLQ458767:WLQ458778 WVM458767:WVM458778 E524303:E524314 JA524303:JA524314 SW524303:SW524314 ACS524303:ACS524314 AMO524303:AMO524314 AWK524303:AWK524314 BGG524303:BGG524314 BQC524303:BQC524314 BZY524303:BZY524314 CJU524303:CJU524314 CTQ524303:CTQ524314 DDM524303:DDM524314 DNI524303:DNI524314 DXE524303:DXE524314 EHA524303:EHA524314 EQW524303:EQW524314 FAS524303:FAS524314 FKO524303:FKO524314 FUK524303:FUK524314 GEG524303:GEG524314 GOC524303:GOC524314 GXY524303:GXY524314 HHU524303:HHU524314 HRQ524303:HRQ524314 IBM524303:IBM524314 ILI524303:ILI524314 IVE524303:IVE524314 JFA524303:JFA524314 JOW524303:JOW524314 JYS524303:JYS524314 KIO524303:KIO524314 KSK524303:KSK524314 LCG524303:LCG524314 LMC524303:LMC524314 LVY524303:LVY524314 MFU524303:MFU524314 MPQ524303:MPQ524314 MZM524303:MZM524314 NJI524303:NJI524314 NTE524303:NTE524314 ODA524303:ODA524314 OMW524303:OMW524314 OWS524303:OWS524314 PGO524303:PGO524314 PQK524303:PQK524314 QAG524303:QAG524314 QKC524303:QKC524314 QTY524303:QTY524314 RDU524303:RDU524314 RNQ524303:RNQ524314 RXM524303:RXM524314 SHI524303:SHI524314 SRE524303:SRE524314 TBA524303:TBA524314 TKW524303:TKW524314 TUS524303:TUS524314 UEO524303:UEO524314 UOK524303:UOK524314 UYG524303:UYG524314 VIC524303:VIC524314 VRY524303:VRY524314 WBU524303:WBU524314 WLQ524303:WLQ524314 WVM524303:WVM524314 E589839:E589850 JA589839:JA589850 SW589839:SW589850 ACS589839:ACS589850 AMO589839:AMO589850 AWK589839:AWK589850 BGG589839:BGG589850 BQC589839:BQC589850 BZY589839:BZY589850 CJU589839:CJU589850 CTQ589839:CTQ589850 DDM589839:DDM589850 DNI589839:DNI589850 DXE589839:DXE589850 EHA589839:EHA589850 EQW589839:EQW589850 FAS589839:FAS589850 FKO589839:FKO589850 FUK589839:FUK589850 GEG589839:GEG589850 GOC589839:GOC589850 GXY589839:GXY589850 HHU589839:HHU589850 HRQ589839:HRQ589850 IBM589839:IBM589850 ILI589839:ILI589850 IVE589839:IVE589850 JFA589839:JFA589850 JOW589839:JOW589850 JYS589839:JYS589850 KIO589839:KIO589850 KSK589839:KSK589850 LCG589839:LCG589850 LMC589839:LMC589850 LVY589839:LVY589850 MFU589839:MFU589850 MPQ589839:MPQ589850 MZM589839:MZM589850 NJI589839:NJI589850 NTE589839:NTE589850 ODA589839:ODA589850 OMW589839:OMW589850 OWS589839:OWS589850 PGO589839:PGO589850 PQK589839:PQK589850 QAG589839:QAG589850 QKC589839:QKC589850 QTY589839:QTY589850 RDU589839:RDU589850 RNQ589839:RNQ589850 RXM589839:RXM589850 SHI589839:SHI589850 SRE589839:SRE589850 TBA589839:TBA589850 TKW589839:TKW589850 TUS589839:TUS589850 UEO589839:UEO589850 UOK589839:UOK589850 UYG589839:UYG589850 VIC589839:VIC589850 VRY589839:VRY589850 WBU589839:WBU589850 WLQ589839:WLQ589850 WVM589839:WVM589850 E655375:E655386 JA655375:JA655386 SW655375:SW655386 ACS655375:ACS655386 AMO655375:AMO655386 AWK655375:AWK655386 BGG655375:BGG655386 BQC655375:BQC655386 BZY655375:BZY655386 CJU655375:CJU655386 CTQ655375:CTQ655386 DDM655375:DDM655386 DNI655375:DNI655386 DXE655375:DXE655386 EHA655375:EHA655386 EQW655375:EQW655386 FAS655375:FAS655386 FKO655375:FKO655386 FUK655375:FUK655386 GEG655375:GEG655386 GOC655375:GOC655386 GXY655375:GXY655386 HHU655375:HHU655386 HRQ655375:HRQ655386 IBM655375:IBM655386 ILI655375:ILI655386 IVE655375:IVE655386 JFA655375:JFA655386 JOW655375:JOW655386 JYS655375:JYS655386 KIO655375:KIO655386 KSK655375:KSK655386 LCG655375:LCG655386 LMC655375:LMC655386 LVY655375:LVY655386 MFU655375:MFU655386 MPQ655375:MPQ655386 MZM655375:MZM655386 NJI655375:NJI655386 NTE655375:NTE655386 ODA655375:ODA655386 OMW655375:OMW655386 OWS655375:OWS655386 PGO655375:PGO655386 PQK655375:PQK655386 QAG655375:QAG655386 QKC655375:QKC655386 QTY655375:QTY655386 RDU655375:RDU655386 RNQ655375:RNQ655386 RXM655375:RXM655386 SHI655375:SHI655386 SRE655375:SRE655386 TBA655375:TBA655386 TKW655375:TKW655386 TUS655375:TUS655386 UEO655375:UEO655386 UOK655375:UOK655386 UYG655375:UYG655386 VIC655375:VIC655386 VRY655375:VRY655386 WBU655375:WBU655386 WLQ655375:WLQ655386 WVM655375:WVM655386 E720911:E720922 JA720911:JA720922 SW720911:SW720922 ACS720911:ACS720922 AMO720911:AMO720922 AWK720911:AWK720922 BGG720911:BGG720922 BQC720911:BQC720922 BZY720911:BZY720922 CJU720911:CJU720922 CTQ720911:CTQ720922 DDM720911:DDM720922 DNI720911:DNI720922 DXE720911:DXE720922 EHA720911:EHA720922 EQW720911:EQW720922 FAS720911:FAS720922 FKO720911:FKO720922 FUK720911:FUK720922 GEG720911:GEG720922 GOC720911:GOC720922 GXY720911:GXY720922 HHU720911:HHU720922 HRQ720911:HRQ720922 IBM720911:IBM720922 ILI720911:ILI720922 IVE720911:IVE720922 JFA720911:JFA720922 JOW720911:JOW720922 JYS720911:JYS720922 KIO720911:KIO720922 KSK720911:KSK720922 LCG720911:LCG720922 LMC720911:LMC720922 LVY720911:LVY720922 MFU720911:MFU720922 MPQ720911:MPQ720922 MZM720911:MZM720922 NJI720911:NJI720922 NTE720911:NTE720922 ODA720911:ODA720922 OMW720911:OMW720922 OWS720911:OWS720922 PGO720911:PGO720922 PQK720911:PQK720922 QAG720911:QAG720922 QKC720911:QKC720922 QTY720911:QTY720922 RDU720911:RDU720922 RNQ720911:RNQ720922 RXM720911:RXM720922 SHI720911:SHI720922 SRE720911:SRE720922 TBA720911:TBA720922 TKW720911:TKW720922 TUS720911:TUS720922 UEO720911:UEO720922 UOK720911:UOK720922 UYG720911:UYG720922 VIC720911:VIC720922 VRY720911:VRY720922 WBU720911:WBU720922 WLQ720911:WLQ720922 WVM720911:WVM720922 E786447:E786458 JA786447:JA786458 SW786447:SW786458 ACS786447:ACS786458 AMO786447:AMO786458 AWK786447:AWK786458 BGG786447:BGG786458 BQC786447:BQC786458 BZY786447:BZY786458 CJU786447:CJU786458 CTQ786447:CTQ786458 DDM786447:DDM786458 DNI786447:DNI786458 DXE786447:DXE786458 EHA786447:EHA786458 EQW786447:EQW786458 FAS786447:FAS786458 FKO786447:FKO786458 FUK786447:FUK786458 GEG786447:GEG786458 GOC786447:GOC786458 GXY786447:GXY786458 HHU786447:HHU786458 HRQ786447:HRQ786458 IBM786447:IBM786458 ILI786447:ILI786458 IVE786447:IVE786458 JFA786447:JFA786458 JOW786447:JOW786458 JYS786447:JYS786458 KIO786447:KIO786458 KSK786447:KSK786458 LCG786447:LCG786458 LMC786447:LMC786458 LVY786447:LVY786458 MFU786447:MFU786458 MPQ786447:MPQ786458 MZM786447:MZM786458 NJI786447:NJI786458 NTE786447:NTE786458 ODA786447:ODA786458 OMW786447:OMW786458 OWS786447:OWS786458 PGO786447:PGO786458 PQK786447:PQK786458 QAG786447:QAG786458 QKC786447:QKC786458 QTY786447:QTY786458 RDU786447:RDU786458 RNQ786447:RNQ786458 RXM786447:RXM786458 SHI786447:SHI786458 SRE786447:SRE786458 TBA786447:TBA786458 TKW786447:TKW786458 TUS786447:TUS786458 UEO786447:UEO786458 UOK786447:UOK786458 UYG786447:UYG786458 VIC786447:VIC786458 VRY786447:VRY786458 WBU786447:WBU786458 WLQ786447:WLQ786458 WVM786447:WVM786458 E851983:E851994 JA851983:JA851994 SW851983:SW851994 ACS851983:ACS851994 AMO851983:AMO851994 AWK851983:AWK851994 BGG851983:BGG851994 BQC851983:BQC851994 BZY851983:BZY851994 CJU851983:CJU851994 CTQ851983:CTQ851994 DDM851983:DDM851994 DNI851983:DNI851994 DXE851983:DXE851994 EHA851983:EHA851994 EQW851983:EQW851994 FAS851983:FAS851994 FKO851983:FKO851994 FUK851983:FUK851994 GEG851983:GEG851994 GOC851983:GOC851994 GXY851983:GXY851994 HHU851983:HHU851994 HRQ851983:HRQ851994 IBM851983:IBM851994 ILI851983:ILI851994 IVE851983:IVE851994 JFA851983:JFA851994 JOW851983:JOW851994 JYS851983:JYS851994 KIO851983:KIO851994 KSK851983:KSK851994 LCG851983:LCG851994 LMC851983:LMC851994 LVY851983:LVY851994 MFU851983:MFU851994 MPQ851983:MPQ851994 MZM851983:MZM851994 NJI851983:NJI851994 NTE851983:NTE851994 ODA851983:ODA851994 OMW851983:OMW851994 OWS851983:OWS851994 PGO851983:PGO851994 PQK851983:PQK851994 QAG851983:QAG851994 QKC851983:QKC851994 QTY851983:QTY851994 RDU851983:RDU851994 RNQ851983:RNQ851994 RXM851983:RXM851994 SHI851983:SHI851994 SRE851983:SRE851994 TBA851983:TBA851994 TKW851983:TKW851994 TUS851983:TUS851994 UEO851983:UEO851994 UOK851983:UOK851994 UYG851983:UYG851994 VIC851983:VIC851994 VRY851983:VRY851994 WBU851983:WBU851994 WLQ851983:WLQ851994 WVM851983:WVM851994 E917519:E917530 JA917519:JA917530 SW917519:SW917530 ACS917519:ACS917530 AMO917519:AMO917530 AWK917519:AWK917530 BGG917519:BGG917530 BQC917519:BQC917530 BZY917519:BZY917530 CJU917519:CJU917530 CTQ917519:CTQ917530 DDM917519:DDM917530 DNI917519:DNI917530 DXE917519:DXE917530 EHA917519:EHA917530 EQW917519:EQW917530 FAS917519:FAS917530 FKO917519:FKO917530 FUK917519:FUK917530 GEG917519:GEG917530 GOC917519:GOC917530 GXY917519:GXY917530 HHU917519:HHU917530 HRQ917519:HRQ917530 IBM917519:IBM917530 ILI917519:ILI917530 IVE917519:IVE917530 JFA917519:JFA917530 JOW917519:JOW917530 JYS917519:JYS917530 KIO917519:KIO917530 KSK917519:KSK917530 LCG917519:LCG917530 LMC917519:LMC917530 LVY917519:LVY917530 MFU917519:MFU917530 MPQ917519:MPQ917530 MZM917519:MZM917530 NJI917519:NJI917530 NTE917519:NTE917530 ODA917519:ODA917530 OMW917519:OMW917530 OWS917519:OWS917530 PGO917519:PGO917530 PQK917519:PQK917530 QAG917519:QAG917530 QKC917519:QKC917530 QTY917519:QTY917530 RDU917519:RDU917530 RNQ917519:RNQ917530 RXM917519:RXM917530 SHI917519:SHI917530 SRE917519:SRE917530 TBA917519:TBA917530 TKW917519:TKW917530 TUS917519:TUS917530 UEO917519:UEO917530 UOK917519:UOK917530 UYG917519:UYG917530 VIC917519:VIC917530 VRY917519:VRY917530 WBU917519:WBU917530 WLQ917519:WLQ917530 WVM917519:WVM917530 E983055:E983066 JA983055:JA983066 SW983055:SW983066 ACS983055:ACS983066 AMO983055:AMO983066 AWK983055:AWK983066 BGG983055:BGG983066 BQC983055:BQC983066 BZY983055:BZY983066 CJU983055:CJU983066 CTQ983055:CTQ983066 DDM983055:DDM983066 DNI983055:DNI983066 DXE983055:DXE983066 EHA983055:EHA983066 EQW983055:EQW983066 FAS983055:FAS983066 FKO983055:FKO983066 FUK983055:FUK983066 GEG983055:GEG983066 GOC983055:GOC983066 GXY983055:GXY983066 HHU983055:HHU983066 HRQ983055:HRQ983066 IBM983055:IBM983066 ILI983055:ILI983066 IVE983055:IVE983066 JFA983055:JFA983066 JOW983055:JOW983066 JYS983055:JYS983066 KIO983055:KIO983066 KSK983055:KSK983066 LCG983055:LCG983066 LMC983055:LMC983066 LVY983055:LVY983066 MFU983055:MFU983066 MPQ983055:MPQ983066 MZM983055:MZM983066 NJI983055:NJI983066 NTE983055:NTE983066 ODA983055:ODA983066 OMW983055:OMW983066 OWS983055:OWS983066 PGO983055:PGO983066 PQK983055:PQK983066 QAG983055:QAG983066 QKC983055:QKC983066 QTY983055:QTY983066 RDU983055:RDU983066 RNQ983055:RNQ983066 RXM983055:RXM983066 SHI983055:SHI983066 SRE983055:SRE983066 TBA983055:TBA983066 TKW983055:TKW983066 TUS983055:TUS983066 UEO983055:UEO983066 UOK983055:UOK983066 UYG983055:UYG983066 VIC983055:VIC983066 VRY983055:VRY983066 WBU983055:WBU983066 WLQ983055:WLQ983066 WVM983055:WVM983066 F15:F28 JB15:JB28 SX15:SX28 ACT15:ACT28 AMP15:AMP28 AWL15:AWL28 BGH15:BGH28 BQD15:BQD28 BZZ15:BZZ28 CJV15:CJV28 CTR15:CTR28 DDN15:DDN28 DNJ15:DNJ28 DXF15:DXF28 EHB15:EHB28 EQX15:EQX28 FAT15:FAT28 FKP15:FKP28 FUL15:FUL28 GEH15:GEH28 GOD15:GOD28 GXZ15:GXZ28 HHV15:HHV28 HRR15:HRR28 IBN15:IBN28 ILJ15:ILJ28 IVF15:IVF28 JFB15:JFB28 JOX15:JOX28 JYT15:JYT28 KIP15:KIP28 KSL15:KSL28 LCH15:LCH28 LMD15:LMD28 LVZ15:LVZ28 MFV15:MFV28 MPR15:MPR28 MZN15:MZN28 NJJ15:NJJ28 NTF15:NTF28 ODB15:ODB28 OMX15:OMX28 OWT15:OWT28 PGP15:PGP28 PQL15:PQL28 QAH15:QAH28 QKD15:QKD28 QTZ15:QTZ28 RDV15:RDV28 RNR15:RNR28 RXN15:RXN28 SHJ15:SHJ28 SRF15:SRF28 TBB15:TBB28 TKX15:TKX28 TUT15:TUT28 UEP15:UEP28 UOL15:UOL28 UYH15:UYH28 VID15:VID28 VRZ15:VRZ28 WBV15:WBV28 WLR15:WLR28 WVN15:WVN28 F65551:F65564 JB65551:JB65564 SX65551:SX65564 ACT65551:ACT65564 AMP65551:AMP65564 AWL65551:AWL65564 BGH65551:BGH65564 BQD65551:BQD65564 BZZ65551:BZZ65564 CJV65551:CJV65564 CTR65551:CTR65564 DDN65551:DDN65564 DNJ65551:DNJ65564 DXF65551:DXF65564 EHB65551:EHB65564 EQX65551:EQX65564 FAT65551:FAT65564 FKP65551:FKP65564 FUL65551:FUL65564 GEH65551:GEH65564 GOD65551:GOD65564 GXZ65551:GXZ65564 HHV65551:HHV65564 HRR65551:HRR65564 IBN65551:IBN65564 ILJ65551:ILJ65564 IVF65551:IVF65564 JFB65551:JFB65564 JOX65551:JOX65564 JYT65551:JYT65564 KIP65551:KIP65564 KSL65551:KSL65564 LCH65551:LCH65564 LMD65551:LMD65564 LVZ65551:LVZ65564 MFV65551:MFV65564 MPR65551:MPR65564 MZN65551:MZN65564 NJJ65551:NJJ65564 NTF65551:NTF65564 ODB65551:ODB65564 OMX65551:OMX65564 OWT65551:OWT65564 PGP65551:PGP65564 PQL65551:PQL65564 QAH65551:QAH65564 QKD65551:QKD65564 QTZ65551:QTZ65564 RDV65551:RDV65564 RNR65551:RNR65564 RXN65551:RXN65564 SHJ65551:SHJ65564 SRF65551:SRF65564 TBB65551:TBB65564 TKX65551:TKX65564 TUT65551:TUT65564 UEP65551:UEP65564 UOL65551:UOL65564 UYH65551:UYH65564 VID65551:VID65564 VRZ65551:VRZ65564 WBV65551:WBV65564 WLR65551:WLR65564 WVN65551:WVN65564 F131087:F131100 JB131087:JB131100 SX131087:SX131100 ACT131087:ACT131100 AMP131087:AMP131100 AWL131087:AWL131100 BGH131087:BGH131100 BQD131087:BQD131100 BZZ131087:BZZ131100 CJV131087:CJV131100 CTR131087:CTR131100 DDN131087:DDN131100 DNJ131087:DNJ131100 DXF131087:DXF131100 EHB131087:EHB131100 EQX131087:EQX131100 FAT131087:FAT131100 FKP131087:FKP131100 FUL131087:FUL131100 GEH131087:GEH131100 GOD131087:GOD131100 GXZ131087:GXZ131100 HHV131087:HHV131100 HRR131087:HRR131100 IBN131087:IBN131100 ILJ131087:ILJ131100 IVF131087:IVF131100 JFB131087:JFB131100 JOX131087:JOX131100 JYT131087:JYT131100 KIP131087:KIP131100 KSL131087:KSL131100 LCH131087:LCH131100 LMD131087:LMD131100 LVZ131087:LVZ131100 MFV131087:MFV131100 MPR131087:MPR131100 MZN131087:MZN131100 NJJ131087:NJJ131100 NTF131087:NTF131100 ODB131087:ODB131100 OMX131087:OMX131100 OWT131087:OWT131100 PGP131087:PGP131100 PQL131087:PQL131100 QAH131087:QAH131100 QKD131087:QKD131100 QTZ131087:QTZ131100 RDV131087:RDV131100 RNR131087:RNR131100 RXN131087:RXN131100 SHJ131087:SHJ131100 SRF131087:SRF131100 TBB131087:TBB131100 TKX131087:TKX131100 TUT131087:TUT131100 UEP131087:UEP131100 UOL131087:UOL131100 UYH131087:UYH131100 VID131087:VID131100 VRZ131087:VRZ131100 WBV131087:WBV131100 WLR131087:WLR131100 WVN131087:WVN131100 F196623:F196636 JB196623:JB196636 SX196623:SX196636 ACT196623:ACT196636 AMP196623:AMP196636 AWL196623:AWL196636 BGH196623:BGH196636 BQD196623:BQD196636 BZZ196623:BZZ196636 CJV196623:CJV196636 CTR196623:CTR196636 DDN196623:DDN196636 DNJ196623:DNJ196636 DXF196623:DXF196636 EHB196623:EHB196636 EQX196623:EQX196636 FAT196623:FAT196636 FKP196623:FKP196636 FUL196623:FUL196636 GEH196623:GEH196636 GOD196623:GOD196636 GXZ196623:GXZ196636 HHV196623:HHV196636 HRR196623:HRR196636 IBN196623:IBN196636 ILJ196623:ILJ196636 IVF196623:IVF196636 JFB196623:JFB196636 JOX196623:JOX196636 JYT196623:JYT196636 KIP196623:KIP196636 KSL196623:KSL196636 LCH196623:LCH196636 LMD196623:LMD196636 LVZ196623:LVZ196636 MFV196623:MFV196636 MPR196623:MPR196636 MZN196623:MZN196636 NJJ196623:NJJ196636 NTF196623:NTF196636 ODB196623:ODB196636 OMX196623:OMX196636 OWT196623:OWT196636 PGP196623:PGP196636 PQL196623:PQL196636 QAH196623:QAH196636 QKD196623:QKD196636 QTZ196623:QTZ196636 RDV196623:RDV196636 RNR196623:RNR196636 RXN196623:RXN196636 SHJ196623:SHJ196636 SRF196623:SRF196636 TBB196623:TBB196636 TKX196623:TKX196636 TUT196623:TUT196636 UEP196623:UEP196636 UOL196623:UOL196636 UYH196623:UYH196636 VID196623:VID196636 VRZ196623:VRZ196636 WBV196623:WBV196636 WLR196623:WLR196636 WVN196623:WVN196636 F262159:F262172 JB262159:JB262172 SX262159:SX262172 ACT262159:ACT262172 AMP262159:AMP262172 AWL262159:AWL262172 BGH262159:BGH262172 BQD262159:BQD262172 BZZ262159:BZZ262172 CJV262159:CJV262172 CTR262159:CTR262172 DDN262159:DDN262172 DNJ262159:DNJ262172 DXF262159:DXF262172 EHB262159:EHB262172 EQX262159:EQX262172 FAT262159:FAT262172 FKP262159:FKP262172 FUL262159:FUL262172 GEH262159:GEH262172 GOD262159:GOD262172 GXZ262159:GXZ262172 HHV262159:HHV262172 HRR262159:HRR262172 IBN262159:IBN262172 ILJ262159:ILJ262172 IVF262159:IVF262172 JFB262159:JFB262172 JOX262159:JOX262172 JYT262159:JYT262172 KIP262159:KIP262172 KSL262159:KSL262172 LCH262159:LCH262172 LMD262159:LMD262172 LVZ262159:LVZ262172 MFV262159:MFV262172 MPR262159:MPR262172 MZN262159:MZN262172 NJJ262159:NJJ262172 NTF262159:NTF262172 ODB262159:ODB262172 OMX262159:OMX262172 OWT262159:OWT262172 PGP262159:PGP262172 PQL262159:PQL262172 QAH262159:QAH262172 QKD262159:QKD262172 QTZ262159:QTZ262172 RDV262159:RDV262172 RNR262159:RNR262172 RXN262159:RXN262172 SHJ262159:SHJ262172 SRF262159:SRF262172 TBB262159:TBB262172 TKX262159:TKX262172 TUT262159:TUT262172 UEP262159:UEP262172 UOL262159:UOL262172 UYH262159:UYH262172 VID262159:VID262172 VRZ262159:VRZ262172 WBV262159:WBV262172 WLR262159:WLR262172 WVN262159:WVN262172 F327695:F327708 JB327695:JB327708 SX327695:SX327708 ACT327695:ACT327708 AMP327695:AMP327708 AWL327695:AWL327708 BGH327695:BGH327708 BQD327695:BQD327708 BZZ327695:BZZ327708 CJV327695:CJV327708 CTR327695:CTR327708 DDN327695:DDN327708 DNJ327695:DNJ327708 DXF327695:DXF327708 EHB327695:EHB327708 EQX327695:EQX327708 FAT327695:FAT327708 FKP327695:FKP327708 FUL327695:FUL327708 GEH327695:GEH327708 GOD327695:GOD327708 GXZ327695:GXZ327708 HHV327695:HHV327708 HRR327695:HRR327708 IBN327695:IBN327708 ILJ327695:ILJ327708 IVF327695:IVF327708 JFB327695:JFB327708 JOX327695:JOX327708 JYT327695:JYT327708 KIP327695:KIP327708 KSL327695:KSL327708 LCH327695:LCH327708 LMD327695:LMD327708 LVZ327695:LVZ327708 MFV327695:MFV327708 MPR327695:MPR327708 MZN327695:MZN327708 NJJ327695:NJJ327708 NTF327695:NTF327708 ODB327695:ODB327708 OMX327695:OMX327708 OWT327695:OWT327708 PGP327695:PGP327708 PQL327695:PQL327708 QAH327695:QAH327708 QKD327695:QKD327708 QTZ327695:QTZ327708 RDV327695:RDV327708 RNR327695:RNR327708 RXN327695:RXN327708 SHJ327695:SHJ327708 SRF327695:SRF327708 TBB327695:TBB327708 TKX327695:TKX327708 TUT327695:TUT327708 UEP327695:UEP327708 UOL327695:UOL327708 UYH327695:UYH327708 VID327695:VID327708 VRZ327695:VRZ327708 WBV327695:WBV327708 WLR327695:WLR327708 WVN327695:WVN327708 F393231:F393244 JB393231:JB393244 SX393231:SX393244 ACT393231:ACT393244 AMP393231:AMP393244 AWL393231:AWL393244 BGH393231:BGH393244 BQD393231:BQD393244 BZZ393231:BZZ393244 CJV393231:CJV393244 CTR393231:CTR393244 DDN393231:DDN393244 DNJ393231:DNJ393244 DXF393231:DXF393244 EHB393231:EHB393244 EQX393231:EQX393244 FAT393231:FAT393244 FKP393231:FKP393244 FUL393231:FUL393244 GEH393231:GEH393244 GOD393231:GOD393244 GXZ393231:GXZ393244 HHV393231:HHV393244 HRR393231:HRR393244 IBN393231:IBN393244 ILJ393231:ILJ393244 IVF393231:IVF393244 JFB393231:JFB393244 JOX393231:JOX393244 JYT393231:JYT393244 KIP393231:KIP393244 KSL393231:KSL393244 LCH393231:LCH393244 LMD393231:LMD393244 LVZ393231:LVZ393244 MFV393231:MFV393244 MPR393231:MPR393244 MZN393231:MZN393244 NJJ393231:NJJ393244 NTF393231:NTF393244 ODB393231:ODB393244 OMX393231:OMX393244 OWT393231:OWT393244 PGP393231:PGP393244 PQL393231:PQL393244 QAH393231:QAH393244 QKD393231:QKD393244 QTZ393231:QTZ393244 RDV393231:RDV393244 RNR393231:RNR393244 RXN393231:RXN393244 SHJ393231:SHJ393244 SRF393231:SRF393244 TBB393231:TBB393244 TKX393231:TKX393244 TUT393231:TUT393244 UEP393231:UEP393244 UOL393231:UOL393244 UYH393231:UYH393244 VID393231:VID393244 VRZ393231:VRZ393244 WBV393231:WBV393244 WLR393231:WLR393244 WVN393231:WVN393244 F458767:F458780 JB458767:JB458780 SX458767:SX458780 ACT458767:ACT458780 AMP458767:AMP458780 AWL458767:AWL458780 BGH458767:BGH458780 BQD458767:BQD458780 BZZ458767:BZZ458780 CJV458767:CJV458780 CTR458767:CTR458780 DDN458767:DDN458780 DNJ458767:DNJ458780 DXF458767:DXF458780 EHB458767:EHB458780 EQX458767:EQX458780 FAT458767:FAT458780 FKP458767:FKP458780 FUL458767:FUL458780 GEH458767:GEH458780 GOD458767:GOD458780 GXZ458767:GXZ458780 HHV458767:HHV458780 HRR458767:HRR458780 IBN458767:IBN458780 ILJ458767:ILJ458780 IVF458767:IVF458780 JFB458767:JFB458780 JOX458767:JOX458780 JYT458767:JYT458780 KIP458767:KIP458780 KSL458767:KSL458780 LCH458767:LCH458780 LMD458767:LMD458780 LVZ458767:LVZ458780 MFV458767:MFV458780 MPR458767:MPR458780 MZN458767:MZN458780 NJJ458767:NJJ458780 NTF458767:NTF458780 ODB458767:ODB458780 OMX458767:OMX458780 OWT458767:OWT458780 PGP458767:PGP458780 PQL458767:PQL458780 QAH458767:QAH458780 QKD458767:QKD458780 QTZ458767:QTZ458780 RDV458767:RDV458780 RNR458767:RNR458780 RXN458767:RXN458780 SHJ458767:SHJ458780 SRF458767:SRF458780 TBB458767:TBB458780 TKX458767:TKX458780 TUT458767:TUT458780 UEP458767:UEP458780 UOL458767:UOL458780 UYH458767:UYH458780 VID458767:VID458780 VRZ458767:VRZ458780 WBV458767:WBV458780 WLR458767:WLR458780 WVN458767:WVN458780 F524303:F524316 JB524303:JB524316 SX524303:SX524316 ACT524303:ACT524316 AMP524303:AMP524316 AWL524303:AWL524316 BGH524303:BGH524316 BQD524303:BQD524316 BZZ524303:BZZ524316 CJV524303:CJV524316 CTR524303:CTR524316 DDN524303:DDN524316 DNJ524303:DNJ524316 DXF524303:DXF524316 EHB524303:EHB524316 EQX524303:EQX524316 FAT524303:FAT524316 FKP524303:FKP524316 FUL524303:FUL524316 GEH524303:GEH524316 GOD524303:GOD524316 GXZ524303:GXZ524316 HHV524303:HHV524316 HRR524303:HRR524316 IBN524303:IBN524316 ILJ524303:ILJ524316 IVF524303:IVF524316 JFB524303:JFB524316 JOX524303:JOX524316 JYT524303:JYT524316 KIP524303:KIP524316 KSL524303:KSL524316 LCH524303:LCH524316 LMD524303:LMD524316 LVZ524303:LVZ524316 MFV524303:MFV524316 MPR524303:MPR524316 MZN524303:MZN524316 NJJ524303:NJJ524316 NTF524303:NTF524316 ODB524303:ODB524316 OMX524303:OMX524316 OWT524303:OWT524316 PGP524303:PGP524316 PQL524303:PQL524316 QAH524303:QAH524316 QKD524303:QKD524316 QTZ524303:QTZ524316 RDV524303:RDV524316 RNR524303:RNR524316 RXN524303:RXN524316 SHJ524303:SHJ524316 SRF524303:SRF524316 TBB524303:TBB524316 TKX524303:TKX524316 TUT524303:TUT524316 UEP524303:UEP524316 UOL524303:UOL524316 UYH524303:UYH524316 VID524303:VID524316 VRZ524303:VRZ524316 WBV524303:WBV524316 WLR524303:WLR524316 WVN524303:WVN524316 F589839:F589852 JB589839:JB589852 SX589839:SX589852 ACT589839:ACT589852 AMP589839:AMP589852 AWL589839:AWL589852 BGH589839:BGH589852 BQD589839:BQD589852 BZZ589839:BZZ589852 CJV589839:CJV589852 CTR589839:CTR589852 DDN589839:DDN589852 DNJ589839:DNJ589852 DXF589839:DXF589852 EHB589839:EHB589852 EQX589839:EQX589852 FAT589839:FAT589852 FKP589839:FKP589852 FUL589839:FUL589852 GEH589839:GEH589852 GOD589839:GOD589852 GXZ589839:GXZ589852 HHV589839:HHV589852 HRR589839:HRR589852 IBN589839:IBN589852 ILJ589839:ILJ589852 IVF589839:IVF589852 JFB589839:JFB589852 JOX589839:JOX589852 JYT589839:JYT589852 KIP589839:KIP589852 KSL589839:KSL589852 LCH589839:LCH589852 LMD589839:LMD589852 LVZ589839:LVZ589852 MFV589839:MFV589852 MPR589839:MPR589852 MZN589839:MZN589852 NJJ589839:NJJ589852 NTF589839:NTF589852 ODB589839:ODB589852 OMX589839:OMX589852 OWT589839:OWT589852 PGP589839:PGP589852 PQL589839:PQL589852 QAH589839:QAH589852 QKD589839:QKD589852 QTZ589839:QTZ589852 RDV589839:RDV589852 RNR589839:RNR589852 RXN589839:RXN589852 SHJ589839:SHJ589852 SRF589839:SRF589852 TBB589839:TBB589852 TKX589839:TKX589852 TUT589839:TUT589852 UEP589839:UEP589852 UOL589839:UOL589852 UYH589839:UYH589852 VID589839:VID589852 VRZ589839:VRZ589852 WBV589839:WBV589852 WLR589839:WLR589852 WVN589839:WVN589852 F655375:F655388 JB655375:JB655388 SX655375:SX655388 ACT655375:ACT655388 AMP655375:AMP655388 AWL655375:AWL655388 BGH655375:BGH655388 BQD655375:BQD655388 BZZ655375:BZZ655388 CJV655375:CJV655388 CTR655375:CTR655388 DDN655375:DDN655388 DNJ655375:DNJ655388 DXF655375:DXF655388 EHB655375:EHB655388 EQX655375:EQX655388 FAT655375:FAT655388 FKP655375:FKP655388 FUL655375:FUL655388 GEH655375:GEH655388 GOD655375:GOD655388 GXZ655375:GXZ655388 HHV655375:HHV655388 HRR655375:HRR655388 IBN655375:IBN655388 ILJ655375:ILJ655388 IVF655375:IVF655388 JFB655375:JFB655388 JOX655375:JOX655388 JYT655375:JYT655388 KIP655375:KIP655388 KSL655375:KSL655388 LCH655375:LCH655388 LMD655375:LMD655388 LVZ655375:LVZ655388 MFV655375:MFV655388 MPR655375:MPR655388 MZN655375:MZN655388 NJJ655375:NJJ655388 NTF655375:NTF655388 ODB655375:ODB655388 OMX655375:OMX655388 OWT655375:OWT655388 PGP655375:PGP655388 PQL655375:PQL655388 QAH655375:QAH655388 QKD655375:QKD655388 QTZ655375:QTZ655388 RDV655375:RDV655388 RNR655375:RNR655388 RXN655375:RXN655388 SHJ655375:SHJ655388 SRF655375:SRF655388 TBB655375:TBB655388 TKX655375:TKX655388 TUT655375:TUT655388 UEP655375:UEP655388 UOL655375:UOL655388 UYH655375:UYH655388 VID655375:VID655388 VRZ655375:VRZ655388 WBV655375:WBV655388 WLR655375:WLR655388 WVN655375:WVN655388 F720911:F720924 JB720911:JB720924 SX720911:SX720924 ACT720911:ACT720924 AMP720911:AMP720924 AWL720911:AWL720924 BGH720911:BGH720924 BQD720911:BQD720924 BZZ720911:BZZ720924 CJV720911:CJV720924 CTR720911:CTR720924 DDN720911:DDN720924 DNJ720911:DNJ720924 DXF720911:DXF720924 EHB720911:EHB720924 EQX720911:EQX720924 FAT720911:FAT720924 FKP720911:FKP720924 FUL720911:FUL720924 GEH720911:GEH720924 GOD720911:GOD720924 GXZ720911:GXZ720924 HHV720911:HHV720924 HRR720911:HRR720924 IBN720911:IBN720924 ILJ720911:ILJ720924 IVF720911:IVF720924 JFB720911:JFB720924 JOX720911:JOX720924 JYT720911:JYT720924 KIP720911:KIP720924 KSL720911:KSL720924 LCH720911:LCH720924 LMD720911:LMD720924 LVZ720911:LVZ720924 MFV720911:MFV720924 MPR720911:MPR720924 MZN720911:MZN720924 NJJ720911:NJJ720924 NTF720911:NTF720924 ODB720911:ODB720924 OMX720911:OMX720924 OWT720911:OWT720924 PGP720911:PGP720924 PQL720911:PQL720924 QAH720911:QAH720924 QKD720911:QKD720924 QTZ720911:QTZ720924 RDV720911:RDV720924 RNR720911:RNR720924 RXN720911:RXN720924 SHJ720911:SHJ720924 SRF720911:SRF720924 TBB720911:TBB720924 TKX720911:TKX720924 TUT720911:TUT720924 UEP720911:UEP720924 UOL720911:UOL720924 UYH720911:UYH720924 VID720911:VID720924 VRZ720911:VRZ720924 WBV720911:WBV720924 WLR720911:WLR720924 WVN720911:WVN720924 F786447:F786460 JB786447:JB786460 SX786447:SX786460 ACT786447:ACT786460 AMP786447:AMP786460 AWL786447:AWL786460 BGH786447:BGH786460 BQD786447:BQD786460 BZZ786447:BZZ786460 CJV786447:CJV786460 CTR786447:CTR786460 DDN786447:DDN786460 DNJ786447:DNJ786460 DXF786447:DXF786460 EHB786447:EHB786460 EQX786447:EQX786460 FAT786447:FAT786460 FKP786447:FKP786460 FUL786447:FUL786460 GEH786447:GEH786460 GOD786447:GOD786460 GXZ786447:GXZ786460 HHV786447:HHV786460 HRR786447:HRR786460 IBN786447:IBN786460 ILJ786447:ILJ786460 IVF786447:IVF786460 JFB786447:JFB786460 JOX786447:JOX786460 JYT786447:JYT786460 KIP786447:KIP786460 KSL786447:KSL786460 LCH786447:LCH786460 LMD786447:LMD786460 LVZ786447:LVZ786460 MFV786447:MFV786460 MPR786447:MPR786460 MZN786447:MZN786460 NJJ786447:NJJ786460 NTF786447:NTF786460 ODB786447:ODB786460 OMX786447:OMX786460 OWT786447:OWT786460 PGP786447:PGP786460 PQL786447:PQL786460 QAH786447:QAH786460 QKD786447:QKD786460 QTZ786447:QTZ786460 RDV786447:RDV786460 RNR786447:RNR786460 RXN786447:RXN786460 SHJ786447:SHJ786460 SRF786447:SRF786460 TBB786447:TBB786460 TKX786447:TKX786460 TUT786447:TUT786460 UEP786447:UEP786460 UOL786447:UOL786460 UYH786447:UYH786460 VID786447:VID786460 VRZ786447:VRZ786460 WBV786447:WBV786460 WLR786447:WLR786460 WVN786447:WVN786460 F851983:F851996 JB851983:JB851996 SX851983:SX851996 ACT851983:ACT851996 AMP851983:AMP851996 AWL851983:AWL851996 BGH851983:BGH851996 BQD851983:BQD851996 BZZ851983:BZZ851996 CJV851983:CJV851996 CTR851983:CTR851996 DDN851983:DDN851996 DNJ851983:DNJ851996 DXF851983:DXF851996 EHB851983:EHB851996 EQX851983:EQX851996 FAT851983:FAT851996 FKP851983:FKP851996 FUL851983:FUL851996 GEH851983:GEH851996 GOD851983:GOD851996 GXZ851983:GXZ851996 HHV851983:HHV851996 HRR851983:HRR851996 IBN851983:IBN851996 ILJ851983:ILJ851996 IVF851983:IVF851996 JFB851983:JFB851996 JOX851983:JOX851996 JYT851983:JYT851996 KIP851983:KIP851996 KSL851983:KSL851996 LCH851983:LCH851996 LMD851983:LMD851996 LVZ851983:LVZ851996 MFV851983:MFV851996 MPR851983:MPR851996 MZN851983:MZN851996 NJJ851983:NJJ851996 NTF851983:NTF851996 ODB851983:ODB851996 OMX851983:OMX851996 OWT851983:OWT851996 PGP851983:PGP851996 PQL851983:PQL851996 QAH851983:QAH851996 QKD851983:QKD851996 QTZ851983:QTZ851996 RDV851983:RDV851996 RNR851983:RNR851996 RXN851983:RXN851996 SHJ851983:SHJ851996 SRF851983:SRF851996 TBB851983:TBB851996 TKX851983:TKX851996 TUT851983:TUT851996 UEP851983:UEP851996 UOL851983:UOL851996 UYH851983:UYH851996 VID851983:VID851996 VRZ851983:VRZ851996 WBV851983:WBV851996 WLR851983:WLR851996 WVN851983:WVN851996 F917519:F917532 JB917519:JB917532 SX917519:SX917532 ACT917519:ACT917532 AMP917519:AMP917532 AWL917519:AWL917532 BGH917519:BGH917532 BQD917519:BQD917532 BZZ917519:BZZ917532 CJV917519:CJV917532 CTR917519:CTR917532 DDN917519:DDN917532 DNJ917519:DNJ917532 DXF917519:DXF917532 EHB917519:EHB917532 EQX917519:EQX917532 FAT917519:FAT917532 FKP917519:FKP917532 FUL917519:FUL917532 GEH917519:GEH917532 GOD917519:GOD917532 GXZ917519:GXZ917532 HHV917519:HHV917532 HRR917519:HRR917532 IBN917519:IBN917532 ILJ917519:ILJ917532 IVF917519:IVF917532 JFB917519:JFB917532 JOX917519:JOX917532 JYT917519:JYT917532 KIP917519:KIP917532 KSL917519:KSL917532 LCH917519:LCH917532 LMD917519:LMD917532 LVZ917519:LVZ917532 MFV917519:MFV917532 MPR917519:MPR917532 MZN917519:MZN917532 NJJ917519:NJJ917532 NTF917519:NTF917532 ODB917519:ODB917532 OMX917519:OMX917532 OWT917519:OWT917532 PGP917519:PGP917532 PQL917519:PQL917532 QAH917519:QAH917532 QKD917519:QKD917532 QTZ917519:QTZ917532 RDV917519:RDV917532 RNR917519:RNR917532 RXN917519:RXN917532 SHJ917519:SHJ917532 SRF917519:SRF917532 TBB917519:TBB917532 TKX917519:TKX917532 TUT917519:TUT917532 UEP917519:UEP917532 UOL917519:UOL917532 UYH917519:UYH917532 VID917519:VID917532 VRZ917519:VRZ917532 WBV917519:WBV917532 WLR917519:WLR917532 WVN917519:WVN917532 F983055:F983068 JB983055:JB983068 SX983055:SX983068 ACT983055:ACT983068 AMP983055:AMP983068 AWL983055:AWL983068 BGH983055:BGH983068 BQD983055:BQD983068 BZZ983055:BZZ983068 CJV983055:CJV983068 CTR983055:CTR983068 DDN983055:DDN983068 DNJ983055:DNJ983068 DXF983055:DXF983068 EHB983055:EHB983068 EQX983055:EQX983068 FAT983055:FAT983068 FKP983055:FKP983068 FUL983055:FUL983068 GEH983055:GEH983068 GOD983055:GOD983068 GXZ983055:GXZ983068 HHV983055:HHV983068 HRR983055:HRR983068 IBN983055:IBN983068 ILJ983055:ILJ983068 IVF983055:IVF983068 JFB983055:JFB983068 JOX983055:JOX983068 JYT983055:JYT983068 KIP983055:KIP983068 KSL983055:KSL983068 LCH983055:LCH983068 LMD983055:LMD983068 LVZ983055:LVZ983068 MFV983055:MFV983068 MPR983055:MPR983068 MZN983055:MZN983068 NJJ983055:NJJ983068 NTF983055:NTF983068 ODB983055:ODB983068 OMX983055:OMX983068 OWT983055:OWT983068 PGP983055:PGP983068 PQL983055:PQL983068 QAH983055:QAH983068 QKD983055:QKD983068 QTZ983055:QTZ983068 RDV983055:RDV983068 RNR983055:RNR983068 RXN983055:RXN983068 SHJ983055:SHJ983068 SRF983055:SRF983068 TBB983055:TBB983068 TKX983055:TKX983068 TUT983055:TUT983068 UEP983055:UEP983068 UOL983055:UOL983068 UYH983055:UYH983068 VID983055:VID983068 VRZ983055:VRZ983068 WBV983055:WBV983068 WLR983055:WLR983068 WVN983055:WVN983068 G15:G26 JC15:JC26 SY15:SY26 ACU15:ACU26 AMQ15:AMQ26 AWM15:AWM26 BGI15:BGI26 BQE15:BQE26 CAA15:CAA26 CJW15:CJW26 CTS15:CTS26 DDO15:DDO26 DNK15:DNK26 DXG15:DXG26 EHC15:EHC26 EQY15:EQY26 FAU15:FAU26 FKQ15:FKQ26 FUM15:FUM26 GEI15:GEI26 GOE15:GOE26 GYA15:GYA26 HHW15:HHW26 HRS15:HRS26 IBO15:IBO26 ILK15:ILK26 IVG15:IVG26 JFC15:JFC26 JOY15:JOY26 JYU15:JYU26 KIQ15:KIQ26 KSM15:KSM26 LCI15:LCI26 LME15:LME26 LWA15:LWA26 MFW15:MFW26 MPS15:MPS26 MZO15:MZO26 NJK15:NJK26 NTG15:NTG26 ODC15:ODC26 OMY15:OMY26 OWU15:OWU26 PGQ15:PGQ26 PQM15:PQM26 QAI15:QAI26 QKE15:QKE26 QUA15:QUA26 RDW15:RDW26 RNS15:RNS26 RXO15:RXO26 SHK15:SHK26 SRG15:SRG26 TBC15:TBC26 TKY15:TKY26 TUU15:TUU26 UEQ15:UEQ26 UOM15:UOM26 UYI15:UYI26 VIE15:VIE26 VSA15:VSA26 WBW15:WBW26 WLS15:WLS26 WVO15:WVO26 G65551:G65562 JC65551:JC65562 SY65551:SY65562 ACU65551:ACU65562 AMQ65551:AMQ65562 AWM65551:AWM65562 BGI65551:BGI65562 BQE65551:BQE65562 CAA65551:CAA65562 CJW65551:CJW65562 CTS65551:CTS65562 DDO65551:DDO65562 DNK65551:DNK65562 DXG65551:DXG65562 EHC65551:EHC65562 EQY65551:EQY65562 FAU65551:FAU65562 FKQ65551:FKQ65562 FUM65551:FUM65562 GEI65551:GEI65562 GOE65551:GOE65562 GYA65551:GYA65562 HHW65551:HHW65562 HRS65551:HRS65562 IBO65551:IBO65562 ILK65551:ILK65562 IVG65551:IVG65562 JFC65551:JFC65562 JOY65551:JOY65562 JYU65551:JYU65562 KIQ65551:KIQ65562 KSM65551:KSM65562 LCI65551:LCI65562 LME65551:LME65562 LWA65551:LWA65562 MFW65551:MFW65562 MPS65551:MPS65562 MZO65551:MZO65562 NJK65551:NJK65562 NTG65551:NTG65562 ODC65551:ODC65562 OMY65551:OMY65562 OWU65551:OWU65562 PGQ65551:PGQ65562 PQM65551:PQM65562 QAI65551:QAI65562 QKE65551:QKE65562 QUA65551:QUA65562 RDW65551:RDW65562 RNS65551:RNS65562 RXO65551:RXO65562 SHK65551:SHK65562 SRG65551:SRG65562 TBC65551:TBC65562 TKY65551:TKY65562 TUU65551:TUU65562 UEQ65551:UEQ65562 UOM65551:UOM65562 UYI65551:UYI65562 VIE65551:VIE65562 VSA65551:VSA65562 WBW65551:WBW65562 WLS65551:WLS65562 WVO65551:WVO65562 G131087:G131098 JC131087:JC131098 SY131087:SY131098 ACU131087:ACU131098 AMQ131087:AMQ131098 AWM131087:AWM131098 BGI131087:BGI131098 BQE131087:BQE131098 CAA131087:CAA131098 CJW131087:CJW131098 CTS131087:CTS131098 DDO131087:DDO131098 DNK131087:DNK131098 DXG131087:DXG131098 EHC131087:EHC131098 EQY131087:EQY131098 FAU131087:FAU131098 FKQ131087:FKQ131098 FUM131087:FUM131098 GEI131087:GEI131098 GOE131087:GOE131098 GYA131087:GYA131098 HHW131087:HHW131098 HRS131087:HRS131098 IBO131087:IBO131098 ILK131087:ILK131098 IVG131087:IVG131098 JFC131087:JFC131098 JOY131087:JOY131098 JYU131087:JYU131098 KIQ131087:KIQ131098 KSM131087:KSM131098 LCI131087:LCI131098 LME131087:LME131098 LWA131087:LWA131098 MFW131087:MFW131098 MPS131087:MPS131098 MZO131087:MZO131098 NJK131087:NJK131098 NTG131087:NTG131098 ODC131087:ODC131098 OMY131087:OMY131098 OWU131087:OWU131098 PGQ131087:PGQ131098 PQM131087:PQM131098 QAI131087:QAI131098 QKE131087:QKE131098 QUA131087:QUA131098 RDW131087:RDW131098 RNS131087:RNS131098 RXO131087:RXO131098 SHK131087:SHK131098 SRG131087:SRG131098 TBC131087:TBC131098 TKY131087:TKY131098 TUU131087:TUU131098 UEQ131087:UEQ131098 UOM131087:UOM131098 UYI131087:UYI131098 VIE131087:VIE131098 VSA131087:VSA131098 WBW131087:WBW131098 WLS131087:WLS131098 WVO131087:WVO131098 G196623:G196634 JC196623:JC196634 SY196623:SY196634 ACU196623:ACU196634 AMQ196623:AMQ196634 AWM196623:AWM196634 BGI196623:BGI196634 BQE196623:BQE196634 CAA196623:CAA196634 CJW196623:CJW196634 CTS196623:CTS196634 DDO196623:DDO196634 DNK196623:DNK196634 DXG196623:DXG196634 EHC196623:EHC196634 EQY196623:EQY196634 FAU196623:FAU196634 FKQ196623:FKQ196634 FUM196623:FUM196634 GEI196623:GEI196634 GOE196623:GOE196634 GYA196623:GYA196634 HHW196623:HHW196634 HRS196623:HRS196634 IBO196623:IBO196634 ILK196623:ILK196634 IVG196623:IVG196634 JFC196623:JFC196634 JOY196623:JOY196634 JYU196623:JYU196634 KIQ196623:KIQ196634 KSM196623:KSM196634 LCI196623:LCI196634 LME196623:LME196634 LWA196623:LWA196634 MFW196623:MFW196634 MPS196623:MPS196634 MZO196623:MZO196634 NJK196623:NJK196634 NTG196623:NTG196634 ODC196623:ODC196634 OMY196623:OMY196634 OWU196623:OWU196634 PGQ196623:PGQ196634 PQM196623:PQM196634 QAI196623:QAI196634 QKE196623:QKE196634 QUA196623:QUA196634 RDW196623:RDW196634 RNS196623:RNS196634 RXO196623:RXO196634 SHK196623:SHK196634 SRG196623:SRG196634 TBC196623:TBC196634 TKY196623:TKY196634 TUU196623:TUU196634 UEQ196623:UEQ196634 UOM196623:UOM196634 UYI196623:UYI196634 VIE196623:VIE196634 VSA196623:VSA196634 WBW196623:WBW196634 WLS196623:WLS196634 WVO196623:WVO196634 G262159:G262170 JC262159:JC262170 SY262159:SY262170 ACU262159:ACU262170 AMQ262159:AMQ262170 AWM262159:AWM262170 BGI262159:BGI262170 BQE262159:BQE262170 CAA262159:CAA262170 CJW262159:CJW262170 CTS262159:CTS262170 DDO262159:DDO262170 DNK262159:DNK262170 DXG262159:DXG262170 EHC262159:EHC262170 EQY262159:EQY262170 FAU262159:FAU262170 FKQ262159:FKQ262170 FUM262159:FUM262170 GEI262159:GEI262170 GOE262159:GOE262170 GYA262159:GYA262170 HHW262159:HHW262170 HRS262159:HRS262170 IBO262159:IBO262170 ILK262159:ILK262170 IVG262159:IVG262170 JFC262159:JFC262170 JOY262159:JOY262170 JYU262159:JYU262170 KIQ262159:KIQ262170 KSM262159:KSM262170 LCI262159:LCI262170 LME262159:LME262170 LWA262159:LWA262170 MFW262159:MFW262170 MPS262159:MPS262170 MZO262159:MZO262170 NJK262159:NJK262170 NTG262159:NTG262170 ODC262159:ODC262170 OMY262159:OMY262170 OWU262159:OWU262170 PGQ262159:PGQ262170 PQM262159:PQM262170 QAI262159:QAI262170 QKE262159:QKE262170 QUA262159:QUA262170 RDW262159:RDW262170 RNS262159:RNS262170 RXO262159:RXO262170 SHK262159:SHK262170 SRG262159:SRG262170 TBC262159:TBC262170 TKY262159:TKY262170 TUU262159:TUU262170 UEQ262159:UEQ262170 UOM262159:UOM262170 UYI262159:UYI262170 VIE262159:VIE262170 VSA262159:VSA262170 WBW262159:WBW262170 WLS262159:WLS262170 WVO262159:WVO262170 G327695:G327706 JC327695:JC327706 SY327695:SY327706 ACU327695:ACU327706 AMQ327695:AMQ327706 AWM327695:AWM327706 BGI327695:BGI327706 BQE327695:BQE327706 CAA327695:CAA327706 CJW327695:CJW327706 CTS327695:CTS327706 DDO327695:DDO327706 DNK327695:DNK327706 DXG327695:DXG327706 EHC327695:EHC327706 EQY327695:EQY327706 FAU327695:FAU327706 FKQ327695:FKQ327706 FUM327695:FUM327706 GEI327695:GEI327706 GOE327695:GOE327706 GYA327695:GYA327706 HHW327695:HHW327706 HRS327695:HRS327706 IBO327695:IBO327706 ILK327695:ILK327706 IVG327695:IVG327706 JFC327695:JFC327706 JOY327695:JOY327706 JYU327695:JYU327706 KIQ327695:KIQ327706 KSM327695:KSM327706 LCI327695:LCI327706 LME327695:LME327706 LWA327695:LWA327706 MFW327695:MFW327706 MPS327695:MPS327706 MZO327695:MZO327706 NJK327695:NJK327706 NTG327695:NTG327706 ODC327695:ODC327706 OMY327695:OMY327706 OWU327695:OWU327706 PGQ327695:PGQ327706 PQM327695:PQM327706 QAI327695:QAI327706 QKE327695:QKE327706 QUA327695:QUA327706 RDW327695:RDW327706 RNS327695:RNS327706 RXO327695:RXO327706 SHK327695:SHK327706 SRG327695:SRG327706 TBC327695:TBC327706 TKY327695:TKY327706 TUU327695:TUU327706 UEQ327695:UEQ327706 UOM327695:UOM327706 UYI327695:UYI327706 VIE327695:VIE327706 VSA327695:VSA327706 WBW327695:WBW327706 WLS327695:WLS327706 WVO327695:WVO327706 G393231:G393242 JC393231:JC393242 SY393231:SY393242 ACU393231:ACU393242 AMQ393231:AMQ393242 AWM393231:AWM393242 BGI393231:BGI393242 BQE393231:BQE393242 CAA393231:CAA393242 CJW393231:CJW393242 CTS393231:CTS393242 DDO393231:DDO393242 DNK393231:DNK393242 DXG393231:DXG393242 EHC393231:EHC393242 EQY393231:EQY393242 FAU393231:FAU393242 FKQ393231:FKQ393242 FUM393231:FUM393242 GEI393231:GEI393242 GOE393231:GOE393242 GYA393231:GYA393242 HHW393231:HHW393242 HRS393231:HRS393242 IBO393231:IBO393242 ILK393231:ILK393242 IVG393231:IVG393242 JFC393231:JFC393242 JOY393231:JOY393242 JYU393231:JYU393242 KIQ393231:KIQ393242 KSM393231:KSM393242 LCI393231:LCI393242 LME393231:LME393242 LWA393231:LWA393242 MFW393231:MFW393242 MPS393231:MPS393242 MZO393231:MZO393242 NJK393231:NJK393242 NTG393231:NTG393242 ODC393231:ODC393242 OMY393231:OMY393242 OWU393231:OWU393242 PGQ393231:PGQ393242 PQM393231:PQM393242 QAI393231:QAI393242 QKE393231:QKE393242 QUA393231:QUA393242 RDW393231:RDW393242 RNS393231:RNS393242 RXO393231:RXO393242 SHK393231:SHK393242 SRG393231:SRG393242 TBC393231:TBC393242 TKY393231:TKY393242 TUU393231:TUU393242 UEQ393231:UEQ393242 UOM393231:UOM393242 UYI393231:UYI393242 VIE393231:VIE393242 VSA393231:VSA393242 WBW393231:WBW393242 WLS393231:WLS393242 WVO393231:WVO393242 G458767:G458778 JC458767:JC458778 SY458767:SY458778 ACU458767:ACU458778 AMQ458767:AMQ458778 AWM458767:AWM458778 BGI458767:BGI458778 BQE458767:BQE458778 CAA458767:CAA458778 CJW458767:CJW458778 CTS458767:CTS458778 DDO458767:DDO458778 DNK458767:DNK458778 DXG458767:DXG458778 EHC458767:EHC458778 EQY458767:EQY458778 FAU458767:FAU458778 FKQ458767:FKQ458778 FUM458767:FUM458778 GEI458767:GEI458778 GOE458767:GOE458778 GYA458767:GYA458778 HHW458767:HHW458778 HRS458767:HRS458778 IBO458767:IBO458778 ILK458767:ILK458778 IVG458767:IVG458778 JFC458767:JFC458778 JOY458767:JOY458778 JYU458767:JYU458778 KIQ458767:KIQ458778 KSM458767:KSM458778 LCI458767:LCI458778 LME458767:LME458778 LWA458767:LWA458778 MFW458767:MFW458778 MPS458767:MPS458778 MZO458767:MZO458778 NJK458767:NJK458778 NTG458767:NTG458778 ODC458767:ODC458778 OMY458767:OMY458778 OWU458767:OWU458778 PGQ458767:PGQ458778 PQM458767:PQM458778 QAI458767:QAI458778 QKE458767:QKE458778 QUA458767:QUA458778 RDW458767:RDW458778 RNS458767:RNS458778 RXO458767:RXO458778 SHK458767:SHK458778 SRG458767:SRG458778 TBC458767:TBC458778 TKY458767:TKY458778 TUU458767:TUU458778 UEQ458767:UEQ458778 UOM458767:UOM458778 UYI458767:UYI458778 VIE458767:VIE458778 VSA458767:VSA458778 WBW458767:WBW458778 WLS458767:WLS458778 WVO458767:WVO458778 G524303:G524314 JC524303:JC524314 SY524303:SY524314 ACU524303:ACU524314 AMQ524303:AMQ524314 AWM524303:AWM524314 BGI524303:BGI524314 BQE524303:BQE524314 CAA524303:CAA524314 CJW524303:CJW524314 CTS524303:CTS524314 DDO524303:DDO524314 DNK524303:DNK524314 DXG524303:DXG524314 EHC524303:EHC524314 EQY524303:EQY524314 FAU524303:FAU524314 FKQ524303:FKQ524314 FUM524303:FUM524314 GEI524303:GEI524314 GOE524303:GOE524314 GYA524303:GYA524314 HHW524303:HHW524314 HRS524303:HRS524314 IBO524303:IBO524314 ILK524303:ILK524314 IVG524303:IVG524314 JFC524303:JFC524314 JOY524303:JOY524314 JYU524303:JYU524314 KIQ524303:KIQ524314 KSM524303:KSM524314 LCI524303:LCI524314 LME524303:LME524314 LWA524303:LWA524314 MFW524303:MFW524314 MPS524303:MPS524314 MZO524303:MZO524314 NJK524303:NJK524314 NTG524303:NTG524314 ODC524303:ODC524314 OMY524303:OMY524314 OWU524303:OWU524314 PGQ524303:PGQ524314 PQM524303:PQM524314 QAI524303:QAI524314 QKE524303:QKE524314 QUA524303:QUA524314 RDW524303:RDW524314 RNS524303:RNS524314 RXO524303:RXO524314 SHK524303:SHK524314 SRG524303:SRG524314 TBC524303:TBC524314 TKY524303:TKY524314 TUU524303:TUU524314 UEQ524303:UEQ524314 UOM524303:UOM524314 UYI524303:UYI524314 VIE524303:VIE524314 VSA524303:VSA524314 WBW524303:WBW524314 WLS524303:WLS524314 WVO524303:WVO524314 G589839:G589850 JC589839:JC589850 SY589839:SY589850 ACU589839:ACU589850 AMQ589839:AMQ589850 AWM589839:AWM589850 BGI589839:BGI589850 BQE589839:BQE589850 CAA589839:CAA589850 CJW589839:CJW589850 CTS589839:CTS589850 DDO589839:DDO589850 DNK589839:DNK589850 DXG589839:DXG589850 EHC589839:EHC589850 EQY589839:EQY589850 FAU589839:FAU589850 FKQ589839:FKQ589850 FUM589839:FUM589850 GEI589839:GEI589850 GOE589839:GOE589850 GYA589839:GYA589850 HHW589839:HHW589850 HRS589839:HRS589850 IBO589839:IBO589850 ILK589839:ILK589850 IVG589839:IVG589850 JFC589839:JFC589850 JOY589839:JOY589850 JYU589839:JYU589850 KIQ589839:KIQ589850 KSM589839:KSM589850 LCI589839:LCI589850 LME589839:LME589850 LWA589839:LWA589850 MFW589839:MFW589850 MPS589839:MPS589850 MZO589839:MZO589850 NJK589839:NJK589850 NTG589839:NTG589850 ODC589839:ODC589850 OMY589839:OMY589850 OWU589839:OWU589850 PGQ589839:PGQ589850 PQM589839:PQM589850 QAI589839:QAI589850 QKE589839:QKE589850 QUA589839:QUA589850 RDW589839:RDW589850 RNS589839:RNS589850 RXO589839:RXO589850 SHK589839:SHK589850 SRG589839:SRG589850 TBC589839:TBC589850 TKY589839:TKY589850 TUU589839:TUU589850 UEQ589839:UEQ589850 UOM589839:UOM589850 UYI589839:UYI589850 VIE589839:VIE589850 VSA589839:VSA589850 WBW589839:WBW589850 WLS589839:WLS589850 WVO589839:WVO589850 G655375:G655386 JC655375:JC655386 SY655375:SY655386 ACU655375:ACU655386 AMQ655375:AMQ655386 AWM655375:AWM655386 BGI655375:BGI655386 BQE655375:BQE655386 CAA655375:CAA655386 CJW655375:CJW655386 CTS655375:CTS655386 DDO655375:DDO655386 DNK655375:DNK655386 DXG655375:DXG655386 EHC655375:EHC655386 EQY655375:EQY655386 FAU655375:FAU655386 FKQ655375:FKQ655386 FUM655375:FUM655386 GEI655375:GEI655386 GOE655375:GOE655386 GYA655375:GYA655386 HHW655375:HHW655386 HRS655375:HRS655386 IBO655375:IBO655386 ILK655375:ILK655386 IVG655375:IVG655386 JFC655375:JFC655386 JOY655375:JOY655386 JYU655375:JYU655386 KIQ655375:KIQ655386 KSM655375:KSM655386 LCI655375:LCI655386 LME655375:LME655386 LWA655375:LWA655386 MFW655375:MFW655386 MPS655375:MPS655386 MZO655375:MZO655386 NJK655375:NJK655386 NTG655375:NTG655386 ODC655375:ODC655386 OMY655375:OMY655386 OWU655375:OWU655386 PGQ655375:PGQ655386 PQM655375:PQM655386 QAI655375:QAI655386 QKE655375:QKE655386 QUA655375:QUA655386 RDW655375:RDW655386 RNS655375:RNS655386 RXO655375:RXO655386 SHK655375:SHK655386 SRG655375:SRG655386 TBC655375:TBC655386 TKY655375:TKY655386 TUU655375:TUU655386 UEQ655375:UEQ655386 UOM655375:UOM655386 UYI655375:UYI655386 VIE655375:VIE655386 VSA655375:VSA655386 WBW655375:WBW655386 WLS655375:WLS655386 WVO655375:WVO655386 G720911:G720922 JC720911:JC720922 SY720911:SY720922 ACU720911:ACU720922 AMQ720911:AMQ720922 AWM720911:AWM720922 BGI720911:BGI720922 BQE720911:BQE720922 CAA720911:CAA720922 CJW720911:CJW720922 CTS720911:CTS720922 DDO720911:DDO720922 DNK720911:DNK720922 DXG720911:DXG720922 EHC720911:EHC720922 EQY720911:EQY720922 FAU720911:FAU720922 FKQ720911:FKQ720922 FUM720911:FUM720922 GEI720911:GEI720922 GOE720911:GOE720922 GYA720911:GYA720922 HHW720911:HHW720922 HRS720911:HRS720922 IBO720911:IBO720922 ILK720911:ILK720922 IVG720911:IVG720922 JFC720911:JFC720922 JOY720911:JOY720922 JYU720911:JYU720922 KIQ720911:KIQ720922 KSM720911:KSM720922 LCI720911:LCI720922 LME720911:LME720922 LWA720911:LWA720922 MFW720911:MFW720922 MPS720911:MPS720922 MZO720911:MZO720922 NJK720911:NJK720922 NTG720911:NTG720922 ODC720911:ODC720922 OMY720911:OMY720922 OWU720911:OWU720922 PGQ720911:PGQ720922 PQM720911:PQM720922 QAI720911:QAI720922 QKE720911:QKE720922 QUA720911:QUA720922 RDW720911:RDW720922 RNS720911:RNS720922 RXO720911:RXO720922 SHK720911:SHK720922 SRG720911:SRG720922 TBC720911:TBC720922 TKY720911:TKY720922 TUU720911:TUU720922 UEQ720911:UEQ720922 UOM720911:UOM720922 UYI720911:UYI720922 VIE720911:VIE720922 VSA720911:VSA720922 WBW720911:WBW720922 WLS720911:WLS720922 WVO720911:WVO720922 G786447:G786458 JC786447:JC786458 SY786447:SY786458 ACU786447:ACU786458 AMQ786447:AMQ786458 AWM786447:AWM786458 BGI786447:BGI786458 BQE786447:BQE786458 CAA786447:CAA786458 CJW786447:CJW786458 CTS786447:CTS786458 DDO786447:DDO786458 DNK786447:DNK786458 DXG786447:DXG786458 EHC786447:EHC786458 EQY786447:EQY786458 FAU786447:FAU786458 FKQ786447:FKQ786458 FUM786447:FUM786458 GEI786447:GEI786458 GOE786447:GOE786458 GYA786447:GYA786458 HHW786447:HHW786458 HRS786447:HRS786458 IBO786447:IBO786458 ILK786447:ILK786458 IVG786447:IVG786458 JFC786447:JFC786458 JOY786447:JOY786458 JYU786447:JYU786458 KIQ786447:KIQ786458 KSM786447:KSM786458 LCI786447:LCI786458 LME786447:LME786458 LWA786447:LWA786458 MFW786447:MFW786458 MPS786447:MPS786458 MZO786447:MZO786458 NJK786447:NJK786458 NTG786447:NTG786458 ODC786447:ODC786458 OMY786447:OMY786458 OWU786447:OWU786458 PGQ786447:PGQ786458 PQM786447:PQM786458 QAI786447:QAI786458 QKE786447:QKE786458 QUA786447:QUA786458 RDW786447:RDW786458 RNS786447:RNS786458 RXO786447:RXO786458 SHK786447:SHK786458 SRG786447:SRG786458 TBC786447:TBC786458 TKY786447:TKY786458 TUU786447:TUU786458 UEQ786447:UEQ786458 UOM786447:UOM786458 UYI786447:UYI786458 VIE786447:VIE786458 VSA786447:VSA786458 WBW786447:WBW786458 WLS786447:WLS786458 WVO786447:WVO786458 G851983:G851994 JC851983:JC851994 SY851983:SY851994 ACU851983:ACU851994 AMQ851983:AMQ851994 AWM851983:AWM851994 BGI851983:BGI851994 BQE851983:BQE851994 CAA851983:CAA851994 CJW851983:CJW851994 CTS851983:CTS851994 DDO851983:DDO851994 DNK851983:DNK851994 DXG851983:DXG851994 EHC851983:EHC851994 EQY851983:EQY851994 FAU851983:FAU851994 FKQ851983:FKQ851994 FUM851983:FUM851994 GEI851983:GEI851994 GOE851983:GOE851994 GYA851983:GYA851994 HHW851983:HHW851994 HRS851983:HRS851994 IBO851983:IBO851994 ILK851983:ILK851994 IVG851983:IVG851994 JFC851983:JFC851994 JOY851983:JOY851994 JYU851983:JYU851994 KIQ851983:KIQ851994 KSM851983:KSM851994 LCI851983:LCI851994 LME851983:LME851994 LWA851983:LWA851994 MFW851983:MFW851994 MPS851983:MPS851994 MZO851983:MZO851994 NJK851983:NJK851994 NTG851983:NTG851994 ODC851983:ODC851994 OMY851983:OMY851994 OWU851983:OWU851994 PGQ851983:PGQ851994 PQM851983:PQM851994 QAI851983:QAI851994 QKE851983:QKE851994 QUA851983:QUA851994 RDW851983:RDW851994 RNS851983:RNS851994 RXO851983:RXO851994 SHK851983:SHK851994 SRG851983:SRG851994 TBC851983:TBC851994 TKY851983:TKY851994 TUU851983:TUU851994 UEQ851983:UEQ851994 UOM851983:UOM851994 UYI851983:UYI851994 VIE851983:VIE851994 VSA851983:VSA851994 WBW851983:WBW851994 WLS851983:WLS851994 WVO851983:WVO851994 G917519:G917530 JC917519:JC917530 SY917519:SY917530 ACU917519:ACU917530 AMQ917519:AMQ917530 AWM917519:AWM917530 BGI917519:BGI917530 BQE917519:BQE917530 CAA917519:CAA917530 CJW917519:CJW917530 CTS917519:CTS917530 DDO917519:DDO917530 DNK917519:DNK917530 DXG917519:DXG917530 EHC917519:EHC917530 EQY917519:EQY917530 FAU917519:FAU917530 FKQ917519:FKQ917530 FUM917519:FUM917530 GEI917519:GEI917530 GOE917519:GOE917530 GYA917519:GYA917530 HHW917519:HHW917530 HRS917519:HRS917530 IBO917519:IBO917530 ILK917519:ILK917530 IVG917519:IVG917530 JFC917519:JFC917530 JOY917519:JOY917530 JYU917519:JYU917530 KIQ917519:KIQ917530 KSM917519:KSM917530 LCI917519:LCI917530 LME917519:LME917530 LWA917519:LWA917530 MFW917519:MFW917530 MPS917519:MPS917530 MZO917519:MZO917530 NJK917519:NJK917530 NTG917519:NTG917530 ODC917519:ODC917530 OMY917519:OMY917530 OWU917519:OWU917530 PGQ917519:PGQ917530 PQM917519:PQM917530 QAI917519:QAI917530 QKE917519:QKE917530 QUA917519:QUA917530 RDW917519:RDW917530 RNS917519:RNS917530 RXO917519:RXO917530 SHK917519:SHK917530 SRG917519:SRG917530 TBC917519:TBC917530 TKY917519:TKY917530 TUU917519:TUU917530 UEQ917519:UEQ917530 UOM917519:UOM917530 UYI917519:UYI917530 VIE917519:VIE917530 VSA917519:VSA917530 WBW917519:WBW917530 WLS917519:WLS917530 WVO917519:WVO917530 G983055:G983066 JC983055:JC983066 SY983055:SY983066 ACU983055:ACU983066 AMQ983055:AMQ983066 AWM983055:AWM983066 BGI983055:BGI983066 BQE983055:BQE983066 CAA983055:CAA983066 CJW983055:CJW983066 CTS983055:CTS983066 DDO983055:DDO983066 DNK983055:DNK983066 DXG983055:DXG983066 EHC983055:EHC983066 EQY983055:EQY983066 FAU983055:FAU983066 FKQ983055:FKQ983066 FUM983055:FUM983066 GEI983055:GEI983066 GOE983055:GOE983066 GYA983055:GYA983066 HHW983055:HHW983066 HRS983055:HRS983066 IBO983055:IBO983066 ILK983055:ILK983066 IVG983055:IVG983066 JFC983055:JFC983066 JOY983055:JOY983066 JYU983055:JYU983066 KIQ983055:KIQ983066 KSM983055:KSM983066 LCI983055:LCI983066 LME983055:LME983066 LWA983055:LWA983066 MFW983055:MFW983066 MPS983055:MPS983066 MZO983055:MZO983066 NJK983055:NJK983066 NTG983055:NTG983066 ODC983055:ODC983066 OMY983055:OMY983066 OWU983055:OWU983066 PGQ983055:PGQ983066 PQM983055:PQM983066 QAI983055:QAI983066 QKE983055:QKE983066 QUA983055:QUA983066 RDW983055:RDW983066 RNS983055:RNS983066 RXO983055:RXO983066 SHK983055:SHK983066 SRG983055:SRG983066 TBC983055:TBC983066 TKY983055:TKY983066 TUU983055:TUU983066 UEQ983055:UEQ983066 UOM983055:UOM983066 UYI983055:UYI983066 VIE983055:VIE983066 VSA983055:VSA983066 WBW983055:WBW983066 WLS983055:WLS983066 WVO983055:WVO983066 H15:H28 JD15:JD28 SZ15:SZ28 ACV15:ACV28 AMR15:AMR28 AWN15:AWN28 BGJ15:BGJ28 BQF15:BQF28 CAB15:CAB28 CJX15:CJX28 CTT15:CTT28 DDP15:DDP28 DNL15:DNL28 DXH15:DXH28 EHD15:EHD28 EQZ15:EQZ28 FAV15:FAV28 FKR15:FKR28 FUN15:FUN28 GEJ15:GEJ28 GOF15:GOF28 GYB15:GYB28 HHX15:HHX28 HRT15:HRT28 IBP15:IBP28 ILL15:ILL28 IVH15:IVH28 JFD15:JFD28 JOZ15:JOZ28 JYV15:JYV28 KIR15:KIR28 KSN15:KSN28 LCJ15:LCJ28 LMF15:LMF28 LWB15:LWB28 MFX15:MFX28 MPT15:MPT28 MZP15:MZP28 NJL15:NJL28 NTH15:NTH28 ODD15:ODD28 OMZ15:OMZ28 OWV15:OWV28 PGR15:PGR28 PQN15:PQN28 QAJ15:QAJ28 QKF15:QKF28 QUB15:QUB28 RDX15:RDX28 RNT15:RNT28 RXP15:RXP28 SHL15:SHL28 SRH15:SRH28 TBD15:TBD28 TKZ15:TKZ28 TUV15:TUV28 UER15:UER28 UON15:UON28 UYJ15:UYJ28 VIF15:VIF28 VSB15:VSB28 WBX15:WBX28 WLT15:WLT28 WVP15:WVP28 H65551:H65564 JD65551:JD65564 SZ65551:SZ65564 ACV65551:ACV65564 AMR65551:AMR65564 AWN65551:AWN65564 BGJ65551:BGJ65564 BQF65551:BQF65564 CAB65551:CAB65564 CJX65551:CJX65564 CTT65551:CTT65564 DDP65551:DDP65564 DNL65551:DNL65564 DXH65551:DXH65564 EHD65551:EHD65564 EQZ65551:EQZ65564 FAV65551:FAV65564 FKR65551:FKR65564 FUN65551:FUN65564 GEJ65551:GEJ65564 GOF65551:GOF65564 GYB65551:GYB65564 HHX65551:HHX65564 HRT65551:HRT65564 IBP65551:IBP65564 ILL65551:ILL65564 IVH65551:IVH65564 JFD65551:JFD65564 JOZ65551:JOZ65564 JYV65551:JYV65564 KIR65551:KIR65564 KSN65551:KSN65564 LCJ65551:LCJ65564 LMF65551:LMF65564 LWB65551:LWB65564 MFX65551:MFX65564 MPT65551:MPT65564 MZP65551:MZP65564 NJL65551:NJL65564 NTH65551:NTH65564 ODD65551:ODD65564 OMZ65551:OMZ65564 OWV65551:OWV65564 PGR65551:PGR65564 PQN65551:PQN65564 QAJ65551:QAJ65564 QKF65551:QKF65564 QUB65551:QUB65564 RDX65551:RDX65564 RNT65551:RNT65564 RXP65551:RXP65564 SHL65551:SHL65564 SRH65551:SRH65564 TBD65551:TBD65564 TKZ65551:TKZ65564 TUV65551:TUV65564 UER65551:UER65564 UON65551:UON65564 UYJ65551:UYJ65564 VIF65551:VIF65564 VSB65551:VSB65564 WBX65551:WBX65564 WLT65551:WLT65564 WVP65551:WVP65564 H131087:H131100 JD131087:JD131100 SZ131087:SZ131100 ACV131087:ACV131100 AMR131087:AMR131100 AWN131087:AWN131100 BGJ131087:BGJ131100 BQF131087:BQF131100 CAB131087:CAB131100 CJX131087:CJX131100 CTT131087:CTT131100 DDP131087:DDP131100 DNL131087:DNL131100 DXH131087:DXH131100 EHD131087:EHD131100 EQZ131087:EQZ131100 FAV131087:FAV131100 FKR131087:FKR131100 FUN131087:FUN131100 GEJ131087:GEJ131100 GOF131087:GOF131100 GYB131087:GYB131100 HHX131087:HHX131100 HRT131087:HRT131100 IBP131087:IBP131100 ILL131087:ILL131100 IVH131087:IVH131100 JFD131087:JFD131100 JOZ131087:JOZ131100 JYV131087:JYV131100 KIR131087:KIR131100 KSN131087:KSN131100 LCJ131087:LCJ131100 LMF131087:LMF131100 LWB131087:LWB131100 MFX131087:MFX131100 MPT131087:MPT131100 MZP131087:MZP131100 NJL131087:NJL131100 NTH131087:NTH131100 ODD131087:ODD131100 OMZ131087:OMZ131100 OWV131087:OWV131100 PGR131087:PGR131100 PQN131087:PQN131100 QAJ131087:QAJ131100 QKF131087:QKF131100 QUB131087:QUB131100 RDX131087:RDX131100 RNT131087:RNT131100 RXP131087:RXP131100 SHL131087:SHL131100 SRH131087:SRH131100 TBD131087:TBD131100 TKZ131087:TKZ131100 TUV131087:TUV131100 UER131087:UER131100 UON131087:UON131100 UYJ131087:UYJ131100 VIF131087:VIF131100 VSB131087:VSB131100 WBX131087:WBX131100 WLT131087:WLT131100 WVP131087:WVP131100 H196623:H196636 JD196623:JD196636 SZ196623:SZ196636 ACV196623:ACV196636 AMR196623:AMR196636 AWN196623:AWN196636 BGJ196623:BGJ196636 BQF196623:BQF196636 CAB196623:CAB196636 CJX196623:CJX196636 CTT196623:CTT196636 DDP196623:DDP196636 DNL196623:DNL196636 DXH196623:DXH196636 EHD196623:EHD196636 EQZ196623:EQZ196636 FAV196623:FAV196636 FKR196623:FKR196636 FUN196623:FUN196636 GEJ196623:GEJ196636 GOF196623:GOF196636 GYB196623:GYB196636 HHX196623:HHX196636 HRT196623:HRT196636 IBP196623:IBP196636 ILL196623:ILL196636 IVH196623:IVH196636 JFD196623:JFD196636 JOZ196623:JOZ196636 JYV196623:JYV196636 KIR196623:KIR196636 KSN196623:KSN196636 LCJ196623:LCJ196636 LMF196623:LMF196636 LWB196623:LWB196636 MFX196623:MFX196636 MPT196623:MPT196636 MZP196623:MZP196636 NJL196623:NJL196636 NTH196623:NTH196636 ODD196623:ODD196636 OMZ196623:OMZ196636 OWV196623:OWV196636 PGR196623:PGR196636 PQN196623:PQN196636 QAJ196623:QAJ196636 QKF196623:QKF196636 QUB196623:QUB196636 RDX196623:RDX196636 RNT196623:RNT196636 RXP196623:RXP196636 SHL196623:SHL196636 SRH196623:SRH196636 TBD196623:TBD196636 TKZ196623:TKZ196636 TUV196623:TUV196636 UER196623:UER196636 UON196623:UON196636 UYJ196623:UYJ196636 VIF196623:VIF196636 VSB196623:VSB196636 WBX196623:WBX196636 WLT196623:WLT196636 WVP196623:WVP196636 H262159:H262172 JD262159:JD262172 SZ262159:SZ262172 ACV262159:ACV262172 AMR262159:AMR262172 AWN262159:AWN262172 BGJ262159:BGJ262172 BQF262159:BQF262172 CAB262159:CAB262172 CJX262159:CJX262172 CTT262159:CTT262172 DDP262159:DDP262172 DNL262159:DNL262172 DXH262159:DXH262172 EHD262159:EHD262172 EQZ262159:EQZ262172 FAV262159:FAV262172 FKR262159:FKR262172 FUN262159:FUN262172 GEJ262159:GEJ262172 GOF262159:GOF262172 GYB262159:GYB262172 HHX262159:HHX262172 HRT262159:HRT262172 IBP262159:IBP262172 ILL262159:ILL262172 IVH262159:IVH262172 JFD262159:JFD262172 JOZ262159:JOZ262172 JYV262159:JYV262172 KIR262159:KIR262172 KSN262159:KSN262172 LCJ262159:LCJ262172 LMF262159:LMF262172 LWB262159:LWB262172 MFX262159:MFX262172 MPT262159:MPT262172 MZP262159:MZP262172 NJL262159:NJL262172 NTH262159:NTH262172 ODD262159:ODD262172 OMZ262159:OMZ262172 OWV262159:OWV262172 PGR262159:PGR262172 PQN262159:PQN262172 QAJ262159:QAJ262172 QKF262159:QKF262172 QUB262159:QUB262172 RDX262159:RDX262172 RNT262159:RNT262172 RXP262159:RXP262172 SHL262159:SHL262172 SRH262159:SRH262172 TBD262159:TBD262172 TKZ262159:TKZ262172 TUV262159:TUV262172 UER262159:UER262172 UON262159:UON262172 UYJ262159:UYJ262172 VIF262159:VIF262172 VSB262159:VSB262172 WBX262159:WBX262172 WLT262159:WLT262172 WVP262159:WVP262172 H327695:H327708 JD327695:JD327708 SZ327695:SZ327708 ACV327695:ACV327708 AMR327695:AMR327708 AWN327695:AWN327708 BGJ327695:BGJ327708 BQF327695:BQF327708 CAB327695:CAB327708 CJX327695:CJX327708 CTT327695:CTT327708 DDP327695:DDP327708 DNL327695:DNL327708 DXH327695:DXH327708 EHD327695:EHD327708 EQZ327695:EQZ327708 FAV327695:FAV327708 FKR327695:FKR327708 FUN327695:FUN327708 GEJ327695:GEJ327708 GOF327695:GOF327708 GYB327695:GYB327708 HHX327695:HHX327708 HRT327695:HRT327708 IBP327695:IBP327708 ILL327695:ILL327708 IVH327695:IVH327708 JFD327695:JFD327708 JOZ327695:JOZ327708 JYV327695:JYV327708 KIR327695:KIR327708 KSN327695:KSN327708 LCJ327695:LCJ327708 LMF327695:LMF327708 LWB327695:LWB327708 MFX327695:MFX327708 MPT327695:MPT327708 MZP327695:MZP327708 NJL327695:NJL327708 NTH327695:NTH327708 ODD327695:ODD327708 OMZ327695:OMZ327708 OWV327695:OWV327708 PGR327695:PGR327708 PQN327695:PQN327708 QAJ327695:QAJ327708 QKF327695:QKF327708 QUB327695:QUB327708 RDX327695:RDX327708 RNT327695:RNT327708 RXP327695:RXP327708 SHL327695:SHL327708 SRH327695:SRH327708 TBD327695:TBD327708 TKZ327695:TKZ327708 TUV327695:TUV327708 UER327695:UER327708 UON327695:UON327708 UYJ327695:UYJ327708 VIF327695:VIF327708 VSB327695:VSB327708 WBX327695:WBX327708 WLT327695:WLT327708 WVP327695:WVP327708 H393231:H393244 JD393231:JD393244 SZ393231:SZ393244 ACV393231:ACV393244 AMR393231:AMR393244 AWN393231:AWN393244 BGJ393231:BGJ393244 BQF393231:BQF393244 CAB393231:CAB393244 CJX393231:CJX393244 CTT393231:CTT393244 DDP393231:DDP393244 DNL393231:DNL393244 DXH393231:DXH393244 EHD393231:EHD393244 EQZ393231:EQZ393244 FAV393231:FAV393244 FKR393231:FKR393244 FUN393231:FUN393244 GEJ393231:GEJ393244 GOF393231:GOF393244 GYB393231:GYB393244 HHX393231:HHX393244 HRT393231:HRT393244 IBP393231:IBP393244 ILL393231:ILL393244 IVH393231:IVH393244 JFD393231:JFD393244 JOZ393231:JOZ393244 JYV393231:JYV393244 KIR393231:KIR393244 KSN393231:KSN393244 LCJ393231:LCJ393244 LMF393231:LMF393244 LWB393231:LWB393244 MFX393231:MFX393244 MPT393231:MPT393244 MZP393231:MZP393244 NJL393231:NJL393244 NTH393231:NTH393244 ODD393231:ODD393244 OMZ393231:OMZ393244 OWV393231:OWV393244 PGR393231:PGR393244 PQN393231:PQN393244 QAJ393231:QAJ393244 QKF393231:QKF393244 QUB393231:QUB393244 RDX393231:RDX393244 RNT393231:RNT393244 RXP393231:RXP393244 SHL393231:SHL393244 SRH393231:SRH393244 TBD393231:TBD393244 TKZ393231:TKZ393244 TUV393231:TUV393244 UER393231:UER393244 UON393231:UON393244 UYJ393231:UYJ393244 VIF393231:VIF393244 VSB393231:VSB393244 WBX393231:WBX393244 WLT393231:WLT393244 WVP393231:WVP393244 H458767:H458780 JD458767:JD458780 SZ458767:SZ458780 ACV458767:ACV458780 AMR458767:AMR458780 AWN458767:AWN458780 BGJ458767:BGJ458780 BQF458767:BQF458780 CAB458767:CAB458780 CJX458767:CJX458780 CTT458767:CTT458780 DDP458767:DDP458780 DNL458767:DNL458780 DXH458767:DXH458780 EHD458767:EHD458780 EQZ458767:EQZ458780 FAV458767:FAV458780 FKR458767:FKR458780 FUN458767:FUN458780 GEJ458767:GEJ458780 GOF458767:GOF458780 GYB458767:GYB458780 HHX458767:HHX458780 HRT458767:HRT458780 IBP458767:IBP458780 ILL458767:ILL458780 IVH458767:IVH458780 JFD458767:JFD458780 JOZ458767:JOZ458780 JYV458767:JYV458780 KIR458767:KIR458780 KSN458767:KSN458780 LCJ458767:LCJ458780 LMF458767:LMF458780 LWB458767:LWB458780 MFX458767:MFX458780 MPT458767:MPT458780 MZP458767:MZP458780 NJL458767:NJL458780 NTH458767:NTH458780 ODD458767:ODD458780 OMZ458767:OMZ458780 OWV458767:OWV458780 PGR458767:PGR458780 PQN458767:PQN458780 QAJ458767:QAJ458780 QKF458767:QKF458780 QUB458767:QUB458780 RDX458767:RDX458780 RNT458767:RNT458780 RXP458767:RXP458780 SHL458767:SHL458780 SRH458767:SRH458780 TBD458767:TBD458780 TKZ458767:TKZ458780 TUV458767:TUV458780 UER458767:UER458780 UON458767:UON458780 UYJ458767:UYJ458780 VIF458767:VIF458780 VSB458767:VSB458780 WBX458767:WBX458780 WLT458767:WLT458780 WVP458767:WVP458780 H524303:H524316 JD524303:JD524316 SZ524303:SZ524316 ACV524303:ACV524316 AMR524303:AMR524316 AWN524303:AWN524316 BGJ524303:BGJ524316 BQF524303:BQF524316 CAB524303:CAB524316 CJX524303:CJX524316 CTT524303:CTT524316 DDP524303:DDP524316 DNL524303:DNL524316 DXH524303:DXH524316 EHD524303:EHD524316 EQZ524303:EQZ524316 FAV524303:FAV524316 FKR524303:FKR524316 FUN524303:FUN524316 GEJ524303:GEJ524316 GOF524303:GOF524316 GYB524303:GYB524316 HHX524303:HHX524316 HRT524303:HRT524316 IBP524303:IBP524316 ILL524303:ILL524316 IVH524303:IVH524316 JFD524303:JFD524316 JOZ524303:JOZ524316 JYV524303:JYV524316 KIR524303:KIR524316 KSN524303:KSN524316 LCJ524303:LCJ524316 LMF524303:LMF524316 LWB524303:LWB524316 MFX524303:MFX524316 MPT524303:MPT524316 MZP524303:MZP524316 NJL524303:NJL524316 NTH524303:NTH524316 ODD524303:ODD524316 OMZ524303:OMZ524316 OWV524303:OWV524316 PGR524303:PGR524316 PQN524303:PQN524316 QAJ524303:QAJ524316 QKF524303:QKF524316 QUB524303:QUB524316 RDX524303:RDX524316 RNT524303:RNT524316 RXP524303:RXP524316 SHL524303:SHL524316 SRH524303:SRH524316 TBD524303:TBD524316 TKZ524303:TKZ524316 TUV524303:TUV524316 UER524303:UER524316 UON524303:UON524316 UYJ524303:UYJ524316 VIF524303:VIF524316 VSB524303:VSB524316 WBX524303:WBX524316 WLT524303:WLT524316 WVP524303:WVP524316 H589839:H589852 JD589839:JD589852 SZ589839:SZ589852 ACV589839:ACV589852 AMR589839:AMR589852 AWN589839:AWN589852 BGJ589839:BGJ589852 BQF589839:BQF589852 CAB589839:CAB589852 CJX589839:CJX589852 CTT589839:CTT589852 DDP589839:DDP589852 DNL589839:DNL589852 DXH589839:DXH589852 EHD589839:EHD589852 EQZ589839:EQZ589852 FAV589839:FAV589852 FKR589839:FKR589852 FUN589839:FUN589852 GEJ589839:GEJ589852 GOF589839:GOF589852 GYB589839:GYB589852 HHX589839:HHX589852 HRT589839:HRT589852 IBP589839:IBP589852 ILL589839:ILL589852 IVH589839:IVH589852 JFD589839:JFD589852 JOZ589839:JOZ589852 JYV589839:JYV589852 KIR589839:KIR589852 KSN589839:KSN589852 LCJ589839:LCJ589852 LMF589839:LMF589852 LWB589839:LWB589852 MFX589839:MFX589852 MPT589839:MPT589852 MZP589839:MZP589852 NJL589839:NJL589852 NTH589839:NTH589852 ODD589839:ODD589852 OMZ589839:OMZ589852 OWV589839:OWV589852 PGR589839:PGR589852 PQN589839:PQN589852 QAJ589839:QAJ589852 QKF589839:QKF589852 QUB589839:QUB589852 RDX589839:RDX589852 RNT589839:RNT589852 RXP589839:RXP589852 SHL589839:SHL589852 SRH589839:SRH589852 TBD589839:TBD589852 TKZ589839:TKZ589852 TUV589839:TUV589852 UER589839:UER589852 UON589839:UON589852 UYJ589839:UYJ589852 VIF589839:VIF589852 VSB589839:VSB589852 WBX589839:WBX589852 WLT589839:WLT589852 WVP589839:WVP589852 H655375:H655388 JD655375:JD655388 SZ655375:SZ655388 ACV655375:ACV655388 AMR655375:AMR655388 AWN655375:AWN655388 BGJ655375:BGJ655388 BQF655375:BQF655388 CAB655375:CAB655388 CJX655375:CJX655388 CTT655375:CTT655388 DDP655375:DDP655388 DNL655375:DNL655388 DXH655375:DXH655388 EHD655375:EHD655388 EQZ655375:EQZ655388 FAV655375:FAV655388 FKR655375:FKR655388 FUN655375:FUN655388 GEJ655375:GEJ655388 GOF655375:GOF655388 GYB655375:GYB655388 HHX655375:HHX655388 HRT655375:HRT655388 IBP655375:IBP655388 ILL655375:ILL655388 IVH655375:IVH655388 JFD655375:JFD655388 JOZ655375:JOZ655388 JYV655375:JYV655388 KIR655375:KIR655388 KSN655375:KSN655388 LCJ655375:LCJ655388 LMF655375:LMF655388 LWB655375:LWB655388 MFX655375:MFX655388 MPT655375:MPT655388 MZP655375:MZP655388 NJL655375:NJL655388 NTH655375:NTH655388 ODD655375:ODD655388 OMZ655375:OMZ655388 OWV655375:OWV655388 PGR655375:PGR655388 PQN655375:PQN655388 QAJ655375:QAJ655388 QKF655375:QKF655388 QUB655375:QUB655388 RDX655375:RDX655388 RNT655375:RNT655388 RXP655375:RXP655388 SHL655375:SHL655388 SRH655375:SRH655388 TBD655375:TBD655388 TKZ655375:TKZ655388 TUV655375:TUV655388 UER655375:UER655388 UON655375:UON655388 UYJ655375:UYJ655388 VIF655375:VIF655388 VSB655375:VSB655388 WBX655375:WBX655388 WLT655375:WLT655388 WVP655375:WVP655388 H720911:H720924 JD720911:JD720924 SZ720911:SZ720924 ACV720911:ACV720924 AMR720911:AMR720924 AWN720911:AWN720924 BGJ720911:BGJ720924 BQF720911:BQF720924 CAB720911:CAB720924 CJX720911:CJX720924 CTT720911:CTT720924 DDP720911:DDP720924 DNL720911:DNL720924 DXH720911:DXH720924 EHD720911:EHD720924 EQZ720911:EQZ720924 FAV720911:FAV720924 FKR720911:FKR720924 FUN720911:FUN720924 GEJ720911:GEJ720924 GOF720911:GOF720924 GYB720911:GYB720924 HHX720911:HHX720924 HRT720911:HRT720924 IBP720911:IBP720924 ILL720911:ILL720924 IVH720911:IVH720924 JFD720911:JFD720924 JOZ720911:JOZ720924 JYV720911:JYV720924 KIR720911:KIR720924 KSN720911:KSN720924 LCJ720911:LCJ720924 LMF720911:LMF720924 LWB720911:LWB720924 MFX720911:MFX720924 MPT720911:MPT720924 MZP720911:MZP720924 NJL720911:NJL720924 NTH720911:NTH720924 ODD720911:ODD720924 OMZ720911:OMZ720924 OWV720911:OWV720924 PGR720911:PGR720924 PQN720911:PQN720924 QAJ720911:QAJ720924 QKF720911:QKF720924 QUB720911:QUB720924 RDX720911:RDX720924 RNT720911:RNT720924 RXP720911:RXP720924 SHL720911:SHL720924 SRH720911:SRH720924 TBD720911:TBD720924 TKZ720911:TKZ720924 TUV720911:TUV720924 UER720911:UER720924 UON720911:UON720924 UYJ720911:UYJ720924 VIF720911:VIF720924 VSB720911:VSB720924 WBX720911:WBX720924 WLT720911:WLT720924 WVP720911:WVP720924 H786447:H786460 JD786447:JD786460 SZ786447:SZ786460 ACV786447:ACV786460 AMR786447:AMR786460 AWN786447:AWN786460 BGJ786447:BGJ786460 BQF786447:BQF786460 CAB786447:CAB786460 CJX786447:CJX786460 CTT786447:CTT786460 DDP786447:DDP786460 DNL786447:DNL786460 DXH786447:DXH786460 EHD786447:EHD786460 EQZ786447:EQZ786460 FAV786447:FAV786460 FKR786447:FKR786460 FUN786447:FUN786460 GEJ786447:GEJ786460 GOF786447:GOF786460 GYB786447:GYB786460 HHX786447:HHX786460 HRT786447:HRT786460 IBP786447:IBP786460 ILL786447:ILL786460 IVH786447:IVH786460 JFD786447:JFD786460 JOZ786447:JOZ786460 JYV786447:JYV786460 KIR786447:KIR786460 KSN786447:KSN786460 LCJ786447:LCJ786460 LMF786447:LMF786460 LWB786447:LWB786460 MFX786447:MFX786460 MPT786447:MPT786460 MZP786447:MZP786460 NJL786447:NJL786460 NTH786447:NTH786460 ODD786447:ODD786460 OMZ786447:OMZ786460 OWV786447:OWV786460 PGR786447:PGR786460 PQN786447:PQN786460 QAJ786447:QAJ786460 QKF786447:QKF786460 QUB786447:QUB786460 RDX786447:RDX786460 RNT786447:RNT786460 RXP786447:RXP786460 SHL786447:SHL786460 SRH786447:SRH786460 TBD786447:TBD786460 TKZ786447:TKZ786460 TUV786447:TUV786460 UER786447:UER786460 UON786447:UON786460 UYJ786447:UYJ786460 VIF786447:VIF786460 VSB786447:VSB786460 WBX786447:WBX786460 WLT786447:WLT786460 WVP786447:WVP786460 H851983:H851996 JD851983:JD851996 SZ851983:SZ851996 ACV851983:ACV851996 AMR851983:AMR851996 AWN851983:AWN851996 BGJ851983:BGJ851996 BQF851983:BQF851996 CAB851983:CAB851996 CJX851983:CJX851996 CTT851983:CTT851996 DDP851983:DDP851996 DNL851983:DNL851996 DXH851983:DXH851996 EHD851983:EHD851996 EQZ851983:EQZ851996 FAV851983:FAV851996 FKR851983:FKR851996 FUN851983:FUN851996 GEJ851983:GEJ851996 GOF851983:GOF851996 GYB851983:GYB851996 HHX851983:HHX851996 HRT851983:HRT851996 IBP851983:IBP851996 ILL851983:ILL851996 IVH851983:IVH851996 JFD851983:JFD851996 JOZ851983:JOZ851996 JYV851983:JYV851996 KIR851983:KIR851996 KSN851983:KSN851996 LCJ851983:LCJ851996 LMF851983:LMF851996 LWB851983:LWB851996 MFX851983:MFX851996 MPT851983:MPT851996 MZP851983:MZP851996 NJL851983:NJL851996 NTH851983:NTH851996 ODD851983:ODD851996 OMZ851983:OMZ851996 OWV851983:OWV851996 PGR851983:PGR851996 PQN851983:PQN851996 QAJ851983:QAJ851996 QKF851983:QKF851996 QUB851983:QUB851996 RDX851983:RDX851996 RNT851983:RNT851996 RXP851983:RXP851996 SHL851983:SHL851996 SRH851983:SRH851996 TBD851983:TBD851996 TKZ851983:TKZ851996 TUV851983:TUV851996 UER851983:UER851996 UON851983:UON851996 UYJ851983:UYJ851996 VIF851983:VIF851996 VSB851983:VSB851996 WBX851983:WBX851996 WLT851983:WLT851996 WVP851983:WVP851996 H917519:H917532 JD917519:JD917532 SZ917519:SZ917532 ACV917519:ACV917532 AMR917519:AMR917532 AWN917519:AWN917532 BGJ917519:BGJ917532 BQF917519:BQF917532 CAB917519:CAB917532 CJX917519:CJX917532 CTT917519:CTT917532 DDP917519:DDP917532 DNL917519:DNL917532 DXH917519:DXH917532 EHD917519:EHD917532 EQZ917519:EQZ917532 FAV917519:FAV917532 FKR917519:FKR917532 FUN917519:FUN917532 GEJ917519:GEJ917532 GOF917519:GOF917532 GYB917519:GYB917532 HHX917519:HHX917532 HRT917519:HRT917532 IBP917519:IBP917532 ILL917519:ILL917532 IVH917519:IVH917532 JFD917519:JFD917532 JOZ917519:JOZ917532 JYV917519:JYV917532 KIR917519:KIR917532 KSN917519:KSN917532 LCJ917519:LCJ917532 LMF917519:LMF917532 LWB917519:LWB917532 MFX917519:MFX917532 MPT917519:MPT917532 MZP917519:MZP917532 NJL917519:NJL917532 NTH917519:NTH917532 ODD917519:ODD917532 OMZ917519:OMZ917532 OWV917519:OWV917532 PGR917519:PGR917532 PQN917519:PQN917532 QAJ917519:QAJ917532 QKF917519:QKF917532 QUB917519:QUB917532 RDX917519:RDX917532 RNT917519:RNT917532 RXP917519:RXP917532 SHL917519:SHL917532 SRH917519:SRH917532 TBD917519:TBD917532 TKZ917519:TKZ917532 TUV917519:TUV917532 UER917519:UER917532 UON917519:UON917532 UYJ917519:UYJ917532 VIF917519:VIF917532 VSB917519:VSB917532 WBX917519:WBX917532 WLT917519:WLT917532 WVP917519:WVP917532 H983055:H983068 JD983055:JD983068 SZ983055:SZ983068 ACV983055:ACV983068 AMR983055:AMR983068 AWN983055:AWN983068 BGJ983055:BGJ983068 BQF983055:BQF983068 CAB983055:CAB983068 CJX983055:CJX983068 CTT983055:CTT983068 DDP983055:DDP983068 DNL983055:DNL983068 DXH983055:DXH983068 EHD983055:EHD983068 EQZ983055:EQZ983068 FAV983055:FAV983068 FKR983055:FKR983068 FUN983055:FUN983068 GEJ983055:GEJ983068 GOF983055:GOF983068 GYB983055:GYB983068 HHX983055:HHX983068 HRT983055:HRT983068 IBP983055:IBP983068 ILL983055:ILL983068 IVH983055:IVH983068 JFD983055:JFD983068 JOZ983055:JOZ983068 JYV983055:JYV983068 KIR983055:KIR983068 KSN983055:KSN983068 LCJ983055:LCJ983068 LMF983055:LMF983068 LWB983055:LWB983068 MFX983055:MFX983068 MPT983055:MPT983068 MZP983055:MZP983068 NJL983055:NJL983068 NTH983055:NTH983068 ODD983055:ODD983068 OMZ983055:OMZ983068 OWV983055:OWV983068 PGR983055:PGR983068 PQN983055:PQN983068 QAJ983055:QAJ983068 QKF983055:QKF983068 QUB983055:QUB983068 RDX983055:RDX983068 RNT983055:RNT983068 RXP983055:RXP983068 SHL983055:SHL983068 SRH983055:SRH983068 TBD983055:TBD983068 TKZ983055:TKZ983068 TUV983055:TUV983068 UER983055:UER983068 UON983055:UON983068 UYJ983055:UYJ983068 VIF983055:VIF983068 VSB983055:VSB983068 WBX983055:WBX983068 WLT983055:WLT983068 WVP983055:WVP983068 K27:K28 JG27:JG28 TC27:TC28 ACY27:ACY28 AMU27:AMU28 AWQ27:AWQ28 BGM27:BGM28 BQI27:BQI28 CAE27:CAE28 CKA27:CKA28 CTW27:CTW28 DDS27:DDS28 DNO27:DNO28 DXK27:DXK28 EHG27:EHG28 ERC27:ERC28 FAY27:FAY28 FKU27:FKU28 FUQ27:FUQ28 GEM27:GEM28 GOI27:GOI28 GYE27:GYE28 HIA27:HIA28 HRW27:HRW28 IBS27:IBS28 ILO27:ILO28 IVK27:IVK28 JFG27:JFG28 JPC27:JPC28 JYY27:JYY28 KIU27:KIU28 KSQ27:KSQ28 LCM27:LCM28 LMI27:LMI28 LWE27:LWE28 MGA27:MGA28 MPW27:MPW28 MZS27:MZS28 NJO27:NJO28 NTK27:NTK28 ODG27:ODG28 ONC27:ONC28 OWY27:OWY28 PGU27:PGU28 PQQ27:PQQ28 QAM27:QAM28 QKI27:QKI28 QUE27:QUE28 REA27:REA28 RNW27:RNW28 RXS27:RXS28 SHO27:SHO28 SRK27:SRK28 TBG27:TBG28 TLC27:TLC28 TUY27:TUY28 UEU27:UEU28 UOQ27:UOQ28 UYM27:UYM28 VII27:VII28 VSE27:VSE28 WCA27:WCA28 WLW27:WLW28 WVS27:WVS28 K65563:K65564 JG65563:JG65564 TC65563:TC65564 ACY65563:ACY65564 AMU65563:AMU65564 AWQ65563:AWQ65564 BGM65563:BGM65564 BQI65563:BQI65564 CAE65563:CAE65564 CKA65563:CKA65564 CTW65563:CTW65564 DDS65563:DDS65564 DNO65563:DNO65564 DXK65563:DXK65564 EHG65563:EHG65564 ERC65563:ERC65564 FAY65563:FAY65564 FKU65563:FKU65564 FUQ65563:FUQ65564 GEM65563:GEM65564 GOI65563:GOI65564 GYE65563:GYE65564 HIA65563:HIA65564 HRW65563:HRW65564 IBS65563:IBS65564 ILO65563:ILO65564 IVK65563:IVK65564 JFG65563:JFG65564 JPC65563:JPC65564 JYY65563:JYY65564 KIU65563:KIU65564 KSQ65563:KSQ65564 LCM65563:LCM65564 LMI65563:LMI65564 LWE65563:LWE65564 MGA65563:MGA65564 MPW65563:MPW65564 MZS65563:MZS65564 NJO65563:NJO65564 NTK65563:NTK65564 ODG65563:ODG65564 ONC65563:ONC65564 OWY65563:OWY65564 PGU65563:PGU65564 PQQ65563:PQQ65564 QAM65563:QAM65564 QKI65563:QKI65564 QUE65563:QUE65564 REA65563:REA65564 RNW65563:RNW65564 RXS65563:RXS65564 SHO65563:SHO65564 SRK65563:SRK65564 TBG65563:TBG65564 TLC65563:TLC65564 TUY65563:TUY65564 UEU65563:UEU65564 UOQ65563:UOQ65564 UYM65563:UYM65564 VII65563:VII65564 VSE65563:VSE65564 WCA65563:WCA65564 WLW65563:WLW65564 WVS65563:WVS65564 K131099:K131100 JG131099:JG131100 TC131099:TC131100 ACY131099:ACY131100 AMU131099:AMU131100 AWQ131099:AWQ131100 BGM131099:BGM131100 BQI131099:BQI131100 CAE131099:CAE131100 CKA131099:CKA131100 CTW131099:CTW131100 DDS131099:DDS131100 DNO131099:DNO131100 DXK131099:DXK131100 EHG131099:EHG131100 ERC131099:ERC131100 FAY131099:FAY131100 FKU131099:FKU131100 FUQ131099:FUQ131100 GEM131099:GEM131100 GOI131099:GOI131100 GYE131099:GYE131100 HIA131099:HIA131100 HRW131099:HRW131100 IBS131099:IBS131100 ILO131099:ILO131100 IVK131099:IVK131100 JFG131099:JFG131100 JPC131099:JPC131100 JYY131099:JYY131100 KIU131099:KIU131100 KSQ131099:KSQ131100 LCM131099:LCM131100 LMI131099:LMI131100 LWE131099:LWE131100 MGA131099:MGA131100 MPW131099:MPW131100 MZS131099:MZS131100 NJO131099:NJO131100 NTK131099:NTK131100 ODG131099:ODG131100 ONC131099:ONC131100 OWY131099:OWY131100 PGU131099:PGU131100 PQQ131099:PQQ131100 QAM131099:QAM131100 QKI131099:QKI131100 QUE131099:QUE131100 REA131099:REA131100 RNW131099:RNW131100 RXS131099:RXS131100 SHO131099:SHO131100 SRK131099:SRK131100 TBG131099:TBG131100 TLC131099:TLC131100 TUY131099:TUY131100 UEU131099:UEU131100 UOQ131099:UOQ131100 UYM131099:UYM131100 VII131099:VII131100 VSE131099:VSE131100 WCA131099:WCA131100 WLW131099:WLW131100 WVS131099:WVS131100 K196635:K196636 JG196635:JG196636 TC196635:TC196636 ACY196635:ACY196636 AMU196635:AMU196636 AWQ196635:AWQ196636 BGM196635:BGM196636 BQI196635:BQI196636 CAE196635:CAE196636 CKA196635:CKA196636 CTW196635:CTW196636 DDS196635:DDS196636 DNO196635:DNO196636 DXK196635:DXK196636 EHG196635:EHG196636 ERC196635:ERC196636 FAY196635:FAY196636 FKU196635:FKU196636 FUQ196635:FUQ196636 GEM196635:GEM196636 GOI196635:GOI196636 GYE196635:GYE196636 HIA196635:HIA196636 HRW196635:HRW196636 IBS196635:IBS196636 ILO196635:ILO196636 IVK196635:IVK196636 JFG196635:JFG196636 JPC196635:JPC196636 JYY196635:JYY196636 KIU196635:KIU196636 KSQ196635:KSQ196636 LCM196635:LCM196636 LMI196635:LMI196636 LWE196635:LWE196636 MGA196635:MGA196636 MPW196635:MPW196636 MZS196635:MZS196636 NJO196635:NJO196636 NTK196635:NTK196636 ODG196635:ODG196636 ONC196635:ONC196636 OWY196635:OWY196636 PGU196635:PGU196636 PQQ196635:PQQ196636 QAM196635:QAM196636 QKI196635:QKI196636 QUE196635:QUE196636 REA196635:REA196636 RNW196635:RNW196636 RXS196635:RXS196636 SHO196635:SHO196636 SRK196635:SRK196636 TBG196635:TBG196636 TLC196635:TLC196636 TUY196635:TUY196636 UEU196635:UEU196636 UOQ196635:UOQ196636 UYM196635:UYM196636 VII196635:VII196636 VSE196635:VSE196636 WCA196635:WCA196636 WLW196635:WLW196636 WVS196635:WVS196636 K262171:K262172 JG262171:JG262172 TC262171:TC262172 ACY262171:ACY262172 AMU262171:AMU262172 AWQ262171:AWQ262172 BGM262171:BGM262172 BQI262171:BQI262172 CAE262171:CAE262172 CKA262171:CKA262172 CTW262171:CTW262172 DDS262171:DDS262172 DNO262171:DNO262172 DXK262171:DXK262172 EHG262171:EHG262172 ERC262171:ERC262172 FAY262171:FAY262172 FKU262171:FKU262172 FUQ262171:FUQ262172 GEM262171:GEM262172 GOI262171:GOI262172 GYE262171:GYE262172 HIA262171:HIA262172 HRW262171:HRW262172 IBS262171:IBS262172 ILO262171:ILO262172 IVK262171:IVK262172 JFG262171:JFG262172 JPC262171:JPC262172 JYY262171:JYY262172 KIU262171:KIU262172 KSQ262171:KSQ262172 LCM262171:LCM262172 LMI262171:LMI262172 LWE262171:LWE262172 MGA262171:MGA262172 MPW262171:MPW262172 MZS262171:MZS262172 NJO262171:NJO262172 NTK262171:NTK262172 ODG262171:ODG262172 ONC262171:ONC262172 OWY262171:OWY262172 PGU262171:PGU262172 PQQ262171:PQQ262172 QAM262171:QAM262172 QKI262171:QKI262172 QUE262171:QUE262172 REA262171:REA262172 RNW262171:RNW262172 RXS262171:RXS262172 SHO262171:SHO262172 SRK262171:SRK262172 TBG262171:TBG262172 TLC262171:TLC262172 TUY262171:TUY262172 UEU262171:UEU262172 UOQ262171:UOQ262172 UYM262171:UYM262172 VII262171:VII262172 VSE262171:VSE262172 WCA262171:WCA262172 WLW262171:WLW262172 WVS262171:WVS262172 K327707:K327708 JG327707:JG327708 TC327707:TC327708 ACY327707:ACY327708 AMU327707:AMU327708 AWQ327707:AWQ327708 BGM327707:BGM327708 BQI327707:BQI327708 CAE327707:CAE327708 CKA327707:CKA327708 CTW327707:CTW327708 DDS327707:DDS327708 DNO327707:DNO327708 DXK327707:DXK327708 EHG327707:EHG327708 ERC327707:ERC327708 FAY327707:FAY327708 FKU327707:FKU327708 FUQ327707:FUQ327708 GEM327707:GEM327708 GOI327707:GOI327708 GYE327707:GYE327708 HIA327707:HIA327708 HRW327707:HRW327708 IBS327707:IBS327708 ILO327707:ILO327708 IVK327707:IVK327708 JFG327707:JFG327708 JPC327707:JPC327708 JYY327707:JYY327708 KIU327707:KIU327708 KSQ327707:KSQ327708 LCM327707:LCM327708 LMI327707:LMI327708 LWE327707:LWE327708 MGA327707:MGA327708 MPW327707:MPW327708 MZS327707:MZS327708 NJO327707:NJO327708 NTK327707:NTK327708 ODG327707:ODG327708 ONC327707:ONC327708 OWY327707:OWY327708 PGU327707:PGU327708 PQQ327707:PQQ327708 QAM327707:QAM327708 QKI327707:QKI327708 QUE327707:QUE327708 REA327707:REA327708 RNW327707:RNW327708 RXS327707:RXS327708 SHO327707:SHO327708 SRK327707:SRK327708 TBG327707:TBG327708 TLC327707:TLC327708 TUY327707:TUY327708 UEU327707:UEU327708 UOQ327707:UOQ327708 UYM327707:UYM327708 VII327707:VII327708 VSE327707:VSE327708 WCA327707:WCA327708 WLW327707:WLW327708 WVS327707:WVS327708 K393243:K393244 JG393243:JG393244 TC393243:TC393244 ACY393243:ACY393244 AMU393243:AMU393244 AWQ393243:AWQ393244 BGM393243:BGM393244 BQI393243:BQI393244 CAE393243:CAE393244 CKA393243:CKA393244 CTW393243:CTW393244 DDS393243:DDS393244 DNO393243:DNO393244 DXK393243:DXK393244 EHG393243:EHG393244 ERC393243:ERC393244 FAY393243:FAY393244 FKU393243:FKU393244 FUQ393243:FUQ393244 GEM393243:GEM393244 GOI393243:GOI393244 GYE393243:GYE393244 HIA393243:HIA393244 HRW393243:HRW393244 IBS393243:IBS393244 ILO393243:ILO393244 IVK393243:IVK393244 JFG393243:JFG393244 JPC393243:JPC393244 JYY393243:JYY393244 KIU393243:KIU393244 KSQ393243:KSQ393244 LCM393243:LCM393244 LMI393243:LMI393244 LWE393243:LWE393244 MGA393243:MGA393244 MPW393243:MPW393244 MZS393243:MZS393244 NJO393243:NJO393244 NTK393243:NTK393244 ODG393243:ODG393244 ONC393243:ONC393244 OWY393243:OWY393244 PGU393243:PGU393244 PQQ393243:PQQ393244 QAM393243:QAM393244 QKI393243:QKI393244 QUE393243:QUE393244 REA393243:REA393244 RNW393243:RNW393244 RXS393243:RXS393244 SHO393243:SHO393244 SRK393243:SRK393244 TBG393243:TBG393244 TLC393243:TLC393244 TUY393243:TUY393244 UEU393243:UEU393244 UOQ393243:UOQ393244 UYM393243:UYM393244 VII393243:VII393244 VSE393243:VSE393244 WCA393243:WCA393244 WLW393243:WLW393244 WVS393243:WVS393244 K458779:K458780 JG458779:JG458780 TC458779:TC458780 ACY458779:ACY458780 AMU458779:AMU458780 AWQ458779:AWQ458780 BGM458779:BGM458780 BQI458779:BQI458780 CAE458779:CAE458780 CKA458779:CKA458780 CTW458779:CTW458780 DDS458779:DDS458780 DNO458779:DNO458780 DXK458779:DXK458780 EHG458779:EHG458780 ERC458779:ERC458780 FAY458779:FAY458780 FKU458779:FKU458780 FUQ458779:FUQ458780 GEM458779:GEM458780 GOI458779:GOI458780 GYE458779:GYE458780 HIA458779:HIA458780 HRW458779:HRW458780 IBS458779:IBS458780 ILO458779:ILO458780 IVK458779:IVK458780 JFG458779:JFG458780 JPC458779:JPC458780 JYY458779:JYY458780 KIU458779:KIU458780 KSQ458779:KSQ458780 LCM458779:LCM458780 LMI458779:LMI458780 LWE458779:LWE458780 MGA458779:MGA458780 MPW458779:MPW458780 MZS458779:MZS458780 NJO458779:NJO458780 NTK458779:NTK458780 ODG458779:ODG458780 ONC458779:ONC458780 OWY458779:OWY458780 PGU458779:PGU458780 PQQ458779:PQQ458780 QAM458779:QAM458780 QKI458779:QKI458780 QUE458779:QUE458780 REA458779:REA458780 RNW458779:RNW458780 RXS458779:RXS458780 SHO458779:SHO458780 SRK458779:SRK458780 TBG458779:TBG458780 TLC458779:TLC458780 TUY458779:TUY458780 UEU458779:UEU458780 UOQ458779:UOQ458780 UYM458779:UYM458780 VII458779:VII458780 VSE458779:VSE458780 WCA458779:WCA458780 WLW458779:WLW458780 WVS458779:WVS458780 K524315:K524316 JG524315:JG524316 TC524315:TC524316 ACY524315:ACY524316 AMU524315:AMU524316 AWQ524315:AWQ524316 BGM524315:BGM524316 BQI524315:BQI524316 CAE524315:CAE524316 CKA524315:CKA524316 CTW524315:CTW524316 DDS524315:DDS524316 DNO524315:DNO524316 DXK524315:DXK524316 EHG524315:EHG524316 ERC524315:ERC524316 FAY524315:FAY524316 FKU524315:FKU524316 FUQ524315:FUQ524316 GEM524315:GEM524316 GOI524315:GOI524316 GYE524315:GYE524316 HIA524315:HIA524316 HRW524315:HRW524316 IBS524315:IBS524316 ILO524315:ILO524316 IVK524315:IVK524316 JFG524315:JFG524316 JPC524315:JPC524316 JYY524315:JYY524316 KIU524315:KIU524316 KSQ524315:KSQ524316 LCM524315:LCM524316 LMI524315:LMI524316 LWE524315:LWE524316 MGA524315:MGA524316 MPW524315:MPW524316 MZS524315:MZS524316 NJO524315:NJO524316 NTK524315:NTK524316 ODG524315:ODG524316 ONC524315:ONC524316 OWY524315:OWY524316 PGU524315:PGU524316 PQQ524315:PQQ524316 QAM524315:QAM524316 QKI524315:QKI524316 QUE524315:QUE524316 REA524315:REA524316 RNW524315:RNW524316 RXS524315:RXS524316 SHO524315:SHO524316 SRK524315:SRK524316 TBG524315:TBG524316 TLC524315:TLC524316 TUY524315:TUY524316 UEU524315:UEU524316 UOQ524315:UOQ524316 UYM524315:UYM524316 VII524315:VII524316 VSE524315:VSE524316 WCA524315:WCA524316 WLW524315:WLW524316 WVS524315:WVS524316 K589851:K589852 JG589851:JG589852 TC589851:TC589852 ACY589851:ACY589852 AMU589851:AMU589852 AWQ589851:AWQ589852 BGM589851:BGM589852 BQI589851:BQI589852 CAE589851:CAE589852 CKA589851:CKA589852 CTW589851:CTW589852 DDS589851:DDS589852 DNO589851:DNO589852 DXK589851:DXK589852 EHG589851:EHG589852 ERC589851:ERC589852 FAY589851:FAY589852 FKU589851:FKU589852 FUQ589851:FUQ589852 GEM589851:GEM589852 GOI589851:GOI589852 GYE589851:GYE589852 HIA589851:HIA589852 HRW589851:HRW589852 IBS589851:IBS589852 ILO589851:ILO589852 IVK589851:IVK589852 JFG589851:JFG589852 JPC589851:JPC589852 JYY589851:JYY589852 KIU589851:KIU589852 KSQ589851:KSQ589852 LCM589851:LCM589852 LMI589851:LMI589852 LWE589851:LWE589852 MGA589851:MGA589852 MPW589851:MPW589852 MZS589851:MZS589852 NJO589851:NJO589852 NTK589851:NTK589852 ODG589851:ODG589852 ONC589851:ONC589852 OWY589851:OWY589852 PGU589851:PGU589852 PQQ589851:PQQ589852 QAM589851:QAM589852 QKI589851:QKI589852 QUE589851:QUE589852 REA589851:REA589852 RNW589851:RNW589852 RXS589851:RXS589852 SHO589851:SHO589852 SRK589851:SRK589852 TBG589851:TBG589852 TLC589851:TLC589852 TUY589851:TUY589852 UEU589851:UEU589852 UOQ589851:UOQ589852 UYM589851:UYM589852 VII589851:VII589852 VSE589851:VSE589852 WCA589851:WCA589852 WLW589851:WLW589852 WVS589851:WVS589852 K655387:K655388 JG655387:JG655388 TC655387:TC655388 ACY655387:ACY655388 AMU655387:AMU655388 AWQ655387:AWQ655388 BGM655387:BGM655388 BQI655387:BQI655388 CAE655387:CAE655388 CKA655387:CKA655388 CTW655387:CTW655388 DDS655387:DDS655388 DNO655387:DNO655388 DXK655387:DXK655388 EHG655387:EHG655388 ERC655387:ERC655388 FAY655387:FAY655388 FKU655387:FKU655388 FUQ655387:FUQ655388 GEM655387:GEM655388 GOI655387:GOI655388 GYE655387:GYE655388 HIA655387:HIA655388 HRW655387:HRW655388 IBS655387:IBS655388 ILO655387:ILO655388 IVK655387:IVK655388 JFG655387:JFG655388 JPC655387:JPC655388 JYY655387:JYY655388 KIU655387:KIU655388 KSQ655387:KSQ655388 LCM655387:LCM655388 LMI655387:LMI655388 LWE655387:LWE655388 MGA655387:MGA655388 MPW655387:MPW655388 MZS655387:MZS655388 NJO655387:NJO655388 NTK655387:NTK655388 ODG655387:ODG655388 ONC655387:ONC655388 OWY655387:OWY655388 PGU655387:PGU655388 PQQ655387:PQQ655388 QAM655387:QAM655388 QKI655387:QKI655388 QUE655387:QUE655388 REA655387:REA655388 RNW655387:RNW655388 RXS655387:RXS655388 SHO655387:SHO655388 SRK655387:SRK655388 TBG655387:TBG655388 TLC655387:TLC655388 TUY655387:TUY655388 UEU655387:UEU655388 UOQ655387:UOQ655388 UYM655387:UYM655388 VII655387:VII655388 VSE655387:VSE655388 WCA655387:WCA655388 WLW655387:WLW655388 WVS655387:WVS655388 K720923:K720924 JG720923:JG720924 TC720923:TC720924 ACY720923:ACY720924 AMU720923:AMU720924 AWQ720923:AWQ720924 BGM720923:BGM720924 BQI720923:BQI720924 CAE720923:CAE720924 CKA720923:CKA720924 CTW720923:CTW720924 DDS720923:DDS720924 DNO720923:DNO720924 DXK720923:DXK720924 EHG720923:EHG720924 ERC720923:ERC720924 FAY720923:FAY720924 FKU720923:FKU720924 FUQ720923:FUQ720924 GEM720923:GEM720924 GOI720923:GOI720924 GYE720923:GYE720924 HIA720923:HIA720924 HRW720923:HRW720924 IBS720923:IBS720924 ILO720923:ILO720924 IVK720923:IVK720924 JFG720923:JFG720924 JPC720923:JPC720924 JYY720923:JYY720924 KIU720923:KIU720924 KSQ720923:KSQ720924 LCM720923:LCM720924 LMI720923:LMI720924 LWE720923:LWE720924 MGA720923:MGA720924 MPW720923:MPW720924 MZS720923:MZS720924 NJO720923:NJO720924 NTK720923:NTK720924 ODG720923:ODG720924 ONC720923:ONC720924 OWY720923:OWY720924 PGU720923:PGU720924 PQQ720923:PQQ720924 QAM720923:QAM720924 QKI720923:QKI720924 QUE720923:QUE720924 REA720923:REA720924 RNW720923:RNW720924 RXS720923:RXS720924 SHO720923:SHO720924 SRK720923:SRK720924 TBG720923:TBG720924 TLC720923:TLC720924 TUY720923:TUY720924 UEU720923:UEU720924 UOQ720923:UOQ720924 UYM720923:UYM720924 VII720923:VII720924 VSE720923:VSE720924 WCA720923:WCA720924 WLW720923:WLW720924 WVS720923:WVS720924 K786459:K786460 JG786459:JG786460 TC786459:TC786460 ACY786459:ACY786460 AMU786459:AMU786460 AWQ786459:AWQ786460 BGM786459:BGM786460 BQI786459:BQI786460 CAE786459:CAE786460 CKA786459:CKA786460 CTW786459:CTW786460 DDS786459:DDS786460 DNO786459:DNO786460 DXK786459:DXK786460 EHG786459:EHG786460 ERC786459:ERC786460 FAY786459:FAY786460 FKU786459:FKU786460 FUQ786459:FUQ786460 GEM786459:GEM786460 GOI786459:GOI786460 GYE786459:GYE786460 HIA786459:HIA786460 HRW786459:HRW786460 IBS786459:IBS786460 ILO786459:ILO786460 IVK786459:IVK786460 JFG786459:JFG786460 JPC786459:JPC786460 JYY786459:JYY786460 KIU786459:KIU786460 KSQ786459:KSQ786460 LCM786459:LCM786460 LMI786459:LMI786460 LWE786459:LWE786460 MGA786459:MGA786460 MPW786459:MPW786460 MZS786459:MZS786460 NJO786459:NJO786460 NTK786459:NTK786460 ODG786459:ODG786460 ONC786459:ONC786460 OWY786459:OWY786460 PGU786459:PGU786460 PQQ786459:PQQ786460 QAM786459:QAM786460 QKI786459:QKI786460 QUE786459:QUE786460 REA786459:REA786460 RNW786459:RNW786460 RXS786459:RXS786460 SHO786459:SHO786460 SRK786459:SRK786460 TBG786459:TBG786460 TLC786459:TLC786460 TUY786459:TUY786460 UEU786459:UEU786460 UOQ786459:UOQ786460 UYM786459:UYM786460 VII786459:VII786460 VSE786459:VSE786460 WCA786459:WCA786460 WLW786459:WLW786460 WVS786459:WVS786460 K851995:K851996 JG851995:JG851996 TC851995:TC851996 ACY851995:ACY851996 AMU851995:AMU851996 AWQ851995:AWQ851996 BGM851995:BGM851996 BQI851995:BQI851996 CAE851995:CAE851996 CKA851995:CKA851996 CTW851995:CTW851996 DDS851995:DDS851996 DNO851995:DNO851996 DXK851995:DXK851996 EHG851995:EHG851996 ERC851995:ERC851996 FAY851995:FAY851996 FKU851995:FKU851996 FUQ851995:FUQ851996 GEM851995:GEM851996 GOI851995:GOI851996 GYE851995:GYE851996 HIA851995:HIA851996 HRW851995:HRW851996 IBS851995:IBS851996 ILO851995:ILO851996 IVK851995:IVK851996 JFG851995:JFG851996 JPC851995:JPC851996 JYY851995:JYY851996 KIU851995:KIU851996 KSQ851995:KSQ851996 LCM851995:LCM851996 LMI851995:LMI851996 LWE851995:LWE851996 MGA851995:MGA851996 MPW851995:MPW851996 MZS851995:MZS851996 NJO851995:NJO851996 NTK851995:NTK851996 ODG851995:ODG851996 ONC851995:ONC851996 OWY851995:OWY851996 PGU851995:PGU851996 PQQ851995:PQQ851996 QAM851995:QAM851996 QKI851995:QKI851996 QUE851995:QUE851996 REA851995:REA851996 RNW851995:RNW851996 RXS851995:RXS851996 SHO851995:SHO851996 SRK851995:SRK851996 TBG851995:TBG851996 TLC851995:TLC851996 TUY851995:TUY851996 UEU851995:UEU851996 UOQ851995:UOQ851996 UYM851995:UYM851996 VII851995:VII851996 VSE851995:VSE851996 WCA851995:WCA851996 WLW851995:WLW851996 WVS851995:WVS851996 K917531:K917532 JG917531:JG917532 TC917531:TC917532 ACY917531:ACY917532 AMU917531:AMU917532 AWQ917531:AWQ917532 BGM917531:BGM917532 BQI917531:BQI917532 CAE917531:CAE917532 CKA917531:CKA917532 CTW917531:CTW917532 DDS917531:DDS917532 DNO917531:DNO917532 DXK917531:DXK917532 EHG917531:EHG917532 ERC917531:ERC917532 FAY917531:FAY917532 FKU917531:FKU917532 FUQ917531:FUQ917532 GEM917531:GEM917532 GOI917531:GOI917532 GYE917531:GYE917532 HIA917531:HIA917532 HRW917531:HRW917532 IBS917531:IBS917532 ILO917531:ILO917532 IVK917531:IVK917532 JFG917531:JFG917532 JPC917531:JPC917532 JYY917531:JYY917532 KIU917531:KIU917532 KSQ917531:KSQ917532 LCM917531:LCM917532 LMI917531:LMI917532 LWE917531:LWE917532 MGA917531:MGA917532 MPW917531:MPW917532 MZS917531:MZS917532 NJO917531:NJO917532 NTK917531:NTK917532 ODG917531:ODG917532 ONC917531:ONC917532 OWY917531:OWY917532 PGU917531:PGU917532 PQQ917531:PQQ917532 QAM917531:QAM917532 QKI917531:QKI917532 QUE917531:QUE917532 REA917531:REA917532 RNW917531:RNW917532 RXS917531:RXS917532 SHO917531:SHO917532 SRK917531:SRK917532 TBG917531:TBG917532 TLC917531:TLC917532 TUY917531:TUY917532 UEU917531:UEU917532 UOQ917531:UOQ917532 UYM917531:UYM917532 VII917531:VII917532 VSE917531:VSE917532 WCA917531:WCA917532 WLW917531:WLW917532 WVS917531:WVS917532 K983067:K983068 JG983067:JG983068 TC983067:TC983068 ACY983067:ACY983068 AMU983067:AMU983068 AWQ983067:AWQ983068 BGM983067:BGM983068 BQI983067:BQI983068 CAE983067:CAE983068 CKA983067:CKA983068 CTW983067:CTW983068 DDS983067:DDS983068 DNO983067:DNO983068 DXK983067:DXK983068 EHG983067:EHG983068 ERC983067:ERC983068 FAY983067:FAY983068 FKU983067:FKU983068 FUQ983067:FUQ983068 GEM983067:GEM983068 GOI983067:GOI983068 GYE983067:GYE983068 HIA983067:HIA983068 HRW983067:HRW983068 IBS983067:IBS983068 ILO983067:ILO983068 IVK983067:IVK983068 JFG983067:JFG983068 JPC983067:JPC983068 JYY983067:JYY983068 KIU983067:KIU983068 KSQ983067:KSQ983068 LCM983067:LCM983068 LMI983067:LMI983068 LWE983067:LWE983068 MGA983067:MGA983068 MPW983067:MPW983068 MZS983067:MZS983068 NJO983067:NJO983068 NTK983067:NTK983068 ODG983067:ODG983068 ONC983067:ONC983068 OWY983067:OWY983068 PGU983067:PGU983068 PQQ983067:PQQ983068 QAM983067:QAM983068 QKI983067:QKI983068 QUE983067:QUE983068 REA983067:REA983068 RNW983067:RNW983068 RXS983067:RXS983068 SHO983067:SHO983068 SRK983067:SRK983068 TBG983067:TBG983068 TLC983067:TLC983068 TUY983067:TUY983068 UEU983067:UEU983068 UOQ983067:UOQ983068 UYM983067:UYM983068 VII983067:VII983068 VSE983067:VSE983068 WCA983067:WCA983068 WLW983067:WLW983068 WVS983067:WVS983068 I27:I28 JE27:JE28 TA27:TA28 ACW27:ACW28 AMS27:AMS28 AWO27:AWO28 BGK27:BGK28 BQG27:BQG28 CAC27:CAC28 CJY27:CJY28 CTU27:CTU28 DDQ27:DDQ28 DNM27:DNM28 DXI27:DXI28 EHE27:EHE28 ERA27:ERA28 FAW27:FAW28 FKS27:FKS28 FUO27:FUO28 GEK27:GEK28 GOG27:GOG28 GYC27:GYC28 HHY27:HHY28 HRU27:HRU28 IBQ27:IBQ28 ILM27:ILM28 IVI27:IVI28 JFE27:JFE28 JPA27:JPA28 JYW27:JYW28 KIS27:KIS28 KSO27:KSO28 LCK27:LCK28 LMG27:LMG28 LWC27:LWC28 MFY27:MFY28 MPU27:MPU28 MZQ27:MZQ28 NJM27:NJM28 NTI27:NTI28 ODE27:ODE28 ONA27:ONA28 OWW27:OWW28 PGS27:PGS28 PQO27:PQO28 QAK27:QAK28 QKG27:QKG28 QUC27:QUC28 RDY27:RDY28 RNU27:RNU28 RXQ27:RXQ28 SHM27:SHM28 SRI27:SRI28 TBE27:TBE28 TLA27:TLA28 TUW27:TUW28 UES27:UES28 UOO27:UOO28 UYK27:UYK28 VIG27:VIG28 VSC27:VSC28 WBY27:WBY28 WLU27:WLU28 WVQ27:WVQ28 I65563:I65564 JE65563:JE65564 TA65563:TA65564 ACW65563:ACW65564 AMS65563:AMS65564 AWO65563:AWO65564 BGK65563:BGK65564 BQG65563:BQG65564 CAC65563:CAC65564 CJY65563:CJY65564 CTU65563:CTU65564 DDQ65563:DDQ65564 DNM65563:DNM65564 DXI65563:DXI65564 EHE65563:EHE65564 ERA65563:ERA65564 FAW65563:FAW65564 FKS65563:FKS65564 FUO65563:FUO65564 GEK65563:GEK65564 GOG65563:GOG65564 GYC65563:GYC65564 HHY65563:HHY65564 HRU65563:HRU65564 IBQ65563:IBQ65564 ILM65563:ILM65564 IVI65563:IVI65564 JFE65563:JFE65564 JPA65563:JPA65564 JYW65563:JYW65564 KIS65563:KIS65564 KSO65563:KSO65564 LCK65563:LCK65564 LMG65563:LMG65564 LWC65563:LWC65564 MFY65563:MFY65564 MPU65563:MPU65564 MZQ65563:MZQ65564 NJM65563:NJM65564 NTI65563:NTI65564 ODE65563:ODE65564 ONA65563:ONA65564 OWW65563:OWW65564 PGS65563:PGS65564 PQO65563:PQO65564 QAK65563:QAK65564 QKG65563:QKG65564 QUC65563:QUC65564 RDY65563:RDY65564 RNU65563:RNU65564 RXQ65563:RXQ65564 SHM65563:SHM65564 SRI65563:SRI65564 TBE65563:TBE65564 TLA65563:TLA65564 TUW65563:TUW65564 UES65563:UES65564 UOO65563:UOO65564 UYK65563:UYK65564 VIG65563:VIG65564 VSC65563:VSC65564 WBY65563:WBY65564 WLU65563:WLU65564 WVQ65563:WVQ65564 I131099:I131100 JE131099:JE131100 TA131099:TA131100 ACW131099:ACW131100 AMS131099:AMS131100 AWO131099:AWO131100 BGK131099:BGK131100 BQG131099:BQG131100 CAC131099:CAC131100 CJY131099:CJY131100 CTU131099:CTU131100 DDQ131099:DDQ131100 DNM131099:DNM131100 DXI131099:DXI131100 EHE131099:EHE131100 ERA131099:ERA131100 FAW131099:FAW131100 FKS131099:FKS131100 FUO131099:FUO131100 GEK131099:GEK131100 GOG131099:GOG131100 GYC131099:GYC131100 HHY131099:HHY131100 HRU131099:HRU131100 IBQ131099:IBQ131100 ILM131099:ILM131100 IVI131099:IVI131100 JFE131099:JFE131100 JPA131099:JPA131100 JYW131099:JYW131100 KIS131099:KIS131100 KSO131099:KSO131100 LCK131099:LCK131100 LMG131099:LMG131100 LWC131099:LWC131100 MFY131099:MFY131100 MPU131099:MPU131100 MZQ131099:MZQ131100 NJM131099:NJM131100 NTI131099:NTI131100 ODE131099:ODE131100 ONA131099:ONA131100 OWW131099:OWW131100 PGS131099:PGS131100 PQO131099:PQO131100 QAK131099:QAK131100 QKG131099:QKG131100 QUC131099:QUC131100 RDY131099:RDY131100 RNU131099:RNU131100 RXQ131099:RXQ131100 SHM131099:SHM131100 SRI131099:SRI131100 TBE131099:TBE131100 TLA131099:TLA131100 TUW131099:TUW131100 UES131099:UES131100 UOO131099:UOO131100 UYK131099:UYK131100 VIG131099:VIG131100 VSC131099:VSC131100 WBY131099:WBY131100 WLU131099:WLU131100 WVQ131099:WVQ131100 I196635:I196636 JE196635:JE196636 TA196635:TA196636 ACW196635:ACW196636 AMS196635:AMS196636 AWO196635:AWO196636 BGK196635:BGK196636 BQG196635:BQG196636 CAC196635:CAC196636 CJY196635:CJY196636 CTU196635:CTU196636 DDQ196635:DDQ196636 DNM196635:DNM196636 DXI196635:DXI196636 EHE196635:EHE196636 ERA196635:ERA196636 FAW196635:FAW196636 FKS196635:FKS196636 FUO196635:FUO196636 GEK196635:GEK196636 GOG196635:GOG196636 GYC196635:GYC196636 HHY196635:HHY196636 HRU196635:HRU196636 IBQ196635:IBQ196636 ILM196635:ILM196636 IVI196635:IVI196636 JFE196635:JFE196636 JPA196635:JPA196636 JYW196635:JYW196636 KIS196635:KIS196636 KSO196635:KSO196636 LCK196635:LCK196636 LMG196635:LMG196636 LWC196635:LWC196636 MFY196635:MFY196636 MPU196635:MPU196636 MZQ196635:MZQ196636 NJM196635:NJM196636 NTI196635:NTI196636 ODE196635:ODE196636 ONA196635:ONA196636 OWW196635:OWW196636 PGS196635:PGS196636 PQO196635:PQO196636 QAK196635:QAK196636 QKG196635:QKG196636 QUC196635:QUC196636 RDY196635:RDY196636 RNU196635:RNU196636 RXQ196635:RXQ196636 SHM196635:SHM196636 SRI196635:SRI196636 TBE196635:TBE196636 TLA196635:TLA196636 TUW196635:TUW196636 UES196635:UES196636 UOO196635:UOO196636 UYK196635:UYK196636 VIG196635:VIG196636 VSC196635:VSC196636 WBY196635:WBY196636 WLU196635:WLU196636 WVQ196635:WVQ196636 I262171:I262172 JE262171:JE262172 TA262171:TA262172 ACW262171:ACW262172 AMS262171:AMS262172 AWO262171:AWO262172 BGK262171:BGK262172 BQG262171:BQG262172 CAC262171:CAC262172 CJY262171:CJY262172 CTU262171:CTU262172 DDQ262171:DDQ262172 DNM262171:DNM262172 DXI262171:DXI262172 EHE262171:EHE262172 ERA262171:ERA262172 FAW262171:FAW262172 FKS262171:FKS262172 FUO262171:FUO262172 GEK262171:GEK262172 GOG262171:GOG262172 GYC262171:GYC262172 HHY262171:HHY262172 HRU262171:HRU262172 IBQ262171:IBQ262172 ILM262171:ILM262172 IVI262171:IVI262172 JFE262171:JFE262172 JPA262171:JPA262172 JYW262171:JYW262172 KIS262171:KIS262172 KSO262171:KSO262172 LCK262171:LCK262172 LMG262171:LMG262172 LWC262171:LWC262172 MFY262171:MFY262172 MPU262171:MPU262172 MZQ262171:MZQ262172 NJM262171:NJM262172 NTI262171:NTI262172 ODE262171:ODE262172 ONA262171:ONA262172 OWW262171:OWW262172 PGS262171:PGS262172 PQO262171:PQO262172 QAK262171:QAK262172 QKG262171:QKG262172 QUC262171:QUC262172 RDY262171:RDY262172 RNU262171:RNU262172 RXQ262171:RXQ262172 SHM262171:SHM262172 SRI262171:SRI262172 TBE262171:TBE262172 TLA262171:TLA262172 TUW262171:TUW262172 UES262171:UES262172 UOO262171:UOO262172 UYK262171:UYK262172 VIG262171:VIG262172 VSC262171:VSC262172 WBY262171:WBY262172 WLU262171:WLU262172 WVQ262171:WVQ262172 I327707:I327708 JE327707:JE327708 TA327707:TA327708 ACW327707:ACW327708 AMS327707:AMS327708 AWO327707:AWO327708 BGK327707:BGK327708 BQG327707:BQG327708 CAC327707:CAC327708 CJY327707:CJY327708 CTU327707:CTU327708 DDQ327707:DDQ327708 DNM327707:DNM327708 DXI327707:DXI327708 EHE327707:EHE327708 ERA327707:ERA327708 FAW327707:FAW327708 FKS327707:FKS327708 FUO327707:FUO327708 GEK327707:GEK327708 GOG327707:GOG327708 GYC327707:GYC327708 HHY327707:HHY327708 HRU327707:HRU327708 IBQ327707:IBQ327708 ILM327707:ILM327708 IVI327707:IVI327708 JFE327707:JFE327708 JPA327707:JPA327708 JYW327707:JYW327708 KIS327707:KIS327708 KSO327707:KSO327708 LCK327707:LCK327708 LMG327707:LMG327708 LWC327707:LWC327708 MFY327707:MFY327708 MPU327707:MPU327708 MZQ327707:MZQ327708 NJM327707:NJM327708 NTI327707:NTI327708 ODE327707:ODE327708 ONA327707:ONA327708 OWW327707:OWW327708 PGS327707:PGS327708 PQO327707:PQO327708 QAK327707:QAK327708 QKG327707:QKG327708 QUC327707:QUC327708 RDY327707:RDY327708 RNU327707:RNU327708 RXQ327707:RXQ327708 SHM327707:SHM327708 SRI327707:SRI327708 TBE327707:TBE327708 TLA327707:TLA327708 TUW327707:TUW327708 UES327707:UES327708 UOO327707:UOO327708 UYK327707:UYK327708 VIG327707:VIG327708 VSC327707:VSC327708 WBY327707:WBY327708 WLU327707:WLU327708 WVQ327707:WVQ327708 I393243:I393244 JE393243:JE393244 TA393243:TA393244 ACW393243:ACW393244 AMS393243:AMS393244 AWO393243:AWO393244 BGK393243:BGK393244 BQG393243:BQG393244 CAC393243:CAC393244 CJY393243:CJY393244 CTU393243:CTU393244 DDQ393243:DDQ393244 DNM393243:DNM393244 DXI393243:DXI393244 EHE393243:EHE393244 ERA393243:ERA393244 FAW393243:FAW393244 FKS393243:FKS393244 FUO393243:FUO393244 GEK393243:GEK393244 GOG393243:GOG393244 GYC393243:GYC393244 HHY393243:HHY393244 HRU393243:HRU393244 IBQ393243:IBQ393244 ILM393243:ILM393244 IVI393243:IVI393244 JFE393243:JFE393244 JPA393243:JPA393244 JYW393243:JYW393244 KIS393243:KIS393244 KSO393243:KSO393244 LCK393243:LCK393244 LMG393243:LMG393244 LWC393243:LWC393244 MFY393243:MFY393244 MPU393243:MPU393244 MZQ393243:MZQ393244 NJM393243:NJM393244 NTI393243:NTI393244 ODE393243:ODE393244 ONA393243:ONA393244 OWW393243:OWW393244 PGS393243:PGS393244 PQO393243:PQO393244 QAK393243:QAK393244 QKG393243:QKG393244 QUC393243:QUC393244 RDY393243:RDY393244 RNU393243:RNU393244 RXQ393243:RXQ393244 SHM393243:SHM393244 SRI393243:SRI393244 TBE393243:TBE393244 TLA393243:TLA393244 TUW393243:TUW393244 UES393243:UES393244 UOO393243:UOO393244 UYK393243:UYK393244 VIG393243:VIG393244 VSC393243:VSC393244 WBY393243:WBY393244 WLU393243:WLU393244 WVQ393243:WVQ393244 I458779:I458780 JE458779:JE458780 TA458779:TA458780 ACW458779:ACW458780 AMS458779:AMS458780 AWO458779:AWO458780 BGK458779:BGK458780 BQG458779:BQG458780 CAC458779:CAC458780 CJY458779:CJY458780 CTU458779:CTU458780 DDQ458779:DDQ458780 DNM458779:DNM458780 DXI458779:DXI458780 EHE458779:EHE458780 ERA458779:ERA458780 FAW458779:FAW458780 FKS458779:FKS458780 FUO458779:FUO458780 GEK458779:GEK458780 GOG458779:GOG458780 GYC458779:GYC458780 HHY458779:HHY458780 HRU458779:HRU458780 IBQ458779:IBQ458780 ILM458779:ILM458780 IVI458779:IVI458780 JFE458779:JFE458780 JPA458779:JPA458780 JYW458779:JYW458780 KIS458779:KIS458780 KSO458779:KSO458780 LCK458779:LCK458780 LMG458779:LMG458780 LWC458779:LWC458780 MFY458779:MFY458780 MPU458779:MPU458780 MZQ458779:MZQ458780 NJM458779:NJM458780 NTI458779:NTI458780 ODE458779:ODE458780 ONA458779:ONA458780 OWW458779:OWW458780 PGS458779:PGS458780 PQO458779:PQO458780 QAK458779:QAK458780 QKG458779:QKG458780 QUC458779:QUC458780 RDY458779:RDY458780 RNU458779:RNU458780 RXQ458779:RXQ458780 SHM458779:SHM458780 SRI458779:SRI458780 TBE458779:TBE458780 TLA458779:TLA458780 TUW458779:TUW458780 UES458779:UES458780 UOO458779:UOO458780 UYK458779:UYK458780 VIG458779:VIG458780 VSC458779:VSC458780 WBY458779:WBY458780 WLU458779:WLU458780 WVQ458779:WVQ458780 I524315:I524316 JE524315:JE524316 TA524315:TA524316 ACW524315:ACW524316 AMS524315:AMS524316 AWO524315:AWO524316 BGK524315:BGK524316 BQG524315:BQG524316 CAC524315:CAC524316 CJY524315:CJY524316 CTU524315:CTU524316 DDQ524315:DDQ524316 DNM524315:DNM524316 DXI524315:DXI524316 EHE524315:EHE524316 ERA524315:ERA524316 FAW524315:FAW524316 FKS524315:FKS524316 FUO524315:FUO524316 GEK524315:GEK524316 GOG524315:GOG524316 GYC524315:GYC524316 HHY524315:HHY524316 HRU524315:HRU524316 IBQ524315:IBQ524316 ILM524315:ILM524316 IVI524315:IVI524316 JFE524315:JFE524316 JPA524315:JPA524316 JYW524315:JYW524316 KIS524315:KIS524316 KSO524315:KSO524316 LCK524315:LCK524316 LMG524315:LMG524316 LWC524315:LWC524316 MFY524315:MFY524316 MPU524315:MPU524316 MZQ524315:MZQ524316 NJM524315:NJM524316 NTI524315:NTI524316 ODE524315:ODE524316 ONA524315:ONA524316 OWW524315:OWW524316 PGS524315:PGS524316 PQO524315:PQO524316 QAK524315:QAK524316 QKG524315:QKG524316 QUC524315:QUC524316 RDY524315:RDY524316 RNU524315:RNU524316 RXQ524315:RXQ524316 SHM524315:SHM524316 SRI524315:SRI524316 TBE524315:TBE524316 TLA524315:TLA524316 TUW524315:TUW524316 UES524315:UES524316 UOO524315:UOO524316 UYK524315:UYK524316 VIG524315:VIG524316 VSC524315:VSC524316 WBY524315:WBY524316 WLU524315:WLU524316 WVQ524315:WVQ524316 I589851:I589852 JE589851:JE589852 TA589851:TA589852 ACW589851:ACW589852 AMS589851:AMS589852 AWO589851:AWO589852 BGK589851:BGK589852 BQG589851:BQG589852 CAC589851:CAC589852 CJY589851:CJY589852 CTU589851:CTU589852 DDQ589851:DDQ589852 DNM589851:DNM589852 DXI589851:DXI589852 EHE589851:EHE589852 ERA589851:ERA589852 FAW589851:FAW589852 FKS589851:FKS589852 FUO589851:FUO589852 GEK589851:GEK589852 GOG589851:GOG589852 GYC589851:GYC589852 HHY589851:HHY589852 HRU589851:HRU589852 IBQ589851:IBQ589852 ILM589851:ILM589852 IVI589851:IVI589852 JFE589851:JFE589852 JPA589851:JPA589852 JYW589851:JYW589852 KIS589851:KIS589852 KSO589851:KSO589852 LCK589851:LCK589852 LMG589851:LMG589852 LWC589851:LWC589852 MFY589851:MFY589852 MPU589851:MPU589852 MZQ589851:MZQ589852 NJM589851:NJM589852 NTI589851:NTI589852 ODE589851:ODE589852 ONA589851:ONA589852 OWW589851:OWW589852 PGS589851:PGS589852 PQO589851:PQO589852 QAK589851:QAK589852 QKG589851:QKG589852 QUC589851:QUC589852 RDY589851:RDY589852 RNU589851:RNU589852 RXQ589851:RXQ589852 SHM589851:SHM589852 SRI589851:SRI589852 TBE589851:TBE589852 TLA589851:TLA589852 TUW589851:TUW589852 UES589851:UES589852 UOO589851:UOO589852 UYK589851:UYK589852 VIG589851:VIG589852 VSC589851:VSC589852 WBY589851:WBY589852 WLU589851:WLU589852 WVQ589851:WVQ589852 I655387:I655388 JE655387:JE655388 TA655387:TA655388 ACW655387:ACW655388 AMS655387:AMS655388 AWO655387:AWO655388 BGK655387:BGK655388 BQG655387:BQG655388 CAC655387:CAC655388 CJY655387:CJY655388 CTU655387:CTU655388 DDQ655387:DDQ655388 DNM655387:DNM655388 DXI655387:DXI655388 EHE655387:EHE655388 ERA655387:ERA655388 FAW655387:FAW655388 FKS655387:FKS655388 FUO655387:FUO655388 GEK655387:GEK655388 GOG655387:GOG655388 GYC655387:GYC655388 HHY655387:HHY655388 HRU655387:HRU655388 IBQ655387:IBQ655388 ILM655387:ILM655388 IVI655387:IVI655388 JFE655387:JFE655388 JPA655387:JPA655388 JYW655387:JYW655388 KIS655387:KIS655388 KSO655387:KSO655388 LCK655387:LCK655388 LMG655387:LMG655388 LWC655387:LWC655388 MFY655387:MFY655388 MPU655387:MPU655388 MZQ655387:MZQ655388 NJM655387:NJM655388 NTI655387:NTI655388 ODE655387:ODE655388 ONA655387:ONA655388 OWW655387:OWW655388 PGS655387:PGS655388 PQO655387:PQO655388 QAK655387:QAK655388 QKG655387:QKG655388 QUC655387:QUC655388 RDY655387:RDY655388 RNU655387:RNU655388 RXQ655387:RXQ655388 SHM655387:SHM655388 SRI655387:SRI655388 TBE655387:TBE655388 TLA655387:TLA655388 TUW655387:TUW655388 UES655387:UES655388 UOO655387:UOO655388 UYK655387:UYK655388 VIG655387:VIG655388 VSC655387:VSC655388 WBY655387:WBY655388 WLU655387:WLU655388 WVQ655387:WVQ655388 I720923:I720924 JE720923:JE720924 TA720923:TA720924 ACW720923:ACW720924 AMS720923:AMS720924 AWO720923:AWO720924 BGK720923:BGK720924 BQG720923:BQG720924 CAC720923:CAC720924 CJY720923:CJY720924 CTU720923:CTU720924 DDQ720923:DDQ720924 DNM720923:DNM720924 DXI720923:DXI720924 EHE720923:EHE720924 ERA720923:ERA720924 FAW720923:FAW720924 FKS720923:FKS720924 FUO720923:FUO720924 GEK720923:GEK720924 GOG720923:GOG720924 GYC720923:GYC720924 HHY720923:HHY720924 HRU720923:HRU720924 IBQ720923:IBQ720924 ILM720923:ILM720924 IVI720923:IVI720924 JFE720923:JFE720924 JPA720923:JPA720924 JYW720923:JYW720924 KIS720923:KIS720924 KSO720923:KSO720924 LCK720923:LCK720924 LMG720923:LMG720924 LWC720923:LWC720924 MFY720923:MFY720924 MPU720923:MPU720924 MZQ720923:MZQ720924 NJM720923:NJM720924 NTI720923:NTI720924 ODE720923:ODE720924 ONA720923:ONA720924 OWW720923:OWW720924 PGS720923:PGS720924 PQO720923:PQO720924 QAK720923:QAK720924 QKG720923:QKG720924 QUC720923:QUC720924 RDY720923:RDY720924 RNU720923:RNU720924 RXQ720923:RXQ720924 SHM720923:SHM720924 SRI720923:SRI720924 TBE720923:TBE720924 TLA720923:TLA720924 TUW720923:TUW720924 UES720923:UES720924 UOO720923:UOO720924 UYK720923:UYK720924 VIG720923:VIG720924 VSC720923:VSC720924 WBY720923:WBY720924 WLU720923:WLU720924 WVQ720923:WVQ720924 I786459:I786460 JE786459:JE786460 TA786459:TA786460 ACW786459:ACW786460 AMS786459:AMS786460 AWO786459:AWO786460 BGK786459:BGK786460 BQG786459:BQG786460 CAC786459:CAC786460 CJY786459:CJY786460 CTU786459:CTU786460 DDQ786459:DDQ786460 DNM786459:DNM786460 DXI786459:DXI786460 EHE786459:EHE786460 ERA786459:ERA786460 FAW786459:FAW786460 FKS786459:FKS786460 FUO786459:FUO786460 GEK786459:GEK786460 GOG786459:GOG786460 GYC786459:GYC786460 HHY786459:HHY786460 HRU786459:HRU786460 IBQ786459:IBQ786460 ILM786459:ILM786460 IVI786459:IVI786460 JFE786459:JFE786460 JPA786459:JPA786460 JYW786459:JYW786460 KIS786459:KIS786460 KSO786459:KSO786460 LCK786459:LCK786460 LMG786459:LMG786460 LWC786459:LWC786460 MFY786459:MFY786460 MPU786459:MPU786460 MZQ786459:MZQ786460 NJM786459:NJM786460 NTI786459:NTI786460 ODE786459:ODE786460 ONA786459:ONA786460 OWW786459:OWW786460 PGS786459:PGS786460 PQO786459:PQO786460 QAK786459:QAK786460 QKG786459:QKG786460 QUC786459:QUC786460 RDY786459:RDY786460 RNU786459:RNU786460 RXQ786459:RXQ786460 SHM786459:SHM786460 SRI786459:SRI786460 TBE786459:TBE786460 TLA786459:TLA786460 TUW786459:TUW786460 UES786459:UES786460 UOO786459:UOO786460 UYK786459:UYK786460 VIG786459:VIG786460 VSC786459:VSC786460 WBY786459:WBY786460 WLU786459:WLU786460 WVQ786459:WVQ786460 I851995:I851996 JE851995:JE851996 TA851995:TA851996 ACW851995:ACW851996 AMS851995:AMS851996 AWO851995:AWO851996 BGK851995:BGK851996 BQG851995:BQG851996 CAC851995:CAC851996 CJY851995:CJY851996 CTU851995:CTU851996 DDQ851995:DDQ851996 DNM851995:DNM851996 DXI851995:DXI851996 EHE851995:EHE851996 ERA851995:ERA851996 FAW851995:FAW851996 FKS851995:FKS851996 FUO851995:FUO851996 GEK851995:GEK851996 GOG851995:GOG851996 GYC851995:GYC851996 HHY851995:HHY851996 HRU851995:HRU851996 IBQ851995:IBQ851996 ILM851995:ILM851996 IVI851995:IVI851996 JFE851995:JFE851996 JPA851995:JPA851996 JYW851995:JYW851996 KIS851995:KIS851996 KSO851995:KSO851996 LCK851995:LCK851996 LMG851995:LMG851996 LWC851995:LWC851996 MFY851995:MFY851996 MPU851995:MPU851996 MZQ851995:MZQ851996 NJM851995:NJM851996 NTI851995:NTI851996 ODE851995:ODE851996 ONA851995:ONA851996 OWW851995:OWW851996 PGS851995:PGS851996 PQO851995:PQO851996 QAK851995:QAK851996 QKG851995:QKG851996 QUC851995:QUC851996 RDY851995:RDY851996 RNU851995:RNU851996 RXQ851995:RXQ851996 SHM851995:SHM851996 SRI851995:SRI851996 TBE851995:TBE851996 TLA851995:TLA851996 TUW851995:TUW851996 UES851995:UES851996 UOO851995:UOO851996 UYK851995:UYK851996 VIG851995:VIG851996 VSC851995:VSC851996 WBY851995:WBY851996 WLU851995:WLU851996 WVQ851995:WVQ851996 I917531:I917532 JE917531:JE917532 TA917531:TA917532 ACW917531:ACW917532 AMS917531:AMS917532 AWO917531:AWO917532 BGK917531:BGK917532 BQG917531:BQG917532 CAC917531:CAC917532 CJY917531:CJY917532 CTU917531:CTU917532 DDQ917531:DDQ917532 DNM917531:DNM917532 DXI917531:DXI917532 EHE917531:EHE917532 ERA917531:ERA917532 FAW917531:FAW917532 FKS917531:FKS917532 FUO917531:FUO917532 GEK917531:GEK917532 GOG917531:GOG917532 GYC917531:GYC917532 HHY917531:HHY917532 HRU917531:HRU917532 IBQ917531:IBQ917532 ILM917531:ILM917532 IVI917531:IVI917532 JFE917531:JFE917532 JPA917531:JPA917532 JYW917531:JYW917532 KIS917531:KIS917532 KSO917531:KSO917532 LCK917531:LCK917532 LMG917531:LMG917532 LWC917531:LWC917532 MFY917531:MFY917532 MPU917531:MPU917532 MZQ917531:MZQ917532 NJM917531:NJM917532 NTI917531:NTI917532 ODE917531:ODE917532 ONA917531:ONA917532 OWW917531:OWW917532 PGS917531:PGS917532 PQO917531:PQO917532 QAK917531:QAK917532 QKG917531:QKG917532 QUC917531:QUC917532 RDY917531:RDY917532 RNU917531:RNU917532 RXQ917531:RXQ917532 SHM917531:SHM917532 SRI917531:SRI917532 TBE917531:TBE917532 TLA917531:TLA917532 TUW917531:TUW917532 UES917531:UES917532 UOO917531:UOO917532 UYK917531:UYK917532 VIG917531:VIG917532 VSC917531:VSC917532 WBY917531:WBY917532 WLU917531:WLU917532 WVQ917531:WVQ917532 I983067:I983068 JE983067:JE983068 TA983067:TA983068 ACW983067:ACW983068 AMS983067:AMS983068 AWO983067:AWO983068 BGK983067:BGK983068 BQG983067:BQG983068 CAC983067:CAC983068 CJY983067:CJY983068 CTU983067:CTU983068 DDQ983067:DDQ983068 DNM983067:DNM983068 DXI983067:DXI983068 EHE983067:EHE983068 ERA983067:ERA983068 FAW983067:FAW983068 FKS983067:FKS983068 FUO983067:FUO983068 GEK983067:GEK983068 GOG983067:GOG983068 GYC983067:GYC983068 HHY983067:HHY983068 HRU983067:HRU983068 IBQ983067:IBQ983068 ILM983067:ILM983068 IVI983067:IVI983068 JFE983067:JFE983068 JPA983067:JPA983068 JYW983067:JYW983068 KIS983067:KIS983068 KSO983067:KSO983068 LCK983067:LCK983068 LMG983067:LMG983068 LWC983067:LWC983068 MFY983067:MFY983068 MPU983067:MPU983068 MZQ983067:MZQ983068 NJM983067:NJM983068 NTI983067:NTI983068 ODE983067:ODE983068 ONA983067:ONA983068 OWW983067:OWW983068 PGS983067:PGS983068 PQO983067:PQO983068 QAK983067:QAK983068 QKG983067:QKG983068 QUC983067:QUC983068 RDY983067:RDY983068 RNU983067:RNU983068 RXQ983067:RXQ983068 SHM983067:SHM983068 SRI983067:SRI983068 TBE983067:TBE983068 TLA983067:TLA983068 TUW983067:TUW983068 UES983067:UES983068 UOO983067:UOO983068 UYK983067:UYK983068 VIG983067:VIG983068 VSC983067:VSC983068 WBY983067:WBY983068 WLU983067:WLU983068 WVQ983067:WVQ983068 M27:N28 JI27:JJ28 TE27:TF28 ADA27:ADB28 AMW27:AMX28 AWS27:AWT28 BGO27:BGP28 BQK27:BQL28 CAG27:CAH28 CKC27:CKD28 CTY27:CTZ28 DDU27:DDV28 DNQ27:DNR28 DXM27:DXN28 EHI27:EHJ28 ERE27:ERF28 FBA27:FBB28 FKW27:FKX28 FUS27:FUT28 GEO27:GEP28 GOK27:GOL28 GYG27:GYH28 HIC27:HID28 HRY27:HRZ28 IBU27:IBV28 ILQ27:ILR28 IVM27:IVN28 JFI27:JFJ28 JPE27:JPF28 JZA27:JZB28 KIW27:KIX28 KSS27:KST28 LCO27:LCP28 LMK27:LML28 LWG27:LWH28 MGC27:MGD28 MPY27:MPZ28 MZU27:MZV28 NJQ27:NJR28 NTM27:NTN28 ODI27:ODJ28 ONE27:ONF28 OXA27:OXB28 PGW27:PGX28 PQS27:PQT28 QAO27:QAP28 QKK27:QKL28 QUG27:QUH28 REC27:RED28 RNY27:RNZ28 RXU27:RXV28 SHQ27:SHR28 SRM27:SRN28 TBI27:TBJ28 TLE27:TLF28 TVA27:TVB28 UEW27:UEX28 UOS27:UOT28 UYO27:UYP28 VIK27:VIL28 VSG27:VSH28 WCC27:WCD28 WLY27:WLZ28 WVU27:WVV28 M65563:N65564 JI65563:JJ65564 TE65563:TF65564 ADA65563:ADB65564 AMW65563:AMX65564 AWS65563:AWT65564 BGO65563:BGP65564 BQK65563:BQL65564 CAG65563:CAH65564 CKC65563:CKD65564 CTY65563:CTZ65564 DDU65563:DDV65564 DNQ65563:DNR65564 DXM65563:DXN65564 EHI65563:EHJ65564 ERE65563:ERF65564 FBA65563:FBB65564 FKW65563:FKX65564 FUS65563:FUT65564 GEO65563:GEP65564 GOK65563:GOL65564 GYG65563:GYH65564 HIC65563:HID65564 HRY65563:HRZ65564 IBU65563:IBV65564 ILQ65563:ILR65564 IVM65563:IVN65564 JFI65563:JFJ65564 JPE65563:JPF65564 JZA65563:JZB65564 KIW65563:KIX65564 KSS65563:KST65564 LCO65563:LCP65564 LMK65563:LML65564 LWG65563:LWH65564 MGC65563:MGD65564 MPY65563:MPZ65564 MZU65563:MZV65564 NJQ65563:NJR65564 NTM65563:NTN65564 ODI65563:ODJ65564 ONE65563:ONF65564 OXA65563:OXB65564 PGW65563:PGX65564 PQS65563:PQT65564 QAO65563:QAP65564 QKK65563:QKL65564 QUG65563:QUH65564 REC65563:RED65564 RNY65563:RNZ65564 RXU65563:RXV65564 SHQ65563:SHR65564 SRM65563:SRN65564 TBI65563:TBJ65564 TLE65563:TLF65564 TVA65563:TVB65564 UEW65563:UEX65564 UOS65563:UOT65564 UYO65563:UYP65564 VIK65563:VIL65564 VSG65563:VSH65564 WCC65563:WCD65564 WLY65563:WLZ65564 WVU65563:WVV65564 M131099:N131100 JI131099:JJ131100 TE131099:TF131100 ADA131099:ADB131100 AMW131099:AMX131100 AWS131099:AWT131100 BGO131099:BGP131100 BQK131099:BQL131100 CAG131099:CAH131100 CKC131099:CKD131100 CTY131099:CTZ131100 DDU131099:DDV131100 DNQ131099:DNR131100 DXM131099:DXN131100 EHI131099:EHJ131100 ERE131099:ERF131100 FBA131099:FBB131100 FKW131099:FKX131100 FUS131099:FUT131100 GEO131099:GEP131100 GOK131099:GOL131100 GYG131099:GYH131100 HIC131099:HID131100 HRY131099:HRZ131100 IBU131099:IBV131100 ILQ131099:ILR131100 IVM131099:IVN131100 JFI131099:JFJ131100 JPE131099:JPF131100 JZA131099:JZB131100 KIW131099:KIX131100 KSS131099:KST131100 LCO131099:LCP131100 LMK131099:LML131100 LWG131099:LWH131100 MGC131099:MGD131100 MPY131099:MPZ131100 MZU131099:MZV131100 NJQ131099:NJR131100 NTM131099:NTN131100 ODI131099:ODJ131100 ONE131099:ONF131100 OXA131099:OXB131100 PGW131099:PGX131100 PQS131099:PQT131100 QAO131099:QAP131100 QKK131099:QKL131100 QUG131099:QUH131100 REC131099:RED131100 RNY131099:RNZ131100 RXU131099:RXV131100 SHQ131099:SHR131100 SRM131099:SRN131100 TBI131099:TBJ131100 TLE131099:TLF131100 TVA131099:TVB131100 UEW131099:UEX131100 UOS131099:UOT131100 UYO131099:UYP131100 VIK131099:VIL131100 VSG131099:VSH131100 WCC131099:WCD131100 WLY131099:WLZ131100 WVU131099:WVV131100 M196635:N196636 JI196635:JJ196636 TE196635:TF196636 ADA196635:ADB196636 AMW196635:AMX196636 AWS196635:AWT196636 BGO196635:BGP196636 BQK196635:BQL196636 CAG196635:CAH196636 CKC196635:CKD196636 CTY196635:CTZ196636 DDU196635:DDV196636 DNQ196635:DNR196636 DXM196635:DXN196636 EHI196635:EHJ196636 ERE196635:ERF196636 FBA196635:FBB196636 FKW196635:FKX196636 FUS196635:FUT196636 GEO196635:GEP196636 GOK196635:GOL196636 GYG196635:GYH196636 HIC196635:HID196636 HRY196635:HRZ196636 IBU196635:IBV196636 ILQ196635:ILR196636 IVM196635:IVN196636 JFI196635:JFJ196636 JPE196635:JPF196636 JZA196635:JZB196636 KIW196635:KIX196636 KSS196635:KST196636 LCO196635:LCP196636 LMK196635:LML196636 LWG196635:LWH196636 MGC196635:MGD196636 MPY196635:MPZ196636 MZU196635:MZV196636 NJQ196635:NJR196636 NTM196635:NTN196636 ODI196635:ODJ196636 ONE196635:ONF196636 OXA196635:OXB196636 PGW196635:PGX196636 PQS196635:PQT196636 QAO196635:QAP196636 QKK196635:QKL196636 QUG196635:QUH196636 REC196635:RED196636 RNY196635:RNZ196636 RXU196635:RXV196636 SHQ196635:SHR196636 SRM196635:SRN196636 TBI196635:TBJ196636 TLE196635:TLF196636 TVA196635:TVB196636 UEW196635:UEX196636 UOS196635:UOT196636 UYO196635:UYP196636 VIK196635:VIL196636 VSG196635:VSH196636 WCC196635:WCD196636 WLY196635:WLZ196636 WVU196635:WVV196636 M262171:N262172 JI262171:JJ262172 TE262171:TF262172 ADA262171:ADB262172 AMW262171:AMX262172 AWS262171:AWT262172 BGO262171:BGP262172 BQK262171:BQL262172 CAG262171:CAH262172 CKC262171:CKD262172 CTY262171:CTZ262172 DDU262171:DDV262172 DNQ262171:DNR262172 DXM262171:DXN262172 EHI262171:EHJ262172 ERE262171:ERF262172 FBA262171:FBB262172 FKW262171:FKX262172 FUS262171:FUT262172 GEO262171:GEP262172 GOK262171:GOL262172 GYG262171:GYH262172 HIC262171:HID262172 HRY262171:HRZ262172 IBU262171:IBV262172 ILQ262171:ILR262172 IVM262171:IVN262172 JFI262171:JFJ262172 JPE262171:JPF262172 JZA262171:JZB262172 KIW262171:KIX262172 KSS262171:KST262172 LCO262171:LCP262172 LMK262171:LML262172 LWG262171:LWH262172 MGC262171:MGD262172 MPY262171:MPZ262172 MZU262171:MZV262172 NJQ262171:NJR262172 NTM262171:NTN262172 ODI262171:ODJ262172 ONE262171:ONF262172 OXA262171:OXB262172 PGW262171:PGX262172 PQS262171:PQT262172 QAO262171:QAP262172 QKK262171:QKL262172 QUG262171:QUH262172 REC262171:RED262172 RNY262171:RNZ262172 RXU262171:RXV262172 SHQ262171:SHR262172 SRM262171:SRN262172 TBI262171:TBJ262172 TLE262171:TLF262172 TVA262171:TVB262172 UEW262171:UEX262172 UOS262171:UOT262172 UYO262171:UYP262172 VIK262171:VIL262172 VSG262171:VSH262172 WCC262171:WCD262172 WLY262171:WLZ262172 WVU262171:WVV262172 M327707:N327708 JI327707:JJ327708 TE327707:TF327708 ADA327707:ADB327708 AMW327707:AMX327708 AWS327707:AWT327708 BGO327707:BGP327708 BQK327707:BQL327708 CAG327707:CAH327708 CKC327707:CKD327708 CTY327707:CTZ327708 DDU327707:DDV327708 DNQ327707:DNR327708 DXM327707:DXN327708 EHI327707:EHJ327708 ERE327707:ERF327708 FBA327707:FBB327708 FKW327707:FKX327708 FUS327707:FUT327708 GEO327707:GEP327708 GOK327707:GOL327708 GYG327707:GYH327708 HIC327707:HID327708 HRY327707:HRZ327708 IBU327707:IBV327708 ILQ327707:ILR327708 IVM327707:IVN327708 JFI327707:JFJ327708 JPE327707:JPF327708 JZA327707:JZB327708 KIW327707:KIX327708 KSS327707:KST327708 LCO327707:LCP327708 LMK327707:LML327708 LWG327707:LWH327708 MGC327707:MGD327708 MPY327707:MPZ327708 MZU327707:MZV327708 NJQ327707:NJR327708 NTM327707:NTN327708 ODI327707:ODJ327708 ONE327707:ONF327708 OXA327707:OXB327708 PGW327707:PGX327708 PQS327707:PQT327708 QAO327707:QAP327708 QKK327707:QKL327708 QUG327707:QUH327708 REC327707:RED327708 RNY327707:RNZ327708 RXU327707:RXV327708 SHQ327707:SHR327708 SRM327707:SRN327708 TBI327707:TBJ327708 TLE327707:TLF327708 TVA327707:TVB327708 UEW327707:UEX327708 UOS327707:UOT327708 UYO327707:UYP327708 VIK327707:VIL327708 VSG327707:VSH327708 WCC327707:WCD327708 WLY327707:WLZ327708 WVU327707:WVV327708 M393243:N393244 JI393243:JJ393244 TE393243:TF393244 ADA393243:ADB393244 AMW393243:AMX393244 AWS393243:AWT393244 BGO393243:BGP393244 BQK393243:BQL393244 CAG393243:CAH393244 CKC393243:CKD393244 CTY393243:CTZ393244 DDU393243:DDV393244 DNQ393243:DNR393244 DXM393243:DXN393244 EHI393243:EHJ393244 ERE393243:ERF393244 FBA393243:FBB393244 FKW393243:FKX393244 FUS393243:FUT393244 GEO393243:GEP393244 GOK393243:GOL393244 GYG393243:GYH393244 HIC393243:HID393244 HRY393243:HRZ393244 IBU393243:IBV393244 ILQ393243:ILR393244 IVM393243:IVN393244 JFI393243:JFJ393244 JPE393243:JPF393244 JZA393243:JZB393244 KIW393243:KIX393244 KSS393243:KST393244 LCO393243:LCP393244 LMK393243:LML393244 LWG393243:LWH393244 MGC393243:MGD393244 MPY393243:MPZ393244 MZU393243:MZV393244 NJQ393243:NJR393244 NTM393243:NTN393244 ODI393243:ODJ393244 ONE393243:ONF393244 OXA393243:OXB393244 PGW393243:PGX393244 PQS393243:PQT393244 QAO393243:QAP393244 QKK393243:QKL393244 QUG393243:QUH393244 REC393243:RED393244 RNY393243:RNZ393244 RXU393243:RXV393244 SHQ393243:SHR393244 SRM393243:SRN393244 TBI393243:TBJ393244 TLE393243:TLF393244 TVA393243:TVB393244 UEW393243:UEX393244 UOS393243:UOT393244 UYO393243:UYP393244 VIK393243:VIL393244 VSG393243:VSH393244 WCC393243:WCD393244 WLY393243:WLZ393244 WVU393243:WVV393244 M458779:N458780 JI458779:JJ458780 TE458779:TF458780 ADA458779:ADB458780 AMW458779:AMX458780 AWS458779:AWT458780 BGO458779:BGP458780 BQK458779:BQL458780 CAG458779:CAH458780 CKC458779:CKD458780 CTY458779:CTZ458780 DDU458779:DDV458780 DNQ458779:DNR458780 DXM458779:DXN458780 EHI458779:EHJ458780 ERE458779:ERF458780 FBA458779:FBB458780 FKW458779:FKX458780 FUS458779:FUT458780 GEO458779:GEP458780 GOK458779:GOL458780 GYG458779:GYH458780 HIC458779:HID458780 HRY458779:HRZ458780 IBU458779:IBV458780 ILQ458779:ILR458780 IVM458779:IVN458780 JFI458779:JFJ458780 JPE458779:JPF458780 JZA458779:JZB458780 KIW458779:KIX458780 KSS458779:KST458780 LCO458779:LCP458780 LMK458779:LML458780 LWG458779:LWH458780 MGC458779:MGD458780 MPY458779:MPZ458780 MZU458779:MZV458780 NJQ458779:NJR458780 NTM458779:NTN458780 ODI458779:ODJ458780 ONE458779:ONF458780 OXA458779:OXB458780 PGW458779:PGX458780 PQS458779:PQT458780 QAO458779:QAP458780 QKK458779:QKL458780 QUG458779:QUH458780 REC458779:RED458780 RNY458779:RNZ458780 RXU458779:RXV458780 SHQ458779:SHR458780 SRM458779:SRN458780 TBI458779:TBJ458780 TLE458779:TLF458780 TVA458779:TVB458780 UEW458779:UEX458780 UOS458779:UOT458780 UYO458779:UYP458780 VIK458779:VIL458780 VSG458779:VSH458780 WCC458779:WCD458780 WLY458779:WLZ458780 WVU458779:WVV458780 M524315:N524316 JI524315:JJ524316 TE524315:TF524316 ADA524315:ADB524316 AMW524315:AMX524316 AWS524315:AWT524316 BGO524315:BGP524316 BQK524315:BQL524316 CAG524315:CAH524316 CKC524315:CKD524316 CTY524315:CTZ524316 DDU524315:DDV524316 DNQ524315:DNR524316 DXM524315:DXN524316 EHI524315:EHJ524316 ERE524315:ERF524316 FBA524315:FBB524316 FKW524315:FKX524316 FUS524315:FUT524316 GEO524315:GEP524316 GOK524315:GOL524316 GYG524315:GYH524316 HIC524315:HID524316 HRY524315:HRZ524316 IBU524315:IBV524316 ILQ524315:ILR524316 IVM524315:IVN524316 JFI524315:JFJ524316 JPE524315:JPF524316 JZA524315:JZB524316 KIW524315:KIX524316 KSS524315:KST524316 LCO524315:LCP524316 LMK524315:LML524316 LWG524315:LWH524316 MGC524315:MGD524316 MPY524315:MPZ524316 MZU524315:MZV524316 NJQ524315:NJR524316 NTM524315:NTN524316 ODI524315:ODJ524316 ONE524315:ONF524316 OXA524315:OXB524316 PGW524315:PGX524316 PQS524315:PQT524316 QAO524315:QAP524316 QKK524315:QKL524316 QUG524315:QUH524316 REC524315:RED524316 RNY524315:RNZ524316 RXU524315:RXV524316 SHQ524315:SHR524316 SRM524315:SRN524316 TBI524315:TBJ524316 TLE524315:TLF524316 TVA524315:TVB524316 UEW524315:UEX524316 UOS524315:UOT524316 UYO524315:UYP524316 VIK524315:VIL524316 VSG524315:VSH524316 WCC524315:WCD524316 WLY524315:WLZ524316 WVU524315:WVV524316 M589851:N589852 JI589851:JJ589852 TE589851:TF589852 ADA589851:ADB589852 AMW589851:AMX589852 AWS589851:AWT589852 BGO589851:BGP589852 BQK589851:BQL589852 CAG589851:CAH589852 CKC589851:CKD589852 CTY589851:CTZ589852 DDU589851:DDV589852 DNQ589851:DNR589852 DXM589851:DXN589852 EHI589851:EHJ589852 ERE589851:ERF589852 FBA589851:FBB589852 FKW589851:FKX589852 FUS589851:FUT589852 GEO589851:GEP589852 GOK589851:GOL589852 GYG589851:GYH589852 HIC589851:HID589852 HRY589851:HRZ589852 IBU589851:IBV589852 ILQ589851:ILR589852 IVM589851:IVN589852 JFI589851:JFJ589852 JPE589851:JPF589852 JZA589851:JZB589852 KIW589851:KIX589852 KSS589851:KST589852 LCO589851:LCP589852 LMK589851:LML589852 LWG589851:LWH589852 MGC589851:MGD589852 MPY589851:MPZ589852 MZU589851:MZV589852 NJQ589851:NJR589852 NTM589851:NTN589852 ODI589851:ODJ589852 ONE589851:ONF589852 OXA589851:OXB589852 PGW589851:PGX589852 PQS589851:PQT589852 QAO589851:QAP589852 QKK589851:QKL589852 QUG589851:QUH589852 REC589851:RED589852 RNY589851:RNZ589852 RXU589851:RXV589852 SHQ589851:SHR589852 SRM589851:SRN589852 TBI589851:TBJ589852 TLE589851:TLF589852 TVA589851:TVB589852 UEW589851:UEX589852 UOS589851:UOT589852 UYO589851:UYP589852 VIK589851:VIL589852 VSG589851:VSH589852 WCC589851:WCD589852 WLY589851:WLZ589852 WVU589851:WVV589852 M655387:N655388 JI655387:JJ655388 TE655387:TF655388 ADA655387:ADB655388 AMW655387:AMX655388 AWS655387:AWT655388 BGO655387:BGP655388 BQK655387:BQL655388 CAG655387:CAH655388 CKC655387:CKD655388 CTY655387:CTZ655388 DDU655387:DDV655388 DNQ655387:DNR655388 DXM655387:DXN655388 EHI655387:EHJ655388 ERE655387:ERF655388 FBA655387:FBB655388 FKW655387:FKX655388 FUS655387:FUT655388 GEO655387:GEP655388 GOK655387:GOL655388 GYG655387:GYH655388 HIC655387:HID655388 HRY655387:HRZ655388 IBU655387:IBV655388 ILQ655387:ILR655388 IVM655387:IVN655388 JFI655387:JFJ655388 JPE655387:JPF655388 JZA655387:JZB655388 KIW655387:KIX655388 KSS655387:KST655388 LCO655387:LCP655388 LMK655387:LML655388 LWG655387:LWH655388 MGC655387:MGD655388 MPY655387:MPZ655388 MZU655387:MZV655388 NJQ655387:NJR655388 NTM655387:NTN655388 ODI655387:ODJ655388 ONE655387:ONF655388 OXA655387:OXB655388 PGW655387:PGX655388 PQS655387:PQT655388 QAO655387:QAP655388 QKK655387:QKL655388 QUG655387:QUH655388 REC655387:RED655388 RNY655387:RNZ655388 RXU655387:RXV655388 SHQ655387:SHR655388 SRM655387:SRN655388 TBI655387:TBJ655388 TLE655387:TLF655388 TVA655387:TVB655388 UEW655387:UEX655388 UOS655387:UOT655388 UYO655387:UYP655388 VIK655387:VIL655388 VSG655387:VSH655388 WCC655387:WCD655388 WLY655387:WLZ655388 WVU655387:WVV655388 M720923:N720924 JI720923:JJ720924 TE720923:TF720924 ADA720923:ADB720924 AMW720923:AMX720924 AWS720923:AWT720924 BGO720923:BGP720924 BQK720923:BQL720924 CAG720923:CAH720924 CKC720923:CKD720924 CTY720923:CTZ720924 DDU720923:DDV720924 DNQ720923:DNR720924 DXM720923:DXN720924 EHI720923:EHJ720924 ERE720923:ERF720924 FBA720923:FBB720924 FKW720923:FKX720924 FUS720923:FUT720924 GEO720923:GEP720924 GOK720923:GOL720924 GYG720923:GYH720924 HIC720923:HID720924 HRY720923:HRZ720924 IBU720923:IBV720924 ILQ720923:ILR720924 IVM720923:IVN720924 JFI720923:JFJ720924 JPE720923:JPF720924 JZA720923:JZB720924 KIW720923:KIX720924 KSS720923:KST720924 LCO720923:LCP720924 LMK720923:LML720924 LWG720923:LWH720924 MGC720923:MGD720924 MPY720923:MPZ720924 MZU720923:MZV720924 NJQ720923:NJR720924 NTM720923:NTN720924 ODI720923:ODJ720924 ONE720923:ONF720924 OXA720923:OXB720924 PGW720923:PGX720924 PQS720923:PQT720924 QAO720923:QAP720924 QKK720923:QKL720924 QUG720923:QUH720924 REC720923:RED720924 RNY720923:RNZ720924 RXU720923:RXV720924 SHQ720923:SHR720924 SRM720923:SRN720924 TBI720923:TBJ720924 TLE720923:TLF720924 TVA720923:TVB720924 UEW720923:UEX720924 UOS720923:UOT720924 UYO720923:UYP720924 VIK720923:VIL720924 VSG720923:VSH720924 WCC720923:WCD720924 WLY720923:WLZ720924 WVU720923:WVV720924 M786459:N786460 JI786459:JJ786460 TE786459:TF786460 ADA786459:ADB786460 AMW786459:AMX786460 AWS786459:AWT786460 BGO786459:BGP786460 BQK786459:BQL786460 CAG786459:CAH786460 CKC786459:CKD786460 CTY786459:CTZ786460 DDU786459:DDV786460 DNQ786459:DNR786460 DXM786459:DXN786460 EHI786459:EHJ786460 ERE786459:ERF786460 FBA786459:FBB786460 FKW786459:FKX786460 FUS786459:FUT786460 GEO786459:GEP786460 GOK786459:GOL786460 GYG786459:GYH786460 HIC786459:HID786460 HRY786459:HRZ786460 IBU786459:IBV786460 ILQ786459:ILR786460 IVM786459:IVN786460 JFI786459:JFJ786460 JPE786459:JPF786460 JZA786459:JZB786460 KIW786459:KIX786460 KSS786459:KST786460 LCO786459:LCP786460 LMK786459:LML786460 LWG786459:LWH786460 MGC786459:MGD786460 MPY786459:MPZ786460 MZU786459:MZV786460 NJQ786459:NJR786460 NTM786459:NTN786460 ODI786459:ODJ786460 ONE786459:ONF786460 OXA786459:OXB786460 PGW786459:PGX786460 PQS786459:PQT786460 QAO786459:QAP786460 QKK786459:QKL786460 QUG786459:QUH786460 REC786459:RED786460 RNY786459:RNZ786460 RXU786459:RXV786460 SHQ786459:SHR786460 SRM786459:SRN786460 TBI786459:TBJ786460 TLE786459:TLF786460 TVA786459:TVB786460 UEW786459:UEX786460 UOS786459:UOT786460 UYO786459:UYP786460 VIK786459:VIL786460 VSG786459:VSH786460 WCC786459:WCD786460 WLY786459:WLZ786460 WVU786459:WVV786460 M851995:N851996 JI851995:JJ851996 TE851995:TF851996 ADA851995:ADB851996 AMW851995:AMX851996 AWS851995:AWT851996 BGO851995:BGP851996 BQK851995:BQL851996 CAG851995:CAH851996 CKC851995:CKD851996 CTY851995:CTZ851996 DDU851995:DDV851996 DNQ851995:DNR851996 DXM851995:DXN851996 EHI851995:EHJ851996 ERE851995:ERF851996 FBA851995:FBB851996 FKW851995:FKX851996 FUS851995:FUT851996 GEO851995:GEP851996 GOK851995:GOL851996 GYG851995:GYH851996 HIC851995:HID851996 HRY851995:HRZ851996 IBU851995:IBV851996 ILQ851995:ILR851996 IVM851995:IVN851996 JFI851995:JFJ851996 JPE851995:JPF851996 JZA851995:JZB851996 KIW851995:KIX851996 KSS851995:KST851996 LCO851995:LCP851996 LMK851995:LML851996 LWG851995:LWH851996 MGC851995:MGD851996 MPY851995:MPZ851996 MZU851995:MZV851996 NJQ851995:NJR851996 NTM851995:NTN851996 ODI851995:ODJ851996 ONE851995:ONF851996 OXA851995:OXB851996 PGW851995:PGX851996 PQS851995:PQT851996 QAO851995:QAP851996 QKK851995:QKL851996 QUG851995:QUH851996 REC851995:RED851996 RNY851995:RNZ851996 RXU851995:RXV851996 SHQ851995:SHR851996 SRM851995:SRN851996 TBI851995:TBJ851996 TLE851995:TLF851996 TVA851995:TVB851996 UEW851995:UEX851996 UOS851995:UOT851996 UYO851995:UYP851996 VIK851995:VIL851996 VSG851995:VSH851996 WCC851995:WCD851996 WLY851995:WLZ851996 WVU851995:WVV851996 M917531:N917532 JI917531:JJ917532 TE917531:TF917532 ADA917531:ADB917532 AMW917531:AMX917532 AWS917531:AWT917532 BGO917531:BGP917532 BQK917531:BQL917532 CAG917531:CAH917532 CKC917531:CKD917532 CTY917531:CTZ917532 DDU917531:DDV917532 DNQ917531:DNR917532 DXM917531:DXN917532 EHI917531:EHJ917532 ERE917531:ERF917532 FBA917531:FBB917532 FKW917531:FKX917532 FUS917531:FUT917532 GEO917531:GEP917532 GOK917531:GOL917532 GYG917531:GYH917532 HIC917531:HID917532 HRY917531:HRZ917532 IBU917531:IBV917532 ILQ917531:ILR917532 IVM917531:IVN917532 JFI917531:JFJ917532 JPE917531:JPF917532 JZA917531:JZB917532 KIW917531:KIX917532 KSS917531:KST917532 LCO917531:LCP917532 LMK917531:LML917532 LWG917531:LWH917532 MGC917531:MGD917532 MPY917531:MPZ917532 MZU917531:MZV917532 NJQ917531:NJR917532 NTM917531:NTN917532 ODI917531:ODJ917532 ONE917531:ONF917532 OXA917531:OXB917532 PGW917531:PGX917532 PQS917531:PQT917532 QAO917531:QAP917532 QKK917531:QKL917532 QUG917531:QUH917532 REC917531:RED917532 RNY917531:RNZ917532 RXU917531:RXV917532 SHQ917531:SHR917532 SRM917531:SRN917532 TBI917531:TBJ917532 TLE917531:TLF917532 TVA917531:TVB917532 UEW917531:UEX917532 UOS917531:UOT917532 UYO917531:UYP917532 VIK917531:VIL917532 VSG917531:VSH917532 WCC917531:WCD917532 WLY917531:WLZ917532 WVU917531:WVV917532 M983067:N983068 JI983067:JJ983068 TE983067:TF983068 ADA983067:ADB983068 AMW983067:AMX983068 AWS983067:AWT983068 BGO983067:BGP983068 BQK983067:BQL983068 CAG983067:CAH983068 CKC983067:CKD983068 CTY983067:CTZ983068 DDU983067:DDV983068 DNQ983067:DNR983068 DXM983067:DXN983068 EHI983067:EHJ983068 ERE983067:ERF983068 FBA983067:FBB983068 FKW983067:FKX983068 FUS983067:FUT983068 GEO983067:GEP983068 GOK983067:GOL983068 GYG983067:GYH983068 HIC983067:HID983068 HRY983067:HRZ983068 IBU983067:IBV983068 ILQ983067:ILR983068 IVM983067:IVN983068 JFI983067:JFJ983068 JPE983067:JPF983068 JZA983067:JZB983068 KIW983067:KIX983068 KSS983067:KST983068 LCO983067:LCP983068 LMK983067:LML983068 LWG983067:LWH983068 MGC983067:MGD983068 MPY983067:MPZ983068 MZU983067:MZV983068 NJQ983067:NJR983068 NTM983067:NTN983068 ODI983067:ODJ983068 ONE983067:ONF983068 OXA983067:OXB983068 PGW983067:PGX983068 PQS983067:PQT983068 QAO983067:QAP983068 QKK983067:QKL983068 QUG983067:QUH983068 REC983067:RED983068 RNY983067:RNZ983068 RXU983067:RXV983068 SHQ983067:SHR983068 SRM983067:SRN983068 TBI983067:TBJ983068 TLE983067:TLF983068 TVA983067:TVB983068 UEW983067:UEX983068 UOS983067:UOT983068 UYO983067:UYP983068 VIK983067:VIL983068 VSG983067:VSH983068 WCC983067:WCD983068 WLY983067:WLZ983068 WVU983067:WVV983068 P27:P28 JL27:JL28 TH27:TH28 ADD27:ADD28 AMZ27:AMZ28 AWV27:AWV28 BGR27:BGR28 BQN27:BQN28 CAJ27:CAJ28 CKF27:CKF28 CUB27:CUB28 DDX27:DDX28 DNT27:DNT28 DXP27:DXP28 EHL27:EHL28 ERH27:ERH28 FBD27:FBD28 FKZ27:FKZ28 FUV27:FUV28 GER27:GER28 GON27:GON28 GYJ27:GYJ28 HIF27:HIF28 HSB27:HSB28 IBX27:IBX28 ILT27:ILT28 IVP27:IVP28 JFL27:JFL28 JPH27:JPH28 JZD27:JZD28 KIZ27:KIZ28 KSV27:KSV28 LCR27:LCR28 LMN27:LMN28 LWJ27:LWJ28 MGF27:MGF28 MQB27:MQB28 MZX27:MZX28 NJT27:NJT28 NTP27:NTP28 ODL27:ODL28 ONH27:ONH28 OXD27:OXD28 PGZ27:PGZ28 PQV27:PQV28 QAR27:QAR28 QKN27:QKN28 QUJ27:QUJ28 REF27:REF28 ROB27:ROB28 RXX27:RXX28 SHT27:SHT28 SRP27:SRP28 TBL27:TBL28 TLH27:TLH28 TVD27:TVD28 UEZ27:UEZ28 UOV27:UOV28 UYR27:UYR28 VIN27:VIN28 VSJ27:VSJ28 WCF27:WCF28 WMB27:WMB28 WVX27:WVX28 P65563:P65564 JL65563:JL65564 TH65563:TH65564 ADD65563:ADD65564 AMZ65563:AMZ65564 AWV65563:AWV65564 BGR65563:BGR65564 BQN65563:BQN65564 CAJ65563:CAJ65564 CKF65563:CKF65564 CUB65563:CUB65564 DDX65563:DDX65564 DNT65563:DNT65564 DXP65563:DXP65564 EHL65563:EHL65564 ERH65563:ERH65564 FBD65563:FBD65564 FKZ65563:FKZ65564 FUV65563:FUV65564 GER65563:GER65564 GON65563:GON65564 GYJ65563:GYJ65564 HIF65563:HIF65564 HSB65563:HSB65564 IBX65563:IBX65564 ILT65563:ILT65564 IVP65563:IVP65564 JFL65563:JFL65564 JPH65563:JPH65564 JZD65563:JZD65564 KIZ65563:KIZ65564 KSV65563:KSV65564 LCR65563:LCR65564 LMN65563:LMN65564 LWJ65563:LWJ65564 MGF65563:MGF65564 MQB65563:MQB65564 MZX65563:MZX65564 NJT65563:NJT65564 NTP65563:NTP65564 ODL65563:ODL65564 ONH65563:ONH65564 OXD65563:OXD65564 PGZ65563:PGZ65564 PQV65563:PQV65564 QAR65563:QAR65564 QKN65563:QKN65564 QUJ65563:QUJ65564 REF65563:REF65564 ROB65563:ROB65564 RXX65563:RXX65564 SHT65563:SHT65564 SRP65563:SRP65564 TBL65563:TBL65564 TLH65563:TLH65564 TVD65563:TVD65564 UEZ65563:UEZ65564 UOV65563:UOV65564 UYR65563:UYR65564 VIN65563:VIN65564 VSJ65563:VSJ65564 WCF65563:WCF65564 WMB65563:WMB65564 WVX65563:WVX65564 P131099:P131100 JL131099:JL131100 TH131099:TH131100 ADD131099:ADD131100 AMZ131099:AMZ131100 AWV131099:AWV131100 BGR131099:BGR131100 BQN131099:BQN131100 CAJ131099:CAJ131100 CKF131099:CKF131100 CUB131099:CUB131100 DDX131099:DDX131100 DNT131099:DNT131100 DXP131099:DXP131100 EHL131099:EHL131100 ERH131099:ERH131100 FBD131099:FBD131100 FKZ131099:FKZ131100 FUV131099:FUV131100 GER131099:GER131100 GON131099:GON131100 GYJ131099:GYJ131100 HIF131099:HIF131100 HSB131099:HSB131100 IBX131099:IBX131100 ILT131099:ILT131100 IVP131099:IVP131100 JFL131099:JFL131100 JPH131099:JPH131100 JZD131099:JZD131100 KIZ131099:KIZ131100 KSV131099:KSV131100 LCR131099:LCR131100 LMN131099:LMN131100 LWJ131099:LWJ131100 MGF131099:MGF131100 MQB131099:MQB131100 MZX131099:MZX131100 NJT131099:NJT131100 NTP131099:NTP131100 ODL131099:ODL131100 ONH131099:ONH131100 OXD131099:OXD131100 PGZ131099:PGZ131100 PQV131099:PQV131100 QAR131099:QAR131100 QKN131099:QKN131100 QUJ131099:QUJ131100 REF131099:REF131100 ROB131099:ROB131100 RXX131099:RXX131100 SHT131099:SHT131100 SRP131099:SRP131100 TBL131099:TBL131100 TLH131099:TLH131100 TVD131099:TVD131100 UEZ131099:UEZ131100 UOV131099:UOV131100 UYR131099:UYR131100 VIN131099:VIN131100 VSJ131099:VSJ131100 WCF131099:WCF131100 WMB131099:WMB131100 WVX131099:WVX131100 P196635:P196636 JL196635:JL196636 TH196635:TH196636 ADD196635:ADD196636 AMZ196635:AMZ196636 AWV196635:AWV196636 BGR196635:BGR196636 BQN196635:BQN196636 CAJ196635:CAJ196636 CKF196635:CKF196636 CUB196635:CUB196636 DDX196635:DDX196636 DNT196635:DNT196636 DXP196635:DXP196636 EHL196635:EHL196636 ERH196635:ERH196636 FBD196635:FBD196636 FKZ196635:FKZ196636 FUV196635:FUV196636 GER196635:GER196636 GON196635:GON196636 GYJ196635:GYJ196636 HIF196635:HIF196636 HSB196635:HSB196636 IBX196635:IBX196636 ILT196635:ILT196636 IVP196635:IVP196636 JFL196635:JFL196636 JPH196635:JPH196636 JZD196635:JZD196636 KIZ196635:KIZ196636 KSV196635:KSV196636 LCR196635:LCR196636 LMN196635:LMN196636 LWJ196635:LWJ196636 MGF196635:MGF196636 MQB196635:MQB196636 MZX196635:MZX196636 NJT196635:NJT196636 NTP196635:NTP196636 ODL196635:ODL196636 ONH196635:ONH196636 OXD196635:OXD196636 PGZ196635:PGZ196636 PQV196635:PQV196636 QAR196635:QAR196636 QKN196635:QKN196636 QUJ196635:QUJ196636 REF196635:REF196636 ROB196635:ROB196636 RXX196635:RXX196636 SHT196635:SHT196636 SRP196635:SRP196636 TBL196635:TBL196636 TLH196635:TLH196636 TVD196635:TVD196636 UEZ196635:UEZ196636 UOV196635:UOV196636 UYR196635:UYR196636 VIN196635:VIN196636 VSJ196635:VSJ196636 WCF196635:WCF196636 WMB196635:WMB196636 WVX196635:WVX196636 P262171:P262172 JL262171:JL262172 TH262171:TH262172 ADD262171:ADD262172 AMZ262171:AMZ262172 AWV262171:AWV262172 BGR262171:BGR262172 BQN262171:BQN262172 CAJ262171:CAJ262172 CKF262171:CKF262172 CUB262171:CUB262172 DDX262171:DDX262172 DNT262171:DNT262172 DXP262171:DXP262172 EHL262171:EHL262172 ERH262171:ERH262172 FBD262171:FBD262172 FKZ262171:FKZ262172 FUV262171:FUV262172 GER262171:GER262172 GON262171:GON262172 GYJ262171:GYJ262172 HIF262171:HIF262172 HSB262171:HSB262172 IBX262171:IBX262172 ILT262171:ILT262172 IVP262171:IVP262172 JFL262171:JFL262172 JPH262171:JPH262172 JZD262171:JZD262172 KIZ262171:KIZ262172 KSV262171:KSV262172 LCR262171:LCR262172 LMN262171:LMN262172 LWJ262171:LWJ262172 MGF262171:MGF262172 MQB262171:MQB262172 MZX262171:MZX262172 NJT262171:NJT262172 NTP262171:NTP262172 ODL262171:ODL262172 ONH262171:ONH262172 OXD262171:OXD262172 PGZ262171:PGZ262172 PQV262171:PQV262172 QAR262171:QAR262172 QKN262171:QKN262172 QUJ262171:QUJ262172 REF262171:REF262172 ROB262171:ROB262172 RXX262171:RXX262172 SHT262171:SHT262172 SRP262171:SRP262172 TBL262171:TBL262172 TLH262171:TLH262172 TVD262171:TVD262172 UEZ262171:UEZ262172 UOV262171:UOV262172 UYR262171:UYR262172 VIN262171:VIN262172 VSJ262171:VSJ262172 WCF262171:WCF262172 WMB262171:WMB262172 WVX262171:WVX262172 P327707:P327708 JL327707:JL327708 TH327707:TH327708 ADD327707:ADD327708 AMZ327707:AMZ327708 AWV327707:AWV327708 BGR327707:BGR327708 BQN327707:BQN327708 CAJ327707:CAJ327708 CKF327707:CKF327708 CUB327707:CUB327708 DDX327707:DDX327708 DNT327707:DNT327708 DXP327707:DXP327708 EHL327707:EHL327708 ERH327707:ERH327708 FBD327707:FBD327708 FKZ327707:FKZ327708 FUV327707:FUV327708 GER327707:GER327708 GON327707:GON327708 GYJ327707:GYJ327708 HIF327707:HIF327708 HSB327707:HSB327708 IBX327707:IBX327708 ILT327707:ILT327708 IVP327707:IVP327708 JFL327707:JFL327708 JPH327707:JPH327708 JZD327707:JZD327708 KIZ327707:KIZ327708 KSV327707:KSV327708 LCR327707:LCR327708 LMN327707:LMN327708 LWJ327707:LWJ327708 MGF327707:MGF327708 MQB327707:MQB327708 MZX327707:MZX327708 NJT327707:NJT327708 NTP327707:NTP327708 ODL327707:ODL327708 ONH327707:ONH327708 OXD327707:OXD327708 PGZ327707:PGZ327708 PQV327707:PQV327708 QAR327707:QAR327708 QKN327707:QKN327708 QUJ327707:QUJ327708 REF327707:REF327708 ROB327707:ROB327708 RXX327707:RXX327708 SHT327707:SHT327708 SRP327707:SRP327708 TBL327707:TBL327708 TLH327707:TLH327708 TVD327707:TVD327708 UEZ327707:UEZ327708 UOV327707:UOV327708 UYR327707:UYR327708 VIN327707:VIN327708 VSJ327707:VSJ327708 WCF327707:WCF327708 WMB327707:WMB327708 WVX327707:WVX327708 P393243:P393244 JL393243:JL393244 TH393243:TH393244 ADD393243:ADD393244 AMZ393243:AMZ393244 AWV393243:AWV393244 BGR393243:BGR393244 BQN393243:BQN393244 CAJ393243:CAJ393244 CKF393243:CKF393244 CUB393243:CUB393244 DDX393243:DDX393244 DNT393243:DNT393244 DXP393243:DXP393244 EHL393243:EHL393244 ERH393243:ERH393244 FBD393243:FBD393244 FKZ393243:FKZ393244 FUV393243:FUV393244 GER393243:GER393244 GON393243:GON393244 GYJ393243:GYJ393244 HIF393243:HIF393244 HSB393243:HSB393244 IBX393243:IBX393244 ILT393243:ILT393244 IVP393243:IVP393244 JFL393243:JFL393244 JPH393243:JPH393244 JZD393243:JZD393244 KIZ393243:KIZ393244 KSV393243:KSV393244 LCR393243:LCR393244 LMN393243:LMN393244 LWJ393243:LWJ393244 MGF393243:MGF393244 MQB393243:MQB393244 MZX393243:MZX393244 NJT393243:NJT393244 NTP393243:NTP393244 ODL393243:ODL393244 ONH393243:ONH393244 OXD393243:OXD393244 PGZ393243:PGZ393244 PQV393243:PQV393244 QAR393243:QAR393244 QKN393243:QKN393244 QUJ393243:QUJ393244 REF393243:REF393244 ROB393243:ROB393244 RXX393243:RXX393244 SHT393243:SHT393244 SRP393243:SRP393244 TBL393243:TBL393244 TLH393243:TLH393244 TVD393243:TVD393244 UEZ393243:UEZ393244 UOV393243:UOV393244 UYR393243:UYR393244 VIN393243:VIN393244 VSJ393243:VSJ393244 WCF393243:WCF393244 WMB393243:WMB393244 WVX393243:WVX393244 P458779:P458780 JL458779:JL458780 TH458779:TH458780 ADD458779:ADD458780 AMZ458779:AMZ458780 AWV458779:AWV458780 BGR458779:BGR458780 BQN458779:BQN458780 CAJ458779:CAJ458780 CKF458779:CKF458780 CUB458779:CUB458780 DDX458779:DDX458780 DNT458779:DNT458780 DXP458779:DXP458780 EHL458779:EHL458780 ERH458779:ERH458780 FBD458779:FBD458780 FKZ458779:FKZ458780 FUV458779:FUV458780 GER458779:GER458780 GON458779:GON458780 GYJ458779:GYJ458780 HIF458779:HIF458780 HSB458779:HSB458780 IBX458779:IBX458780 ILT458779:ILT458780 IVP458779:IVP458780 JFL458779:JFL458780 JPH458779:JPH458780 JZD458779:JZD458780 KIZ458779:KIZ458780 KSV458779:KSV458780 LCR458779:LCR458780 LMN458779:LMN458780 LWJ458779:LWJ458780 MGF458779:MGF458780 MQB458779:MQB458780 MZX458779:MZX458780 NJT458779:NJT458780 NTP458779:NTP458780 ODL458779:ODL458780 ONH458779:ONH458780 OXD458779:OXD458780 PGZ458779:PGZ458780 PQV458779:PQV458780 QAR458779:QAR458780 QKN458779:QKN458780 QUJ458779:QUJ458780 REF458779:REF458780 ROB458779:ROB458780 RXX458779:RXX458780 SHT458779:SHT458780 SRP458779:SRP458780 TBL458779:TBL458780 TLH458779:TLH458780 TVD458779:TVD458780 UEZ458779:UEZ458780 UOV458779:UOV458780 UYR458779:UYR458780 VIN458779:VIN458780 VSJ458779:VSJ458780 WCF458779:WCF458780 WMB458779:WMB458780 WVX458779:WVX458780 P524315:P524316 JL524315:JL524316 TH524315:TH524316 ADD524315:ADD524316 AMZ524315:AMZ524316 AWV524315:AWV524316 BGR524315:BGR524316 BQN524315:BQN524316 CAJ524315:CAJ524316 CKF524315:CKF524316 CUB524315:CUB524316 DDX524315:DDX524316 DNT524315:DNT524316 DXP524315:DXP524316 EHL524315:EHL524316 ERH524315:ERH524316 FBD524315:FBD524316 FKZ524315:FKZ524316 FUV524315:FUV524316 GER524315:GER524316 GON524315:GON524316 GYJ524315:GYJ524316 HIF524315:HIF524316 HSB524315:HSB524316 IBX524315:IBX524316 ILT524315:ILT524316 IVP524315:IVP524316 JFL524315:JFL524316 JPH524315:JPH524316 JZD524315:JZD524316 KIZ524315:KIZ524316 KSV524315:KSV524316 LCR524315:LCR524316 LMN524315:LMN524316 LWJ524315:LWJ524316 MGF524315:MGF524316 MQB524315:MQB524316 MZX524315:MZX524316 NJT524315:NJT524316 NTP524315:NTP524316 ODL524315:ODL524316 ONH524315:ONH524316 OXD524315:OXD524316 PGZ524315:PGZ524316 PQV524315:PQV524316 QAR524315:QAR524316 QKN524315:QKN524316 QUJ524315:QUJ524316 REF524315:REF524316 ROB524315:ROB524316 RXX524315:RXX524316 SHT524315:SHT524316 SRP524315:SRP524316 TBL524315:TBL524316 TLH524315:TLH524316 TVD524315:TVD524316 UEZ524315:UEZ524316 UOV524315:UOV524316 UYR524315:UYR524316 VIN524315:VIN524316 VSJ524315:VSJ524316 WCF524315:WCF524316 WMB524315:WMB524316 WVX524315:WVX524316 P589851:P589852 JL589851:JL589852 TH589851:TH589852 ADD589851:ADD589852 AMZ589851:AMZ589852 AWV589851:AWV589852 BGR589851:BGR589852 BQN589851:BQN589852 CAJ589851:CAJ589852 CKF589851:CKF589852 CUB589851:CUB589852 DDX589851:DDX589852 DNT589851:DNT589852 DXP589851:DXP589852 EHL589851:EHL589852 ERH589851:ERH589852 FBD589851:FBD589852 FKZ589851:FKZ589852 FUV589851:FUV589852 GER589851:GER589852 GON589851:GON589852 GYJ589851:GYJ589852 HIF589851:HIF589852 HSB589851:HSB589852 IBX589851:IBX589852 ILT589851:ILT589852 IVP589851:IVP589852 JFL589851:JFL589852 JPH589851:JPH589852 JZD589851:JZD589852 KIZ589851:KIZ589852 KSV589851:KSV589852 LCR589851:LCR589852 LMN589851:LMN589852 LWJ589851:LWJ589852 MGF589851:MGF589852 MQB589851:MQB589852 MZX589851:MZX589852 NJT589851:NJT589852 NTP589851:NTP589852 ODL589851:ODL589852 ONH589851:ONH589852 OXD589851:OXD589852 PGZ589851:PGZ589852 PQV589851:PQV589852 QAR589851:QAR589852 QKN589851:QKN589852 QUJ589851:QUJ589852 REF589851:REF589852 ROB589851:ROB589852 RXX589851:RXX589852 SHT589851:SHT589852 SRP589851:SRP589852 TBL589851:TBL589852 TLH589851:TLH589852 TVD589851:TVD589852 UEZ589851:UEZ589852 UOV589851:UOV589852 UYR589851:UYR589852 VIN589851:VIN589852 VSJ589851:VSJ589852 WCF589851:WCF589852 WMB589851:WMB589852 WVX589851:WVX589852 P655387:P655388 JL655387:JL655388 TH655387:TH655388 ADD655387:ADD655388 AMZ655387:AMZ655388 AWV655387:AWV655388 BGR655387:BGR655388 BQN655387:BQN655388 CAJ655387:CAJ655388 CKF655387:CKF655388 CUB655387:CUB655388 DDX655387:DDX655388 DNT655387:DNT655388 DXP655387:DXP655388 EHL655387:EHL655388 ERH655387:ERH655388 FBD655387:FBD655388 FKZ655387:FKZ655388 FUV655387:FUV655388 GER655387:GER655388 GON655387:GON655388 GYJ655387:GYJ655388 HIF655387:HIF655388 HSB655387:HSB655388 IBX655387:IBX655388 ILT655387:ILT655388 IVP655387:IVP655388 JFL655387:JFL655388 JPH655387:JPH655388 JZD655387:JZD655388 KIZ655387:KIZ655388 KSV655387:KSV655388 LCR655387:LCR655388 LMN655387:LMN655388 LWJ655387:LWJ655388 MGF655387:MGF655388 MQB655387:MQB655388 MZX655387:MZX655388 NJT655387:NJT655388 NTP655387:NTP655388 ODL655387:ODL655388 ONH655387:ONH655388 OXD655387:OXD655388 PGZ655387:PGZ655388 PQV655387:PQV655388 QAR655387:QAR655388 QKN655387:QKN655388 QUJ655387:QUJ655388 REF655387:REF655388 ROB655387:ROB655388 RXX655387:RXX655388 SHT655387:SHT655388 SRP655387:SRP655388 TBL655387:TBL655388 TLH655387:TLH655388 TVD655387:TVD655388 UEZ655387:UEZ655388 UOV655387:UOV655388 UYR655387:UYR655388 VIN655387:VIN655388 VSJ655387:VSJ655388 WCF655387:WCF655388 WMB655387:WMB655388 WVX655387:WVX655388 P720923:P720924 JL720923:JL720924 TH720923:TH720924 ADD720923:ADD720924 AMZ720923:AMZ720924 AWV720923:AWV720924 BGR720923:BGR720924 BQN720923:BQN720924 CAJ720923:CAJ720924 CKF720923:CKF720924 CUB720923:CUB720924 DDX720923:DDX720924 DNT720923:DNT720924 DXP720923:DXP720924 EHL720923:EHL720924 ERH720923:ERH720924 FBD720923:FBD720924 FKZ720923:FKZ720924 FUV720923:FUV720924 GER720923:GER720924 GON720923:GON720924 GYJ720923:GYJ720924 HIF720923:HIF720924 HSB720923:HSB720924 IBX720923:IBX720924 ILT720923:ILT720924 IVP720923:IVP720924 JFL720923:JFL720924 JPH720923:JPH720924 JZD720923:JZD720924 KIZ720923:KIZ720924 KSV720923:KSV720924 LCR720923:LCR720924 LMN720923:LMN720924 LWJ720923:LWJ720924 MGF720923:MGF720924 MQB720923:MQB720924 MZX720923:MZX720924 NJT720923:NJT720924 NTP720923:NTP720924 ODL720923:ODL720924 ONH720923:ONH720924 OXD720923:OXD720924 PGZ720923:PGZ720924 PQV720923:PQV720924 QAR720923:QAR720924 QKN720923:QKN720924 QUJ720923:QUJ720924 REF720923:REF720924 ROB720923:ROB720924 RXX720923:RXX720924 SHT720923:SHT720924 SRP720923:SRP720924 TBL720923:TBL720924 TLH720923:TLH720924 TVD720923:TVD720924 UEZ720923:UEZ720924 UOV720923:UOV720924 UYR720923:UYR720924 VIN720923:VIN720924 VSJ720923:VSJ720924 WCF720923:WCF720924 WMB720923:WMB720924 WVX720923:WVX720924 P786459:P786460 JL786459:JL786460 TH786459:TH786460 ADD786459:ADD786460 AMZ786459:AMZ786460 AWV786459:AWV786460 BGR786459:BGR786460 BQN786459:BQN786460 CAJ786459:CAJ786460 CKF786459:CKF786460 CUB786459:CUB786460 DDX786459:DDX786460 DNT786459:DNT786460 DXP786459:DXP786460 EHL786459:EHL786460 ERH786459:ERH786460 FBD786459:FBD786460 FKZ786459:FKZ786460 FUV786459:FUV786460 GER786459:GER786460 GON786459:GON786460 GYJ786459:GYJ786460 HIF786459:HIF786460 HSB786459:HSB786460 IBX786459:IBX786460 ILT786459:ILT786460 IVP786459:IVP786460 JFL786459:JFL786460 JPH786459:JPH786460 JZD786459:JZD786460 KIZ786459:KIZ786460 KSV786459:KSV786460 LCR786459:LCR786460 LMN786459:LMN786460 LWJ786459:LWJ786460 MGF786459:MGF786460 MQB786459:MQB786460 MZX786459:MZX786460 NJT786459:NJT786460 NTP786459:NTP786460 ODL786459:ODL786460 ONH786459:ONH786460 OXD786459:OXD786460 PGZ786459:PGZ786460 PQV786459:PQV786460 QAR786459:QAR786460 QKN786459:QKN786460 QUJ786459:QUJ786460 REF786459:REF786460 ROB786459:ROB786460 RXX786459:RXX786460 SHT786459:SHT786460 SRP786459:SRP786460 TBL786459:TBL786460 TLH786459:TLH786460 TVD786459:TVD786460 UEZ786459:UEZ786460 UOV786459:UOV786460 UYR786459:UYR786460 VIN786459:VIN786460 VSJ786459:VSJ786460 WCF786459:WCF786460 WMB786459:WMB786460 WVX786459:WVX786460 P851995:P851996 JL851995:JL851996 TH851995:TH851996 ADD851995:ADD851996 AMZ851995:AMZ851996 AWV851995:AWV851996 BGR851995:BGR851996 BQN851995:BQN851996 CAJ851995:CAJ851996 CKF851995:CKF851996 CUB851995:CUB851996 DDX851995:DDX851996 DNT851995:DNT851996 DXP851995:DXP851996 EHL851995:EHL851996 ERH851995:ERH851996 FBD851995:FBD851996 FKZ851995:FKZ851996 FUV851995:FUV851996 GER851995:GER851996 GON851995:GON851996 GYJ851995:GYJ851996 HIF851995:HIF851996 HSB851995:HSB851996 IBX851995:IBX851996 ILT851995:ILT851996 IVP851995:IVP851996 JFL851995:JFL851996 JPH851995:JPH851996 JZD851995:JZD851996 KIZ851995:KIZ851996 KSV851995:KSV851996 LCR851995:LCR851996 LMN851995:LMN851996 LWJ851995:LWJ851996 MGF851995:MGF851996 MQB851995:MQB851996 MZX851995:MZX851996 NJT851995:NJT851996 NTP851995:NTP851996 ODL851995:ODL851996 ONH851995:ONH851996 OXD851995:OXD851996 PGZ851995:PGZ851996 PQV851995:PQV851996 QAR851995:QAR851996 QKN851995:QKN851996 QUJ851995:QUJ851996 REF851995:REF851996 ROB851995:ROB851996 RXX851995:RXX851996 SHT851995:SHT851996 SRP851995:SRP851996 TBL851995:TBL851996 TLH851995:TLH851996 TVD851995:TVD851996 UEZ851995:UEZ851996 UOV851995:UOV851996 UYR851995:UYR851996 VIN851995:VIN851996 VSJ851995:VSJ851996 WCF851995:WCF851996 WMB851995:WMB851996 WVX851995:WVX851996 P917531:P917532 JL917531:JL917532 TH917531:TH917532 ADD917531:ADD917532 AMZ917531:AMZ917532 AWV917531:AWV917532 BGR917531:BGR917532 BQN917531:BQN917532 CAJ917531:CAJ917532 CKF917531:CKF917532 CUB917531:CUB917532 DDX917531:DDX917532 DNT917531:DNT917532 DXP917531:DXP917532 EHL917531:EHL917532 ERH917531:ERH917532 FBD917531:FBD917532 FKZ917531:FKZ917532 FUV917531:FUV917532 GER917531:GER917532 GON917531:GON917532 GYJ917531:GYJ917532 HIF917531:HIF917532 HSB917531:HSB917532 IBX917531:IBX917532 ILT917531:ILT917532 IVP917531:IVP917532 JFL917531:JFL917532 JPH917531:JPH917532 JZD917531:JZD917532 KIZ917531:KIZ917532 KSV917531:KSV917532 LCR917531:LCR917532 LMN917531:LMN917532 LWJ917531:LWJ917532 MGF917531:MGF917532 MQB917531:MQB917532 MZX917531:MZX917532 NJT917531:NJT917532 NTP917531:NTP917532 ODL917531:ODL917532 ONH917531:ONH917532 OXD917531:OXD917532 PGZ917531:PGZ917532 PQV917531:PQV917532 QAR917531:QAR917532 QKN917531:QKN917532 QUJ917531:QUJ917532 REF917531:REF917532 ROB917531:ROB917532 RXX917531:RXX917532 SHT917531:SHT917532 SRP917531:SRP917532 TBL917531:TBL917532 TLH917531:TLH917532 TVD917531:TVD917532 UEZ917531:UEZ917532 UOV917531:UOV917532 UYR917531:UYR917532 VIN917531:VIN917532 VSJ917531:VSJ917532 WCF917531:WCF917532 WMB917531:WMB917532 WVX917531:WVX917532 P983067:P983068 JL983067:JL983068 TH983067:TH983068 ADD983067:ADD983068 AMZ983067:AMZ983068 AWV983067:AWV983068 BGR983067:BGR983068 BQN983067:BQN983068 CAJ983067:CAJ983068 CKF983067:CKF983068 CUB983067:CUB983068 DDX983067:DDX983068 DNT983067:DNT983068 DXP983067:DXP983068 EHL983067:EHL983068 ERH983067:ERH983068 FBD983067:FBD983068 FKZ983067:FKZ983068 FUV983067:FUV983068 GER983067:GER983068 GON983067:GON983068 GYJ983067:GYJ983068 HIF983067:HIF983068 HSB983067:HSB983068 IBX983067:IBX983068 ILT983067:ILT983068 IVP983067:IVP983068 JFL983067:JFL983068 JPH983067:JPH983068 JZD983067:JZD983068 KIZ983067:KIZ983068 KSV983067:KSV983068 LCR983067:LCR983068 LMN983067:LMN983068 LWJ983067:LWJ983068 MGF983067:MGF983068 MQB983067:MQB983068 MZX983067:MZX983068 NJT983067:NJT983068 NTP983067:NTP983068 ODL983067:ODL983068 ONH983067:ONH983068 OXD983067:OXD983068 PGZ983067:PGZ983068 PQV983067:PQV983068 QAR983067:QAR983068 QKN983067:QKN983068 QUJ983067:QUJ983068 REF983067:REF983068 ROB983067:ROB983068 RXX983067:RXX983068 SHT983067:SHT983068 SRP983067:SRP983068 TBL983067:TBL983068 TLH983067:TLH983068 TVD983067:TVD983068 UEZ983067:UEZ983068 UOV983067:UOV983068 UYR983067:UYR983068 VIN983067:VIN983068 VSJ983067:VSJ983068 WCF983067:WCF983068 WMB983067:WMB983068 WVX983067:WVX983068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1.25" style="2" customWidth="1"/>
    <col min="3" max="4" width="15.875" style="2" customWidth="1"/>
    <col min="5" max="5" width="16.125" style="2" customWidth="1"/>
    <col min="6" max="8" width="15.875" style="2" customWidth="1"/>
    <col min="9" max="256" width="14.625" style="2"/>
    <col min="257" max="257" width="13.375" style="2" customWidth="1"/>
    <col min="258" max="258" width="21.25" style="2" customWidth="1"/>
    <col min="259" max="260" width="15.875" style="2" customWidth="1"/>
    <col min="261" max="261" width="16.125" style="2" customWidth="1"/>
    <col min="262" max="264" width="15.875" style="2" customWidth="1"/>
    <col min="265" max="512" width="14.625" style="2"/>
    <col min="513" max="513" width="13.375" style="2" customWidth="1"/>
    <col min="514" max="514" width="21.25" style="2" customWidth="1"/>
    <col min="515" max="516" width="15.875" style="2" customWidth="1"/>
    <col min="517" max="517" width="16.125" style="2" customWidth="1"/>
    <col min="518" max="520" width="15.875" style="2" customWidth="1"/>
    <col min="521" max="768" width="14.625" style="2"/>
    <col min="769" max="769" width="13.375" style="2" customWidth="1"/>
    <col min="770" max="770" width="21.25" style="2" customWidth="1"/>
    <col min="771" max="772" width="15.875" style="2" customWidth="1"/>
    <col min="773" max="773" width="16.125" style="2" customWidth="1"/>
    <col min="774" max="776" width="15.875" style="2" customWidth="1"/>
    <col min="777" max="1024" width="14.625" style="2"/>
    <col min="1025" max="1025" width="13.375" style="2" customWidth="1"/>
    <col min="1026" max="1026" width="21.25" style="2" customWidth="1"/>
    <col min="1027" max="1028" width="15.875" style="2" customWidth="1"/>
    <col min="1029" max="1029" width="16.125" style="2" customWidth="1"/>
    <col min="1030" max="1032" width="15.875" style="2" customWidth="1"/>
    <col min="1033" max="1280" width="14.625" style="2"/>
    <col min="1281" max="1281" width="13.375" style="2" customWidth="1"/>
    <col min="1282" max="1282" width="21.25" style="2" customWidth="1"/>
    <col min="1283" max="1284" width="15.875" style="2" customWidth="1"/>
    <col min="1285" max="1285" width="16.125" style="2" customWidth="1"/>
    <col min="1286" max="1288" width="15.875" style="2" customWidth="1"/>
    <col min="1289" max="1536" width="14.625" style="2"/>
    <col min="1537" max="1537" width="13.375" style="2" customWidth="1"/>
    <col min="1538" max="1538" width="21.25" style="2" customWidth="1"/>
    <col min="1539" max="1540" width="15.875" style="2" customWidth="1"/>
    <col min="1541" max="1541" width="16.125" style="2" customWidth="1"/>
    <col min="1542" max="1544" width="15.875" style="2" customWidth="1"/>
    <col min="1545" max="1792" width="14.625" style="2"/>
    <col min="1793" max="1793" width="13.375" style="2" customWidth="1"/>
    <col min="1794" max="1794" width="21.25" style="2" customWidth="1"/>
    <col min="1795" max="1796" width="15.875" style="2" customWidth="1"/>
    <col min="1797" max="1797" width="16.125" style="2" customWidth="1"/>
    <col min="1798" max="1800" width="15.875" style="2" customWidth="1"/>
    <col min="1801" max="2048" width="14.625" style="2"/>
    <col min="2049" max="2049" width="13.375" style="2" customWidth="1"/>
    <col min="2050" max="2050" width="21.25" style="2" customWidth="1"/>
    <col min="2051" max="2052" width="15.875" style="2" customWidth="1"/>
    <col min="2053" max="2053" width="16.125" style="2" customWidth="1"/>
    <col min="2054" max="2056" width="15.875" style="2" customWidth="1"/>
    <col min="2057" max="2304" width="14.625" style="2"/>
    <col min="2305" max="2305" width="13.375" style="2" customWidth="1"/>
    <col min="2306" max="2306" width="21.25" style="2" customWidth="1"/>
    <col min="2307" max="2308" width="15.875" style="2" customWidth="1"/>
    <col min="2309" max="2309" width="16.125" style="2" customWidth="1"/>
    <col min="2310" max="2312" width="15.875" style="2" customWidth="1"/>
    <col min="2313" max="2560" width="14.625" style="2"/>
    <col min="2561" max="2561" width="13.375" style="2" customWidth="1"/>
    <col min="2562" max="2562" width="21.25" style="2" customWidth="1"/>
    <col min="2563" max="2564" width="15.875" style="2" customWidth="1"/>
    <col min="2565" max="2565" width="16.125" style="2" customWidth="1"/>
    <col min="2566" max="2568" width="15.875" style="2" customWidth="1"/>
    <col min="2569" max="2816" width="14.625" style="2"/>
    <col min="2817" max="2817" width="13.375" style="2" customWidth="1"/>
    <col min="2818" max="2818" width="21.25" style="2" customWidth="1"/>
    <col min="2819" max="2820" width="15.875" style="2" customWidth="1"/>
    <col min="2821" max="2821" width="16.125" style="2" customWidth="1"/>
    <col min="2822" max="2824" width="15.875" style="2" customWidth="1"/>
    <col min="2825" max="3072" width="14.625" style="2"/>
    <col min="3073" max="3073" width="13.375" style="2" customWidth="1"/>
    <col min="3074" max="3074" width="21.25" style="2" customWidth="1"/>
    <col min="3075" max="3076" width="15.875" style="2" customWidth="1"/>
    <col min="3077" max="3077" width="16.125" style="2" customWidth="1"/>
    <col min="3078" max="3080" width="15.875" style="2" customWidth="1"/>
    <col min="3081" max="3328" width="14.625" style="2"/>
    <col min="3329" max="3329" width="13.375" style="2" customWidth="1"/>
    <col min="3330" max="3330" width="21.25" style="2" customWidth="1"/>
    <col min="3331" max="3332" width="15.875" style="2" customWidth="1"/>
    <col min="3333" max="3333" width="16.125" style="2" customWidth="1"/>
    <col min="3334" max="3336" width="15.875" style="2" customWidth="1"/>
    <col min="3337" max="3584" width="14.625" style="2"/>
    <col min="3585" max="3585" width="13.375" style="2" customWidth="1"/>
    <col min="3586" max="3586" width="21.25" style="2" customWidth="1"/>
    <col min="3587" max="3588" width="15.875" style="2" customWidth="1"/>
    <col min="3589" max="3589" width="16.125" style="2" customWidth="1"/>
    <col min="3590" max="3592" width="15.875" style="2" customWidth="1"/>
    <col min="3593" max="3840" width="14.625" style="2"/>
    <col min="3841" max="3841" width="13.375" style="2" customWidth="1"/>
    <col min="3842" max="3842" width="21.25" style="2" customWidth="1"/>
    <col min="3843" max="3844" width="15.875" style="2" customWidth="1"/>
    <col min="3845" max="3845" width="16.125" style="2" customWidth="1"/>
    <col min="3846" max="3848" width="15.875" style="2" customWidth="1"/>
    <col min="3849" max="4096" width="14.625" style="2"/>
    <col min="4097" max="4097" width="13.375" style="2" customWidth="1"/>
    <col min="4098" max="4098" width="21.25" style="2" customWidth="1"/>
    <col min="4099" max="4100" width="15.875" style="2" customWidth="1"/>
    <col min="4101" max="4101" width="16.125" style="2" customWidth="1"/>
    <col min="4102" max="4104" width="15.875" style="2" customWidth="1"/>
    <col min="4105" max="4352" width="14.625" style="2"/>
    <col min="4353" max="4353" width="13.375" style="2" customWidth="1"/>
    <col min="4354" max="4354" width="21.25" style="2" customWidth="1"/>
    <col min="4355" max="4356" width="15.875" style="2" customWidth="1"/>
    <col min="4357" max="4357" width="16.125" style="2" customWidth="1"/>
    <col min="4358" max="4360" width="15.875" style="2" customWidth="1"/>
    <col min="4361" max="4608" width="14.625" style="2"/>
    <col min="4609" max="4609" width="13.375" style="2" customWidth="1"/>
    <col min="4610" max="4610" width="21.25" style="2" customWidth="1"/>
    <col min="4611" max="4612" width="15.875" style="2" customWidth="1"/>
    <col min="4613" max="4613" width="16.125" style="2" customWidth="1"/>
    <col min="4614" max="4616" width="15.875" style="2" customWidth="1"/>
    <col min="4617" max="4864" width="14.625" style="2"/>
    <col min="4865" max="4865" width="13.375" style="2" customWidth="1"/>
    <col min="4866" max="4866" width="21.25" style="2" customWidth="1"/>
    <col min="4867" max="4868" width="15.875" style="2" customWidth="1"/>
    <col min="4869" max="4869" width="16.125" style="2" customWidth="1"/>
    <col min="4870" max="4872" width="15.875" style="2" customWidth="1"/>
    <col min="4873" max="5120" width="14.625" style="2"/>
    <col min="5121" max="5121" width="13.375" style="2" customWidth="1"/>
    <col min="5122" max="5122" width="21.25" style="2" customWidth="1"/>
    <col min="5123" max="5124" width="15.875" style="2" customWidth="1"/>
    <col min="5125" max="5125" width="16.125" style="2" customWidth="1"/>
    <col min="5126" max="5128" width="15.875" style="2" customWidth="1"/>
    <col min="5129" max="5376" width="14.625" style="2"/>
    <col min="5377" max="5377" width="13.375" style="2" customWidth="1"/>
    <col min="5378" max="5378" width="21.25" style="2" customWidth="1"/>
    <col min="5379" max="5380" width="15.875" style="2" customWidth="1"/>
    <col min="5381" max="5381" width="16.125" style="2" customWidth="1"/>
    <col min="5382" max="5384" width="15.875" style="2" customWidth="1"/>
    <col min="5385" max="5632" width="14.625" style="2"/>
    <col min="5633" max="5633" width="13.375" style="2" customWidth="1"/>
    <col min="5634" max="5634" width="21.25" style="2" customWidth="1"/>
    <col min="5635" max="5636" width="15.875" style="2" customWidth="1"/>
    <col min="5637" max="5637" width="16.125" style="2" customWidth="1"/>
    <col min="5638" max="5640" width="15.875" style="2" customWidth="1"/>
    <col min="5641" max="5888" width="14.625" style="2"/>
    <col min="5889" max="5889" width="13.375" style="2" customWidth="1"/>
    <col min="5890" max="5890" width="21.25" style="2" customWidth="1"/>
    <col min="5891" max="5892" width="15.875" style="2" customWidth="1"/>
    <col min="5893" max="5893" width="16.125" style="2" customWidth="1"/>
    <col min="5894" max="5896" width="15.875" style="2" customWidth="1"/>
    <col min="5897" max="6144" width="14.625" style="2"/>
    <col min="6145" max="6145" width="13.375" style="2" customWidth="1"/>
    <col min="6146" max="6146" width="21.25" style="2" customWidth="1"/>
    <col min="6147" max="6148" width="15.875" style="2" customWidth="1"/>
    <col min="6149" max="6149" width="16.125" style="2" customWidth="1"/>
    <col min="6150" max="6152" width="15.875" style="2" customWidth="1"/>
    <col min="6153" max="6400" width="14.625" style="2"/>
    <col min="6401" max="6401" width="13.375" style="2" customWidth="1"/>
    <col min="6402" max="6402" width="21.25" style="2" customWidth="1"/>
    <col min="6403" max="6404" width="15.875" style="2" customWidth="1"/>
    <col min="6405" max="6405" width="16.125" style="2" customWidth="1"/>
    <col min="6406" max="6408" width="15.875" style="2" customWidth="1"/>
    <col min="6409" max="6656" width="14.625" style="2"/>
    <col min="6657" max="6657" width="13.375" style="2" customWidth="1"/>
    <col min="6658" max="6658" width="21.25" style="2" customWidth="1"/>
    <col min="6659" max="6660" width="15.875" style="2" customWidth="1"/>
    <col min="6661" max="6661" width="16.125" style="2" customWidth="1"/>
    <col min="6662" max="6664" width="15.875" style="2" customWidth="1"/>
    <col min="6665" max="6912" width="14.625" style="2"/>
    <col min="6913" max="6913" width="13.375" style="2" customWidth="1"/>
    <col min="6914" max="6914" width="21.25" style="2" customWidth="1"/>
    <col min="6915" max="6916" width="15.875" style="2" customWidth="1"/>
    <col min="6917" max="6917" width="16.125" style="2" customWidth="1"/>
    <col min="6918" max="6920" width="15.875" style="2" customWidth="1"/>
    <col min="6921" max="7168" width="14.625" style="2"/>
    <col min="7169" max="7169" width="13.375" style="2" customWidth="1"/>
    <col min="7170" max="7170" width="21.25" style="2" customWidth="1"/>
    <col min="7171" max="7172" width="15.875" style="2" customWidth="1"/>
    <col min="7173" max="7173" width="16.125" style="2" customWidth="1"/>
    <col min="7174" max="7176" width="15.875" style="2" customWidth="1"/>
    <col min="7177" max="7424" width="14.625" style="2"/>
    <col min="7425" max="7425" width="13.375" style="2" customWidth="1"/>
    <col min="7426" max="7426" width="21.25" style="2" customWidth="1"/>
    <col min="7427" max="7428" width="15.875" style="2" customWidth="1"/>
    <col min="7429" max="7429" width="16.125" style="2" customWidth="1"/>
    <col min="7430" max="7432" width="15.875" style="2" customWidth="1"/>
    <col min="7433" max="7680" width="14.625" style="2"/>
    <col min="7681" max="7681" width="13.375" style="2" customWidth="1"/>
    <col min="7682" max="7682" width="21.25" style="2" customWidth="1"/>
    <col min="7683" max="7684" width="15.875" style="2" customWidth="1"/>
    <col min="7685" max="7685" width="16.125" style="2" customWidth="1"/>
    <col min="7686" max="7688" width="15.875" style="2" customWidth="1"/>
    <col min="7689" max="7936" width="14.625" style="2"/>
    <col min="7937" max="7937" width="13.375" style="2" customWidth="1"/>
    <col min="7938" max="7938" width="21.25" style="2" customWidth="1"/>
    <col min="7939" max="7940" width="15.875" style="2" customWidth="1"/>
    <col min="7941" max="7941" width="16.125" style="2" customWidth="1"/>
    <col min="7942" max="7944" width="15.875" style="2" customWidth="1"/>
    <col min="7945" max="8192" width="14.625" style="2"/>
    <col min="8193" max="8193" width="13.375" style="2" customWidth="1"/>
    <col min="8194" max="8194" width="21.25" style="2" customWidth="1"/>
    <col min="8195" max="8196" width="15.875" style="2" customWidth="1"/>
    <col min="8197" max="8197" width="16.125" style="2" customWidth="1"/>
    <col min="8198" max="8200" width="15.875" style="2" customWidth="1"/>
    <col min="8201" max="8448" width="14.625" style="2"/>
    <col min="8449" max="8449" width="13.375" style="2" customWidth="1"/>
    <col min="8450" max="8450" width="21.25" style="2" customWidth="1"/>
    <col min="8451" max="8452" width="15.875" style="2" customWidth="1"/>
    <col min="8453" max="8453" width="16.125" style="2" customWidth="1"/>
    <col min="8454" max="8456" width="15.875" style="2" customWidth="1"/>
    <col min="8457" max="8704" width="14.625" style="2"/>
    <col min="8705" max="8705" width="13.375" style="2" customWidth="1"/>
    <col min="8706" max="8706" width="21.25" style="2" customWidth="1"/>
    <col min="8707" max="8708" width="15.875" style="2" customWidth="1"/>
    <col min="8709" max="8709" width="16.125" style="2" customWidth="1"/>
    <col min="8710" max="8712" width="15.875" style="2" customWidth="1"/>
    <col min="8713" max="8960" width="14.625" style="2"/>
    <col min="8961" max="8961" width="13.375" style="2" customWidth="1"/>
    <col min="8962" max="8962" width="21.25" style="2" customWidth="1"/>
    <col min="8963" max="8964" width="15.875" style="2" customWidth="1"/>
    <col min="8965" max="8965" width="16.125" style="2" customWidth="1"/>
    <col min="8966" max="8968" width="15.875" style="2" customWidth="1"/>
    <col min="8969" max="9216" width="14.625" style="2"/>
    <col min="9217" max="9217" width="13.375" style="2" customWidth="1"/>
    <col min="9218" max="9218" width="21.25" style="2" customWidth="1"/>
    <col min="9219" max="9220" width="15.875" style="2" customWidth="1"/>
    <col min="9221" max="9221" width="16.125" style="2" customWidth="1"/>
    <col min="9222" max="9224" width="15.875" style="2" customWidth="1"/>
    <col min="9225" max="9472" width="14.625" style="2"/>
    <col min="9473" max="9473" width="13.375" style="2" customWidth="1"/>
    <col min="9474" max="9474" width="21.25" style="2" customWidth="1"/>
    <col min="9475" max="9476" width="15.875" style="2" customWidth="1"/>
    <col min="9477" max="9477" width="16.125" style="2" customWidth="1"/>
    <col min="9478" max="9480" width="15.875" style="2" customWidth="1"/>
    <col min="9481" max="9728" width="14.625" style="2"/>
    <col min="9729" max="9729" width="13.375" style="2" customWidth="1"/>
    <col min="9730" max="9730" width="21.25" style="2" customWidth="1"/>
    <col min="9731" max="9732" width="15.875" style="2" customWidth="1"/>
    <col min="9733" max="9733" width="16.125" style="2" customWidth="1"/>
    <col min="9734" max="9736" width="15.875" style="2" customWidth="1"/>
    <col min="9737" max="9984" width="14.625" style="2"/>
    <col min="9985" max="9985" width="13.375" style="2" customWidth="1"/>
    <col min="9986" max="9986" width="21.25" style="2" customWidth="1"/>
    <col min="9987" max="9988" width="15.875" style="2" customWidth="1"/>
    <col min="9989" max="9989" width="16.125" style="2" customWidth="1"/>
    <col min="9990" max="9992" width="15.875" style="2" customWidth="1"/>
    <col min="9993" max="10240" width="14.625" style="2"/>
    <col min="10241" max="10241" width="13.375" style="2" customWidth="1"/>
    <col min="10242" max="10242" width="21.25" style="2" customWidth="1"/>
    <col min="10243" max="10244" width="15.875" style="2" customWidth="1"/>
    <col min="10245" max="10245" width="16.125" style="2" customWidth="1"/>
    <col min="10246" max="10248" width="15.875" style="2" customWidth="1"/>
    <col min="10249" max="10496" width="14.625" style="2"/>
    <col min="10497" max="10497" width="13.375" style="2" customWidth="1"/>
    <col min="10498" max="10498" width="21.25" style="2" customWidth="1"/>
    <col min="10499" max="10500" width="15.875" style="2" customWidth="1"/>
    <col min="10501" max="10501" width="16.125" style="2" customWidth="1"/>
    <col min="10502" max="10504" width="15.875" style="2" customWidth="1"/>
    <col min="10505" max="10752" width="14.625" style="2"/>
    <col min="10753" max="10753" width="13.375" style="2" customWidth="1"/>
    <col min="10754" max="10754" width="21.25" style="2" customWidth="1"/>
    <col min="10755" max="10756" width="15.875" style="2" customWidth="1"/>
    <col min="10757" max="10757" width="16.125" style="2" customWidth="1"/>
    <col min="10758" max="10760" width="15.875" style="2" customWidth="1"/>
    <col min="10761" max="11008" width="14.625" style="2"/>
    <col min="11009" max="11009" width="13.375" style="2" customWidth="1"/>
    <col min="11010" max="11010" width="21.25" style="2" customWidth="1"/>
    <col min="11011" max="11012" width="15.875" style="2" customWidth="1"/>
    <col min="11013" max="11013" width="16.125" style="2" customWidth="1"/>
    <col min="11014" max="11016" width="15.875" style="2" customWidth="1"/>
    <col min="11017" max="11264" width="14.625" style="2"/>
    <col min="11265" max="11265" width="13.375" style="2" customWidth="1"/>
    <col min="11266" max="11266" width="21.25" style="2" customWidth="1"/>
    <col min="11267" max="11268" width="15.875" style="2" customWidth="1"/>
    <col min="11269" max="11269" width="16.125" style="2" customWidth="1"/>
    <col min="11270" max="11272" width="15.875" style="2" customWidth="1"/>
    <col min="11273" max="11520" width="14.625" style="2"/>
    <col min="11521" max="11521" width="13.375" style="2" customWidth="1"/>
    <col min="11522" max="11522" width="21.25" style="2" customWidth="1"/>
    <col min="11523" max="11524" width="15.875" style="2" customWidth="1"/>
    <col min="11525" max="11525" width="16.125" style="2" customWidth="1"/>
    <col min="11526" max="11528" width="15.875" style="2" customWidth="1"/>
    <col min="11529" max="11776" width="14.625" style="2"/>
    <col min="11777" max="11777" width="13.375" style="2" customWidth="1"/>
    <col min="11778" max="11778" width="21.25" style="2" customWidth="1"/>
    <col min="11779" max="11780" width="15.875" style="2" customWidth="1"/>
    <col min="11781" max="11781" width="16.125" style="2" customWidth="1"/>
    <col min="11782" max="11784" width="15.875" style="2" customWidth="1"/>
    <col min="11785" max="12032" width="14.625" style="2"/>
    <col min="12033" max="12033" width="13.375" style="2" customWidth="1"/>
    <col min="12034" max="12034" width="21.25" style="2" customWidth="1"/>
    <col min="12035" max="12036" width="15.875" style="2" customWidth="1"/>
    <col min="12037" max="12037" width="16.125" style="2" customWidth="1"/>
    <col min="12038" max="12040" width="15.875" style="2" customWidth="1"/>
    <col min="12041" max="12288" width="14.625" style="2"/>
    <col min="12289" max="12289" width="13.375" style="2" customWidth="1"/>
    <col min="12290" max="12290" width="21.25" style="2" customWidth="1"/>
    <col min="12291" max="12292" width="15.875" style="2" customWidth="1"/>
    <col min="12293" max="12293" width="16.125" style="2" customWidth="1"/>
    <col min="12294" max="12296" width="15.875" style="2" customWidth="1"/>
    <col min="12297" max="12544" width="14.625" style="2"/>
    <col min="12545" max="12545" width="13.375" style="2" customWidth="1"/>
    <col min="12546" max="12546" width="21.25" style="2" customWidth="1"/>
    <col min="12547" max="12548" width="15.875" style="2" customWidth="1"/>
    <col min="12549" max="12549" width="16.125" style="2" customWidth="1"/>
    <col min="12550" max="12552" width="15.875" style="2" customWidth="1"/>
    <col min="12553" max="12800" width="14.625" style="2"/>
    <col min="12801" max="12801" width="13.375" style="2" customWidth="1"/>
    <col min="12802" max="12802" width="21.25" style="2" customWidth="1"/>
    <col min="12803" max="12804" width="15.875" style="2" customWidth="1"/>
    <col min="12805" max="12805" width="16.125" style="2" customWidth="1"/>
    <col min="12806" max="12808" width="15.875" style="2" customWidth="1"/>
    <col min="12809" max="13056" width="14.625" style="2"/>
    <col min="13057" max="13057" width="13.375" style="2" customWidth="1"/>
    <col min="13058" max="13058" width="21.25" style="2" customWidth="1"/>
    <col min="13059" max="13060" width="15.875" style="2" customWidth="1"/>
    <col min="13061" max="13061" width="16.125" style="2" customWidth="1"/>
    <col min="13062" max="13064" width="15.875" style="2" customWidth="1"/>
    <col min="13065" max="13312" width="14.625" style="2"/>
    <col min="13313" max="13313" width="13.375" style="2" customWidth="1"/>
    <col min="13314" max="13314" width="21.25" style="2" customWidth="1"/>
    <col min="13315" max="13316" width="15.875" style="2" customWidth="1"/>
    <col min="13317" max="13317" width="16.125" style="2" customWidth="1"/>
    <col min="13318" max="13320" width="15.875" style="2" customWidth="1"/>
    <col min="13321" max="13568" width="14.625" style="2"/>
    <col min="13569" max="13569" width="13.375" style="2" customWidth="1"/>
    <col min="13570" max="13570" width="21.25" style="2" customWidth="1"/>
    <col min="13571" max="13572" width="15.875" style="2" customWidth="1"/>
    <col min="13573" max="13573" width="16.125" style="2" customWidth="1"/>
    <col min="13574" max="13576" width="15.875" style="2" customWidth="1"/>
    <col min="13577" max="13824" width="14.625" style="2"/>
    <col min="13825" max="13825" width="13.375" style="2" customWidth="1"/>
    <col min="13826" max="13826" width="21.25" style="2" customWidth="1"/>
    <col min="13827" max="13828" width="15.875" style="2" customWidth="1"/>
    <col min="13829" max="13829" width="16.125" style="2" customWidth="1"/>
    <col min="13830" max="13832" width="15.875" style="2" customWidth="1"/>
    <col min="13833" max="14080" width="14.625" style="2"/>
    <col min="14081" max="14081" width="13.375" style="2" customWidth="1"/>
    <col min="14082" max="14082" width="21.25" style="2" customWidth="1"/>
    <col min="14083" max="14084" width="15.875" style="2" customWidth="1"/>
    <col min="14085" max="14085" width="16.125" style="2" customWidth="1"/>
    <col min="14086" max="14088" width="15.875" style="2" customWidth="1"/>
    <col min="14089" max="14336" width="14.625" style="2"/>
    <col min="14337" max="14337" width="13.375" style="2" customWidth="1"/>
    <col min="14338" max="14338" width="21.25" style="2" customWidth="1"/>
    <col min="14339" max="14340" width="15.875" style="2" customWidth="1"/>
    <col min="14341" max="14341" width="16.125" style="2" customWidth="1"/>
    <col min="14342" max="14344" width="15.875" style="2" customWidth="1"/>
    <col min="14345" max="14592" width="14.625" style="2"/>
    <col min="14593" max="14593" width="13.375" style="2" customWidth="1"/>
    <col min="14594" max="14594" width="21.25" style="2" customWidth="1"/>
    <col min="14595" max="14596" width="15.875" style="2" customWidth="1"/>
    <col min="14597" max="14597" width="16.125" style="2" customWidth="1"/>
    <col min="14598" max="14600" width="15.875" style="2" customWidth="1"/>
    <col min="14601" max="14848" width="14.625" style="2"/>
    <col min="14849" max="14849" width="13.375" style="2" customWidth="1"/>
    <col min="14850" max="14850" width="21.25" style="2" customWidth="1"/>
    <col min="14851" max="14852" width="15.875" style="2" customWidth="1"/>
    <col min="14853" max="14853" width="16.125" style="2" customWidth="1"/>
    <col min="14854" max="14856" width="15.875" style="2" customWidth="1"/>
    <col min="14857" max="15104" width="14.625" style="2"/>
    <col min="15105" max="15105" width="13.375" style="2" customWidth="1"/>
    <col min="15106" max="15106" width="21.25" style="2" customWidth="1"/>
    <col min="15107" max="15108" width="15.875" style="2" customWidth="1"/>
    <col min="15109" max="15109" width="16.125" style="2" customWidth="1"/>
    <col min="15110" max="15112" width="15.875" style="2" customWidth="1"/>
    <col min="15113" max="15360" width="14.625" style="2"/>
    <col min="15361" max="15361" width="13.375" style="2" customWidth="1"/>
    <col min="15362" max="15362" width="21.25" style="2" customWidth="1"/>
    <col min="15363" max="15364" width="15.875" style="2" customWidth="1"/>
    <col min="15365" max="15365" width="16.125" style="2" customWidth="1"/>
    <col min="15366" max="15368" width="15.875" style="2" customWidth="1"/>
    <col min="15369" max="15616" width="14.625" style="2"/>
    <col min="15617" max="15617" width="13.375" style="2" customWidth="1"/>
    <col min="15618" max="15618" width="21.25" style="2" customWidth="1"/>
    <col min="15619" max="15620" width="15.875" style="2" customWidth="1"/>
    <col min="15621" max="15621" width="16.125" style="2" customWidth="1"/>
    <col min="15622" max="15624" width="15.875" style="2" customWidth="1"/>
    <col min="15625" max="15872" width="14.625" style="2"/>
    <col min="15873" max="15873" width="13.375" style="2" customWidth="1"/>
    <col min="15874" max="15874" width="21.25" style="2" customWidth="1"/>
    <col min="15875" max="15876" width="15.875" style="2" customWidth="1"/>
    <col min="15877" max="15877" width="16.125" style="2" customWidth="1"/>
    <col min="15878" max="15880" width="15.875" style="2" customWidth="1"/>
    <col min="15881" max="16128" width="14.625" style="2"/>
    <col min="16129" max="16129" width="13.375" style="2" customWidth="1"/>
    <col min="16130" max="16130" width="21.25" style="2" customWidth="1"/>
    <col min="16131" max="16132" width="15.875" style="2" customWidth="1"/>
    <col min="16133" max="16133" width="16.125" style="2" customWidth="1"/>
    <col min="16134" max="16136" width="15.875" style="2" customWidth="1"/>
    <col min="16137" max="16384" width="14.625" style="2"/>
  </cols>
  <sheetData>
    <row r="1" spans="1:8" x14ac:dyDescent="0.2">
      <c r="A1" s="1"/>
    </row>
    <row r="6" spans="1:8" x14ac:dyDescent="0.2">
      <c r="E6" s="3" t="s">
        <v>353</v>
      </c>
    </row>
    <row r="7" spans="1:8" ht="18" thickBot="1" x14ac:dyDescent="0.25">
      <c r="B7" s="4"/>
      <c r="C7" s="4"/>
      <c r="D7" s="4"/>
      <c r="E7" s="4"/>
      <c r="F7" s="4"/>
      <c r="G7" s="4"/>
      <c r="H7" s="4"/>
    </row>
    <row r="8" spans="1:8" x14ac:dyDescent="0.2">
      <c r="C8" s="37" t="s">
        <v>354</v>
      </c>
      <c r="D8" s="37" t="s">
        <v>355</v>
      </c>
      <c r="E8" s="37" t="s">
        <v>356</v>
      </c>
      <c r="F8" s="7"/>
      <c r="G8" s="7"/>
      <c r="H8" s="7"/>
    </row>
    <row r="9" spans="1:8" x14ac:dyDescent="0.2">
      <c r="B9" s="8"/>
      <c r="C9" s="9" t="s">
        <v>357</v>
      </c>
      <c r="D9" s="9" t="s">
        <v>358</v>
      </c>
      <c r="E9" s="9" t="s">
        <v>359</v>
      </c>
      <c r="F9" s="9" t="s">
        <v>360</v>
      </c>
      <c r="G9" s="9" t="s">
        <v>361</v>
      </c>
      <c r="H9" s="9" t="s">
        <v>362</v>
      </c>
    </row>
    <row r="10" spans="1:8" x14ac:dyDescent="0.2">
      <c r="C10" s="81" t="s">
        <v>311</v>
      </c>
      <c r="D10" s="23" t="s">
        <v>310</v>
      </c>
      <c r="E10" s="23" t="s">
        <v>310</v>
      </c>
      <c r="F10" s="23" t="s">
        <v>310</v>
      </c>
      <c r="G10" s="23" t="s">
        <v>310</v>
      </c>
      <c r="H10" s="23" t="s">
        <v>310</v>
      </c>
    </row>
    <row r="11" spans="1:8" x14ac:dyDescent="0.2">
      <c r="B11" s="1" t="s">
        <v>363</v>
      </c>
      <c r="C11" s="12">
        <v>29</v>
      </c>
      <c r="D11" s="13">
        <v>5024</v>
      </c>
      <c r="E11" s="13">
        <v>209</v>
      </c>
      <c r="F11" s="13">
        <v>914</v>
      </c>
      <c r="G11" s="13">
        <v>14923</v>
      </c>
      <c r="H11" s="13">
        <v>10166</v>
      </c>
    </row>
    <row r="12" spans="1:8" x14ac:dyDescent="0.2">
      <c r="B12" s="1" t="s">
        <v>364</v>
      </c>
      <c r="C12" s="12">
        <v>20</v>
      </c>
      <c r="D12" s="13">
        <v>4493</v>
      </c>
      <c r="E12" s="13">
        <v>229</v>
      </c>
      <c r="F12" s="13">
        <v>623</v>
      </c>
      <c r="G12" s="13">
        <v>11080</v>
      </c>
      <c r="H12" s="13">
        <v>13661</v>
      </c>
    </row>
    <row r="13" spans="1:8" x14ac:dyDescent="0.2">
      <c r="B13" s="1" t="s">
        <v>365</v>
      </c>
      <c r="C13" s="12">
        <v>12</v>
      </c>
      <c r="D13" s="13">
        <v>3053</v>
      </c>
      <c r="E13" s="13">
        <v>224</v>
      </c>
      <c r="F13" s="13">
        <v>510</v>
      </c>
      <c r="G13" s="13">
        <v>8403</v>
      </c>
      <c r="H13" s="13">
        <v>8877</v>
      </c>
    </row>
    <row r="14" spans="1:8" x14ac:dyDescent="0.2">
      <c r="B14" s="1"/>
      <c r="C14" s="12"/>
      <c r="D14" s="13"/>
      <c r="E14" s="13"/>
      <c r="F14" s="13"/>
      <c r="G14" s="13"/>
      <c r="H14" s="13"/>
    </row>
    <row r="15" spans="1:8" x14ac:dyDescent="0.2">
      <c r="B15" s="1" t="s">
        <v>366</v>
      </c>
      <c r="C15" s="12">
        <v>17</v>
      </c>
      <c r="D15" s="13">
        <v>1116</v>
      </c>
      <c r="E15" s="19" t="s">
        <v>367</v>
      </c>
      <c r="F15" s="13">
        <v>366</v>
      </c>
      <c r="G15" s="13">
        <v>5756</v>
      </c>
      <c r="H15" s="13">
        <v>2127</v>
      </c>
    </row>
    <row r="16" spans="1:8" x14ac:dyDescent="0.2">
      <c r="B16" s="1" t="s">
        <v>368</v>
      </c>
      <c r="C16" s="12">
        <v>32</v>
      </c>
      <c r="D16" s="13">
        <v>761</v>
      </c>
      <c r="E16" s="19" t="s">
        <v>367</v>
      </c>
      <c r="F16" s="13">
        <v>275</v>
      </c>
      <c r="G16" s="13">
        <v>4368</v>
      </c>
      <c r="H16" s="13">
        <v>2078</v>
      </c>
    </row>
    <row r="17" spans="2:8" x14ac:dyDescent="0.2">
      <c r="B17" s="1" t="s">
        <v>369</v>
      </c>
      <c r="C17" s="12">
        <v>36</v>
      </c>
      <c r="D17" s="13">
        <v>631</v>
      </c>
      <c r="E17" s="19" t="s">
        <v>367</v>
      </c>
      <c r="F17" s="13">
        <v>202</v>
      </c>
      <c r="G17" s="13">
        <v>3176</v>
      </c>
      <c r="H17" s="13">
        <v>1802</v>
      </c>
    </row>
    <row r="18" spans="2:8" x14ac:dyDescent="0.2">
      <c r="B18" s="1"/>
      <c r="C18" s="12"/>
      <c r="D18" s="13"/>
      <c r="E18" s="19"/>
      <c r="F18" s="13"/>
      <c r="G18" s="13"/>
      <c r="H18" s="13"/>
    </row>
    <row r="19" spans="2:8" x14ac:dyDescent="0.2">
      <c r="B19" s="1" t="s">
        <v>370</v>
      </c>
      <c r="C19" s="12">
        <v>37</v>
      </c>
      <c r="D19" s="13">
        <v>551</v>
      </c>
      <c r="E19" s="19" t="s">
        <v>367</v>
      </c>
      <c r="F19" s="13">
        <v>158</v>
      </c>
      <c r="G19" s="13">
        <v>2476</v>
      </c>
      <c r="H19" s="13">
        <v>2367</v>
      </c>
    </row>
    <row r="20" spans="2:8" x14ac:dyDescent="0.2">
      <c r="B20" s="1" t="s">
        <v>371</v>
      </c>
      <c r="C20" s="12">
        <v>43</v>
      </c>
      <c r="D20" s="13">
        <v>525</v>
      </c>
      <c r="E20" s="19" t="s">
        <v>367</v>
      </c>
      <c r="F20" s="13">
        <v>93</v>
      </c>
      <c r="G20" s="13">
        <v>1458</v>
      </c>
      <c r="H20" s="13">
        <v>2488</v>
      </c>
    </row>
    <row r="21" spans="2:8" x14ac:dyDescent="0.2">
      <c r="B21" s="3" t="s">
        <v>372</v>
      </c>
      <c r="C21" s="135">
        <v>57</v>
      </c>
      <c r="D21" s="136">
        <v>475</v>
      </c>
      <c r="E21" s="82" t="s">
        <v>367</v>
      </c>
      <c r="F21" s="82" t="s">
        <v>367</v>
      </c>
      <c r="G21" s="82" t="s">
        <v>367</v>
      </c>
      <c r="H21" s="136">
        <v>2632</v>
      </c>
    </row>
    <row r="22" spans="2:8" ht="18" thickBot="1" x14ac:dyDescent="0.25">
      <c r="B22" s="4"/>
      <c r="C22" s="20"/>
      <c r="D22" s="4"/>
      <c r="E22" s="4"/>
      <c r="F22" s="4"/>
      <c r="G22" s="4"/>
      <c r="H22" s="4"/>
    </row>
    <row r="23" spans="2:8" x14ac:dyDescent="0.2">
      <c r="C23" s="1" t="s">
        <v>373</v>
      </c>
    </row>
  </sheetData>
  <phoneticPr fontId="2"/>
  <pageMargins left="0.37" right="0.51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51"/>
  <sheetViews>
    <sheetView showGridLines="0" zoomScale="75" workbookViewId="0">
      <selection activeCell="C38" sqref="C38"/>
    </sheetView>
  </sheetViews>
  <sheetFormatPr defaultColWidth="14.625" defaultRowHeight="17.25" x14ac:dyDescent="0.2"/>
  <cols>
    <col min="1" max="1" width="13.375" style="2" customWidth="1"/>
    <col min="2" max="2" width="21.25" style="2" customWidth="1"/>
    <col min="3" max="4" width="15.875" style="2" customWidth="1"/>
    <col min="5" max="5" width="16.125" style="2" customWidth="1"/>
    <col min="6" max="8" width="15.875" style="2" customWidth="1"/>
    <col min="9" max="256" width="14.625" style="2"/>
    <col min="257" max="257" width="13.375" style="2" customWidth="1"/>
    <col min="258" max="258" width="21.25" style="2" customWidth="1"/>
    <col min="259" max="260" width="15.875" style="2" customWidth="1"/>
    <col min="261" max="261" width="16.125" style="2" customWidth="1"/>
    <col min="262" max="264" width="15.875" style="2" customWidth="1"/>
    <col min="265" max="512" width="14.625" style="2"/>
    <col min="513" max="513" width="13.375" style="2" customWidth="1"/>
    <col min="514" max="514" width="21.25" style="2" customWidth="1"/>
    <col min="515" max="516" width="15.875" style="2" customWidth="1"/>
    <col min="517" max="517" width="16.125" style="2" customWidth="1"/>
    <col min="518" max="520" width="15.875" style="2" customWidth="1"/>
    <col min="521" max="768" width="14.625" style="2"/>
    <col min="769" max="769" width="13.375" style="2" customWidth="1"/>
    <col min="770" max="770" width="21.25" style="2" customWidth="1"/>
    <col min="771" max="772" width="15.875" style="2" customWidth="1"/>
    <col min="773" max="773" width="16.125" style="2" customWidth="1"/>
    <col min="774" max="776" width="15.875" style="2" customWidth="1"/>
    <col min="777" max="1024" width="14.625" style="2"/>
    <col min="1025" max="1025" width="13.375" style="2" customWidth="1"/>
    <col min="1026" max="1026" width="21.25" style="2" customWidth="1"/>
    <col min="1027" max="1028" width="15.875" style="2" customWidth="1"/>
    <col min="1029" max="1029" width="16.125" style="2" customWidth="1"/>
    <col min="1030" max="1032" width="15.875" style="2" customWidth="1"/>
    <col min="1033" max="1280" width="14.625" style="2"/>
    <col min="1281" max="1281" width="13.375" style="2" customWidth="1"/>
    <col min="1282" max="1282" width="21.25" style="2" customWidth="1"/>
    <col min="1283" max="1284" width="15.875" style="2" customWidth="1"/>
    <col min="1285" max="1285" width="16.125" style="2" customWidth="1"/>
    <col min="1286" max="1288" width="15.875" style="2" customWidth="1"/>
    <col min="1289" max="1536" width="14.625" style="2"/>
    <col min="1537" max="1537" width="13.375" style="2" customWidth="1"/>
    <col min="1538" max="1538" width="21.25" style="2" customWidth="1"/>
    <col min="1539" max="1540" width="15.875" style="2" customWidth="1"/>
    <col min="1541" max="1541" width="16.125" style="2" customWidth="1"/>
    <col min="1542" max="1544" width="15.875" style="2" customWidth="1"/>
    <col min="1545" max="1792" width="14.625" style="2"/>
    <col min="1793" max="1793" width="13.375" style="2" customWidth="1"/>
    <col min="1794" max="1794" width="21.25" style="2" customWidth="1"/>
    <col min="1795" max="1796" width="15.875" style="2" customWidth="1"/>
    <col min="1797" max="1797" width="16.125" style="2" customWidth="1"/>
    <col min="1798" max="1800" width="15.875" style="2" customWidth="1"/>
    <col min="1801" max="2048" width="14.625" style="2"/>
    <col min="2049" max="2049" width="13.375" style="2" customWidth="1"/>
    <col min="2050" max="2050" width="21.25" style="2" customWidth="1"/>
    <col min="2051" max="2052" width="15.875" style="2" customWidth="1"/>
    <col min="2053" max="2053" width="16.125" style="2" customWidth="1"/>
    <col min="2054" max="2056" width="15.875" style="2" customWidth="1"/>
    <col min="2057" max="2304" width="14.625" style="2"/>
    <col min="2305" max="2305" width="13.375" style="2" customWidth="1"/>
    <col min="2306" max="2306" width="21.25" style="2" customWidth="1"/>
    <col min="2307" max="2308" width="15.875" style="2" customWidth="1"/>
    <col min="2309" max="2309" width="16.125" style="2" customWidth="1"/>
    <col min="2310" max="2312" width="15.875" style="2" customWidth="1"/>
    <col min="2313" max="2560" width="14.625" style="2"/>
    <col min="2561" max="2561" width="13.375" style="2" customWidth="1"/>
    <col min="2562" max="2562" width="21.25" style="2" customWidth="1"/>
    <col min="2563" max="2564" width="15.875" style="2" customWidth="1"/>
    <col min="2565" max="2565" width="16.125" style="2" customWidth="1"/>
    <col min="2566" max="2568" width="15.875" style="2" customWidth="1"/>
    <col min="2569" max="2816" width="14.625" style="2"/>
    <col min="2817" max="2817" width="13.375" style="2" customWidth="1"/>
    <col min="2818" max="2818" width="21.25" style="2" customWidth="1"/>
    <col min="2819" max="2820" width="15.875" style="2" customWidth="1"/>
    <col min="2821" max="2821" width="16.125" style="2" customWidth="1"/>
    <col min="2822" max="2824" width="15.875" style="2" customWidth="1"/>
    <col min="2825" max="3072" width="14.625" style="2"/>
    <col min="3073" max="3073" width="13.375" style="2" customWidth="1"/>
    <col min="3074" max="3074" width="21.25" style="2" customWidth="1"/>
    <col min="3075" max="3076" width="15.875" style="2" customWidth="1"/>
    <col min="3077" max="3077" width="16.125" style="2" customWidth="1"/>
    <col min="3078" max="3080" width="15.875" style="2" customWidth="1"/>
    <col min="3081" max="3328" width="14.625" style="2"/>
    <col min="3329" max="3329" width="13.375" style="2" customWidth="1"/>
    <col min="3330" max="3330" width="21.25" style="2" customWidth="1"/>
    <col min="3331" max="3332" width="15.875" style="2" customWidth="1"/>
    <col min="3333" max="3333" width="16.125" style="2" customWidth="1"/>
    <col min="3334" max="3336" width="15.875" style="2" customWidth="1"/>
    <col min="3337" max="3584" width="14.625" style="2"/>
    <col min="3585" max="3585" width="13.375" style="2" customWidth="1"/>
    <col min="3586" max="3586" width="21.25" style="2" customWidth="1"/>
    <col min="3587" max="3588" width="15.875" style="2" customWidth="1"/>
    <col min="3589" max="3589" width="16.125" style="2" customWidth="1"/>
    <col min="3590" max="3592" width="15.875" style="2" customWidth="1"/>
    <col min="3593" max="3840" width="14.625" style="2"/>
    <col min="3841" max="3841" width="13.375" style="2" customWidth="1"/>
    <col min="3842" max="3842" width="21.25" style="2" customWidth="1"/>
    <col min="3843" max="3844" width="15.875" style="2" customWidth="1"/>
    <col min="3845" max="3845" width="16.125" style="2" customWidth="1"/>
    <col min="3846" max="3848" width="15.875" style="2" customWidth="1"/>
    <col min="3849" max="4096" width="14.625" style="2"/>
    <col min="4097" max="4097" width="13.375" style="2" customWidth="1"/>
    <col min="4098" max="4098" width="21.25" style="2" customWidth="1"/>
    <col min="4099" max="4100" width="15.875" style="2" customWidth="1"/>
    <col min="4101" max="4101" width="16.125" style="2" customWidth="1"/>
    <col min="4102" max="4104" width="15.875" style="2" customWidth="1"/>
    <col min="4105" max="4352" width="14.625" style="2"/>
    <col min="4353" max="4353" width="13.375" style="2" customWidth="1"/>
    <col min="4354" max="4354" width="21.25" style="2" customWidth="1"/>
    <col min="4355" max="4356" width="15.875" style="2" customWidth="1"/>
    <col min="4357" max="4357" width="16.125" style="2" customWidth="1"/>
    <col min="4358" max="4360" width="15.875" style="2" customWidth="1"/>
    <col min="4361" max="4608" width="14.625" style="2"/>
    <col min="4609" max="4609" width="13.375" style="2" customWidth="1"/>
    <col min="4610" max="4610" width="21.25" style="2" customWidth="1"/>
    <col min="4611" max="4612" width="15.875" style="2" customWidth="1"/>
    <col min="4613" max="4613" width="16.125" style="2" customWidth="1"/>
    <col min="4614" max="4616" width="15.875" style="2" customWidth="1"/>
    <col min="4617" max="4864" width="14.625" style="2"/>
    <col min="4865" max="4865" width="13.375" style="2" customWidth="1"/>
    <col min="4866" max="4866" width="21.25" style="2" customWidth="1"/>
    <col min="4867" max="4868" width="15.875" style="2" customWidth="1"/>
    <col min="4869" max="4869" width="16.125" style="2" customWidth="1"/>
    <col min="4870" max="4872" width="15.875" style="2" customWidth="1"/>
    <col min="4873" max="5120" width="14.625" style="2"/>
    <col min="5121" max="5121" width="13.375" style="2" customWidth="1"/>
    <col min="5122" max="5122" width="21.25" style="2" customWidth="1"/>
    <col min="5123" max="5124" width="15.875" style="2" customWidth="1"/>
    <col min="5125" max="5125" width="16.125" style="2" customWidth="1"/>
    <col min="5126" max="5128" width="15.875" style="2" customWidth="1"/>
    <col min="5129" max="5376" width="14.625" style="2"/>
    <col min="5377" max="5377" width="13.375" style="2" customWidth="1"/>
    <col min="5378" max="5378" width="21.25" style="2" customWidth="1"/>
    <col min="5379" max="5380" width="15.875" style="2" customWidth="1"/>
    <col min="5381" max="5381" width="16.125" style="2" customWidth="1"/>
    <col min="5382" max="5384" width="15.875" style="2" customWidth="1"/>
    <col min="5385" max="5632" width="14.625" style="2"/>
    <col min="5633" max="5633" width="13.375" style="2" customWidth="1"/>
    <col min="5634" max="5634" width="21.25" style="2" customWidth="1"/>
    <col min="5635" max="5636" width="15.875" style="2" customWidth="1"/>
    <col min="5637" max="5637" width="16.125" style="2" customWidth="1"/>
    <col min="5638" max="5640" width="15.875" style="2" customWidth="1"/>
    <col min="5641" max="5888" width="14.625" style="2"/>
    <col min="5889" max="5889" width="13.375" style="2" customWidth="1"/>
    <col min="5890" max="5890" width="21.25" style="2" customWidth="1"/>
    <col min="5891" max="5892" width="15.875" style="2" customWidth="1"/>
    <col min="5893" max="5893" width="16.125" style="2" customWidth="1"/>
    <col min="5894" max="5896" width="15.875" style="2" customWidth="1"/>
    <col min="5897" max="6144" width="14.625" style="2"/>
    <col min="6145" max="6145" width="13.375" style="2" customWidth="1"/>
    <col min="6146" max="6146" width="21.25" style="2" customWidth="1"/>
    <col min="6147" max="6148" width="15.875" style="2" customWidth="1"/>
    <col min="6149" max="6149" width="16.125" style="2" customWidth="1"/>
    <col min="6150" max="6152" width="15.875" style="2" customWidth="1"/>
    <col min="6153" max="6400" width="14.625" style="2"/>
    <col min="6401" max="6401" width="13.375" style="2" customWidth="1"/>
    <col min="6402" max="6402" width="21.25" style="2" customWidth="1"/>
    <col min="6403" max="6404" width="15.875" style="2" customWidth="1"/>
    <col min="6405" max="6405" width="16.125" style="2" customWidth="1"/>
    <col min="6406" max="6408" width="15.875" style="2" customWidth="1"/>
    <col min="6409" max="6656" width="14.625" style="2"/>
    <col min="6657" max="6657" width="13.375" style="2" customWidth="1"/>
    <col min="6658" max="6658" width="21.25" style="2" customWidth="1"/>
    <col min="6659" max="6660" width="15.875" style="2" customWidth="1"/>
    <col min="6661" max="6661" width="16.125" style="2" customWidth="1"/>
    <col min="6662" max="6664" width="15.875" style="2" customWidth="1"/>
    <col min="6665" max="6912" width="14.625" style="2"/>
    <col min="6913" max="6913" width="13.375" style="2" customWidth="1"/>
    <col min="6914" max="6914" width="21.25" style="2" customWidth="1"/>
    <col min="6915" max="6916" width="15.875" style="2" customWidth="1"/>
    <col min="6917" max="6917" width="16.125" style="2" customWidth="1"/>
    <col min="6918" max="6920" width="15.875" style="2" customWidth="1"/>
    <col min="6921" max="7168" width="14.625" style="2"/>
    <col min="7169" max="7169" width="13.375" style="2" customWidth="1"/>
    <col min="7170" max="7170" width="21.25" style="2" customWidth="1"/>
    <col min="7171" max="7172" width="15.875" style="2" customWidth="1"/>
    <col min="7173" max="7173" width="16.125" style="2" customWidth="1"/>
    <col min="7174" max="7176" width="15.875" style="2" customWidth="1"/>
    <col min="7177" max="7424" width="14.625" style="2"/>
    <col min="7425" max="7425" width="13.375" style="2" customWidth="1"/>
    <col min="7426" max="7426" width="21.25" style="2" customWidth="1"/>
    <col min="7427" max="7428" width="15.875" style="2" customWidth="1"/>
    <col min="7429" max="7429" width="16.125" style="2" customWidth="1"/>
    <col min="7430" max="7432" width="15.875" style="2" customWidth="1"/>
    <col min="7433" max="7680" width="14.625" style="2"/>
    <col min="7681" max="7681" width="13.375" style="2" customWidth="1"/>
    <col min="7682" max="7682" width="21.25" style="2" customWidth="1"/>
    <col min="7683" max="7684" width="15.875" style="2" customWidth="1"/>
    <col min="7685" max="7685" width="16.125" style="2" customWidth="1"/>
    <col min="7686" max="7688" width="15.875" style="2" customWidth="1"/>
    <col min="7689" max="7936" width="14.625" style="2"/>
    <col min="7937" max="7937" width="13.375" style="2" customWidth="1"/>
    <col min="7938" max="7938" width="21.25" style="2" customWidth="1"/>
    <col min="7939" max="7940" width="15.875" style="2" customWidth="1"/>
    <col min="7941" max="7941" width="16.125" style="2" customWidth="1"/>
    <col min="7942" max="7944" width="15.875" style="2" customWidth="1"/>
    <col min="7945" max="8192" width="14.625" style="2"/>
    <col min="8193" max="8193" width="13.375" style="2" customWidth="1"/>
    <col min="8194" max="8194" width="21.25" style="2" customWidth="1"/>
    <col min="8195" max="8196" width="15.875" style="2" customWidth="1"/>
    <col min="8197" max="8197" width="16.125" style="2" customWidth="1"/>
    <col min="8198" max="8200" width="15.875" style="2" customWidth="1"/>
    <col min="8201" max="8448" width="14.625" style="2"/>
    <col min="8449" max="8449" width="13.375" style="2" customWidth="1"/>
    <col min="8450" max="8450" width="21.25" style="2" customWidth="1"/>
    <col min="8451" max="8452" width="15.875" style="2" customWidth="1"/>
    <col min="8453" max="8453" width="16.125" style="2" customWidth="1"/>
    <col min="8454" max="8456" width="15.875" style="2" customWidth="1"/>
    <col min="8457" max="8704" width="14.625" style="2"/>
    <col min="8705" max="8705" width="13.375" style="2" customWidth="1"/>
    <col min="8706" max="8706" width="21.25" style="2" customWidth="1"/>
    <col min="8707" max="8708" width="15.875" style="2" customWidth="1"/>
    <col min="8709" max="8709" width="16.125" style="2" customWidth="1"/>
    <col min="8710" max="8712" width="15.875" style="2" customWidth="1"/>
    <col min="8713" max="8960" width="14.625" style="2"/>
    <col min="8961" max="8961" width="13.375" style="2" customWidth="1"/>
    <col min="8962" max="8962" width="21.25" style="2" customWidth="1"/>
    <col min="8963" max="8964" width="15.875" style="2" customWidth="1"/>
    <col min="8965" max="8965" width="16.125" style="2" customWidth="1"/>
    <col min="8966" max="8968" width="15.875" style="2" customWidth="1"/>
    <col min="8969" max="9216" width="14.625" style="2"/>
    <col min="9217" max="9217" width="13.375" style="2" customWidth="1"/>
    <col min="9218" max="9218" width="21.25" style="2" customWidth="1"/>
    <col min="9219" max="9220" width="15.875" style="2" customWidth="1"/>
    <col min="9221" max="9221" width="16.125" style="2" customWidth="1"/>
    <col min="9222" max="9224" width="15.875" style="2" customWidth="1"/>
    <col min="9225" max="9472" width="14.625" style="2"/>
    <col min="9473" max="9473" width="13.375" style="2" customWidth="1"/>
    <col min="9474" max="9474" width="21.25" style="2" customWidth="1"/>
    <col min="9475" max="9476" width="15.875" style="2" customWidth="1"/>
    <col min="9477" max="9477" width="16.125" style="2" customWidth="1"/>
    <col min="9478" max="9480" width="15.875" style="2" customWidth="1"/>
    <col min="9481" max="9728" width="14.625" style="2"/>
    <col min="9729" max="9729" width="13.375" style="2" customWidth="1"/>
    <col min="9730" max="9730" width="21.25" style="2" customWidth="1"/>
    <col min="9731" max="9732" width="15.875" style="2" customWidth="1"/>
    <col min="9733" max="9733" width="16.125" style="2" customWidth="1"/>
    <col min="9734" max="9736" width="15.875" style="2" customWidth="1"/>
    <col min="9737" max="9984" width="14.625" style="2"/>
    <col min="9985" max="9985" width="13.375" style="2" customWidth="1"/>
    <col min="9986" max="9986" width="21.25" style="2" customWidth="1"/>
    <col min="9987" max="9988" width="15.875" style="2" customWidth="1"/>
    <col min="9989" max="9989" width="16.125" style="2" customWidth="1"/>
    <col min="9990" max="9992" width="15.875" style="2" customWidth="1"/>
    <col min="9993" max="10240" width="14.625" style="2"/>
    <col min="10241" max="10241" width="13.375" style="2" customWidth="1"/>
    <col min="10242" max="10242" width="21.25" style="2" customWidth="1"/>
    <col min="10243" max="10244" width="15.875" style="2" customWidth="1"/>
    <col min="10245" max="10245" width="16.125" style="2" customWidth="1"/>
    <col min="10246" max="10248" width="15.875" style="2" customWidth="1"/>
    <col min="10249" max="10496" width="14.625" style="2"/>
    <col min="10497" max="10497" width="13.375" style="2" customWidth="1"/>
    <col min="10498" max="10498" width="21.25" style="2" customWidth="1"/>
    <col min="10499" max="10500" width="15.875" style="2" customWidth="1"/>
    <col min="10501" max="10501" width="16.125" style="2" customWidth="1"/>
    <col min="10502" max="10504" width="15.875" style="2" customWidth="1"/>
    <col min="10505" max="10752" width="14.625" style="2"/>
    <col min="10753" max="10753" width="13.375" style="2" customWidth="1"/>
    <col min="10754" max="10754" width="21.25" style="2" customWidth="1"/>
    <col min="10755" max="10756" width="15.875" style="2" customWidth="1"/>
    <col min="10757" max="10757" width="16.125" style="2" customWidth="1"/>
    <col min="10758" max="10760" width="15.875" style="2" customWidth="1"/>
    <col min="10761" max="11008" width="14.625" style="2"/>
    <col min="11009" max="11009" width="13.375" style="2" customWidth="1"/>
    <col min="11010" max="11010" width="21.25" style="2" customWidth="1"/>
    <col min="11011" max="11012" width="15.875" style="2" customWidth="1"/>
    <col min="11013" max="11013" width="16.125" style="2" customWidth="1"/>
    <col min="11014" max="11016" width="15.875" style="2" customWidth="1"/>
    <col min="11017" max="11264" width="14.625" style="2"/>
    <col min="11265" max="11265" width="13.375" style="2" customWidth="1"/>
    <col min="11266" max="11266" width="21.25" style="2" customWidth="1"/>
    <col min="11267" max="11268" width="15.875" style="2" customWidth="1"/>
    <col min="11269" max="11269" width="16.125" style="2" customWidth="1"/>
    <col min="11270" max="11272" width="15.875" style="2" customWidth="1"/>
    <col min="11273" max="11520" width="14.625" style="2"/>
    <col min="11521" max="11521" width="13.375" style="2" customWidth="1"/>
    <col min="11522" max="11522" width="21.25" style="2" customWidth="1"/>
    <col min="11523" max="11524" width="15.875" style="2" customWidth="1"/>
    <col min="11525" max="11525" width="16.125" style="2" customWidth="1"/>
    <col min="11526" max="11528" width="15.875" style="2" customWidth="1"/>
    <col min="11529" max="11776" width="14.625" style="2"/>
    <col min="11777" max="11777" width="13.375" style="2" customWidth="1"/>
    <col min="11778" max="11778" width="21.25" style="2" customWidth="1"/>
    <col min="11779" max="11780" width="15.875" style="2" customWidth="1"/>
    <col min="11781" max="11781" width="16.125" style="2" customWidth="1"/>
    <col min="11782" max="11784" width="15.875" style="2" customWidth="1"/>
    <col min="11785" max="12032" width="14.625" style="2"/>
    <col min="12033" max="12033" width="13.375" style="2" customWidth="1"/>
    <col min="12034" max="12034" width="21.25" style="2" customWidth="1"/>
    <col min="12035" max="12036" width="15.875" style="2" customWidth="1"/>
    <col min="12037" max="12037" width="16.125" style="2" customWidth="1"/>
    <col min="12038" max="12040" width="15.875" style="2" customWidth="1"/>
    <col min="12041" max="12288" width="14.625" style="2"/>
    <col min="12289" max="12289" width="13.375" style="2" customWidth="1"/>
    <col min="12290" max="12290" width="21.25" style="2" customWidth="1"/>
    <col min="12291" max="12292" width="15.875" style="2" customWidth="1"/>
    <col min="12293" max="12293" width="16.125" style="2" customWidth="1"/>
    <col min="12294" max="12296" width="15.875" style="2" customWidth="1"/>
    <col min="12297" max="12544" width="14.625" style="2"/>
    <col min="12545" max="12545" width="13.375" style="2" customWidth="1"/>
    <col min="12546" max="12546" width="21.25" style="2" customWidth="1"/>
    <col min="12547" max="12548" width="15.875" style="2" customWidth="1"/>
    <col min="12549" max="12549" width="16.125" style="2" customWidth="1"/>
    <col min="12550" max="12552" width="15.875" style="2" customWidth="1"/>
    <col min="12553" max="12800" width="14.625" style="2"/>
    <col min="12801" max="12801" width="13.375" style="2" customWidth="1"/>
    <col min="12802" max="12802" width="21.25" style="2" customWidth="1"/>
    <col min="12803" max="12804" width="15.875" style="2" customWidth="1"/>
    <col min="12805" max="12805" width="16.125" style="2" customWidth="1"/>
    <col min="12806" max="12808" width="15.875" style="2" customWidth="1"/>
    <col min="12809" max="13056" width="14.625" style="2"/>
    <col min="13057" max="13057" width="13.375" style="2" customWidth="1"/>
    <col min="13058" max="13058" width="21.25" style="2" customWidth="1"/>
    <col min="13059" max="13060" width="15.875" style="2" customWidth="1"/>
    <col min="13061" max="13061" width="16.125" style="2" customWidth="1"/>
    <col min="13062" max="13064" width="15.875" style="2" customWidth="1"/>
    <col min="13065" max="13312" width="14.625" style="2"/>
    <col min="13313" max="13313" width="13.375" style="2" customWidth="1"/>
    <col min="13314" max="13314" width="21.25" style="2" customWidth="1"/>
    <col min="13315" max="13316" width="15.875" style="2" customWidth="1"/>
    <col min="13317" max="13317" width="16.125" style="2" customWidth="1"/>
    <col min="13318" max="13320" width="15.875" style="2" customWidth="1"/>
    <col min="13321" max="13568" width="14.625" style="2"/>
    <col min="13569" max="13569" width="13.375" style="2" customWidth="1"/>
    <col min="13570" max="13570" width="21.25" style="2" customWidth="1"/>
    <col min="13571" max="13572" width="15.875" style="2" customWidth="1"/>
    <col min="13573" max="13573" width="16.125" style="2" customWidth="1"/>
    <col min="13574" max="13576" width="15.875" style="2" customWidth="1"/>
    <col min="13577" max="13824" width="14.625" style="2"/>
    <col min="13825" max="13825" width="13.375" style="2" customWidth="1"/>
    <col min="13826" max="13826" width="21.25" style="2" customWidth="1"/>
    <col min="13827" max="13828" width="15.875" style="2" customWidth="1"/>
    <col min="13829" max="13829" width="16.125" style="2" customWidth="1"/>
    <col min="13830" max="13832" width="15.875" style="2" customWidth="1"/>
    <col min="13833" max="14080" width="14.625" style="2"/>
    <col min="14081" max="14081" width="13.375" style="2" customWidth="1"/>
    <col min="14082" max="14082" width="21.25" style="2" customWidth="1"/>
    <col min="14083" max="14084" width="15.875" style="2" customWidth="1"/>
    <col min="14085" max="14085" width="16.125" style="2" customWidth="1"/>
    <col min="14086" max="14088" width="15.875" style="2" customWidth="1"/>
    <col min="14089" max="14336" width="14.625" style="2"/>
    <col min="14337" max="14337" width="13.375" style="2" customWidth="1"/>
    <col min="14338" max="14338" width="21.25" style="2" customWidth="1"/>
    <col min="14339" max="14340" width="15.875" style="2" customWidth="1"/>
    <col min="14341" max="14341" width="16.125" style="2" customWidth="1"/>
    <col min="14342" max="14344" width="15.875" style="2" customWidth="1"/>
    <col min="14345" max="14592" width="14.625" style="2"/>
    <col min="14593" max="14593" width="13.375" style="2" customWidth="1"/>
    <col min="14594" max="14594" width="21.25" style="2" customWidth="1"/>
    <col min="14595" max="14596" width="15.875" style="2" customWidth="1"/>
    <col min="14597" max="14597" width="16.125" style="2" customWidth="1"/>
    <col min="14598" max="14600" width="15.875" style="2" customWidth="1"/>
    <col min="14601" max="14848" width="14.625" style="2"/>
    <col min="14849" max="14849" width="13.375" style="2" customWidth="1"/>
    <col min="14850" max="14850" width="21.25" style="2" customWidth="1"/>
    <col min="14851" max="14852" width="15.875" style="2" customWidth="1"/>
    <col min="14853" max="14853" width="16.125" style="2" customWidth="1"/>
    <col min="14854" max="14856" width="15.875" style="2" customWidth="1"/>
    <col min="14857" max="15104" width="14.625" style="2"/>
    <col min="15105" max="15105" width="13.375" style="2" customWidth="1"/>
    <col min="15106" max="15106" width="21.25" style="2" customWidth="1"/>
    <col min="15107" max="15108" width="15.875" style="2" customWidth="1"/>
    <col min="15109" max="15109" width="16.125" style="2" customWidth="1"/>
    <col min="15110" max="15112" width="15.875" style="2" customWidth="1"/>
    <col min="15113" max="15360" width="14.625" style="2"/>
    <col min="15361" max="15361" width="13.375" style="2" customWidth="1"/>
    <col min="15362" max="15362" width="21.25" style="2" customWidth="1"/>
    <col min="15363" max="15364" width="15.875" style="2" customWidth="1"/>
    <col min="15365" max="15365" width="16.125" style="2" customWidth="1"/>
    <col min="15366" max="15368" width="15.875" style="2" customWidth="1"/>
    <col min="15369" max="15616" width="14.625" style="2"/>
    <col min="15617" max="15617" width="13.375" style="2" customWidth="1"/>
    <col min="15618" max="15618" width="21.25" style="2" customWidth="1"/>
    <col min="15619" max="15620" width="15.875" style="2" customWidth="1"/>
    <col min="15621" max="15621" width="16.125" style="2" customWidth="1"/>
    <col min="15622" max="15624" width="15.875" style="2" customWidth="1"/>
    <col min="15625" max="15872" width="14.625" style="2"/>
    <col min="15873" max="15873" width="13.375" style="2" customWidth="1"/>
    <col min="15874" max="15874" width="21.25" style="2" customWidth="1"/>
    <col min="15875" max="15876" width="15.875" style="2" customWidth="1"/>
    <col min="15877" max="15877" width="16.125" style="2" customWidth="1"/>
    <col min="15878" max="15880" width="15.875" style="2" customWidth="1"/>
    <col min="15881" max="16128" width="14.625" style="2"/>
    <col min="16129" max="16129" width="13.375" style="2" customWidth="1"/>
    <col min="16130" max="16130" width="21.25" style="2" customWidth="1"/>
    <col min="16131" max="16132" width="15.875" style="2" customWidth="1"/>
    <col min="16133" max="16133" width="16.125" style="2" customWidth="1"/>
    <col min="16134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E6" s="3" t="s">
        <v>374</v>
      </c>
    </row>
    <row r="7" spans="1:9" ht="18" thickBot="1" x14ac:dyDescent="0.25">
      <c r="B7" s="4"/>
      <c r="C7" s="33" t="s">
        <v>375</v>
      </c>
      <c r="D7" s="4"/>
      <c r="E7" s="5" t="s">
        <v>376</v>
      </c>
      <c r="F7" s="4"/>
      <c r="G7" s="4"/>
      <c r="H7" s="4"/>
      <c r="I7" s="4"/>
    </row>
    <row r="8" spans="1:9" x14ac:dyDescent="0.2">
      <c r="C8" s="7"/>
      <c r="D8" s="7"/>
      <c r="E8" s="7"/>
      <c r="F8" s="8"/>
      <c r="G8" s="7"/>
      <c r="H8" s="7"/>
      <c r="I8" s="7"/>
    </row>
    <row r="9" spans="1:9" x14ac:dyDescent="0.2">
      <c r="C9" s="37" t="s">
        <v>377</v>
      </c>
      <c r="D9" s="37" t="s">
        <v>378</v>
      </c>
      <c r="E9" s="37" t="s">
        <v>379</v>
      </c>
      <c r="F9" s="37" t="s">
        <v>380</v>
      </c>
      <c r="G9" s="37" t="s">
        <v>381</v>
      </c>
      <c r="H9" s="37" t="s">
        <v>382</v>
      </c>
      <c r="I9" s="37" t="s">
        <v>383</v>
      </c>
    </row>
    <row r="10" spans="1:9" x14ac:dyDescent="0.2">
      <c r="B10" s="8"/>
      <c r="C10" s="9" t="s">
        <v>384</v>
      </c>
      <c r="D10" s="10" t="s">
        <v>385</v>
      </c>
      <c r="E10" s="10" t="s">
        <v>386</v>
      </c>
      <c r="F10" s="10" t="s">
        <v>387</v>
      </c>
      <c r="G10" s="9" t="s">
        <v>388</v>
      </c>
      <c r="H10" s="9" t="s">
        <v>389</v>
      </c>
      <c r="I10" s="9" t="s">
        <v>390</v>
      </c>
    </row>
    <row r="11" spans="1:9" x14ac:dyDescent="0.2">
      <c r="C11" s="81" t="s">
        <v>208</v>
      </c>
      <c r="D11" s="23" t="s">
        <v>208</v>
      </c>
      <c r="E11" s="23" t="s">
        <v>208</v>
      </c>
      <c r="F11" s="23" t="s">
        <v>208</v>
      </c>
      <c r="G11" s="137" t="s">
        <v>239</v>
      </c>
      <c r="H11" s="23" t="s">
        <v>391</v>
      </c>
      <c r="I11" s="23" t="s">
        <v>391</v>
      </c>
    </row>
    <row r="12" spans="1:9" x14ac:dyDescent="0.2">
      <c r="C12" s="7"/>
      <c r="F12" s="3" t="s">
        <v>392</v>
      </c>
    </row>
    <row r="13" spans="1:9" x14ac:dyDescent="0.2">
      <c r="B13" s="1" t="s">
        <v>393</v>
      </c>
      <c r="C13" s="12">
        <v>102</v>
      </c>
      <c r="D13" s="13">
        <v>281</v>
      </c>
      <c r="E13" s="13">
        <v>101</v>
      </c>
      <c r="F13" s="13">
        <v>77</v>
      </c>
      <c r="G13" s="84">
        <f>D13/C13</f>
        <v>2.7549019607843137</v>
      </c>
      <c r="H13" s="138">
        <f t="shared" ref="H13:H21" si="0">E13/C13*100</f>
        <v>99.019607843137265</v>
      </c>
      <c r="I13" s="138">
        <f t="shared" ref="I13:I21" si="1">F13/E13*100</f>
        <v>76.237623762376245</v>
      </c>
    </row>
    <row r="14" spans="1:9" x14ac:dyDescent="0.2">
      <c r="B14" s="1" t="s">
        <v>394</v>
      </c>
      <c r="C14" s="12">
        <v>87</v>
      </c>
      <c r="D14" s="13">
        <v>235</v>
      </c>
      <c r="E14" s="13">
        <v>87</v>
      </c>
      <c r="F14" s="13">
        <v>73</v>
      </c>
      <c r="G14" s="84">
        <f>D14/C14</f>
        <v>2.7011494252873565</v>
      </c>
      <c r="H14" s="138">
        <f t="shared" si="0"/>
        <v>100</v>
      </c>
      <c r="I14" s="138">
        <f t="shared" si="1"/>
        <v>83.908045977011497</v>
      </c>
    </row>
    <row r="15" spans="1:9" x14ac:dyDescent="0.2">
      <c r="B15" s="1" t="s">
        <v>395</v>
      </c>
      <c r="C15" s="12">
        <v>68</v>
      </c>
      <c r="D15" s="13">
        <v>167</v>
      </c>
      <c r="E15" s="13">
        <v>68</v>
      </c>
      <c r="F15" s="13">
        <v>51</v>
      </c>
      <c r="G15" s="84">
        <f>D15/C15</f>
        <v>2.4558823529411766</v>
      </c>
      <c r="H15" s="138">
        <f t="shared" si="0"/>
        <v>100</v>
      </c>
      <c r="I15" s="138">
        <f t="shared" si="1"/>
        <v>75</v>
      </c>
    </row>
    <row r="16" spans="1:9" x14ac:dyDescent="0.2">
      <c r="B16" s="1" t="s">
        <v>396</v>
      </c>
      <c r="C16" s="12">
        <v>94</v>
      </c>
      <c r="D16" s="13">
        <v>143</v>
      </c>
      <c r="E16" s="13">
        <v>92</v>
      </c>
      <c r="F16" s="13">
        <v>71</v>
      </c>
      <c r="G16" s="84">
        <f>D16/C16</f>
        <v>1.5212765957446808</v>
      </c>
      <c r="H16" s="138">
        <f t="shared" si="0"/>
        <v>97.872340425531917</v>
      </c>
      <c r="I16" s="138">
        <f t="shared" si="1"/>
        <v>77.173913043478265</v>
      </c>
    </row>
    <row r="17" spans="2:9" x14ac:dyDescent="0.2">
      <c r="B17" s="1"/>
      <c r="C17" s="12"/>
      <c r="D17" s="13"/>
      <c r="E17" s="13"/>
      <c r="F17" s="13"/>
      <c r="G17" s="84"/>
      <c r="H17" s="138"/>
      <c r="I17" s="138"/>
    </row>
    <row r="18" spans="2:9" x14ac:dyDescent="0.2">
      <c r="B18" s="1" t="s">
        <v>397</v>
      </c>
      <c r="C18" s="12">
        <v>70</v>
      </c>
      <c r="D18" s="13">
        <v>103</v>
      </c>
      <c r="E18" s="13">
        <v>55</v>
      </c>
      <c r="F18" s="13">
        <v>44</v>
      </c>
      <c r="G18" s="84">
        <f>D18/C18</f>
        <v>1.4714285714285715</v>
      </c>
      <c r="H18" s="138">
        <f t="shared" si="0"/>
        <v>78.571428571428569</v>
      </c>
      <c r="I18" s="138">
        <f t="shared" si="1"/>
        <v>80</v>
      </c>
    </row>
    <row r="19" spans="2:9" x14ac:dyDescent="0.2">
      <c r="B19" s="1" t="s">
        <v>398</v>
      </c>
      <c r="C19" s="12">
        <v>26</v>
      </c>
      <c r="D19" s="13">
        <v>20</v>
      </c>
      <c r="E19" s="13">
        <v>22</v>
      </c>
      <c r="F19" s="13">
        <v>17</v>
      </c>
      <c r="G19" s="84">
        <f>D19/C19</f>
        <v>0.76923076923076927</v>
      </c>
      <c r="H19" s="138">
        <f t="shared" si="0"/>
        <v>84.615384615384613</v>
      </c>
      <c r="I19" s="138">
        <f t="shared" si="1"/>
        <v>77.272727272727266</v>
      </c>
    </row>
    <row r="20" spans="2:9" ht="18" customHeight="1" x14ac:dyDescent="0.2">
      <c r="B20" s="1" t="s">
        <v>399</v>
      </c>
      <c r="C20" s="12">
        <v>31</v>
      </c>
      <c r="D20" s="13">
        <v>25</v>
      </c>
      <c r="E20" s="13">
        <v>24</v>
      </c>
      <c r="F20" s="13">
        <v>22</v>
      </c>
      <c r="G20" s="84">
        <f>D20/C20</f>
        <v>0.80645161290322576</v>
      </c>
      <c r="H20" s="138">
        <f t="shared" si="0"/>
        <v>77.41935483870968</v>
      </c>
      <c r="I20" s="138">
        <f t="shared" si="1"/>
        <v>91.666666666666657</v>
      </c>
    </row>
    <row r="21" spans="2:9" ht="18" customHeight="1" x14ac:dyDescent="0.2">
      <c r="B21" s="3" t="s">
        <v>400</v>
      </c>
      <c r="C21" s="135">
        <v>24</v>
      </c>
      <c r="D21" s="136">
        <v>17</v>
      </c>
      <c r="E21" s="136">
        <v>17</v>
      </c>
      <c r="F21" s="136">
        <v>13</v>
      </c>
      <c r="G21" s="86">
        <f>D21/C21</f>
        <v>0.70833333333333337</v>
      </c>
      <c r="H21" s="139">
        <f t="shared" si="0"/>
        <v>70.833333333333343</v>
      </c>
      <c r="I21" s="139">
        <f t="shared" si="1"/>
        <v>76.470588235294116</v>
      </c>
    </row>
    <row r="22" spans="2:9" ht="18" thickBot="1" x14ac:dyDescent="0.25">
      <c r="B22" s="4"/>
      <c r="C22" s="20"/>
      <c r="D22" s="4"/>
      <c r="E22" s="4"/>
      <c r="F22" s="4"/>
      <c r="G22" s="4"/>
      <c r="H22" s="4"/>
      <c r="I22" s="4"/>
    </row>
    <row r="23" spans="2:9" x14ac:dyDescent="0.2">
      <c r="C23" s="1" t="s">
        <v>373</v>
      </c>
    </row>
    <row r="25" spans="2:9" ht="18" thickBot="1" x14ac:dyDescent="0.25">
      <c r="B25" s="4"/>
      <c r="C25" s="33" t="s">
        <v>401</v>
      </c>
      <c r="D25" s="4"/>
      <c r="E25" s="4"/>
      <c r="F25" s="4"/>
      <c r="G25" s="4"/>
      <c r="H25" s="4"/>
      <c r="I25" s="4"/>
    </row>
    <row r="26" spans="2:9" x14ac:dyDescent="0.2">
      <c r="C26" s="37" t="s">
        <v>402</v>
      </c>
      <c r="D26" s="81"/>
      <c r="E26" s="7"/>
      <c r="F26" s="36"/>
      <c r="G26" s="37" t="s">
        <v>403</v>
      </c>
      <c r="H26" s="140" t="s">
        <v>404</v>
      </c>
      <c r="I26" s="37" t="s">
        <v>405</v>
      </c>
    </row>
    <row r="27" spans="2:9" x14ac:dyDescent="0.2">
      <c r="B27" s="8"/>
      <c r="C27" s="62" t="s">
        <v>406</v>
      </c>
      <c r="D27" s="9" t="s">
        <v>407</v>
      </c>
      <c r="E27" s="9" t="s">
        <v>408</v>
      </c>
      <c r="F27" s="141" t="s">
        <v>409</v>
      </c>
      <c r="G27" s="9" t="s">
        <v>410</v>
      </c>
      <c r="H27" s="9" t="s">
        <v>389</v>
      </c>
      <c r="I27" s="10" t="s">
        <v>411</v>
      </c>
    </row>
    <row r="28" spans="2:9" x14ac:dyDescent="0.2">
      <c r="C28" s="81" t="s">
        <v>351</v>
      </c>
      <c r="D28" s="23" t="s">
        <v>351</v>
      </c>
      <c r="E28" s="23" t="s">
        <v>351</v>
      </c>
      <c r="F28" s="23" t="s">
        <v>351</v>
      </c>
      <c r="G28" s="83" t="s">
        <v>239</v>
      </c>
      <c r="H28" s="23" t="s">
        <v>412</v>
      </c>
      <c r="I28" s="23" t="s">
        <v>412</v>
      </c>
    </row>
    <row r="29" spans="2:9" x14ac:dyDescent="0.2">
      <c r="C29" s="7"/>
      <c r="F29" s="3" t="s">
        <v>413</v>
      </c>
      <c r="G29" s="142"/>
    </row>
    <row r="30" spans="2:9" x14ac:dyDescent="0.2">
      <c r="B30" s="1" t="s">
        <v>393</v>
      </c>
      <c r="C30" s="12">
        <v>3349</v>
      </c>
      <c r="D30" s="89">
        <v>4637</v>
      </c>
      <c r="E30" s="89">
        <v>3290</v>
      </c>
      <c r="F30" s="89">
        <v>2213</v>
      </c>
      <c r="G30" s="142">
        <f t="shared" ref="G30:G36" si="2">D30/C30</f>
        <v>1.3845924156464617</v>
      </c>
      <c r="H30" s="143">
        <f>E30/C30*100</f>
        <v>98.238280083607037</v>
      </c>
      <c r="I30" s="138">
        <f>F30/E30*100</f>
        <v>67.264437689969597</v>
      </c>
    </row>
    <row r="31" spans="2:9" x14ac:dyDescent="0.2">
      <c r="B31" s="1" t="s">
        <v>414</v>
      </c>
      <c r="C31" s="12">
        <v>3033</v>
      </c>
      <c r="D31" s="13">
        <v>4466</v>
      </c>
      <c r="E31" s="13">
        <v>2947</v>
      </c>
      <c r="F31" s="13">
        <v>2062</v>
      </c>
      <c r="G31" s="142">
        <f t="shared" si="2"/>
        <v>1.4724695021430927</v>
      </c>
      <c r="H31" s="143">
        <f>E31/C31*100</f>
        <v>97.164523574019128</v>
      </c>
      <c r="I31" s="138">
        <f>F31/E31*100</f>
        <v>69.969460468272814</v>
      </c>
    </row>
    <row r="32" spans="2:9" x14ac:dyDescent="0.2">
      <c r="B32" s="1" t="s">
        <v>415</v>
      </c>
      <c r="C32" s="7">
        <v>2772</v>
      </c>
      <c r="D32" s="13">
        <v>3685</v>
      </c>
      <c r="E32" s="13">
        <v>2715</v>
      </c>
      <c r="F32" s="13">
        <v>1812</v>
      </c>
      <c r="G32" s="142">
        <f t="shared" si="2"/>
        <v>1.3293650793650793</v>
      </c>
      <c r="H32" s="143">
        <f>E32/C32*100</f>
        <v>97.943722943722946</v>
      </c>
      <c r="I32" s="138">
        <f>F32/E32*100</f>
        <v>66.740331491712709</v>
      </c>
    </row>
    <row r="33" spans="2:10" x14ac:dyDescent="0.2">
      <c r="B33" s="1" t="s">
        <v>416</v>
      </c>
      <c r="C33" s="12">
        <v>2516</v>
      </c>
      <c r="D33" s="13">
        <v>3402</v>
      </c>
      <c r="E33" s="13">
        <v>2432</v>
      </c>
      <c r="F33" s="13">
        <v>1544</v>
      </c>
      <c r="G33" s="142">
        <f t="shared" si="2"/>
        <v>1.3521462639109698</v>
      </c>
      <c r="H33" s="143">
        <f>E33/C33*100</f>
        <v>96.661367249602549</v>
      </c>
      <c r="I33" s="138">
        <f>F33/E33*100</f>
        <v>63.48684210526315</v>
      </c>
    </row>
    <row r="34" spans="2:10" x14ac:dyDescent="0.2">
      <c r="B34" s="1"/>
      <c r="C34" s="12"/>
      <c r="D34" s="13"/>
      <c r="E34" s="13"/>
      <c r="F34" s="13"/>
      <c r="G34" s="142"/>
      <c r="H34" s="143"/>
      <c r="I34" s="138"/>
    </row>
    <row r="35" spans="2:10" x14ac:dyDescent="0.2">
      <c r="B35" s="1" t="s">
        <v>417</v>
      </c>
      <c r="C35" s="12">
        <v>2231</v>
      </c>
      <c r="D35" s="13">
        <v>2272</v>
      </c>
      <c r="E35" s="13">
        <v>2124</v>
      </c>
      <c r="F35" s="13">
        <v>1423</v>
      </c>
      <c r="G35" s="142">
        <f t="shared" si="2"/>
        <v>1.0183774092335276</v>
      </c>
      <c r="H35" s="143">
        <f>E35/C35*100</f>
        <v>95.203944419542808</v>
      </c>
      <c r="I35" s="138">
        <f>F35/E35*100</f>
        <v>66.99623352165726</v>
      </c>
    </row>
    <row r="36" spans="2:10" x14ac:dyDescent="0.2">
      <c r="B36" s="1" t="s">
        <v>418</v>
      </c>
      <c r="C36" s="12">
        <v>1845</v>
      </c>
      <c r="D36" s="13">
        <v>1554</v>
      </c>
      <c r="E36" s="13">
        <v>1721</v>
      </c>
      <c r="F36" s="13">
        <v>1244</v>
      </c>
      <c r="G36" s="142">
        <f t="shared" si="2"/>
        <v>0.84227642276422765</v>
      </c>
      <c r="H36" s="143">
        <f>E36/C36*100</f>
        <v>93.27913279132791</v>
      </c>
      <c r="I36" s="138">
        <f>F36/E36*100</f>
        <v>72.283556072051141</v>
      </c>
    </row>
    <row r="37" spans="2:10" x14ac:dyDescent="0.2">
      <c r="B37" s="1" t="s">
        <v>419</v>
      </c>
      <c r="C37" s="22">
        <v>1815</v>
      </c>
      <c r="D37" s="18">
        <v>1404</v>
      </c>
      <c r="E37" s="18">
        <v>1695</v>
      </c>
      <c r="F37" s="18">
        <v>1177</v>
      </c>
      <c r="G37" s="142">
        <f>D37/C37</f>
        <v>0.77355371900826442</v>
      </c>
      <c r="H37" s="143">
        <f>E37/C37*100</f>
        <v>93.388429752066116</v>
      </c>
      <c r="I37" s="138">
        <f>F37/E37*100</f>
        <v>69.439528023598811</v>
      </c>
    </row>
    <row r="38" spans="2:10" x14ac:dyDescent="0.2">
      <c r="B38" s="3" t="s">
        <v>420</v>
      </c>
      <c r="C38" s="15">
        <f>SUM(C40:C48)</f>
        <v>1699</v>
      </c>
      <c r="D38" s="85">
        <f>SUM(D40:D48)</f>
        <v>1216</v>
      </c>
      <c r="E38" s="85">
        <f>SUM(E40:E48)</f>
        <v>1555</v>
      </c>
      <c r="F38" s="85">
        <f>SUM(F40:F48)</f>
        <v>1074</v>
      </c>
      <c r="G38" s="144">
        <f>D38/C38</f>
        <v>0.71571512654502645</v>
      </c>
      <c r="H38" s="145">
        <f>E38/C38*100</f>
        <v>91.524426133019418</v>
      </c>
      <c r="I38" s="139">
        <f>F38/E38*100</f>
        <v>69.067524115755631</v>
      </c>
    </row>
    <row r="39" spans="2:10" x14ac:dyDescent="0.2">
      <c r="C39" s="7"/>
      <c r="G39" s="36"/>
      <c r="I39" s="138"/>
    </row>
    <row r="40" spans="2:10" x14ac:dyDescent="0.2">
      <c r="B40" s="1" t="s">
        <v>421</v>
      </c>
      <c r="C40" s="7">
        <v>606</v>
      </c>
      <c r="D40" s="2">
        <v>684</v>
      </c>
      <c r="E40" s="2">
        <v>580</v>
      </c>
      <c r="F40" s="2">
        <v>464</v>
      </c>
      <c r="G40" s="146">
        <f>D40/C40</f>
        <v>1.1287128712871286</v>
      </c>
      <c r="H40" s="143">
        <f>E40/C40*100</f>
        <v>95.709570957095707</v>
      </c>
      <c r="I40" s="138">
        <f>F40/E40*100</f>
        <v>80</v>
      </c>
    </row>
    <row r="41" spans="2:10" x14ac:dyDescent="0.2">
      <c r="B41" s="1" t="s">
        <v>422</v>
      </c>
      <c r="C41" s="12">
        <v>98</v>
      </c>
      <c r="D41" s="13">
        <v>95</v>
      </c>
      <c r="E41" s="13">
        <v>83</v>
      </c>
      <c r="F41" s="13">
        <v>28</v>
      </c>
      <c r="G41" s="142">
        <f>D41/C41</f>
        <v>0.96938775510204078</v>
      </c>
      <c r="H41" s="143">
        <f>E41/C41*100</f>
        <v>84.693877551020407</v>
      </c>
      <c r="I41" s="138">
        <f>F41/E41*100</f>
        <v>33.734939759036145</v>
      </c>
    </row>
    <row r="42" spans="2:10" x14ac:dyDescent="0.2">
      <c r="B42" s="1" t="s">
        <v>423</v>
      </c>
      <c r="C42" s="12">
        <v>323</v>
      </c>
      <c r="D42" s="13">
        <v>156</v>
      </c>
      <c r="E42" s="13">
        <v>295</v>
      </c>
      <c r="F42" s="13">
        <v>205</v>
      </c>
      <c r="G42" s="142">
        <f>D42/C42</f>
        <v>0.48297213622291024</v>
      </c>
      <c r="H42" s="143">
        <f>E42/C42*100</f>
        <v>91.331269349845201</v>
      </c>
      <c r="I42" s="138">
        <f>F42/E42*100</f>
        <v>69.491525423728817</v>
      </c>
    </row>
    <row r="43" spans="2:10" x14ac:dyDescent="0.2">
      <c r="B43" s="1" t="s">
        <v>424</v>
      </c>
      <c r="C43" s="12">
        <v>127</v>
      </c>
      <c r="D43" s="13">
        <v>72</v>
      </c>
      <c r="E43" s="13">
        <v>108</v>
      </c>
      <c r="F43" s="13">
        <v>66</v>
      </c>
      <c r="G43" s="142">
        <f>D43/C43</f>
        <v>0.56692913385826771</v>
      </c>
      <c r="H43" s="143">
        <f>E43/C43*100</f>
        <v>85.039370078740163</v>
      </c>
      <c r="I43" s="138">
        <f>F43/E43*100</f>
        <v>61.111111111111114</v>
      </c>
    </row>
    <row r="44" spans="2:10" x14ac:dyDescent="0.2">
      <c r="C44" s="12"/>
      <c r="D44" s="13"/>
      <c r="E44" s="13"/>
      <c r="F44" s="13"/>
      <c r="G44" s="142"/>
      <c r="H44" s="143"/>
      <c r="I44" s="138"/>
    </row>
    <row r="45" spans="2:10" x14ac:dyDescent="0.2">
      <c r="B45" s="1" t="s">
        <v>425</v>
      </c>
      <c r="C45" s="7">
        <v>159</v>
      </c>
      <c r="D45" s="2">
        <v>85</v>
      </c>
      <c r="E45" s="2">
        <v>141</v>
      </c>
      <c r="F45" s="2">
        <v>115</v>
      </c>
      <c r="G45" s="142">
        <f>D45/C45</f>
        <v>0.53459119496855345</v>
      </c>
      <c r="H45" s="143">
        <f>E45/C45*100</f>
        <v>88.679245283018872</v>
      </c>
      <c r="I45" s="138">
        <f>F45/E45*100</f>
        <v>81.560283687943254</v>
      </c>
    </row>
    <row r="46" spans="2:10" x14ac:dyDescent="0.2">
      <c r="B46" s="1" t="s">
        <v>426</v>
      </c>
      <c r="C46" s="12">
        <v>78</v>
      </c>
      <c r="D46" s="13">
        <v>58</v>
      </c>
      <c r="E46" s="13">
        <v>78</v>
      </c>
      <c r="F46" s="13">
        <v>68</v>
      </c>
      <c r="G46" s="142">
        <f>D46/C46</f>
        <v>0.74358974358974361</v>
      </c>
      <c r="H46" s="143">
        <f>E46/C46*100</f>
        <v>100</v>
      </c>
      <c r="I46" s="138">
        <f>F46/E46*100</f>
        <v>87.179487179487182</v>
      </c>
    </row>
    <row r="47" spans="2:10" x14ac:dyDescent="0.2">
      <c r="B47" s="147" t="s">
        <v>427</v>
      </c>
      <c r="C47" s="12">
        <v>260</v>
      </c>
      <c r="D47" s="13">
        <v>45</v>
      </c>
      <c r="E47" s="13">
        <v>222</v>
      </c>
      <c r="F47" s="13">
        <v>108</v>
      </c>
      <c r="G47" s="142">
        <f>D47/C47</f>
        <v>0.17307692307692307</v>
      </c>
      <c r="H47" s="143">
        <f>E47/C47*100</f>
        <v>85.384615384615387</v>
      </c>
      <c r="I47" s="138">
        <f>F47/E47*100</f>
        <v>48.648648648648653</v>
      </c>
    </row>
    <row r="48" spans="2:10" x14ac:dyDescent="0.2">
      <c r="B48" s="1" t="s">
        <v>428</v>
      </c>
      <c r="C48" s="12">
        <v>48</v>
      </c>
      <c r="D48" s="89">
        <v>21</v>
      </c>
      <c r="E48" s="89">
        <v>48</v>
      </c>
      <c r="F48" s="89">
        <v>20</v>
      </c>
      <c r="G48" s="142">
        <f>D48/C48</f>
        <v>0.4375</v>
      </c>
      <c r="H48" s="143">
        <f>E48/C48*100</f>
        <v>100</v>
      </c>
      <c r="I48" s="138">
        <f>F48/E48*100</f>
        <v>41.666666666666671</v>
      </c>
      <c r="J48" s="36"/>
    </row>
    <row r="49" spans="1:9" ht="18" thickBot="1" x14ac:dyDescent="0.25">
      <c r="B49" s="80"/>
      <c r="C49" s="20"/>
      <c r="D49" s="80"/>
      <c r="E49" s="80"/>
      <c r="F49" s="80"/>
      <c r="G49" s="80"/>
      <c r="H49" s="80"/>
      <c r="I49" s="80"/>
    </row>
    <row r="50" spans="1:9" x14ac:dyDescent="0.2">
      <c r="C50" s="1" t="s">
        <v>373</v>
      </c>
    </row>
    <row r="51" spans="1:9" x14ac:dyDescent="0.2">
      <c r="A51" s="1"/>
    </row>
  </sheetData>
  <phoneticPr fontId="2"/>
  <pageMargins left="0.37" right="0.51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0"/>
  <sheetViews>
    <sheetView showGridLines="0" zoomScale="75" workbookViewId="0">
      <selection activeCell="C38" sqref="C38"/>
    </sheetView>
  </sheetViews>
  <sheetFormatPr defaultColWidth="12.125" defaultRowHeight="17.25" x14ac:dyDescent="0.2"/>
  <cols>
    <col min="1" max="1" width="13.375" style="149" customWidth="1"/>
    <col min="2" max="5" width="3.375" style="149" customWidth="1"/>
    <col min="6" max="6" width="17.125" style="149" customWidth="1"/>
    <col min="7" max="7" width="12.125" style="149"/>
    <col min="8" max="13" width="13.375" style="149" customWidth="1"/>
    <col min="14" max="256" width="12.125" style="149"/>
    <col min="257" max="257" width="13.375" style="149" customWidth="1"/>
    <col min="258" max="261" width="3.375" style="149" customWidth="1"/>
    <col min="262" max="262" width="17.125" style="149" customWidth="1"/>
    <col min="263" max="263" width="12.125" style="149"/>
    <col min="264" max="269" width="13.375" style="149" customWidth="1"/>
    <col min="270" max="512" width="12.125" style="149"/>
    <col min="513" max="513" width="13.375" style="149" customWidth="1"/>
    <col min="514" max="517" width="3.375" style="149" customWidth="1"/>
    <col min="518" max="518" width="17.125" style="149" customWidth="1"/>
    <col min="519" max="519" width="12.125" style="149"/>
    <col min="520" max="525" width="13.375" style="149" customWidth="1"/>
    <col min="526" max="768" width="12.125" style="149"/>
    <col min="769" max="769" width="13.375" style="149" customWidth="1"/>
    <col min="770" max="773" width="3.375" style="149" customWidth="1"/>
    <col min="774" max="774" width="17.125" style="149" customWidth="1"/>
    <col min="775" max="775" width="12.125" style="149"/>
    <col min="776" max="781" width="13.375" style="149" customWidth="1"/>
    <col min="782" max="1024" width="12.125" style="149"/>
    <col min="1025" max="1025" width="13.375" style="149" customWidth="1"/>
    <col min="1026" max="1029" width="3.375" style="149" customWidth="1"/>
    <col min="1030" max="1030" width="17.125" style="149" customWidth="1"/>
    <col min="1031" max="1031" width="12.125" style="149"/>
    <col min="1032" max="1037" width="13.375" style="149" customWidth="1"/>
    <col min="1038" max="1280" width="12.125" style="149"/>
    <col min="1281" max="1281" width="13.375" style="149" customWidth="1"/>
    <col min="1282" max="1285" width="3.375" style="149" customWidth="1"/>
    <col min="1286" max="1286" width="17.125" style="149" customWidth="1"/>
    <col min="1287" max="1287" width="12.125" style="149"/>
    <col min="1288" max="1293" width="13.375" style="149" customWidth="1"/>
    <col min="1294" max="1536" width="12.125" style="149"/>
    <col min="1537" max="1537" width="13.375" style="149" customWidth="1"/>
    <col min="1538" max="1541" width="3.375" style="149" customWidth="1"/>
    <col min="1542" max="1542" width="17.125" style="149" customWidth="1"/>
    <col min="1543" max="1543" width="12.125" style="149"/>
    <col min="1544" max="1549" width="13.375" style="149" customWidth="1"/>
    <col min="1550" max="1792" width="12.125" style="149"/>
    <col min="1793" max="1793" width="13.375" style="149" customWidth="1"/>
    <col min="1794" max="1797" width="3.375" style="149" customWidth="1"/>
    <col min="1798" max="1798" width="17.125" style="149" customWidth="1"/>
    <col min="1799" max="1799" width="12.125" style="149"/>
    <col min="1800" max="1805" width="13.375" style="149" customWidth="1"/>
    <col min="1806" max="2048" width="12.125" style="149"/>
    <col min="2049" max="2049" width="13.375" style="149" customWidth="1"/>
    <col min="2050" max="2053" width="3.375" style="149" customWidth="1"/>
    <col min="2054" max="2054" width="17.125" style="149" customWidth="1"/>
    <col min="2055" max="2055" width="12.125" style="149"/>
    <col min="2056" max="2061" width="13.375" style="149" customWidth="1"/>
    <col min="2062" max="2304" width="12.125" style="149"/>
    <col min="2305" max="2305" width="13.375" style="149" customWidth="1"/>
    <col min="2306" max="2309" width="3.375" style="149" customWidth="1"/>
    <col min="2310" max="2310" width="17.125" style="149" customWidth="1"/>
    <col min="2311" max="2311" width="12.125" style="149"/>
    <col min="2312" max="2317" width="13.375" style="149" customWidth="1"/>
    <col min="2318" max="2560" width="12.125" style="149"/>
    <col min="2561" max="2561" width="13.375" style="149" customWidth="1"/>
    <col min="2562" max="2565" width="3.375" style="149" customWidth="1"/>
    <col min="2566" max="2566" width="17.125" style="149" customWidth="1"/>
    <col min="2567" max="2567" width="12.125" style="149"/>
    <col min="2568" max="2573" width="13.375" style="149" customWidth="1"/>
    <col min="2574" max="2816" width="12.125" style="149"/>
    <col min="2817" max="2817" width="13.375" style="149" customWidth="1"/>
    <col min="2818" max="2821" width="3.375" style="149" customWidth="1"/>
    <col min="2822" max="2822" width="17.125" style="149" customWidth="1"/>
    <col min="2823" max="2823" width="12.125" style="149"/>
    <col min="2824" max="2829" width="13.375" style="149" customWidth="1"/>
    <col min="2830" max="3072" width="12.125" style="149"/>
    <col min="3073" max="3073" width="13.375" style="149" customWidth="1"/>
    <col min="3074" max="3077" width="3.375" style="149" customWidth="1"/>
    <col min="3078" max="3078" width="17.125" style="149" customWidth="1"/>
    <col min="3079" max="3079" width="12.125" style="149"/>
    <col min="3080" max="3085" width="13.375" style="149" customWidth="1"/>
    <col min="3086" max="3328" width="12.125" style="149"/>
    <col min="3329" max="3329" width="13.375" style="149" customWidth="1"/>
    <col min="3330" max="3333" width="3.375" style="149" customWidth="1"/>
    <col min="3334" max="3334" width="17.125" style="149" customWidth="1"/>
    <col min="3335" max="3335" width="12.125" style="149"/>
    <col min="3336" max="3341" width="13.375" style="149" customWidth="1"/>
    <col min="3342" max="3584" width="12.125" style="149"/>
    <col min="3585" max="3585" width="13.375" style="149" customWidth="1"/>
    <col min="3586" max="3589" width="3.375" style="149" customWidth="1"/>
    <col min="3590" max="3590" width="17.125" style="149" customWidth="1"/>
    <col min="3591" max="3591" width="12.125" style="149"/>
    <col min="3592" max="3597" width="13.375" style="149" customWidth="1"/>
    <col min="3598" max="3840" width="12.125" style="149"/>
    <col min="3841" max="3841" width="13.375" style="149" customWidth="1"/>
    <col min="3842" max="3845" width="3.375" style="149" customWidth="1"/>
    <col min="3846" max="3846" width="17.125" style="149" customWidth="1"/>
    <col min="3847" max="3847" width="12.125" style="149"/>
    <col min="3848" max="3853" width="13.375" style="149" customWidth="1"/>
    <col min="3854" max="4096" width="12.125" style="149"/>
    <col min="4097" max="4097" width="13.375" style="149" customWidth="1"/>
    <col min="4098" max="4101" width="3.375" style="149" customWidth="1"/>
    <col min="4102" max="4102" width="17.125" style="149" customWidth="1"/>
    <col min="4103" max="4103" width="12.125" style="149"/>
    <col min="4104" max="4109" width="13.375" style="149" customWidth="1"/>
    <col min="4110" max="4352" width="12.125" style="149"/>
    <col min="4353" max="4353" width="13.375" style="149" customWidth="1"/>
    <col min="4354" max="4357" width="3.375" style="149" customWidth="1"/>
    <col min="4358" max="4358" width="17.125" style="149" customWidth="1"/>
    <col min="4359" max="4359" width="12.125" style="149"/>
    <col min="4360" max="4365" width="13.375" style="149" customWidth="1"/>
    <col min="4366" max="4608" width="12.125" style="149"/>
    <col min="4609" max="4609" width="13.375" style="149" customWidth="1"/>
    <col min="4610" max="4613" width="3.375" style="149" customWidth="1"/>
    <col min="4614" max="4614" width="17.125" style="149" customWidth="1"/>
    <col min="4615" max="4615" width="12.125" style="149"/>
    <col min="4616" max="4621" width="13.375" style="149" customWidth="1"/>
    <col min="4622" max="4864" width="12.125" style="149"/>
    <col min="4865" max="4865" width="13.375" style="149" customWidth="1"/>
    <col min="4866" max="4869" width="3.375" style="149" customWidth="1"/>
    <col min="4870" max="4870" width="17.125" style="149" customWidth="1"/>
    <col min="4871" max="4871" width="12.125" style="149"/>
    <col min="4872" max="4877" width="13.375" style="149" customWidth="1"/>
    <col min="4878" max="5120" width="12.125" style="149"/>
    <col min="5121" max="5121" width="13.375" style="149" customWidth="1"/>
    <col min="5122" max="5125" width="3.375" style="149" customWidth="1"/>
    <col min="5126" max="5126" width="17.125" style="149" customWidth="1"/>
    <col min="5127" max="5127" width="12.125" style="149"/>
    <col min="5128" max="5133" width="13.375" style="149" customWidth="1"/>
    <col min="5134" max="5376" width="12.125" style="149"/>
    <col min="5377" max="5377" width="13.375" style="149" customWidth="1"/>
    <col min="5378" max="5381" width="3.375" style="149" customWidth="1"/>
    <col min="5382" max="5382" width="17.125" style="149" customWidth="1"/>
    <col min="5383" max="5383" width="12.125" style="149"/>
    <col min="5384" max="5389" width="13.375" style="149" customWidth="1"/>
    <col min="5390" max="5632" width="12.125" style="149"/>
    <col min="5633" max="5633" width="13.375" style="149" customWidth="1"/>
    <col min="5634" max="5637" width="3.375" style="149" customWidth="1"/>
    <col min="5638" max="5638" width="17.125" style="149" customWidth="1"/>
    <col min="5639" max="5639" width="12.125" style="149"/>
    <col min="5640" max="5645" width="13.375" style="149" customWidth="1"/>
    <col min="5646" max="5888" width="12.125" style="149"/>
    <col min="5889" max="5889" width="13.375" style="149" customWidth="1"/>
    <col min="5890" max="5893" width="3.375" style="149" customWidth="1"/>
    <col min="5894" max="5894" width="17.125" style="149" customWidth="1"/>
    <col min="5895" max="5895" width="12.125" style="149"/>
    <col min="5896" max="5901" width="13.375" style="149" customWidth="1"/>
    <col min="5902" max="6144" width="12.125" style="149"/>
    <col min="6145" max="6145" width="13.375" style="149" customWidth="1"/>
    <col min="6146" max="6149" width="3.375" style="149" customWidth="1"/>
    <col min="6150" max="6150" width="17.125" style="149" customWidth="1"/>
    <col min="6151" max="6151" width="12.125" style="149"/>
    <col min="6152" max="6157" width="13.375" style="149" customWidth="1"/>
    <col min="6158" max="6400" width="12.125" style="149"/>
    <col min="6401" max="6401" width="13.375" style="149" customWidth="1"/>
    <col min="6402" max="6405" width="3.375" style="149" customWidth="1"/>
    <col min="6406" max="6406" width="17.125" style="149" customWidth="1"/>
    <col min="6407" max="6407" width="12.125" style="149"/>
    <col min="6408" max="6413" width="13.375" style="149" customWidth="1"/>
    <col min="6414" max="6656" width="12.125" style="149"/>
    <col min="6657" max="6657" width="13.375" style="149" customWidth="1"/>
    <col min="6658" max="6661" width="3.375" style="149" customWidth="1"/>
    <col min="6662" max="6662" width="17.125" style="149" customWidth="1"/>
    <col min="6663" max="6663" width="12.125" style="149"/>
    <col min="6664" max="6669" width="13.375" style="149" customWidth="1"/>
    <col min="6670" max="6912" width="12.125" style="149"/>
    <col min="6913" max="6913" width="13.375" style="149" customWidth="1"/>
    <col min="6914" max="6917" width="3.375" style="149" customWidth="1"/>
    <col min="6918" max="6918" width="17.125" style="149" customWidth="1"/>
    <col min="6919" max="6919" width="12.125" style="149"/>
    <col min="6920" max="6925" width="13.375" style="149" customWidth="1"/>
    <col min="6926" max="7168" width="12.125" style="149"/>
    <col min="7169" max="7169" width="13.375" style="149" customWidth="1"/>
    <col min="7170" max="7173" width="3.375" style="149" customWidth="1"/>
    <col min="7174" max="7174" width="17.125" style="149" customWidth="1"/>
    <col min="7175" max="7175" width="12.125" style="149"/>
    <col min="7176" max="7181" width="13.375" style="149" customWidth="1"/>
    <col min="7182" max="7424" width="12.125" style="149"/>
    <col min="7425" max="7425" width="13.375" style="149" customWidth="1"/>
    <col min="7426" max="7429" width="3.375" style="149" customWidth="1"/>
    <col min="7430" max="7430" width="17.125" style="149" customWidth="1"/>
    <col min="7431" max="7431" width="12.125" style="149"/>
    <col min="7432" max="7437" width="13.375" style="149" customWidth="1"/>
    <col min="7438" max="7680" width="12.125" style="149"/>
    <col min="7681" max="7681" width="13.375" style="149" customWidth="1"/>
    <col min="7682" max="7685" width="3.375" style="149" customWidth="1"/>
    <col min="7686" max="7686" width="17.125" style="149" customWidth="1"/>
    <col min="7687" max="7687" width="12.125" style="149"/>
    <col min="7688" max="7693" width="13.375" style="149" customWidth="1"/>
    <col min="7694" max="7936" width="12.125" style="149"/>
    <col min="7937" max="7937" width="13.375" style="149" customWidth="1"/>
    <col min="7938" max="7941" width="3.375" style="149" customWidth="1"/>
    <col min="7942" max="7942" width="17.125" style="149" customWidth="1"/>
    <col min="7943" max="7943" width="12.125" style="149"/>
    <col min="7944" max="7949" width="13.375" style="149" customWidth="1"/>
    <col min="7950" max="8192" width="12.125" style="149"/>
    <col min="8193" max="8193" width="13.375" style="149" customWidth="1"/>
    <col min="8194" max="8197" width="3.375" style="149" customWidth="1"/>
    <col min="8198" max="8198" width="17.125" style="149" customWidth="1"/>
    <col min="8199" max="8199" width="12.125" style="149"/>
    <col min="8200" max="8205" width="13.375" style="149" customWidth="1"/>
    <col min="8206" max="8448" width="12.125" style="149"/>
    <col min="8449" max="8449" width="13.375" style="149" customWidth="1"/>
    <col min="8450" max="8453" width="3.375" style="149" customWidth="1"/>
    <col min="8454" max="8454" width="17.125" style="149" customWidth="1"/>
    <col min="8455" max="8455" width="12.125" style="149"/>
    <col min="8456" max="8461" width="13.375" style="149" customWidth="1"/>
    <col min="8462" max="8704" width="12.125" style="149"/>
    <col min="8705" max="8705" width="13.375" style="149" customWidth="1"/>
    <col min="8706" max="8709" width="3.375" style="149" customWidth="1"/>
    <col min="8710" max="8710" width="17.125" style="149" customWidth="1"/>
    <col min="8711" max="8711" width="12.125" style="149"/>
    <col min="8712" max="8717" width="13.375" style="149" customWidth="1"/>
    <col min="8718" max="8960" width="12.125" style="149"/>
    <col min="8961" max="8961" width="13.375" style="149" customWidth="1"/>
    <col min="8962" max="8965" width="3.375" style="149" customWidth="1"/>
    <col min="8966" max="8966" width="17.125" style="149" customWidth="1"/>
    <col min="8967" max="8967" width="12.125" style="149"/>
    <col min="8968" max="8973" width="13.375" style="149" customWidth="1"/>
    <col min="8974" max="9216" width="12.125" style="149"/>
    <col min="9217" max="9217" width="13.375" style="149" customWidth="1"/>
    <col min="9218" max="9221" width="3.375" style="149" customWidth="1"/>
    <col min="9222" max="9222" width="17.125" style="149" customWidth="1"/>
    <col min="9223" max="9223" width="12.125" style="149"/>
    <col min="9224" max="9229" width="13.375" style="149" customWidth="1"/>
    <col min="9230" max="9472" width="12.125" style="149"/>
    <col min="9473" max="9473" width="13.375" style="149" customWidth="1"/>
    <col min="9474" max="9477" width="3.375" style="149" customWidth="1"/>
    <col min="9478" max="9478" width="17.125" style="149" customWidth="1"/>
    <col min="9479" max="9479" width="12.125" style="149"/>
    <col min="9480" max="9485" width="13.375" style="149" customWidth="1"/>
    <col min="9486" max="9728" width="12.125" style="149"/>
    <col min="9729" max="9729" width="13.375" style="149" customWidth="1"/>
    <col min="9730" max="9733" width="3.375" style="149" customWidth="1"/>
    <col min="9734" max="9734" width="17.125" style="149" customWidth="1"/>
    <col min="9735" max="9735" width="12.125" style="149"/>
    <col min="9736" max="9741" width="13.375" style="149" customWidth="1"/>
    <col min="9742" max="9984" width="12.125" style="149"/>
    <col min="9985" max="9985" width="13.375" style="149" customWidth="1"/>
    <col min="9986" max="9989" width="3.375" style="149" customWidth="1"/>
    <col min="9990" max="9990" width="17.125" style="149" customWidth="1"/>
    <col min="9991" max="9991" width="12.125" style="149"/>
    <col min="9992" max="9997" width="13.375" style="149" customWidth="1"/>
    <col min="9998" max="10240" width="12.125" style="149"/>
    <col min="10241" max="10241" width="13.375" style="149" customWidth="1"/>
    <col min="10242" max="10245" width="3.375" style="149" customWidth="1"/>
    <col min="10246" max="10246" width="17.125" style="149" customWidth="1"/>
    <col min="10247" max="10247" width="12.125" style="149"/>
    <col min="10248" max="10253" width="13.375" style="149" customWidth="1"/>
    <col min="10254" max="10496" width="12.125" style="149"/>
    <col min="10497" max="10497" width="13.375" style="149" customWidth="1"/>
    <col min="10498" max="10501" width="3.375" style="149" customWidth="1"/>
    <col min="10502" max="10502" width="17.125" style="149" customWidth="1"/>
    <col min="10503" max="10503" width="12.125" style="149"/>
    <col min="10504" max="10509" width="13.375" style="149" customWidth="1"/>
    <col min="10510" max="10752" width="12.125" style="149"/>
    <col min="10753" max="10753" width="13.375" style="149" customWidth="1"/>
    <col min="10754" max="10757" width="3.375" style="149" customWidth="1"/>
    <col min="10758" max="10758" width="17.125" style="149" customWidth="1"/>
    <col min="10759" max="10759" width="12.125" style="149"/>
    <col min="10760" max="10765" width="13.375" style="149" customWidth="1"/>
    <col min="10766" max="11008" width="12.125" style="149"/>
    <col min="11009" max="11009" width="13.375" style="149" customWidth="1"/>
    <col min="11010" max="11013" width="3.375" style="149" customWidth="1"/>
    <col min="11014" max="11014" width="17.125" style="149" customWidth="1"/>
    <col min="11015" max="11015" width="12.125" style="149"/>
    <col min="11016" max="11021" width="13.375" style="149" customWidth="1"/>
    <col min="11022" max="11264" width="12.125" style="149"/>
    <col min="11265" max="11265" width="13.375" style="149" customWidth="1"/>
    <col min="11266" max="11269" width="3.375" style="149" customWidth="1"/>
    <col min="11270" max="11270" width="17.125" style="149" customWidth="1"/>
    <col min="11271" max="11271" width="12.125" style="149"/>
    <col min="11272" max="11277" width="13.375" style="149" customWidth="1"/>
    <col min="11278" max="11520" width="12.125" style="149"/>
    <col min="11521" max="11521" width="13.375" style="149" customWidth="1"/>
    <col min="11522" max="11525" width="3.375" style="149" customWidth="1"/>
    <col min="11526" max="11526" width="17.125" style="149" customWidth="1"/>
    <col min="11527" max="11527" width="12.125" style="149"/>
    <col min="11528" max="11533" width="13.375" style="149" customWidth="1"/>
    <col min="11534" max="11776" width="12.125" style="149"/>
    <col min="11777" max="11777" width="13.375" style="149" customWidth="1"/>
    <col min="11778" max="11781" width="3.375" style="149" customWidth="1"/>
    <col min="11782" max="11782" width="17.125" style="149" customWidth="1"/>
    <col min="11783" max="11783" width="12.125" style="149"/>
    <col min="11784" max="11789" width="13.375" style="149" customWidth="1"/>
    <col min="11790" max="12032" width="12.125" style="149"/>
    <col min="12033" max="12033" width="13.375" style="149" customWidth="1"/>
    <col min="12034" max="12037" width="3.375" style="149" customWidth="1"/>
    <col min="12038" max="12038" width="17.125" style="149" customWidth="1"/>
    <col min="12039" max="12039" width="12.125" style="149"/>
    <col min="12040" max="12045" width="13.375" style="149" customWidth="1"/>
    <col min="12046" max="12288" width="12.125" style="149"/>
    <col min="12289" max="12289" width="13.375" style="149" customWidth="1"/>
    <col min="12290" max="12293" width="3.375" style="149" customWidth="1"/>
    <col min="12294" max="12294" width="17.125" style="149" customWidth="1"/>
    <col min="12295" max="12295" width="12.125" style="149"/>
    <col min="12296" max="12301" width="13.375" style="149" customWidth="1"/>
    <col min="12302" max="12544" width="12.125" style="149"/>
    <col min="12545" max="12545" width="13.375" style="149" customWidth="1"/>
    <col min="12546" max="12549" width="3.375" style="149" customWidth="1"/>
    <col min="12550" max="12550" width="17.125" style="149" customWidth="1"/>
    <col min="12551" max="12551" width="12.125" style="149"/>
    <col min="12552" max="12557" width="13.375" style="149" customWidth="1"/>
    <col min="12558" max="12800" width="12.125" style="149"/>
    <col min="12801" max="12801" width="13.375" style="149" customWidth="1"/>
    <col min="12802" max="12805" width="3.375" style="149" customWidth="1"/>
    <col min="12806" max="12806" width="17.125" style="149" customWidth="1"/>
    <col min="12807" max="12807" width="12.125" style="149"/>
    <col min="12808" max="12813" width="13.375" style="149" customWidth="1"/>
    <col min="12814" max="13056" width="12.125" style="149"/>
    <col min="13057" max="13057" width="13.375" style="149" customWidth="1"/>
    <col min="13058" max="13061" width="3.375" style="149" customWidth="1"/>
    <col min="13062" max="13062" width="17.125" style="149" customWidth="1"/>
    <col min="13063" max="13063" width="12.125" style="149"/>
    <col min="13064" max="13069" width="13.375" style="149" customWidth="1"/>
    <col min="13070" max="13312" width="12.125" style="149"/>
    <col min="13313" max="13313" width="13.375" style="149" customWidth="1"/>
    <col min="13314" max="13317" width="3.375" style="149" customWidth="1"/>
    <col min="13318" max="13318" width="17.125" style="149" customWidth="1"/>
    <col min="13319" max="13319" width="12.125" style="149"/>
    <col min="13320" max="13325" width="13.375" style="149" customWidth="1"/>
    <col min="13326" max="13568" width="12.125" style="149"/>
    <col min="13569" max="13569" width="13.375" style="149" customWidth="1"/>
    <col min="13570" max="13573" width="3.375" style="149" customWidth="1"/>
    <col min="13574" max="13574" width="17.125" style="149" customWidth="1"/>
    <col min="13575" max="13575" width="12.125" style="149"/>
    <col min="13576" max="13581" width="13.375" style="149" customWidth="1"/>
    <col min="13582" max="13824" width="12.125" style="149"/>
    <col min="13825" max="13825" width="13.375" style="149" customWidth="1"/>
    <col min="13826" max="13829" width="3.375" style="149" customWidth="1"/>
    <col min="13830" max="13830" width="17.125" style="149" customWidth="1"/>
    <col min="13831" max="13831" width="12.125" style="149"/>
    <col min="13832" max="13837" width="13.375" style="149" customWidth="1"/>
    <col min="13838" max="14080" width="12.125" style="149"/>
    <col min="14081" max="14081" width="13.375" style="149" customWidth="1"/>
    <col min="14082" max="14085" width="3.375" style="149" customWidth="1"/>
    <col min="14086" max="14086" width="17.125" style="149" customWidth="1"/>
    <col min="14087" max="14087" width="12.125" style="149"/>
    <col min="14088" max="14093" width="13.375" style="149" customWidth="1"/>
    <col min="14094" max="14336" width="12.125" style="149"/>
    <col min="14337" max="14337" width="13.375" style="149" customWidth="1"/>
    <col min="14338" max="14341" width="3.375" style="149" customWidth="1"/>
    <col min="14342" max="14342" width="17.125" style="149" customWidth="1"/>
    <col min="14343" max="14343" width="12.125" style="149"/>
    <col min="14344" max="14349" width="13.375" style="149" customWidth="1"/>
    <col min="14350" max="14592" width="12.125" style="149"/>
    <col min="14593" max="14593" width="13.375" style="149" customWidth="1"/>
    <col min="14594" max="14597" width="3.375" style="149" customWidth="1"/>
    <col min="14598" max="14598" width="17.125" style="149" customWidth="1"/>
    <col min="14599" max="14599" width="12.125" style="149"/>
    <col min="14600" max="14605" width="13.375" style="149" customWidth="1"/>
    <col min="14606" max="14848" width="12.125" style="149"/>
    <col min="14849" max="14849" width="13.375" style="149" customWidth="1"/>
    <col min="14850" max="14853" width="3.375" style="149" customWidth="1"/>
    <col min="14854" max="14854" width="17.125" style="149" customWidth="1"/>
    <col min="14855" max="14855" width="12.125" style="149"/>
    <col min="14856" max="14861" width="13.375" style="149" customWidth="1"/>
    <col min="14862" max="15104" width="12.125" style="149"/>
    <col min="15105" max="15105" width="13.375" style="149" customWidth="1"/>
    <col min="15106" max="15109" width="3.375" style="149" customWidth="1"/>
    <col min="15110" max="15110" width="17.125" style="149" customWidth="1"/>
    <col min="15111" max="15111" width="12.125" style="149"/>
    <col min="15112" max="15117" width="13.375" style="149" customWidth="1"/>
    <col min="15118" max="15360" width="12.125" style="149"/>
    <col min="15361" max="15361" width="13.375" style="149" customWidth="1"/>
    <col min="15362" max="15365" width="3.375" style="149" customWidth="1"/>
    <col min="15366" max="15366" width="17.125" style="149" customWidth="1"/>
    <col min="15367" max="15367" width="12.125" style="149"/>
    <col min="15368" max="15373" width="13.375" style="149" customWidth="1"/>
    <col min="15374" max="15616" width="12.125" style="149"/>
    <col min="15617" max="15617" width="13.375" style="149" customWidth="1"/>
    <col min="15618" max="15621" width="3.375" style="149" customWidth="1"/>
    <col min="15622" max="15622" width="17.125" style="149" customWidth="1"/>
    <col min="15623" max="15623" width="12.125" style="149"/>
    <col min="15624" max="15629" width="13.375" style="149" customWidth="1"/>
    <col min="15630" max="15872" width="12.125" style="149"/>
    <col min="15873" max="15873" width="13.375" style="149" customWidth="1"/>
    <col min="15874" max="15877" width="3.375" style="149" customWidth="1"/>
    <col min="15878" max="15878" width="17.125" style="149" customWidth="1"/>
    <col min="15879" max="15879" width="12.125" style="149"/>
    <col min="15880" max="15885" width="13.375" style="149" customWidth="1"/>
    <col min="15886" max="16128" width="12.125" style="149"/>
    <col min="16129" max="16129" width="13.375" style="149" customWidth="1"/>
    <col min="16130" max="16133" width="3.375" style="149" customWidth="1"/>
    <col min="16134" max="16134" width="17.125" style="149" customWidth="1"/>
    <col min="16135" max="16135" width="12.125" style="149"/>
    <col min="16136" max="16141" width="13.375" style="149" customWidth="1"/>
    <col min="16142" max="16384" width="12.125" style="149"/>
  </cols>
  <sheetData>
    <row r="1" spans="1:14" x14ac:dyDescent="0.2">
      <c r="A1" s="148"/>
    </row>
    <row r="6" spans="1:14" x14ac:dyDescent="0.2">
      <c r="H6" s="150" t="s">
        <v>429</v>
      </c>
    </row>
    <row r="7" spans="1:14" x14ac:dyDescent="0.2">
      <c r="G7" s="150" t="s">
        <v>430</v>
      </c>
    </row>
    <row r="8" spans="1:14" ht="18" thickBot="1" x14ac:dyDescent="0.25"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2" t="s">
        <v>3</v>
      </c>
    </row>
    <row r="9" spans="1:14" x14ac:dyDescent="0.2">
      <c r="G9" s="153"/>
      <c r="H9" s="153"/>
      <c r="I9" s="153"/>
      <c r="J9" s="153"/>
      <c r="K9" s="154"/>
      <c r="L9" s="154"/>
      <c r="M9" s="154"/>
      <c r="N9" s="154"/>
    </row>
    <row r="10" spans="1:14" x14ac:dyDescent="0.2">
      <c r="G10" s="153"/>
      <c r="H10" s="153"/>
      <c r="I10" s="153"/>
      <c r="J10" s="153"/>
      <c r="K10" s="153"/>
      <c r="L10" s="154"/>
      <c r="M10" s="154"/>
      <c r="N10" s="153"/>
    </row>
    <row r="11" spans="1:14" x14ac:dyDescent="0.2">
      <c r="G11" s="155" t="s">
        <v>431</v>
      </c>
      <c r="H11" s="155" t="s">
        <v>432</v>
      </c>
      <c r="I11" s="155" t="s">
        <v>433</v>
      </c>
      <c r="J11" s="155" t="s">
        <v>434</v>
      </c>
      <c r="K11" s="155" t="s">
        <v>379</v>
      </c>
      <c r="L11" s="153"/>
      <c r="M11" s="153"/>
      <c r="N11" s="155" t="s">
        <v>435</v>
      </c>
    </row>
    <row r="12" spans="1:14" x14ac:dyDescent="0.2">
      <c r="B12" s="154"/>
      <c r="C12" s="154"/>
      <c r="D12" s="154"/>
      <c r="E12" s="154"/>
      <c r="F12" s="154"/>
      <c r="G12" s="156"/>
      <c r="H12" s="156"/>
      <c r="I12" s="156"/>
      <c r="J12" s="156"/>
      <c r="K12" s="156"/>
      <c r="L12" s="157" t="s">
        <v>436</v>
      </c>
      <c r="M12" s="157" t="s">
        <v>437</v>
      </c>
      <c r="N12" s="157" t="s">
        <v>438</v>
      </c>
    </row>
    <row r="13" spans="1:14" x14ac:dyDescent="0.2">
      <c r="G13" s="153"/>
    </row>
    <row r="14" spans="1:14" x14ac:dyDescent="0.2">
      <c r="C14" s="148" t="s">
        <v>439</v>
      </c>
      <c r="G14" s="158">
        <v>350</v>
      </c>
      <c r="H14" s="159">
        <v>838</v>
      </c>
      <c r="I14" s="159">
        <v>248</v>
      </c>
      <c r="J14" s="160">
        <f>K14+N14</f>
        <v>187</v>
      </c>
      <c r="K14" s="159">
        <v>167</v>
      </c>
      <c r="L14" s="161" t="s">
        <v>211</v>
      </c>
      <c r="M14" s="161" t="s">
        <v>211</v>
      </c>
      <c r="N14" s="159">
        <v>20</v>
      </c>
    </row>
    <row r="15" spans="1:14" x14ac:dyDescent="0.2">
      <c r="C15" s="148" t="s">
        <v>440</v>
      </c>
      <c r="G15" s="158">
        <v>310</v>
      </c>
      <c r="H15" s="159">
        <v>409</v>
      </c>
      <c r="I15" s="159">
        <v>198</v>
      </c>
      <c r="J15" s="160">
        <f>K15+N15</f>
        <v>152</v>
      </c>
      <c r="K15" s="160">
        <f>L15+M15</f>
        <v>128</v>
      </c>
      <c r="L15" s="159">
        <v>101</v>
      </c>
      <c r="M15" s="159">
        <v>27</v>
      </c>
      <c r="N15" s="159">
        <v>24</v>
      </c>
    </row>
    <row r="16" spans="1:14" x14ac:dyDescent="0.2">
      <c r="C16" s="148"/>
      <c r="G16" s="158"/>
      <c r="H16" s="159"/>
      <c r="I16" s="159"/>
      <c r="J16" s="160"/>
      <c r="K16" s="160"/>
      <c r="L16" s="159"/>
      <c r="M16" s="159"/>
      <c r="N16" s="159"/>
    </row>
    <row r="17" spans="2:14" x14ac:dyDescent="0.2">
      <c r="C17" s="148" t="s">
        <v>441</v>
      </c>
      <c r="G17" s="158">
        <v>270</v>
      </c>
      <c r="H17" s="159">
        <v>411</v>
      </c>
      <c r="I17" s="159">
        <v>230</v>
      </c>
      <c r="J17" s="160">
        <f>K17+N17</f>
        <v>170</v>
      </c>
      <c r="K17" s="160">
        <f>L17+M17</f>
        <v>141</v>
      </c>
      <c r="L17" s="159">
        <v>116</v>
      </c>
      <c r="M17" s="159">
        <v>25</v>
      </c>
      <c r="N17" s="159">
        <v>29</v>
      </c>
    </row>
    <row r="18" spans="2:14" x14ac:dyDescent="0.2">
      <c r="C18" s="148" t="s">
        <v>442</v>
      </c>
      <c r="G18" s="158">
        <v>250</v>
      </c>
      <c r="H18" s="159">
        <v>300</v>
      </c>
      <c r="I18" s="159">
        <v>220</v>
      </c>
      <c r="J18" s="160">
        <f>K18+N18</f>
        <v>135</v>
      </c>
      <c r="K18" s="160">
        <f>L18+M18</f>
        <v>107</v>
      </c>
      <c r="L18" s="159">
        <v>91</v>
      </c>
      <c r="M18" s="159">
        <v>16</v>
      </c>
      <c r="N18" s="159">
        <v>28</v>
      </c>
    </row>
    <row r="19" spans="2:14" x14ac:dyDescent="0.2">
      <c r="C19" s="148" t="s">
        <v>443</v>
      </c>
      <c r="G19" s="158">
        <v>240</v>
      </c>
      <c r="H19" s="159">
        <v>260</v>
      </c>
      <c r="I19" s="159">
        <v>220</v>
      </c>
      <c r="J19" s="160">
        <f>K19+N19</f>
        <v>129</v>
      </c>
      <c r="K19" s="160">
        <f>L19+M19</f>
        <v>113</v>
      </c>
      <c r="L19" s="159">
        <v>100</v>
      </c>
      <c r="M19" s="159">
        <v>13</v>
      </c>
      <c r="N19" s="159">
        <v>16</v>
      </c>
    </row>
    <row r="20" spans="2:14" x14ac:dyDescent="0.2">
      <c r="C20" s="148" t="s">
        <v>444</v>
      </c>
      <c r="G20" s="158">
        <v>240</v>
      </c>
      <c r="H20" s="159">
        <v>310</v>
      </c>
      <c r="I20" s="159">
        <v>220</v>
      </c>
      <c r="J20" s="160">
        <f>K20+N20</f>
        <v>154</v>
      </c>
      <c r="K20" s="160">
        <f>L20+M20</f>
        <v>132</v>
      </c>
      <c r="L20" s="159">
        <v>114</v>
      </c>
      <c r="M20" s="159">
        <v>18</v>
      </c>
      <c r="N20" s="159">
        <v>22</v>
      </c>
    </row>
    <row r="21" spans="2:14" x14ac:dyDescent="0.2">
      <c r="C21" s="148" t="s">
        <v>445</v>
      </c>
      <c r="G21" s="158">
        <v>240</v>
      </c>
      <c r="H21" s="159">
        <v>264</v>
      </c>
      <c r="I21" s="159">
        <v>206</v>
      </c>
      <c r="J21" s="160">
        <f>K21+N21</f>
        <v>159</v>
      </c>
      <c r="K21" s="160">
        <f>L21+M21</f>
        <v>150</v>
      </c>
      <c r="L21" s="159">
        <v>131</v>
      </c>
      <c r="M21" s="159">
        <v>19</v>
      </c>
      <c r="N21" s="159">
        <v>9</v>
      </c>
    </row>
    <row r="22" spans="2:14" x14ac:dyDescent="0.2">
      <c r="C22" s="148"/>
      <c r="G22" s="158"/>
      <c r="H22" s="159"/>
      <c r="I22" s="159"/>
      <c r="J22" s="160"/>
      <c r="K22" s="160"/>
      <c r="L22" s="159"/>
      <c r="M22" s="159"/>
      <c r="N22" s="159"/>
    </row>
    <row r="23" spans="2:14" x14ac:dyDescent="0.2">
      <c r="C23" s="148" t="s">
        <v>212</v>
      </c>
      <c r="G23" s="158">
        <v>240</v>
      </c>
      <c r="H23" s="159">
        <v>231</v>
      </c>
      <c r="I23" s="159">
        <v>183</v>
      </c>
      <c r="J23" s="160">
        <f>K23+N23</f>
        <v>125</v>
      </c>
      <c r="K23" s="160">
        <f>L23+M23</f>
        <v>108</v>
      </c>
      <c r="L23" s="159">
        <v>99</v>
      </c>
      <c r="M23" s="159">
        <v>9</v>
      </c>
      <c r="N23" s="159">
        <v>17</v>
      </c>
    </row>
    <row r="24" spans="2:14" x14ac:dyDescent="0.2">
      <c r="B24" s="162"/>
      <c r="C24" s="148" t="s">
        <v>213</v>
      </c>
      <c r="G24" s="158">
        <v>285</v>
      </c>
      <c r="H24" s="159">
        <v>226</v>
      </c>
      <c r="I24" s="159">
        <v>175</v>
      </c>
      <c r="J24" s="160">
        <f>K24+N24</f>
        <v>139</v>
      </c>
      <c r="K24" s="160">
        <f>L24+M24</f>
        <v>112</v>
      </c>
      <c r="L24" s="159">
        <v>98</v>
      </c>
      <c r="M24" s="159">
        <v>14</v>
      </c>
      <c r="N24" s="159">
        <v>27</v>
      </c>
    </row>
    <row r="25" spans="2:14" x14ac:dyDescent="0.2">
      <c r="C25" s="148" t="s">
        <v>214</v>
      </c>
      <c r="G25" s="158">
        <v>275</v>
      </c>
      <c r="H25" s="159">
        <v>256</v>
      </c>
      <c r="I25" s="159">
        <v>203</v>
      </c>
      <c r="J25" s="160">
        <f>K25+N25</f>
        <v>168</v>
      </c>
      <c r="K25" s="160">
        <f>L25+M25</f>
        <v>134</v>
      </c>
      <c r="L25" s="159">
        <v>124</v>
      </c>
      <c r="M25" s="159">
        <v>10</v>
      </c>
      <c r="N25" s="159">
        <v>34</v>
      </c>
    </row>
    <row r="26" spans="2:14" x14ac:dyDescent="0.2">
      <c r="C26" s="148" t="s">
        <v>215</v>
      </c>
      <c r="G26" s="158">
        <v>275</v>
      </c>
      <c r="H26" s="159">
        <v>283</v>
      </c>
      <c r="I26" s="159">
        <v>214</v>
      </c>
      <c r="J26" s="160">
        <f>K26+N26</f>
        <v>169</v>
      </c>
      <c r="K26" s="160">
        <f>L26+M26</f>
        <v>136</v>
      </c>
      <c r="L26" s="159">
        <v>116</v>
      </c>
      <c r="M26" s="159">
        <v>20</v>
      </c>
      <c r="N26" s="159">
        <v>33</v>
      </c>
    </row>
    <row r="27" spans="2:14" x14ac:dyDescent="0.2">
      <c r="C27" s="148" t="s">
        <v>216</v>
      </c>
      <c r="G27" s="158">
        <v>275</v>
      </c>
      <c r="H27" s="159">
        <v>304</v>
      </c>
      <c r="I27" s="159">
        <v>223</v>
      </c>
      <c r="J27" s="160">
        <f>K27+N27</f>
        <v>179</v>
      </c>
      <c r="K27" s="160">
        <f>L27+M27</f>
        <v>151</v>
      </c>
      <c r="L27" s="159">
        <v>128</v>
      </c>
      <c r="M27" s="159">
        <v>23</v>
      </c>
      <c r="N27" s="159">
        <v>28</v>
      </c>
    </row>
    <row r="28" spans="2:14" x14ac:dyDescent="0.2">
      <c r="C28" s="148"/>
      <c r="G28" s="158"/>
      <c r="H28" s="159"/>
      <c r="I28" s="159"/>
      <c r="J28" s="160"/>
      <c r="K28" s="160"/>
      <c r="L28" s="159"/>
      <c r="M28" s="159"/>
      <c r="N28" s="159"/>
    </row>
    <row r="29" spans="2:14" x14ac:dyDescent="0.2">
      <c r="C29" s="148" t="s">
        <v>217</v>
      </c>
      <c r="G29" s="158">
        <v>265</v>
      </c>
      <c r="H29" s="159">
        <v>304</v>
      </c>
      <c r="I29" s="159">
        <v>186</v>
      </c>
      <c r="J29" s="160">
        <f>K29+N29</f>
        <v>129</v>
      </c>
      <c r="K29" s="160">
        <f>L29+M29</f>
        <v>101</v>
      </c>
      <c r="L29" s="159">
        <v>85</v>
      </c>
      <c r="M29" s="159">
        <v>16</v>
      </c>
      <c r="N29" s="159">
        <v>28</v>
      </c>
    </row>
    <row r="30" spans="2:14" x14ac:dyDescent="0.2">
      <c r="C30" s="148" t="s">
        <v>218</v>
      </c>
      <c r="G30" s="158">
        <v>235</v>
      </c>
      <c r="H30" s="159">
        <v>233</v>
      </c>
      <c r="I30" s="159">
        <v>167</v>
      </c>
      <c r="J30" s="160">
        <f>K30+N30</f>
        <v>114</v>
      </c>
      <c r="K30" s="160">
        <f>L30+M30</f>
        <v>90</v>
      </c>
      <c r="L30" s="159">
        <v>83</v>
      </c>
      <c r="M30" s="159">
        <v>7</v>
      </c>
      <c r="N30" s="159">
        <v>24</v>
      </c>
    </row>
    <row r="31" spans="2:14" x14ac:dyDescent="0.2">
      <c r="B31" s="162"/>
      <c r="C31" s="148" t="s">
        <v>219</v>
      </c>
      <c r="D31" s="162"/>
      <c r="E31" s="162"/>
      <c r="F31" s="162"/>
      <c r="G31" s="158">
        <v>210</v>
      </c>
      <c r="H31" s="159">
        <v>286</v>
      </c>
      <c r="I31" s="159">
        <v>188</v>
      </c>
      <c r="J31" s="160">
        <f>K31+N31</f>
        <v>134</v>
      </c>
      <c r="K31" s="160">
        <f>L31+M31</f>
        <v>101</v>
      </c>
      <c r="L31" s="159">
        <v>88</v>
      </c>
      <c r="M31" s="159">
        <v>13</v>
      </c>
      <c r="N31" s="159">
        <v>33</v>
      </c>
    </row>
    <row r="32" spans="2:14" x14ac:dyDescent="0.2">
      <c r="B32" s="162"/>
      <c r="C32" s="148" t="s">
        <v>220</v>
      </c>
      <c r="D32" s="160"/>
      <c r="E32" s="160"/>
      <c r="F32" s="160"/>
      <c r="G32" s="163">
        <v>210</v>
      </c>
      <c r="H32" s="160">
        <v>296</v>
      </c>
      <c r="I32" s="160">
        <v>202</v>
      </c>
      <c r="J32" s="160">
        <v>165</v>
      </c>
      <c r="K32" s="160">
        <v>126</v>
      </c>
      <c r="L32" s="160">
        <v>104</v>
      </c>
      <c r="M32" s="160">
        <v>22</v>
      </c>
      <c r="N32" s="160">
        <v>39</v>
      </c>
    </row>
    <row r="33" spans="2:14" x14ac:dyDescent="0.2">
      <c r="B33" s="162"/>
      <c r="C33" s="150" t="s">
        <v>446</v>
      </c>
      <c r="D33" s="162"/>
      <c r="E33" s="162"/>
      <c r="F33" s="162"/>
      <c r="G33" s="164">
        <f>G36+G53+G62</f>
        <v>210</v>
      </c>
      <c r="H33" s="165">
        <f t="shared" ref="H33:N33" si="0">H36+H53+H62</f>
        <v>285</v>
      </c>
      <c r="I33" s="165">
        <f t="shared" si="0"/>
        <v>192</v>
      </c>
      <c r="J33" s="165">
        <f t="shared" si="0"/>
        <v>158</v>
      </c>
      <c r="K33" s="165">
        <f t="shared" si="0"/>
        <v>115</v>
      </c>
      <c r="L33" s="165">
        <f t="shared" si="0"/>
        <v>99</v>
      </c>
      <c r="M33" s="165">
        <f t="shared" si="0"/>
        <v>16</v>
      </c>
      <c r="N33" s="165">
        <f t="shared" si="0"/>
        <v>43</v>
      </c>
    </row>
    <row r="34" spans="2:14" x14ac:dyDescent="0.2">
      <c r="G34" s="153"/>
    </row>
    <row r="35" spans="2:14" x14ac:dyDescent="0.2">
      <c r="B35" s="150" t="s">
        <v>447</v>
      </c>
      <c r="C35" s="162"/>
      <c r="D35" s="162"/>
      <c r="E35" s="162"/>
      <c r="F35" s="162"/>
      <c r="G35" s="166"/>
      <c r="H35" s="167"/>
      <c r="I35" s="167"/>
      <c r="J35" s="167"/>
      <c r="K35" s="167"/>
      <c r="L35" s="167"/>
      <c r="M35" s="167"/>
      <c r="N35" s="167"/>
    </row>
    <row r="36" spans="2:14" x14ac:dyDescent="0.2">
      <c r="B36" s="150" t="s">
        <v>448</v>
      </c>
      <c r="C36" s="162"/>
      <c r="D36" s="162"/>
      <c r="E36" s="162"/>
      <c r="F36" s="162"/>
      <c r="G36" s="164">
        <f t="shared" ref="G36:N36" si="1">G38+G48</f>
        <v>120</v>
      </c>
      <c r="H36" s="162">
        <f t="shared" si="1"/>
        <v>155</v>
      </c>
      <c r="I36" s="162">
        <f t="shared" si="1"/>
        <v>107</v>
      </c>
      <c r="J36" s="162">
        <f t="shared" si="1"/>
        <v>88</v>
      </c>
      <c r="K36" s="162">
        <f t="shared" si="1"/>
        <v>64</v>
      </c>
      <c r="L36" s="162">
        <f t="shared" si="1"/>
        <v>53</v>
      </c>
      <c r="M36" s="162">
        <f t="shared" si="1"/>
        <v>11</v>
      </c>
      <c r="N36" s="162">
        <f t="shared" si="1"/>
        <v>24</v>
      </c>
    </row>
    <row r="37" spans="2:14" x14ac:dyDescent="0.2">
      <c r="G37" s="158"/>
      <c r="H37" s="159"/>
      <c r="I37" s="159"/>
      <c r="J37" s="159"/>
      <c r="K37" s="159"/>
      <c r="L37" s="159"/>
      <c r="M37" s="159"/>
      <c r="N37" s="159"/>
    </row>
    <row r="38" spans="2:14" x14ac:dyDescent="0.2">
      <c r="D38" s="148" t="s">
        <v>449</v>
      </c>
      <c r="G38" s="163">
        <f t="shared" ref="G38:N38" si="2">SUM(G40:G46)</f>
        <v>100</v>
      </c>
      <c r="H38" s="160">
        <f t="shared" si="2"/>
        <v>129</v>
      </c>
      <c r="I38" s="160">
        <f t="shared" si="2"/>
        <v>90</v>
      </c>
      <c r="J38" s="160">
        <f t="shared" si="2"/>
        <v>79</v>
      </c>
      <c r="K38" s="160">
        <f t="shared" si="2"/>
        <v>59</v>
      </c>
      <c r="L38" s="160">
        <f t="shared" si="2"/>
        <v>48</v>
      </c>
      <c r="M38" s="160">
        <f t="shared" si="2"/>
        <v>11</v>
      </c>
      <c r="N38" s="160">
        <f t="shared" si="2"/>
        <v>20</v>
      </c>
    </row>
    <row r="39" spans="2:14" x14ac:dyDescent="0.2">
      <c r="G39" s="153"/>
    </row>
    <row r="40" spans="2:14" x14ac:dyDescent="0.2">
      <c r="F40" s="148" t="s">
        <v>450</v>
      </c>
      <c r="G40" s="158">
        <v>20</v>
      </c>
      <c r="H40" s="159">
        <v>17</v>
      </c>
      <c r="I40" s="159">
        <v>17</v>
      </c>
      <c r="J40" s="160">
        <v>18</v>
      </c>
      <c r="K40" s="160">
        <v>15</v>
      </c>
      <c r="L40" s="159">
        <v>10</v>
      </c>
      <c r="M40" s="159">
        <v>5</v>
      </c>
      <c r="N40" s="161">
        <v>3</v>
      </c>
    </row>
    <row r="41" spans="2:14" x14ac:dyDescent="0.2">
      <c r="F41" s="148" t="s">
        <v>451</v>
      </c>
      <c r="G41" s="158">
        <v>20</v>
      </c>
      <c r="H41" s="159">
        <v>46</v>
      </c>
      <c r="I41" s="159">
        <v>21</v>
      </c>
      <c r="J41" s="160">
        <v>21</v>
      </c>
      <c r="K41" s="160">
        <v>18</v>
      </c>
      <c r="L41" s="159">
        <v>16</v>
      </c>
      <c r="M41" s="161">
        <v>2</v>
      </c>
      <c r="N41" s="159">
        <v>3</v>
      </c>
    </row>
    <row r="42" spans="2:14" x14ac:dyDescent="0.2">
      <c r="F42" s="148" t="s">
        <v>452</v>
      </c>
      <c r="G42" s="158">
        <v>15</v>
      </c>
      <c r="H42" s="159">
        <v>28</v>
      </c>
      <c r="I42" s="159">
        <v>17</v>
      </c>
      <c r="J42" s="160">
        <v>11</v>
      </c>
      <c r="K42" s="160">
        <v>5</v>
      </c>
      <c r="L42" s="159">
        <v>3</v>
      </c>
      <c r="M42" s="161">
        <v>2</v>
      </c>
      <c r="N42" s="159">
        <v>6</v>
      </c>
    </row>
    <row r="43" spans="2:14" x14ac:dyDescent="0.2">
      <c r="G43" s="153"/>
    </row>
    <row r="44" spans="2:14" x14ac:dyDescent="0.2">
      <c r="F44" s="148" t="s">
        <v>453</v>
      </c>
      <c r="G44" s="158">
        <v>15</v>
      </c>
      <c r="H44" s="159">
        <v>14</v>
      </c>
      <c r="I44" s="159">
        <v>13</v>
      </c>
      <c r="J44" s="160">
        <v>12</v>
      </c>
      <c r="K44" s="160">
        <v>9</v>
      </c>
      <c r="L44" s="159">
        <v>9</v>
      </c>
      <c r="M44" s="161" t="s">
        <v>37</v>
      </c>
      <c r="N44" s="159">
        <v>3</v>
      </c>
    </row>
    <row r="45" spans="2:14" x14ac:dyDescent="0.2">
      <c r="F45" s="148" t="s">
        <v>454</v>
      </c>
      <c r="G45" s="158">
        <v>15</v>
      </c>
      <c r="H45" s="159">
        <v>12</v>
      </c>
      <c r="I45" s="159">
        <v>11</v>
      </c>
      <c r="J45" s="160">
        <v>8</v>
      </c>
      <c r="K45" s="160">
        <v>4</v>
      </c>
      <c r="L45" s="159">
        <v>3</v>
      </c>
      <c r="M45" s="161">
        <v>1</v>
      </c>
      <c r="N45" s="159">
        <v>4</v>
      </c>
    </row>
    <row r="46" spans="2:14" x14ac:dyDescent="0.2">
      <c r="F46" s="148" t="s">
        <v>455</v>
      </c>
      <c r="G46" s="158">
        <v>15</v>
      </c>
      <c r="H46" s="159">
        <v>12</v>
      </c>
      <c r="I46" s="159">
        <v>11</v>
      </c>
      <c r="J46" s="160">
        <v>9</v>
      </c>
      <c r="K46" s="160">
        <v>8</v>
      </c>
      <c r="L46" s="159">
        <v>7</v>
      </c>
      <c r="M46" s="159">
        <v>1</v>
      </c>
      <c r="N46" s="159">
        <v>1</v>
      </c>
    </row>
    <row r="47" spans="2:14" x14ac:dyDescent="0.2">
      <c r="G47" s="158"/>
      <c r="H47" s="159"/>
      <c r="I47" s="159"/>
      <c r="L47" s="159"/>
      <c r="M47" s="159"/>
      <c r="N47" s="159"/>
    </row>
    <row r="48" spans="2:14" x14ac:dyDescent="0.2">
      <c r="D48" s="148" t="s">
        <v>456</v>
      </c>
      <c r="G48" s="163">
        <f t="shared" ref="G48:N48" si="3">G50</f>
        <v>20</v>
      </c>
      <c r="H48" s="160">
        <f t="shared" si="3"/>
        <v>26</v>
      </c>
      <c r="I48" s="160">
        <f t="shared" si="3"/>
        <v>17</v>
      </c>
      <c r="J48" s="160">
        <f t="shared" si="3"/>
        <v>9</v>
      </c>
      <c r="K48" s="160">
        <f t="shared" si="3"/>
        <v>5</v>
      </c>
      <c r="L48" s="160">
        <f t="shared" si="3"/>
        <v>5</v>
      </c>
      <c r="M48" s="161" t="s">
        <v>37</v>
      </c>
      <c r="N48" s="160">
        <f t="shared" si="3"/>
        <v>4</v>
      </c>
    </row>
    <row r="49" spans="2:14" x14ac:dyDescent="0.2">
      <c r="G49" s="153"/>
    </row>
    <row r="50" spans="2:14" x14ac:dyDescent="0.2">
      <c r="F50" s="148" t="s">
        <v>457</v>
      </c>
      <c r="G50" s="158">
        <v>20</v>
      </c>
      <c r="H50" s="159">
        <v>26</v>
      </c>
      <c r="I50" s="159">
        <v>17</v>
      </c>
      <c r="J50" s="160">
        <v>9</v>
      </c>
      <c r="K50" s="160">
        <v>5</v>
      </c>
      <c r="L50" s="159">
        <v>5</v>
      </c>
      <c r="M50" s="161" t="s">
        <v>37</v>
      </c>
      <c r="N50" s="159">
        <v>4</v>
      </c>
    </row>
    <row r="51" spans="2:14" x14ac:dyDescent="0.2">
      <c r="G51" s="153"/>
    </row>
    <row r="52" spans="2:14" x14ac:dyDescent="0.2">
      <c r="B52" s="150" t="s">
        <v>458</v>
      </c>
      <c r="C52" s="162"/>
      <c r="D52" s="162"/>
      <c r="E52" s="162"/>
      <c r="F52" s="162"/>
      <c r="G52" s="166"/>
      <c r="H52" s="167"/>
      <c r="I52" s="167"/>
      <c r="J52" s="162"/>
      <c r="K52" s="162"/>
      <c r="L52" s="167"/>
      <c r="M52" s="167"/>
      <c r="N52" s="167"/>
    </row>
    <row r="53" spans="2:14" x14ac:dyDescent="0.2">
      <c r="B53" s="150" t="s">
        <v>448</v>
      </c>
      <c r="C53" s="162"/>
      <c r="D53" s="162"/>
      <c r="E53" s="162"/>
      <c r="F53" s="162"/>
      <c r="G53" s="164">
        <f t="shared" ref="G53:N53" si="4">G55</f>
        <v>55</v>
      </c>
      <c r="H53" s="162">
        <f t="shared" si="4"/>
        <v>87</v>
      </c>
      <c r="I53" s="162">
        <f t="shared" si="4"/>
        <v>49</v>
      </c>
      <c r="J53" s="162">
        <f t="shared" si="4"/>
        <v>40</v>
      </c>
      <c r="K53" s="162">
        <f t="shared" si="4"/>
        <v>28</v>
      </c>
      <c r="L53" s="162">
        <f t="shared" si="4"/>
        <v>26</v>
      </c>
      <c r="M53" s="162">
        <f t="shared" si="4"/>
        <v>2</v>
      </c>
      <c r="N53" s="162">
        <f t="shared" si="4"/>
        <v>12</v>
      </c>
    </row>
    <row r="54" spans="2:14" x14ac:dyDescent="0.2">
      <c r="G54" s="158"/>
      <c r="H54" s="159"/>
      <c r="I54" s="159"/>
      <c r="L54" s="159"/>
      <c r="M54" s="159"/>
      <c r="N54" s="159"/>
    </row>
    <row r="55" spans="2:14" x14ac:dyDescent="0.2">
      <c r="D55" s="148" t="s">
        <v>449</v>
      </c>
      <c r="G55" s="163">
        <f t="shared" ref="G55:N55" si="5">SUM(G57:G59)</f>
        <v>55</v>
      </c>
      <c r="H55" s="160">
        <f t="shared" si="5"/>
        <v>87</v>
      </c>
      <c r="I55" s="160">
        <f t="shared" si="5"/>
        <v>49</v>
      </c>
      <c r="J55" s="160">
        <f t="shared" si="5"/>
        <v>40</v>
      </c>
      <c r="K55" s="160">
        <f t="shared" si="5"/>
        <v>28</v>
      </c>
      <c r="L55" s="160">
        <f t="shared" si="5"/>
        <v>26</v>
      </c>
      <c r="M55" s="160">
        <f t="shared" si="5"/>
        <v>2</v>
      </c>
      <c r="N55" s="160">
        <f t="shared" si="5"/>
        <v>12</v>
      </c>
    </row>
    <row r="56" spans="2:14" x14ac:dyDescent="0.2">
      <c r="G56" s="153"/>
    </row>
    <row r="57" spans="2:14" x14ac:dyDescent="0.2">
      <c r="F57" s="148" t="s">
        <v>451</v>
      </c>
      <c r="G57" s="158">
        <v>15</v>
      </c>
      <c r="H57" s="159">
        <v>38</v>
      </c>
      <c r="I57" s="159">
        <v>15</v>
      </c>
      <c r="J57" s="160">
        <v>14</v>
      </c>
      <c r="K57" s="160">
        <v>12</v>
      </c>
      <c r="L57" s="159">
        <v>10</v>
      </c>
      <c r="M57" s="161">
        <v>2</v>
      </c>
      <c r="N57" s="159">
        <v>2</v>
      </c>
    </row>
    <row r="58" spans="2:14" x14ac:dyDescent="0.2">
      <c r="F58" s="148" t="s">
        <v>459</v>
      </c>
      <c r="G58" s="158">
        <v>20</v>
      </c>
      <c r="H58" s="159">
        <v>33</v>
      </c>
      <c r="I58" s="159">
        <v>19</v>
      </c>
      <c r="J58" s="160">
        <v>19</v>
      </c>
      <c r="K58" s="160">
        <v>14</v>
      </c>
      <c r="L58" s="159">
        <v>14</v>
      </c>
      <c r="M58" s="161" t="s">
        <v>37</v>
      </c>
      <c r="N58" s="159">
        <v>5</v>
      </c>
    </row>
    <row r="59" spans="2:14" x14ac:dyDescent="0.2">
      <c r="F59" s="148" t="s">
        <v>460</v>
      </c>
      <c r="G59" s="158">
        <v>20</v>
      </c>
      <c r="H59" s="159">
        <v>16</v>
      </c>
      <c r="I59" s="159">
        <v>15</v>
      </c>
      <c r="J59" s="160">
        <v>7</v>
      </c>
      <c r="K59" s="160">
        <v>2</v>
      </c>
      <c r="L59" s="159">
        <v>2</v>
      </c>
      <c r="M59" s="161" t="s">
        <v>37</v>
      </c>
      <c r="N59" s="159">
        <v>5</v>
      </c>
    </row>
    <row r="60" spans="2:14" x14ac:dyDescent="0.2">
      <c r="G60" s="153"/>
    </row>
    <row r="61" spans="2:14" x14ac:dyDescent="0.2">
      <c r="B61" s="150" t="s">
        <v>461</v>
      </c>
      <c r="C61" s="162"/>
      <c r="D61" s="162"/>
      <c r="E61" s="162"/>
      <c r="F61" s="162"/>
      <c r="G61" s="166"/>
      <c r="H61" s="167"/>
      <c r="I61" s="167"/>
      <c r="J61" s="162"/>
      <c r="K61" s="162"/>
      <c r="L61" s="167"/>
      <c r="M61" s="167"/>
      <c r="N61" s="167"/>
    </row>
    <row r="62" spans="2:14" x14ac:dyDescent="0.2">
      <c r="B62" s="150" t="s">
        <v>448</v>
      </c>
      <c r="C62" s="162"/>
      <c r="D62" s="162"/>
      <c r="E62" s="162"/>
      <c r="F62" s="162"/>
      <c r="G62" s="164">
        <f t="shared" ref="G62:N62" si="6">G64</f>
        <v>35</v>
      </c>
      <c r="H62" s="162">
        <f t="shared" si="6"/>
        <v>43</v>
      </c>
      <c r="I62" s="162">
        <f t="shared" si="6"/>
        <v>36</v>
      </c>
      <c r="J62" s="162">
        <f t="shared" si="6"/>
        <v>30</v>
      </c>
      <c r="K62" s="162">
        <f t="shared" si="6"/>
        <v>23</v>
      </c>
      <c r="L62" s="162">
        <f t="shared" si="6"/>
        <v>20</v>
      </c>
      <c r="M62" s="162">
        <f t="shared" si="6"/>
        <v>3</v>
      </c>
      <c r="N62" s="162">
        <f t="shared" si="6"/>
        <v>7</v>
      </c>
    </row>
    <row r="63" spans="2:14" x14ac:dyDescent="0.2">
      <c r="G63" s="158"/>
      <c r="H63" s="159"/>
      <c r="I63" s="159"/>
      <c r="J63" s="159"/>
      <c r="K63" s="159"/>
      <c r="L63" s="159"/>
      <c r="M63" s="159"/>
      <c r="N63" s="159"/>
    </row>
    <row r="64" spans="2:14" x14ac:dyDescent="0.2">
      <c r="D64" s="148" t="s">
        <v>456</v>
      </c>
      <c r="G64" s="163">
        <f t="shared" ref="G64:N64" si="7">G66+G67</f>
        <v>35</v>
      </c>
      <c r="H64" s="160">
        <f t="shared" si="7"/>
        <v>43</v>
      </c>
      <c r="I64" s="160">
        <f t="shared" si="7"/>
        <v>36</v>
      </c>
      <c r="J64" s="160">
        <f t="shared" si="7"/>
        <v>30</v>
      </c>
      <c r="K64" s="160">
        <f t="shared" si="7"/>
        <v>23</v>
      </c>
      <c r="L64" s="160">
        <f t="shared" si="7"/>
        <v>20</v>
      </c>
      <c r="M64" s="160">
        <f t="shared" si="7"/>
        <v>3</v>
      </c>
      <c r="N64" s="160">
        <f t="shared" si="7"/>
        <v>7</v>
      </c>
    </row>
    <row r="65" spans="1:14" x14ac:dyDescent="0.2">
      <c r="G65" s="153"/>
    </row>
    <row r="66" spans="1:14" x14ac:dyDescent="0.2">
      <c r="F66" s="148" t="s">
        <v>462</v>
      </c>
      <c r="G66" s="158">
        <v>15</v>
      </c>
      <c r="H66" s="159">
        <v>14</v>
      </c>
      <c r="I66" s="159">
        <v>14</v>
      </c>
      <c r="J66" s="160">
        <v>12</v>
      </c>
      <c r="K66" s="160">
        <v>10</v>
      </c>
      <c r="L66" s="159">
        <v>8</v>
      </c>
      <c r="M66" s="159">
        <v>2</v>
      </c>
      <c r="N66" s="161">
        <v>2</v>
      </c>
    </row>
    <row r="67" spans="1:14" x14ac:dyDescent="0.2">
      <c r="F67" s="148" t="s">
        <v>457</v>
      </c>
      <c r="G67" s="158">
        <v>20</v>
      </c>
      <c r="H67" s="159">
        <v>29</v>
      </c>
      <c r="I67" s="159">
        <v>22</v>
      </c>
      <c r="J67" s="160">
        <v>18</v>
      </c>
      <c r="K67" s="160">
        <v>13</v>
      </c>
      <c r="L67" s="159">
        <v>12</v>
      </c>
      <c r="M67" s="159">
        <v>1</v>
      </c>
      <c r="N67" s="159">
        <v>5</v>
      </c>
    </row>
    <row r="68" spans="1:14" ht="18" thickBot="1" x14ac:dyDescent="0.25">
      <c r="B68" s="151"/>
      <c r="C68" s="151"/>
      <c r="D68" s="151"/>
      <c r="E68" s="151"/>
      <c r="F68" s="151"/>
      <c r="G68" s="168"/>
      <c r="H68" s="169"/>
      <c r="I68" s="169"/>
      <c r="J68" s="169"/>
      <c r="K68" s="169"/>
      <c r="L68" s="169"/>
      <c r="M68" s="169"/>
      <c r="N68" s="169"/>
    </row>
    <row r="69" spans="1:14" x14ac:dyDescent="0.2">
      <c r="G69" s="148" t="s">
        <v>463</v>
      </c>
    </row>
    <row r="70" spans="1:14" x14ac:dyDescent="0.2">
      <c r="A70" s="148"/>
    </row>
  </sheetData>
  <phoneticPr fontId="2"/>
  <pageMargins left="0.52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6"/>
  <sheetViews>
    <sheetView showGridLines="0" zoomScale="75" zoomScaleNormal="100" workbookViewId="0">
      <selection activeCell="C38" sqref="C38"/>
    </sheetView>
  </sheetViews>
  <sheetFormatPr defaultColWidth="12.125" defaultRowHeight="17.25" x14ac:dyDescent="0.2"/>
  <cols>
    <col min="1" max="1" width="13.375" style="149" customWidth="1"/>
    <col min="2" max="2" width="5.875" style="149" customWidth="1"/>
    <col min="3" max="5" width="3.375" style="149" customWidth="1"/>
    <col min="6" max="6" width="23.375" style="149" customWidth="1"/>
    <col min="7" max="7" width="13.375" style="149" customWidth="1"/>
    <col min="8" max="11" width="12.125" style="149"/>
    <col min="12" max="13" width="10.875" style="149" customWidth="1"/>
    <col min="14" max="256" width="12.125" style="149"/>
    <col min="257" max="257" width="13.375" style="149" customWidth="1"/>
    <col min="258" max="258" width="5.875" style="149" customWidth="1"/>
    <col min="259" max="261" width="3.375" style="149" customWidth="1"/>
    <col min="262" max="262" width="23.375" style="149" customWidth="1"/>
    <col min="263" max="263" width="13.375" style="149" customWidth="1"/>
    <col min="264" max="267" width="12.125" style="149"/>
    <col min="268" max="269" width="10.875" style="149" customWidth="1"/>
    <col min="270" max="512" width="12.125" style="149"/>
    <col min="513" max="513" width="13.375" style="149" customWidth="1"/>
    <col min="514" max="514" width="5.875" style="149" customWidth="1"/>
    <col min="515" max="517" width="3.375" style="149" customWidth="1"/>
    <col min="518" max="518" width="23.375" style="149" customWidth="1"/>
    <col min="519" max="519" width="13.375" style="149" customWidth="1"/>
    <col min="520" max="523" width="12.125" style="149"/>
    <col min="524" max="525" width="10.875" style="149" customWidth="1"/>
    <col min="526" max="768" width="12.125" style="149"/>
    <col min="769" max="769" width="13.375" style="149" customWidth="1"/>
    <col min="770" max="770" width="5.875" style="149" customWidth="1"/>
    <col min="771" max="773" width="3.375" style="149" customWidth="1"/>
    <col min="774" max="774" width="23.375" style="149" customWidth="1"/>
    <col min="775" max="775" width="13.375" style="149" customWidth="1"/>
    <col min="776" max="779" width="12.125" style="149"/>
    <col min="780" max="781" width="10.875" style="149" customWidth="1"/>
    <col min="782" max="1024" width="12.125" style="149"/>
    <col min="1025" max="1025" width="13.375" style="149" customWidth="1"/>
    <col min="1026" max="1026" width="5.875" style="149" customWidth="1"/>
    <col min="1027" max="1029" width="3.375" style="149" customWidth="1"/>
    <col min="1030" max="1030" width="23.375" style="149" customWidth="1"/>
    <col min="1031" max="1031" width="13.375" style="149" customWidth="1"/>
    <col min="1032" max="1035" width="12.125" style="149"/>
    <col min="1036" max="1037" width="10.875" style="149" customWidth="1"/>
    <col min="1038" max="1280" width="12.125" style="149"/>
    <col min="1281" max="1281" width="13.375" style="149" customWidth="1"/>
    <col min="1282" max="1282" width="5.875" style="149" customWidth="1"/>
    <col min="1283" max="1285" width="3.375" style="149" customWidth="1"/>
    <col min="1286" max="1286" width="23.375" style="149" customWidth="1"/>
    <col min="1287" max="1287" width="13.375" style="149" customWidth="1"/>
    <col min="1288" max="1291" width="12.125" style="149"/>
    <col min="1292" max="1293" width="10.875" style="149" customWidth="1"/>
    <col min="1294" max="1536" width="12.125" style="149"/>
    <col min="1537" max="1537" width="13.375" style="149" customWidth="1"/>
    <col min="1538" max="1538" width="5.875" style="149" customWidth="1"/>
    <col min="1539" max="1541" width="3.375" style="149" customWidth="1"/>
    <col min="1542" max="1542" width="23.375" style="149" customWidth="1"/>
    <col min="1543" max="1543" width="13.375" style="149" customWidth="1"/>
    <col min="1544" max="1547" width="12.125" style="149"/>
    <col min="1548" max="1549" width="10.875" style="149" customWidth="1"/>
    <col min="1550" max="1792" width="12.125" style="149"/>
    <col min="1793" max="1793" width="13.375" style="149" customWidth="1"/>
    <col min="1794" max="1794" width="5.875" style="149" customWidth="1"/>
    <col min="1795" max="1797" width="3.375" style="149" customWidth="1"/>
    <col min="1798" max="1798" width="23.375" style="149" customWidth="1"/>
    <col min="1799" max="1799" width="13.375" style="149" customWidth="1"/>
    <col min="1800" max="1803" width="12.125" style="149"/>
    <col min="1804" max="1805" width="10.875" style="149" customWidth="1"/>
    <col min="1806" max="2048" width="12.125" style="149"/>
    <col min="2049" max="2049" width="13.375" style="149" customWidth="1"/>
    <col min="2050" max="2050" width="5.875" style="149" customWidth="1"/>
    <col min="2051" max="2053" width="3.375" style="149" customWidth="1"/>
    <col min="2054" max="2054" width="23.375" style="149" customWidth="1"/>
    <col min="2055" max="2055" width="13.375" style="149" customWidth="1"/>
    <col min="2056" max="2059" width="12.125" style="149"/>
    <col min="2060" max="2061" width="10.875" style="149" customWidth="1"/>
    <col min="2062" max="2304" width="12.125" style="149"/>
    <col min="2305" max="2305" width="13.375" style="149" customWidth="1"/>
    <col min="2306" max="2306" width="5.875" style="149" customWidth="1"/>
    <col min="2307" max="2309" width="3.375" style="149" customWidth="1"/>
    <col min="2310" max="2310" width="23.375" style="149" customWidth="1"/>
    <col min="2311" max="2311" width="13.375" style="149" customWidth="1"/>
    <col min="2312" max="2315" width="12.125" style="149"/>
    <col min="2316" max="2317" width="10.875" style="149" customWidth="1"/>
    <col min="2318" max="2560" width="12.125" style="149"/>
    <col min="2561" max="2561" width="13.375" style="149" customWidth="1"/>
    <col min="2562" max="2562" width="5.875" style="149" customWidth="1"/>
    <col min="2563" max="2565" width="3.375" style="149" customWidth="1"/>
    <col min="2566" max="2566" width="23.375" style="149" customWidth="1"/>
    <col min="2567" max="2567" width="13.375" style="149" customWidth="1"/>
    <col min="2568" max="2571" width="12.125" style="149"/>
    <col min="2572" max="2573" width="10.875" style="149" customWidth="1"/>
    <col min="2574" max="2816" width="12.125" style="149"/>
    <col min="2817" max="2817" width="13.375" style="149" customWidth="1"/>
    <col min="2818" max="2818" width="5.875" style="149" customWidth="1"/>
    <col min="2819" max="2821" width="3.375" style="149" customWidth="1"/>
    <col min="2822" max="2822" width="23.375" style="149" customWidth="1"/>
    <col min="2823" max="2823" width="13.375" style="149" customWidth="1"/>
    <col min="2824" max="2827" width="12.125" style="149"/>
    <col min="2828" max="2829" width="10.875" style="149" customWidth="1"/>
    <col min="2830" max="3072" width="12.125" style="149"/>
    <col min="3073" max="3073" width="13.375" style="149" customWidth="1"/>
    <col min="3074" max="3074" width="5.875" style="149" customWidth="1"/>
    <col min="3075" max="3077" width="3.375" style="149" customWidth="1"/>
    <col min="3078" max="3078" width="23.375" style="149" customWidth="1"/>
    <col min="3079" max="3079" width="13.375" style="149" customWidth="1"/>
    <col min="3080" max="3083" width="12.125" style="149"/>
    <col min="3084" max="3085" width="10.875" style="149" customWidth="1"/>
    <col min="3086" max="3328" width="12.125" style="149"/>
    <col min="3329" max="3329" width="13.375" style="149" customWidth="1"/>
    <col min="3330" max="3330" width="5.875" style="149" customWidth="1"/>
    <col min="3331" max="3333" width="3.375" style="149" customWidth="1"/>
    <col min="3334" max="3334" width="23.375" style="149" customWidth="1"/>
    <col min="3335" max="3335" width="13.375" style="149" customWidth="1"/>
    <col min="3336" max="3339" width="12.125" style="149"/>
    <col min="3340" max="3341" width="10.875" style="149" customWidth="1"/>
    <col min="3342" max="3584" width="12.125" style="149"/>
    <col min="3585" max="3585" width="13.375" style="149" customWidth="1"/>
    <col min="3586" max="3586" width="5.875" style="149" customWidth="1"/>
    <col min="3587" max="3589" width="3.375" style="149" customWidth="1"/>
    <col min="3590" max="3590" width="23.375" style="149" customWidth="1"/>
    <col min="3591" max="3591" width="13.375" style="149" customWidth="1"/>
    <col min="3592" max="3595" width="12.125" style="149"/>
    <col min="3596" max="3597" width="10.875" style="149" customWidth="1"/>
    <col min="3598" max="3840" width="12.125" style="149"/>
    <col min="3841" max="3841" width="13.375" style="149" customWidth="1"/>
    <col min="3842" max="3842" width="5.875" style="149" customWidth="1"/>
    <col min="3843" max="3845" width="3.375" style="149" customWidth="1"/>
    <col min="3846" max="3846" width="23.375" style="149" customWidth="1"/>
    <col min="3847" max="3847" width="13.375" style="149" customWidth="1"/>
    <col min="3848" max="3851" width="12.125" style="149"/>
    <col min="3852" max="3853" width="10.875" style="149" customWidth="1"/>
    <col min="3854" max="4096" width="12.125" style="149"/>
    <col min="4097" max="4097" width="13.375" style="149" customWidth="1"/>
    <col min="4098" max="4098" width="5.875" style="149" customWidth="1"/>
    <col min="4099" max="4101" width="3.375" style="149" customWidth="1"/>
    <col min="4102" max="4102" width="23.375" style="149" customWidth="1"/>
    <col min="4103" max="4103" width="13.375" style="149" customWidth="1"/>
    <col min="4104" max="4107" width="12.125" style="149"/>
    <col min="4108" max="4109" width="10.875" style="149" customWidth="1"/>
    <col min="4110" max="4352" width="12.125" style="149"/>
    <col min="4353" max="4353" width="13.375" style="149" customWidth="1"/>
    <col min="4354" max="4354" width="5.875" style="149" customWidth="1"/>
    <col min="4355" max="4357" width="3.375" style="149" customWidth="1"/>
    <col min="4358" max="4358" width="23.375" style="149" customWidth="1"/>
    <col min="4359" max="4359" width="13.375" style="149" customWidth="1"/>
    <col min="4360" max="4363" width="12.125" style="149"/>
    <col min="4364" max="4365" width="10.875" style="149" customWidth="1"/>
    <col min="4366" max="4608" width="12.125" style="149"/>
    <col min="4609" max="4609" width="13.375" style="149" customWidth="1"/>
    <col min="4610" max="4610" width="5.875" style="149" customWidth="1"/>
    <col min="4611" max="4613" width="3.375" style="149" customWidth="1"/>
    <col min="4614" max="4614" width="23.375" style="149" customWidth="1"/>
    <col min="4615" max="4615" width="13.375" style="149" customWidth="1"/>
    <col min="4616" max="4619" width="12.125" style="149"/>
    <col min="4620" max="4621" width="10.875" style="149" customWidth="1"/>
    <col min="4622" max="4864" width="12.125" style="149"/>
    <col min="4865" max="4865" width="13.375" style="149" customWidth="1"/>
    <col min="4866" max="4866" width="5.875" style="149" customWidth="1"/>
    <col min="4867" max="4869" width="3.375" style="149" customWidth="1"/>
    <col min="4870" max="4870" width="23.375" style="149" customWidth="1"/>
    <col min="4871" max="4871" width="13.375" style="149" customWidth="1"/>
    <col min="4872" max="4875" width="12.125" style="149"/>
    <col min="4876" max="4877" width="10.875" style="149" customWidth="1"/>
    <col min="4878" max="5120" width="12.125" style="149"/>
    <col min="5121" max="5121" width="13.375" style="149" customWidth="1"/>
    <col min="5122" max="5122" width="5.875" style="149" customWidth="1"/>
    <col min="5123" max="5125" width="3.375" style="149" customWidth="1"/>
    <col min="5126" max="5126" width="23.375" style="149" customWidth="1"/>
    <col min="5127" max="5127" width="13.375" style="149" customWidth="1"/>
    <col min="5128" max="5131" width="12.125" style="149"/>
    <col min="5132" max="5133" width="10.875" style="149" customWidth="1"/>
    <col min="5134" max="5376" width="12.125" style="149"/>
    <col min="5377" max="5377" width="13.375" style="149" customWidth="1"/>
    <col min="5378" max="5378" width="5.875" style="149" customWidth="1"/>
    <col min="5379" max="5381" width="3.375" style="149" customWidth="1"/>
    <col min="5382" max="5382" width="23.375" style="149" customWidth="1"/>
    <col min="5383" max="5383" width="13.375" style="149" customWidth="1"/>
    <col min="5384" max="5387" width="12.125" style="149"/>
    <col min="5388" max="5389" width="10.875" style="149" customWidth="1"/>
    <col min="5390" max="5632" width="12.125" style="149"/>
    <col min="5633" max="5633" width="13.375" style="149" customWidth="1"/>
    <col min="5634" max="5634" width="5.875" style="149" customWidth="1"/>
    <col min="5635" max="5637" width="3.375" style="149" customWidth="1"/>
    <col min="5638" max="5638" width="23.375" style="149" customWidth="1"/>
    <col min="5639" max="5639" width="13.375" style="149" customWidth="1"/>
    <col min="5640" max="5643" width="12.125" style="149"/>
    <col min="5644" max="5645" width="10.875" style="149" customWidth="1"/>
    <col min="5646" max="5888" width="12.125" style="149"/>
    <col min="5889" max="5889" width="13.375" style="149" customWidth="1"/>
    <col min="5890" max="5890" width="5.875" style="149" customWidth="1"/>
    <col min="5891" max="5893" width="3.375" style="149" customWidth="1"/>
    <col min="5894" max="5894" width="23.375" style="149" customWidth="1"/>
    <col min="5895" max="5895" width="13.375" style="149" customWidth="1"/>
    <col min="5896" max="5899" width="12.125" style="149"/>
    <col min="5900" max="5901" width="10.875" style="149" customWidth="1"/>
    <col min="5902" max="6144" width="12.125" style="149"/>
    <col min="6145" max="6145" width="13.375" style="149" customWidth="1"/>
    <col min="6146" max="6146" width="5.875" style="149" customWidth="1"/>
    <col min="6147" max="6149" width="3.375" style="149" customWidth="1"/>
    <col min="6150" max="6150" width="23.375" style="149" customWidth="1"/>
    <col min="6151" max="6151" width="13.375" style="149" customWidth="1"/>
    <col min="6152" max="6155" width="12.125" style="149"/>
    <col min="6156" max="6157" width="10.875" style="149" customWidth="1"/>
    <col min="6158" max="6400" width="12.125" style="149"/>
    <col min="6401" max="6401" width="13.375" style="149" customWidth="1"/>
    <col min="6402" max="6402" width="5.875" style="149" customWidth="1"/>
    <col min="6403" max="6405" width="3.375" style="149" customWidth="1"/>
    <col min="6406" max="6406" width="23.375" style="149" customWidth="1"/>
    <col min="6407" max="6407" width="13.375" style="149" customWidth="1"/>
    <col min="6408" max="6411" width="12.125" style="149"/>
    <col min="6412" max="6413" width="10.875" style="149" customWidth="1"/>
    <col min="6414" max="6656" width="12.125" style="149"/>
    <col min="6657" max="6657" width="13.375" style="149" customWidth="1"/>
    <col min="6658" max="6658" width="5.875" style="149" customWidth="1"/>
    <col min="6659" max="6661" width="3.375" style="149" customWidth="1"/>
    <col min="6662" max="6662" width="23.375" style="149" customWidth="1"/>
    <col min="6663" max="6663" width="13.375" style="149" customWidth="1"/>
    <col min="6664" max="6667" width="12.125" style="149"/>
    <col min="6668" max="6669" width="10.875" style="149" customWidth="1"/>
    <col min="6670" max="6912" width="12.125" style="149"/>
    <col min="6913" max="6913" width="13.375" style="149" customWidth="1"/>
    <col min="6914" max="6914" width="5.875" style="149" customWidth="1"/>
    <col min="6915" max="6917" width="3.375" style="149" customWidth="1"/>
    <col min="6918" max="6918" width="23.375" style="149" customWidth="1"/>
    <col min="6919" max="6919" width="13.375" style="149" customWidth="1"/>
    <col min="6920" max="6923" width="12.125" style="149"/>
    <col min="6924" max="6925" width="10.875" style="149" customWidth="1"/>
    <col min="6926" max="7168" width="12.125" style="149"/>
    <col min="7169" max="7169" width="13.375" style="149" customWidth="1"/>
    <col min="7170" max="7170" width="5.875" style="149" customWidth="1"/>
    <col min="7171" max="7173" width="3.375" style="149" customWidth="1"/>
    <col min="7174" max="7174" width="23.375" style="149" customWidth="1"/>
    <col min="7175" max="7175" width="13.375" style="149" customWidth="1"/>
    <col min="7176" max="7179" width="12.125" style="149"/>
    <col min="7180" max="7181" width="10.875" style="149" customWidth="1"/>
    <col min="7182" max="7424" width="12.125" style="149"/>
    <col min="7425" max="7425" width="13.375" style="149" customWidth="1"/>
    <col min="7426" max="7426" width="5.875" style="149" customWidth="1"/>
    <col min="7427" max="7429" width="3.375" style="149" customWidth="1"/>
    <col min="7430" max="7430" width="23.375" style="149" customWidth="1"/>
    <col min="7431" max="7431" width="13.375" style="149" customWidth="1"/>
    <col min="7432" max="7435" width="12.125" style="149"/>
    <col min="7436" max="7437" width="10.875" style="149" customWidth="1"/>
    <col min="7438" max="7680" width="12.125" style="149"/>
    <col min="7681" max="7681" width="13.375" style="149" customWidth="1"/>
    <col min="7682" max="7682" width="5.875" style="149" customWidth="1"/>
    <col min="7683" max="7685" width="3.375" style="149" customWidth="1"/>
    <col min="7686" max="7686" width="23.375" style="149" customWidth="1"/>
    <col min="7687" max="7687" width="13.375" style="149" customWidth="1"/>
    <col min="7688" max="7691" width="12.125" style="149"/>
    <col min="7692" max="7693" width="10.875" style="149" customWidth="1"/>
    <col min="7694" max="7936" width="12.125" style="149"/>
    <col min="7937" max="7937" width="13.375" style="149" customWidth="1"/>
    <col min="7938" max="7938" width="5.875" style="149" customWidth="1"/>
    <col min="7939" max="7941" width="3.375" style="149" customWidth="1"/>
    <col min="7942" max="7942" width="23.375" style="149" customWidth="1"/>
    <col min="7943" max="7943" width="13.375" style="149" customWidth="1"/>
    <col min="7944" max="7947" width="12.125" style="149"/>
    <col min="7948" max="7949" width="10.875" style="149" customWidth="1"/>
    <col min="7950" max="8192" width="12.125" style="149"/>
    <col min="8193" max="8193" width="13.375" style="149" customWidth="1"/>
    <col min="8194" max="8194" width="5.875" style="149" customWidth="1"/>
    <col min="8195" max="8197" width="3.375" style="149" customWidth="1"/>
    <col min="8198" max="8198" width="23.375" style="149" customWidth="1"/>
    <col min="8199" max="8199" width="13.375" style="149" customWidth="1"/>
    <col min="8200" max="8203" width="12.125" style="149"/>
    <col min="8204" max="8205" width="10.875" style="149" customWidth="1"/>
    <col min="8206" max="8448" width="12.125" style="149"/>
    <col min="8449" max="8449" width="13.375" style="149" customWidth="1"/>
    <col min="8450" max="8450" width="5.875" style="149" customWidth="1"/>
    <col min="8451" max="8453" width="3.375" style="149" customWidth="1"/>
    <col min="8454" max="8454" width="23.375" style="149" customWidth="1"/>
    <col min="8455" max="8455" width="13.375" style="149" customWidth="1"/>
    <col min="8456" max="8459" width="12.125" style="149"/>
    <col min="8460" max="8461" width="10.875" style="149" customWidth="1"/>
    <col min="8462" max="8704" width="12.125" style="149"/>
    <col min="8705" max="8705" width="13.375" style="149" customWidth="1"/>
    <col min="8706" max="8706" width="5.875" style="149" customWidth="1"/>
    <col min="8707" max="8709" width="3.375" style="149" customWidth="1"/>
    <col min="8710" max="8710" width="23.375" style="149" customWidth="1"/>
    <col min="8711" max="8711" width="13.375" style="149" customWidth="1"/>
    <col min="8712" max="8715" width="12.125" style="149"/>
    <col min="8716" max="8717" width="10.875" style="149" customWidth="1"/>
    <col min="8718" max="8960" width="12.125" style="149"/>
    <col min="8961" max="8961" width="13.375" style="149" customWidth="1"/>
    <col min="8962" max="8962" width="5.875" style="149" customWidth="1"/>
    <col min="8963" max="8965" width="3.375" style="149" customWidth="1"/>
    <col min="8966" max="8966" width="23.375" style="149" customWidth="1"/>
    <col min="8967" max="8967" width="13.375" style="149" customWidth="1"/>
    <col min="8968" max="8971" width="12.125" style="149"/>
    <col min="8972" max="8973" width="10.875" style="149" customWidth="1"/>
    <col min="8974" max="9216" width="12.125" style="149"/>
    <col min="9217" max="9217" width="13.375" style="149" customWidth="1"/>
    <col min="9218" max="9218" width="5.875" style="149" customWidth="1"/>
    <col min="9219" max="9221" width="3.375" style="149" customWidth="1"/>
    <col min="9222" max="9222" width="23.375" style="149" customWidth="1"/>
    <col min="9223" max="9223" width="13.375" style="149" customWidth="1"/>
    <col min="9224" max="9227" width="12.125" style="149"/>
    <col min="9228" max="9229" width="10.875" style="149" customWidth="1"/>
    <col min="9230" max="9472" width="12.125" style="149"/>
    <col min="9473" max="9473" width="13.375" style="149" customWidth="1"/>
    <col min="9474" max="9474" width="5.875" style="149" customWidth="1"/>
    <col min="9475" max="9477" width="3.375" style="149" customWidth="1"/>
    <col min="9478" max="9478" width="23.375" style="149" customWidth="1"/>
    <col min="9479" max="9479" width="13.375" style="149" customWidth="1"/>
    <col min="9480" max="9483" width="12.125" style="149"/>
    <col min="9484" max="9485" width="10.875" style="149" customWidth="1"/>
    <col min="9486" max="9728" width="12.125" style="149"/>
    <col min="9729" max="9729" width="13.375" style="149" customWidth="1"/>
    <col min="9730" max="9730" width="5.875" style="149" customWidth="1"/>
    <col min="9731" max="9733" width="3.375" style="149" customWidth="1"/>
    <col min="9734" max="9734" width="23.375" style="149" customWidth="1"/>
    <col min="9735" max="9735" width="13.375" style="149" customWidth="1"/>
    <col min="9736" max="9739" width="12.125" style="149"/>
    <col min="9740" max="9741" width="10.875" style="149" customWidth="1"/>
    <col min="9742" max="9984" width="12.125" style="149"/>
    <col min="9985" max="9985" width="13.375" style="149" customWidth="1"/>
    <col min="9986" max="9986" width="5.875" style="149" customWidth="1"/>
    <col min="9987" max="9989" width="3.375" style="149" customWidth="1"/>
    <col min="9990" max="9990" width="23.375" style="149" customWidth="1"/>
    <col min="9991" max="9991" width="13.375" style="149" customWidth="1"/>
    <col min="9992" max="9995" width="12.125" style="149"/>
    <col min="9996" max="9997" width="10.875" style="149" customWidth="1"/>
    <col min="9998" max="10240" width="12.125" style="149"/>
    <col min="10241" max="10241" width="13.375" style="149" customWidth="1"/>
    <col min="10242" max="10242" width="5.875" style="149" customWidth="1"/>
    <col min="10243" max="10245" width="3.375" style="149" customWidth="1"/>
    <col min="10246" max="10246" width="23.375" style="149" customWidth="1"/>
    <col min="10247" max="10247" width="13.375" style="149" customWidth="1"/>
    <col min="10248" max="10251" width="12.125" style="149"/>
    <col min="10252" max="10253" width="10.875" style="149" customWidth="1"/>
    <col min="10254" max="10496" width="12.125" style="149"/>
    <col min="10497" max="10497" width="13.375" style="149" customWidth="1"/>
    <col min="10498" max="10498" width="5.875" style="149" customWidth="1"/>
    <col min="10499" max="10501" width="3.375" style="149" customWidth="1"/>
    <col min="10502" max="10502" width="23.375" style="149" customWidth="1"/>
    <col min="10503" max="10503" width="13.375" style="149" customWidth="1"/>
    <col min="10504" max="10507" width="12.125" style="149"/>
    <col min="10508" max="10509" width="10.875" style="149" customWidth="1"/>
    <col min="10510" max="10752" width="12.125" style="149"/>
    <col min="10753" max="10753" width="13.375" style="149" customWidth="1"/>
    <col min="10754" max="10754" width="5.875" style="149" customWidth="1"/>
    <col min="10755" max="10757" width="3.375" style="149" customWidth="1"/>
    <col min="10758" max="10758" width="23.375" style="149" customWidth="1"/>
    <col min="10759" max="10759" width="13.375" style="149" customWidth="1"/>
    <col min="10760" max="10763" width="12.125" style="149"/>
    <col min="10764" max="10765" width="10.875" style="149" customWidth="1"/>
    <col min="10766" max="11008" width="12.125" style="149"/>
    <col min="11009" max="11009" width="13.375" style="149" customWidth="1"/>
    <col min="11010" max="11010" width="5.875" style="149" customWidth="1"/>
    <col min="11011" max="11013" width="3.375" style="149" customWidth="1"/>
    <col min="11014" max="11014" width="23.375" style="149" customWidth="1"/>
    <col min="11015" max="11015" width="13.375" style="149" customWidth="1"/>
    <col min="11016" max="11019" width="12.125" style="149"/>
    <col min="11020" max="11021" width="10.875" style="149" customWidth="1"/>
    <col min="11022" max="11264" width="12.125" style="149"/>
    <col min="11265" max="11265" width="13.375" style="149" customWidth="1"/>
    <col min="11266" max="11266" width="5.875" style="149" customWidth="1"/>
    <col min="11267" max="11269" width="3.375" style="149" customWidth="1"/>
    <col min="11270" max="11270" width="23.375" style="149" customWidth="1"/>
    <col min="11271" max="11271" width="13.375" style="149" customWidth="1"/>
    <col min="11272" max="11275" width="12.125" style="149"/>
    <col min="11276" max="11277" width="10.875" style="149" customWidth="1"/>
    <col min="11278" max="11520" width="12.125" style="149"/>
    <col min="11521" max="11521" width="13.375" style="149" customWidth="1"/>
    <col min="11522" max="11522" width="5.875" style="149" customWidth="1"/>
    <col min="11523" max="11525" width="3.375" style="149" customWidth="1"/>
    <col min="11526" max="11526" width="23.375" style="149" customWidth="1"/>
    <col min="11527" max="11527" width="13.375" style="149" customWidth="1"/>
    <col min="11528" max="11531" width="12.125" style="149"/>
    <col min="11532" max="11533" width="10.875" style="149" customWidth="1"/>
    <col min="11534" max="11776" width="12.125" style="149"/>
    <col min="11777" max="11777" width="13.375" style="149" customWidth="1"/>
    <col min="11778" max="11778" width="5.875" style="149" customWidth="1"/>
    <col min="11779" max="11781" width="3.375" style="149" customWidth="1"/>
    <col min="11782" max="11782" width="23.375" style="149" customWidth="1"/>
    <col min="11783" max="11783" width="13.375" style="149" customWidth="1"/>
    <col min="11784" max="11787" width="12.125" style="149"/>
    <col min="11788" max="11789" width="10.875" style="149" customWidth="1"/>
    <col min="11790" max="12032" width="12.125" style="149"/>
    <col min="12033" max="12033" width="13.375" style="149" customWidth="1"/>
    <col min="12034" max="12034" width="5.875" style="149" customWidth="1"/>
    <col min="12035" max="12037" width="3.375" style="149" customWidth="1"/>
    <col min="12038" max="12038" width="23.375" style="149" customWidth="1"/>
    <col min="12039" max="12039" width="13.375" style="149" customWidth="1"/>
    <col min="12040" max="12043" width="12.125" style="149"/>
    <col min="12044" max="12045" width="10.875" style="149" customWidth="1"/>
    <col min="12046" max="12288" width="12.125" style="149"/>
    <col min="12289" max="12289" width="13.375" style="149" customWidth="1"/>
    <col min="12290" max="12290" width="5.875" style="149" customWidth="1"/>
    <col min="12291" max="12293" width="3.375" style="149" customWidth="1"/>
    <col min="12294" max="12294" width="23.375" style="149" customWidth="1"/>
    <col min="12295" max="12295" width="13.375" style="149" customWidth="1"/>
    <col min="12296" max="12299" width="12.125" style="149"/>
    <col min="12300" max="12301" width="10.875" style="149" customWidth="1"/>
    <col min="12302" max="12544" width="12.125" style="149"/>
    <col min="12545" max="12545" width="13.375" style="149" customWidth="1"/>
    <col min="12546" max="12546" width="5.875" style="149" customWidth="1"/>
    <col min="12547" max="12549" width="3.375" style="149" customWidth="1"/>
    <col min="12550" max="12550" width="23.375" style="149" customWidth="1"/>
    <col min="12551" max="12551" width="13.375" style="149" customWidth="1"/>
    <col min="12552" max="12555" width="12.125" style="149"/>
    <col min="12556" max="12557" width="10.875" style="149" customWidth="1"/>
    <col min="12558" max="12800" width="12.125" style="149"/>
    <col min="12801" max="12801" width="13.375" style="149" customWidth="1"/>
    <col min="12802" max="12802" width="5.875" style="149" customWidth="1"/>
    <col min="12803" max="12805" width="3.375" style="149" customWidth="1"/>
    <col min="12806" max="12806" width="23.375" style="149" customWidth="1"/>
    <col min="12807" max="12807" width="13.375" style="149" customWidth="1"/>
    <col min="12808" max="12811" width="12.125" style="149"/>
    <col min="12812" max="12813" width="10.875" style="149" customWidth="1"/>
    <col min="12814" max="13056" width="12.125" style="149"/>
    <col min="13057" max="13057" width="13.375" style="149" customWidth="1"/>
    <col min="13058" max="13058" width="5.875" style="149" customWidth="1"/>
    <col min="13059" max="13061" width="3.375" style="149" customWidth="1"/>
    <col min="13062" max="13062" width="23.375" style="149" customWidth="1"/>
    <col min="13063" max="13063" width="13.375" style="149" customWidth="1"/>
    <col min="13064" max="13067" width="12.125" style="149"/>
    <col min="13068" max="13069" width="10.875" style="149" customWidth="1"/>
    <col min="13070" max="13312" width="12.125" style="149"/>
    <col min="13313" max="13313" width="13.375" style="149" customWidth="1"/>
    <col min="13314" max="13314" width="5.875" style="149" customWidth="1"/>
    <col min="13315" max="13317" width="3.375" style="149" customWidth="1"/>
    <col min="13318" max="13318" width="23.375" style="149" customWidth="1"/>
    <col min="13319" max="13319" width="13.375" style="149" customWidth="1"/>
    <col min="13320" max="13323" width="12.125" style="149"/>
    <col min="13324" max="13325" width="10.875" style="149" customWidth="1"/>
    <col min="13326" max="13568" width="12.125" style="149"/>
    <col min="13569" max="13569" width="13.375" style="149" customWidth="1"/>
    <col min="13570" max="13570" width="5.875" style="149" customWidth="1"/>
    <col min="13571" max="13573" width="3.375" style="149" customWidth="1"/>
    <col min="13574" max="13574" width="23.375" style="149" customWidth="1"/>
    <col min="13575" max="13575" width="13.375" style="149" customWidth="1"/>
    <col min="13576" max="13579" width="12.125" style="149"/>
    <col min="13580" max="13581" width="10.875" style="149" customWidth="1"/>
    <col min="13582" max="13824" width="12.125" style="149"/>
    <col min="13825" max="13825" width="13.375" style="149" customWidth="1"/>
    <col min="13826" max="13826" width="5.875" style="149" customWidth="1"/>
    <col min="13827" max="13829" width="3.375" style="149" customWidth="1"/>
    <col min="13830" max="13830" width="23.375" style="149" customWidth="1"/>
    <col min="13831" max="13831" width="13.375" style="149" customWidth="1"/>
    <col min="13832" max="13835" width="12.125" style="149"/>
    <col min="13836" max="13837" width="10.875" style="149" customWidth="1"/>
    <col min="13838" max="14080" width="12.125" style="149"/>
    <col min="14081" max="14081" width="13.375" style="149" customWidth="1"/>
    <col min="14082" max="14082" width="5.875" style="149" customWidth="1"/>
    <col min="14083" max="14085" width="3.375" style="149" customWidth="1"/>
    <col min="14086" max="14086" width="23.375" style="149" customWidth="1"/>
    <col min="14087" max="14087" width="13.375" style="149" customWidth="1"/>
    <col min="14088" max="14091" width="12.125" style="149"/>
    <col min="14092" max="14093" width="10.875" style="149" customWidth="1"/>
    <col min="14094" max="14336" width="12.125" style="149"/>
    <col min="14337" max="14337" width="13.375" style="149" customWidth="1"/>
    <col min="14338" max="14338" width="5.875" style="149" customWidth="1"/>
    <col min="14339" max="14341" width="3.375" style="149" customWidth="1"/>
    <col min="14342" max="14342" width="23.375" style="149" customWidth="1"/>
    <col min="14343" max="14343" width="13.375" style="149" customWidth="1"/>
    <col min="14344" max="14347" width="12.125" style="149"/>
    <col min="14348" max="14349" width="10.875" style="149" customWidth="1"/>
    <col min="14350" max="14592" width="12.125" style="149"/>
    <col min="14593" max="14593" width="13.375" style="149" customWidth="1"/>
    <col min="14594" max="14594" width="5.875" style="149" customWidth="1"/>
    <col min="14595" max="14597" width="3.375" style="149" customWidth="1"/>
    <col min="14598" max="14598" width="23.375" style="149" customWidth="1"/>
    <col min="14599" max="14599" width="13.375" style="149" customWidth="1"/>
    <col min="14600" max="14603" width="12.125" style="149"/>
    <col min="14604" max="14605" width="10.875" style="149" customWidth="1"/>
    <col min="14606" max="14848" width="12.125" style="149"/>
    <col min="14849" max="14849" width="13.375" style="149" customWidth="1"/>
    <col min="14850" max="14850" width="5.875" style="149" customWidth="1"/>
    <col min="14851" max="14853" width="3.375" style="149" customWidth="1"/>
    <col min="14854" max="14854" width="23.375" style="149" customWidth="1"/>
    <col min="14855" max="14855" width="13.375" style="149" customWidth="1"/>
    <col min="14856" max="14859" width="12.125" style="149"/>
    <col min="14860" max="14861" width="10.875" style="149" customWidth="1"/>
    <col min="14862" max="15104" width="12.125" style="149"/>
    <col min="15105" max="15105" width="13.375" style="149" customWidth="1"/>
    <col min="15106" max="15106" width="5.875" style="149" customWidth="1"/>
    <col min="15107" max="15109" width="3.375" style="149" customWidth="1"/>
    <col min="15110" max="15110" width="23.375" style="149" customWidth="1"/>
    <col min="15111" max="15111" width="13.375" style="149" customWidth="1"/>
    <col min="15112" max="15115" width="12.125" style="149"/>
    <col min="15116" max="15117" width="10.875" style="149" customWidth="1"/>
    <col min="15118" max="15360" width="12.125" style="149"/>
    <col min="15361" max="15361" width="13.375" style="149" customWidth="1"/>
    <col min="15362" max="15362" width="5.875" style="149" customWidth="1"/>
    <col min="15363" max="15365" width="3.375" style="149" customWidth="1"/>
    <col min="15366" max="15366" width="23.375" style="149" customWidth="1"/>
    <col min="15367" max="15367" width="13.375" style="149" customWidth="1"/>
    <col min="15368" max="15371" width="12.125" style="149"/>
    <col min="15372" max="15373" width="10.875" style="149" customWidth="1"/>
    <col min="15374" max="15616" width="12.125" style="149"/>
    <col min="15617" max="15617" width="13.375" style="149" customWidth="1"/>
    <col min="15618" max="15618" width="5.875" style="149" customWidth="1"/>
    <col min="15619" max="15621" width="3.375" style="149" customWidth="1"/>
    <col min="15622" max="15622" width="23.375" style="149" customWidth="1"/>
    <col min="15623" max="15623" width="13.375" style="149" customWidth="1"/>
    <col min="15624" max="15627" width="12.125" style="149"/>
    <col min="15628" max="15629" width="10.875" style="149" customWidth="1"/>
    <col min="15630" max="15872" width="12.125" style="149"/>
    <col min="15873" max="15873" width="13.375" style="149" customWidth="1"/>
    <col min="15874" max="15874" width="5.875" style="149" customWidth="1"/>
    <col min="15875" max="15877" width="3.375" style="149" customWidth="1"/>
    <col min="15878" max="15878" width="23.375" style="149" customWidth="1"/>
    <col min="15879" max="15879" width="13.375" style="149" customWidth="1"/>
    <col min="15880" max="15883" width="12.125" style="149"/>
    <col min="15884" max="15885" width="10.875" style="149" customWidth="1"/>
    <col min="15886" max="16128" width="12.125" style="149"/>
    <col min="16129" max="16129" width="13.375" style="149" customWidth="1"/>
    <col min="16130" max="16130" width="5.875" style="149" customWidth="1"/>
    <col min="16131" max="16133" width="3.375" style="149" customWidth="1"/>
    <col min="16134" max="16134" width="23.375" style="149" customWidth="1"/>
    <col min="16135" max="16135" width="13.375" style="149" customWidth="1"/>
    <col min="16136" max="16139" width="12.125" style="149"/>
    <col min="16140" max="16141" width="10.875" style="149" customWidth="1"/>
    <col min="16142" max="16384" width="12.125" style="149"/>
  </cols>
  <sheetData>
    <row r="1" spans="1:14" x14ac:dyDescent="0.2">
      <c r="A1" s="148"/>
    </row>
    <row r="6" spans="1:14" x14ac:dyDescent="0.2">
      <c r="H6" s="150" t="s">
        <v>429</v>
      </c>
    </row>
    <row r="7" spans="1:14" x14ac:dyDescent="0.2">
      <c r="G7" s="150" t="s">
        <v>464</v>
      </c>
    </row>
    <row r="8" spans="1:14" ht="18" thickBot="1" x14ac:dyDescent="0.25"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2" t="s">
        <v>465</v>
      </c>
    </row>
    <row r="9" spans="1:14" x14ac:dyDescent="0.2">
      <c r="G9" s="153"/>
      <c r="H9" s="153"/>
      <c r="I9" s="153"/>
      <c r="J9" s="153"/>
      <c r="K9" s="154"/>
      <c r="L9" s="154"/>
      <c r="M9" s="154"/>
      <c r="N9" s="154"/>
    </row>
    <row r="10" spans="1:14" x14ac:dyDescent="0.2">
      <c r="G10" s="155" t="s">
        <v>431</v>
      </c>
      <c r="H10" s="170" t="s">
        <v>466</v>
      </c>
      <c r="I10" s="170" t="s">
        <v>467</v>
      </c>
      <c r="J10" s="170" t="s">
        <v>468</v>
      </c>
      <c r="K10" s="153"/>
      <c r="L10" s="154"/>
      <c r="M10" s="154"/>
      <c r="N10" s="155" t="s">
        <v>435</v>
      </c>
    </row>
    <row r="11" spans="1:14" x14ac:dyDescent="0.2">
      <c r="B11" s="154"/>
      <c r="C11" s="154"/>
      <c r="D11" s="154"/>
      <c r="E11" s="154"/>
      <c r="F11" s="154"/>
      <c r="G11" s="156"/>
      <c r="H11" s="156"/>
      <c r="I11" s="156"/>
      <c r="J11" s="156"/>
      <c r="K11" s="157" t="s">
        <v>379</v>
      </c>
      <c r="L11" s="171" t="s">
        <v>469</v>
      </c>
      <c r="M11" s="171" t="s">
        <v>470</v>
      </c>
      <c r="N11" s="157" t="s">
        <v>438</v>
      </c>
    </row>
    <row r="12" spans="1:14" x14ac:dyDescent="0.2">
      <c r="G12" s="153"/>
    </row>
    <row r="13" spans="1:14" x14ac:dyDescent="0.2">
      <c r="C13" s="148" t="s">
        <v>471</v>
      </c>
      <c r="G13" s="158">
        <v>130</v>
      </c>
      <c r="H13" s="159">
        <v>104</v>
      </c>
      <c r="I13" s="159">
        <v>84</v>
      </c>
      <c r="J13" s="160">
        <f>K13+N13</f>
        <v>63</v>
      </c>
      <c r="K13" s="159">
        <v>33</v>
      </c>
      <c r="L13" s="161" t="s">
        <v>211</v>
      </c>
      <c r="M13" s="161" t="s">
        <v>211</v>
      </c>
      <c r="N13" s="159">
        <v>30</v>
      </c>
    </row>
    <row r="14" spans="1:14" x14ac:dyDescent="0.2">
      <c r="C14" s="148" t="s">
        <v>440</v>
      </c>
      <c r="G14" s="158">
        <v>345</v>
      </c>
      <c r="H14" s="159">
        <f>117+178</f>
        <v>295</v>
      </c>
      <c r="I14" s="159">
        <f>93+143</f>
        <v>236</v>
      </c>
      <c r="J14" s="160">
        <f>K14+N14</f>
        <v>200</v>
      </c>
      <c r="K14" s="160">
        <f>L14+M14</f>
        <v>64</v>
      </c>
      <c r="L14" s="159">
        <f>23+25</f>
        <v>48</v>
      </c>
      <c r="M14" s="159">
        <v>16</v>
      </c>
      <c r="N14" s="159">
        <f>4+48+84</f>
        <v>136</v>
      </c>
    </row>
    <row r="15" spans="1:14" x14ac:dyDescent="0.2">
      <c r="C15" s="148" t="s">
        <v>472</v>
      </c>
      <c r="G15" s="158">
        <v>240</v>
      </c>
      <c r="H15" s="159">
        <v>310</v>
      </c>
      <c r="I15" s="159">
        <v>220</v>
      </c>
      <c r="J15" s="160">
        <f>K15+N15</f>
        <v>154</v>
      </c>
      <c r="K15" s="160">
        <f>L15+M15</f>
        <v>132</v>
      </c>
      <c r="L15" s="159">
        <v>114</v>
      </c>
      <c r="M15" s="159">
        <v>18</v>
      </c>
      <c r="N15" s="159">
        <v>22</v>
      </c>
    </row>
    <row r="16" spans="1:14" x14ac:dyDescent="0.2">
      <c r="G16" s="153"/>
    </row>
    <row r="17" spans="2:14" x14ac:dyDescent="0.2">
      <c r="C17" s="148" t="s">
        <v>212</v>
      </c>
      <c r="G17" s="158">
        <v>235</v>
      </c>
      <c r="H17" s="159">
        <v>182</v>
      </c>
      <c r="I17" s="159">
        <v>161</v>
      </c>
      <c r="J17" s="160">
        <f>K17+N17</f>
        <v>139</v>
      </c>
      <c r="K17" s="160">
        <f>L17+M17</f>
        <v>75</v>
      </c>
      <c r="L17" s="159">
        <v>70</v>
      </c>
      <c r="M17" s="159">
        <v>5</v>
      </c>
      <c r="N17" s="159">
        <v>64</v>
      </c>
    </row>
    <row r="18" spans="2:14" x14ac:dyDescent="0.2">
      <c r="C18" s="148" t="s">
        <v>213</v>
      </c>
      <c r="G18" s="158">
        <v>230</v>
      </c>
      <c r="H18" s="159">
        <v>208</v>
      </c>
      <c r="I18" s="159">
        <v>183</v>
      </c>
      <c r="J18" s="160">
        <f>K18+N18</f>
        <v>161</v>
      </c>
      <c r="K18" s="160">
        <f>L18+M18</f>
        <v>82</v>
      </c>
      <c r="L18" s="159">
        <v>76</v>
      </c>
      <c r="M18" s="159">
        <v>6</v>
      </c>
      <c r="N18" s="159">
        <v>79</v>
      </c>
    </row>
    <row r="19" spans="2:14" x14ac:dyDescent="0.2">
      <c r="C19" s="148" t="s">
        <v>214</v>
      </c>
      <c r="G19" s="158">
        <v>335</v>
      </c>
      <c r="H19" s="159">
        <v>250</v>
      </c>
      <c r="I19" s="159">
        <v>244</v>
      </c>
      <c r="J19" s="160">
        <f>K19+N19</f>
        <v>218</v>
      </c>
      <c r="K19" s="160">
        <f>L19+M19</f>
        <v>74</v>
      </c>
      <c r="L19" s="159">
        <v>72</v>
      </c>
      <c r="M19" s="159">
        <v>2</v>
      </c>
      <c r="N19" s="159">
        <v>144</v>
      </c>
    </row>
    <row r="20" spans="2:14" x14ac:dyDescent="0.2">
      <c r="C20" s="148" t="s">
        <v>215</v>
      </c>
      <c r="G20" s="158">
        <v>350</v>
      </c>
      <c r="H20" s="159">
        <v>320</v>
      </c>
      <c r="I20" s="159">
        <v>283</v>
      </c>
      <c r="J20" s="160">
        <f>K20+N20</f>
        <v>252</v>
      </c>
      <c r="K20" s="160">
        <f>L20+M20</f>
        <v>118</v>
      </c>
      <c r="L20" s="159">
        <v>106</v>
      </c>
      <c r="M20" s="159">
        <v>12</v>
      </c>
      <c r="N20" s="159">
        <v>134</v>
      </c>
    </row>
    <row r="21" spans="2:14" x14ac:dyDescent="0.2">
      <c r="C21" s="148" t="s">
        <v>216</v>
      </c>
      <c r="G21" s="158">
        <v>420</v>
      </c>
      <c r="H21" s="159">
        <v>343</v>
      </c>
      <c r="I21" s="159">
        <v>318</v>
      </c>
      <c r="J21" s="160">
        <f>K21+N21</f>
        <v>275</v>
      </c>
      <c r="K21" s="160">
        <f>L21+M21</f>
        <v>160</v>
      </c>
      <c r="L21" s="159">
        <v>147</v>
      </c>
      <c r="M21" s="159">
        <v>13</v>
      </c>
      <c r="N21" s="159">
        <v>115</v>
      </c>
    </row>
    <row r="22" spans="2:14" x14ac:dyDescent="0.2">
      <c r="C22" s="148"/>
      <c r="G22" s="158"/>
      <c r="H22" s="159"/>
      <c r="I22" s="159"/>
      <c r="J22" s="160"/>
      <c r="K22" s="160"/>
      <c r="L22" s="159"/>
      <c r="M22" s="159"/>
      <c r="N22" s="159"/>
    </row>
    <row r="23" spans="2:14" x14ac:dyDescent="0.2">
      <c r="C23" s="148" t="s">
        <v>217</v>
      </c>
      <c r="G23" s="158">
        <v>420</v>
      </c>
      <c r="H23" s="159">
        <v>360</v>
      </c>
      <c r="I23" s="159">
        <v>319</v>
      </c>
      <c r="J23" s="160">
        <f>K23+N23</f>
        <v>283</v>
      </c>
      <c r="K23" s="160">
        <f>L23+M23</f>
        <v>140</v>
      </c>
      <c r="L23" s="159">
        <v>122</v>
      </c>
      <c r="M23" s="159">
        <v>18</v>
      </c>
      <c r="N23" s="159">
        <v>143</v>
      </c>
    </row>
    <row r="24" spans="2:14" x14ac:dyDescent="0.2">
      <c r="C24" s="148" t="s">
        <v>218</v>
      </c>
      <c r="G24" s="158">
        <v>450</v>
      </c>
      <c r="H24" s="159">
        <v>468</v>
      </c>
      <c r="I24" s="159">
        <v>383</v>
      </c>
      <c r="J24" s="160">
        <f>K24+N24</f>
        <v>346</v>
      </c>
      <c r="K24" s="160">
        <f>L24+M24</f>
        <v>169</v>
      </c>
      <c r="L24" s="159">
        <v>152</v>
      </c>
      <c r="M24" s="159">
        <v>17</v>
      </c>
      <c r="N24" s="159">
        <v>177</v>
      </c>
    </row>
    <row r="25" spans="2:14" x14ac:dyDescent="0.2">
      <c r="B25" s="162"/>
      <c r="C25" s="148" t="s">
        <v>219</v>
      </c>
      <c r="D25" s="162"/>
      <c r="E25" s="162"/>
      <c r="F25" s="160"/>
      <c r="G25" s="158">
        <v>420</v>
      </c>
      <c r="H25" s="159">
        <v>444</v>
      </c>
      <c r="I25" s="159">
        <v>358</v>
      </c>
      <c r="J25" s="160">
        <f>K25+N25</f>
        <v>313</v>
      </c>
      <c r="K25" s="160">
        <f>L25+M25</f>
        <v>213</v>
      </c>
      <c r="L25" s="159">
        <v>201</v>
      </c>
      <c r="M25" s="159">
        <v>12</v>
      </c>
      <c r="N25" s="159">
        <v>100</v>
      </c>
    </row>
    <row r="26" spans="2:14" x14ac:dyDescent="0.2">
      <c r="B26" s="162"/>
      <c r="C26" s="148" t="s">
        <v>220</v>
      </c>
      <c r="D26" s="160"/>
      <c r="E26" s="160"/>
      <c r="F26" s="160"/>
      <c r="G26" s="163">
        <v>465</v>
      </c>
      <c r="H26" s="160">
        <v>455</v>
      </c>
      <c r="I26" s="160">
        <v>360</v>
      </c>
      <c r="J26" s="160">
        <v>318</v>
      </c>
      <c r="K26" s="160">
        <v>155</v>
      </c>
      <c r="L26" s="160">
        <v>144</v>
      </c>
      <c r="M26" s="160">
        <v>11</v>
      </c>
      <c r="N26" s="160">
        <v>163</v>
      </c>
    </row>
    <row r="27" spans="2:14" x14ac:dyDescent="0.2">
      <c r="B27" s="162"/>
      <c r="C27" s="150" t="s">
        <v>473</v>
      </c>
      <c r="D27" s="162"/>
      <c r="E27" s="162"/>
      <c r="F27" s="162"/>
      <c r="G27" s="164">
        <f>G30+G58</f>
        <v>360</v>
      </c>
      <c r="H27" s="162">
        <f t="shared" ref="H27:N27" si="0">H30+H58</f>
        <v>465</v>
      </c>
      <c r="I27" s="162">
        <f t="shared" si="0"/>
        <v>318</v>
      </c>
      <c r="J27" s="162">
        <f t="shared" si="0"/>
        <v>290</v>
      </c>
      <c r="K27" s="162">
        <f t="shared" si="0"/>
        <v>109</v>
      </c>
      <c r="L27" s="162">
        <f t="shared" si="0"/>
        <v>97</v>
      </c>
      <c r="M27" s="162">
        <f t="shared" si="0"/>
        <v>12</v>
      </c>
      <c r="N27" s="162">
        <f t="shared" si="0"/>
        <v>181</v>
      </c>
    </row>
    <row r="28" spans="2:14" x14ac:dyDescent="0.2">
      <c r="B28" s="162"/>
      <c r="C28" s="150"/>
      <c r="D28" s="162"/>
      <c r="E28" s="162"/>
      <c r="F28" s="162"/>
      <c r="G28" s="164"/>
      <c r="H28" s="162"/>
      <c r="I28" s="162"/>
      <c r="J28" s="162"/>
      <c r="K28" s="162"/>
      <c r="L28" s="162"/>
      <c r="M28" s="162"/>
      <c r="N28" s="162"/>
    </row>
    <row r="29" spans="2:14" x14ac:dyDescent="0.2">
      <c r="B29" s="150" t="s">
        <v>474</v>
      </c>
      <c r="E29" s="162"/>
      <c r="F29" s="162"/>
      <c r="G29" s="164"/>
      <c r="H29" s="162"/>
      <c r="I29" s="162"/>
      <c r="J29" s="162"/>
      <c r="K29" s="162"/>
      <c r="L29" s="162"/>
      <c r="M29" s="162"/>
      <c r="N29" s="162"/>
    </row>
    <row r="30" spans="2:14" x14ac:dyDescent="0.2">
      <c r="B30" s="150" t="s">
        <v>475</v>
      </c>
      <c r="E30" s="162"/>
      <c r="F30" s="162"/>
      <c r="G30" s="164">
        <f t="shared" ref="G30:N30" si="1">SUM(G32:G56)</f>
        <v>300</v>
      </c>
      <c r="H30" s="162">
        <f t="shared" si="1"/>
        <v>365</v>
      </c>
      <c r="I30" s="162">
        <f t="shared" si="1"/>
        <v>258</v>
      </c>
      <c r="J30" s="162">
        <f t="shared" si="1"/>
        <v>232</v>
      </c>
      <c r="K30" s="162">
        <f t="shared" si="1"/>
        <v>96</v>
      </c>
      <c r="L30" s="162">
        <f t="shared" si="1"/>
        <v>84</v>
      </c>
      <c r="M30" s="162">
        <f t="shared" si="1"/>
        <v>12</v>
      </c>
      <c r="N30" s="162">
        <f t="shared" si="1"/>
        <v>136</v>
      </c>
    </row>
    <row r="31" spans="2:14" x14ac:dyDescent="0.2">
      <c r="G31" s="153"/>
    </row>
    <row r="32" spans="2:14" x14ac:dyDescent="0.2">
      <c r="C32" s="148" t="s">
        <v>476</v>
      </c>
      <c r="G32" s="158">
        <v>15</v>
      </c>
      <c r="H32" s="159">
        <v>18</v>
      </c>
      <c r="I32" s="159">
        <v>16</v>
      </c>
      <c r="J32" s="160">
        <v>16</v>
      </c>
      <c r="K32" s="160">
        <v>10</v>
      </c>
      <c r="L32" s="159">
        <v>8</v>
      </c>
      <c r="M32" s="161">
        <v>2</v>
      </c>
      <c r="N32" s="159">
        <v>6</v>
      </c>
    </row>
    <row r="33" spans="3:14" x14ac:dyDescent="0.2">
      <c r="F33" s="148" t="s">
        <v>477</v>
      </c>
      <c r="G33" s="158">
        <v>15</v>
      </c>
      <c r="H33" s="159">
        <v>24</v>
      </c>
      <c r="I33" s="159">
        <v>14</v>
      </c>
      <c r="J33" s="160">
        <v>13</v>
      </c>
      <c r="K33" s="160">
        <v>9</v>
      </c>
      <c r="L33" s="159">
        <v>8</v>
      </c>
      <c r="M33" s="161">
        <v>1</v>
      </c>
      <c r="N33" s="159">
        <v>4</v>
      </c>
    </row>
    <row r="34" spans="3:14" x14ac:dyDescent="0.2">
      <c r="F34" s="148" t="s">
        <v>478</v>
      </c>
      <c r="G34" s="158">
        <v>15</v>
      </c>
      <c r="H34" s="159">
        <v>22</v>
      </c>
      <c r="I34" s="159">
        <v>16</v>
      </c>
      <c r="J34" s="160">
        <v>13</v>
      </c>
      <c r="K34" s="160">
        <v>5</v>
      </c>
      <c r="L34" s="159">
        <v>4</v>
      </c>
      <c r="M34" s="159">
        <v>1</v>
      </c>
      <c r="N34" s="159">
        <v>8</v>
      </c>
    </row>
    <row r="35" spans="3:14" x14ac:dyDescent="0.2">
      <c r="F35" s="148" t="s">
        <v>479</v>
      </c>
      <c r="G35" s="158">
        <v>15</v>
      </c>
      <c r="H35" s="159">
        <v>20</v>
      </c>
      <c r="I35" s="159">
        <v>15</v>
      </c>
      <c r="J35" s="160">
        <v>12</v>
      </c>
      <c r="K35" s="160">
        <v>5</v>
      </c>
      <c r="L35" s="159">
        <v>5</v>
      </c>
      <c r="M35" s="161" t="s">
        <v>37</v>
      </c>
      <c r="N35" s="159">
        <v>7</v>
      </c>
    </row>
    <row r="36" spans="3:14" x14ac:dyDescent="0.2">
      <c r="F36" s="148"/>
      <c r="G36" s="158"/>
      <c r="H36" s="159"/>
      <c r="I36" s="159"/>
      <c r="J36" s="160"/>
      <c r="K36" s="160"/>
      <c r="L36" s="159"/>
      <c r="M36" s="161"/>
      <c r="N36" s="159"/>
    </row>
    <row r="37" spans="3:14" x14ac:dyDescent="0.2">
      <c r="C37" s="148" t="s">
        <v>480</v>
      </c>
      <c r="G37" s="158">
        <v>15</v>
      </c>
      <c r="H37" s="159">
        <v>12</v>
      </c>
      <c r="I37" s="159">
        <v>11</v>
      </c>
      <c r="J37" s="160">
        <v>9</v>
      </c>
      <c r="K37" s="160">
        <v>1</v>
      </c>
      <c r="L37" s="159">
        <v>1</v>
      </c>
      <c r="M37" s="161" t="s">
        <v>37</v>
      </c>
      <c r="N37" s="159">
        <v>8</v>
      </c>
    </row>
    <row r="38" spans="3:14" x14ac:dyDescent="0.2">
      <c r="F38" s="148" t="s">
        <v>477</v>
      </c>
      <c r="G38" s="158">
        <v>15</v>
      </c>
      <c r="H38" s="159">
        <v>12</v>
      </c>
      <c r="I38" s="159">
        <v>10</v>
      </c>
      <c r="J38" s="160">
        <v>10</v>
      </c>
      <c r="K38" s="161">
        <v>4</v>
      </c>
      <c r="L38" s="161">
        <v>4</v>
      </c>
      <c r="M38" s="161" t="s">
        <v>37</v>
      </c>
      <c r="N38" s="159">
        <v>6</v>
      </c>
    </row>
    <row r="39" spans="3:14" x14ac:dyDescent="0.2">
      <c r="F39" s="148" t="s">
        <v>478</v>
      </c>
      <c r="G39" s="158">
        <v>15</v>
      </c>
      <c r="H39" s="159">
        <v>6</v>
      </c>
      <c r="I39" s="159">
        <v>5</v>
      </c>
      <c r="J39" s="160">
        <v>4</v>
      </c>
      <c r="K39" s="160">
        <v>2</v>
      </c>
      <c r="L39" s="159">
        <v>2</v>
      </c>
      <c r="M39" s="161" t="s">
        <v>37</v>
      </c>
      <c r="N39" s="161">
        <v>2</v>
      </c>
    </row>
    <row r="40" spans="3:14" x14ac:dyDescent="0.2">
      <c r="F40" s="148" t="s">
        <v>479</v>
      </c>
      <c r="G40" s="158">
        <v>15</v>
      </c>
      <c r="H40" s="159">
        <v>5</v>
      </c>
      <c r="I40" s="159">
        <v>3</v>
      </c>
      <c r="J40" s="160">
        <v>3</v>
      </c>
      <c r="K40" s="160">
        <v>1</v>
      </c>
      <c r="L40" s="159">
        <v>1</v>
      </c>
      <c r="M40" s="161" t="s">
        <v>37</v>
      </c>
      <c r="N40" s="161">
        <v>2</v>
      </c>
    </row>
    <row r="41" spans="3:14" x14ac:dyDescent="0.2">
      <c r="F41" s="148"/>
      <c r="G41" s="158"/>
      <c r="H41" s="159"/>
      <c r="I41" s="159"/>
      <c r="J41" s="160"/>
      <c r="K41" s="160"/>
      <c r="L41" s="159"/>
      <c r="M41" s="161"/>
      <c r="N41" s="161"/>
    </row>
    <row r="42" spans="3:14" x14ac:dyDescent="0.2">
      <c r="C42" s="148" t="s">
        <v>481</v>
      </c>
      <c r="G42" s="158">
        <v>15</v>
      </c>
      <c r="H42" s="159">
        <v>20</v>
      </c>
      <c r="I42" s="159">
        <v>16</v>
      </c>
      <c r="J42" s="160">
        <v>15</v>
      </c>
      <c r="K42" s="160">
        <v>4</v>
      </c>
      <c r="L42" s="159">
        <v>2</v>
      </c>
      <c r="M42" s="161">
        <v>2</v>
      </c>
      <c r="N42" s="159">
        <v>11</v>
      </c>
    </row>
    <row r="43" spans="3:14" x14ac:dyDescent="0.2">
      <c r="F43" s="148" t="s">
        <v>477</v>
      </c>
      <c r="G43" s="158">
        <v>15</v>
      </c>
      <c r="H43" s="159">
        <v>17</v>
      </c>
      <c r="I43" s="159">
        <v>14</v>
      </c>
      <c r="J43" s="160">
        <v>13</v>
      </c>
      <c r="K43" s="160">
        <v>3</v>
      </c>
      <c r="L43" s="159">
        <v>2</v>
      </c>
      <c r="M43" s="159">
        <v>1</v>
      </c>
      <c r="N43" s="159">
        <v>10</v>
      </c>
    </row>
    <row r="44" spans="3:14" x14ac:dyDescent="0.2">
      <c r="F44" s="148" t="s">
        <v>478</v>
      </c>
      <c r="G44" s="158">
        <v>15</v>
      </c>
      <c r="H44" s="159">
        <v>17</v>
      </c>
      <c r="I44" s="159">
        <v>17</v>
      </c>
      <c r="J44" s="160">
        <v>16</v>
      </c>
      <c r="K44" s="160">
        <v>5</v>
      </c>
      <c r="L44" s="159">
        <v>5</v>
      </c>
      <c r="M44" s="161" t="s">
        <v>37</v>
      </c>
      <c r="N44" s="159">
        <v>11</v>
      </c>
    </row>
    <row r="45" spans="3:14" x14ac:dyDescent="0.2">
      <c r="F45" s="148" t="s">
        <v>479</v>
      </c>
      <c r="G45" s="158">
        <v>15</v>
      </c>
      <c r="H45" s="159">
        <v>18</v>
      </c>
      <c r="I45" s="159">
        <v>16</v>
      </c>
      <c r="J45" s="160">
        <v>14</v>
      </c>
      <c r="K45" s="160">
        <v>4</v>
      </c>
      <c r="L45" s="159">
        <v>4</v>
      </c>
      <c r="M45" s="161" t="s">
        <v>37</v>
      </c>
      <c r="N45" s="159">
        <v>10</v>
      </c>
    </row>
    <row r="46" spans="3:14" x14ac:dyDescent="0.2">
      <c r="F46" s="148"/>
      <c r="G46" s="158"/>
      <c r="H46" s="159"/>
      <c r="I46" s="159"/>
      <c r="J46" s="160"/>
      <c r="K46" s="160"/>
      <c r="L46" s="159"/>
      <c r="M46" s="161"/>
      <c r="N46" s="159"/>
    </row>
    <row r="47" spans="3:14" x14ac:dyDescent="0.2">
      <c r="C47" s="148" t="s">
        <v>482</v>
      </c>
      <c r="G47" s="158">
        <v>15</v>
      </c>
      <c r="H47" s="159">
        <v>35</v>
      </c>
      <c r="I47" s="159">
        <v>16</v>
      </c>
      <c r="J47" s="160">
        <v>16</v>
      </c>
      <c r="K47" s="160">
        <v>11</v>
      </c>
      <c r="L47" s="159">
        <v>10</v>
      </c>
      <c r="M47" s="161">
        <v>1</v>
      </c>
      <c r="N47" s="159">
        <v>5</v>
      </c>
    </row>
    <row r="48" spans="3:14" x14ac:dyDescent="0.2">
      <c r="F48" s="148" t="s">
        <v>477</v>
      </c>
      <c r="G48" s="158">
        <v>15</v>
      </c>
      <c r="H48" s="159">
        <v>31</v>
      </c>
      <c r="I48" s="159">
        <v>17</v>
      </c>
      <c r="J48" s="160">
        <f>SUM(K48+N48)</f>
        <v>17</v>
      </c>
      <c r="K48" s="160">
        <f>SUM(L48:M48)</f>
        <v>11</v>
      </c>
      <c r="L48" s="159">
        <v>10</v>
      </c>
      <c r="M48" s="161">
        <v>1</v>
      </c>
      <c r="N48" s="159">
        <v>6</v>
      </c>
    </row>
    <row r="49" spans="2:14" x14ac:dyDescent="0.2">
      <c r="F49" s="148" t="s">
        <v>478</v>
      </c>
      <c r="G49" s="158">
        <v>15</v>
      </c>
      <c r="H49" s="159">
        <v>29</v>
      </c>
      <c r="I49" s="159">
        <v>17</v>
      </c>
      <c r="J49" s="160">
        <v>16</v>
      </c>
      <c r="K49" s="160">
        <v>7</v>
      </c>
      <c r="L49" s="159">
        <v>7</v>
      </c>
      <c r="M49" s="161" t="s">
        <v>37</v>
      </c>
      <c r="N49" s="159">
        <v>9</v>
      </c>
    </row>
    <row r="50" spans="2:14" x14ac:dyDescent="0.2">
      <c r="F50" s="148" t="s">
        <v>479</v>
      </c>
      <c r="G50" s="158">
        <v>15</v>
      </c>
      <c r="H50" s="159">
        <v>33</v>
      </c>
      <c r="I50" s="159">
        <v>17</v>
      </c>
      <c r="J50" s="160">
        <v>16</v>
      </c>
      <c r="K50" s="160">
        <v>6</v>
      </c>
      <c r="L50" s="159">
        <v>4</v>
      </c>
      <c r="M50" s="159">
        <v>2</v>
      </c>
      <c r="N50" s="159">
        <v>10</v>
      </c>
    </row>
    <row r="51" spans="2:14" x14ac:dyDescent="0.2">
      <c r="F51" s="148"/>
      <c r="G51" s="158"/>
      <c r="H51" s="159"/>
      <c r="I51" s="159"/>
      <c r="J51" s="160"/>
      <c r="K51" s="160"/>
      <c r="L51" s="159"/>
      <c r="M51" s="159"/>
      <c r="N51" s="159"/>
    </row>
    <row r="52" spans="2:14" x14ac:dyDescent="0.2">
      <c r="C52" s="148" t="s">
        <v>483</v>
      </c>
      <c r="G52" s="158">
        <v>15</v>
      </c>
      <c r="H52" s="159">
        <v>8</v>
      </c>
      <c r="I52" s="159">
        <v>6</v>
      </c>
      <c r="J52" s="160">
        <f>SUM(K52+N52)</f>
        <v>4</v>
      </c>
      <c r="K52" s="161" t="s">
        <v>37</v>
      </c>
      <c r="L52" s="161" t="s">
        <v>37</v>
      </c>
      <c r="M52" s="161" t="s">
        <v>37</v>
      </c>
      <c r="N52" s="159">
        <v>4</v>
      </c>
    </row>
    <row r="53" spans="2:14" x14ac:dyDescent="0.2">
      <c r="C53" s="148" t="s">
        <v>484</v>
      </c>
      <c r="F53" s="148" t="s">
        <v>477</v>
      </c>
      <c r="G53" s="158">
        <v>15</v>
      </c>
      <c r="H53" s="159">
        <v>13</v>
      </c>
      <c r="I53" s="159">
        <v>11</v>
      </c>
      <c r="J53" s="160">
        <v>10</v>
      </c>
      <c r="K53" s="160">
        <f>SUM(L53:M53)</f>
        <v>3</v>
      </c>
      <c r="L53" s="159">
        <v>3</v>
      </c>
      <c r="M53" s="161" t="s">
        <v>37</v>
      </c>
      <c r="N53" s="159">
        <v>7</v>
      </c>
    </row>
    <row r="54" spans="2:14" x14ac:dyDescent="0.2">
      <c r="C54" s="148"/>
      <c r="F54" s="148" t="s">
        <v>478</v>
      </c>
      <c r="G54" s="158">
        <v>15</v>
      </c>
      <c r="H54" s="159">
        <v>12</v>
      </c>
      <c r="I54" s="159">
        <v>10</v>
      </c>
      <c r="J54" s="160">
        <v>8</v>
      </c>
      <c r="K54" s="160">
        <v>3</v>
      </c>
      <c r="L54" s="159">
        <v>2</v>
      </c>
      <c r="M54" s="161">
        <v>1</v>
      </c>
      <c r="N54" s="159">
        <v>5</v>
      </c>
    </row>
    <row r="55" spans="2:14" x14ac:dyDescent="0.2">
      <c r="C55" s="148"/>
      <c r="F55" s="148" t="s">
        <v>479</v>
      </c>
      <c r="G55" s="158">
        <v>15</v>
      </c>
      <c r="H55" s="159">
        <v>13</v>
      </c>
      <c r="I55" s="159">
        <v>11</v>
      </c>
      <c r="J55" s="161">
        <v>7</v>
      </c>
      <c r="K55" s="161">
        <v>2</v>
      </c>
      <c r="L55" s="161">
        <v>2</v>
      </c>
      <c r="M55" s="161" t="s">
        <v>37</v>
      </c>
      <c r="N55" s="161">
        <v>5</v>
      </c>
    </row>
    <row r="56" spans="2:14" x14ac:dyDescent="0.2">
      <c r="C56" s="148"/>
      <c r="F56" s="148"/>
      <c r="G56" s="158"/>
      <c r="H56" s="159"/>
      <c r="I56" s="159"/>
      <c r="J56" s="161"/>
      <c r="K56" s="161"/>
      <c r="L56" s="161"/>
      <c r="M56" s="161"/>
      <c r="N56" s="159"/>
    </row>
    <row r="57" spans="2:14" x14ac:dyDescent="0.2">
      <c r="G57" s="158"/>
      <c r="H57" s="159"/>
      <c r="I57" s="159"/>
      <c r="L57" s="159"/>
      <c r="M57" s="159"/>
      <c r="N57" s="159"/>
    </row>
    <row r="58" spans="2:14" x14ac:dyDescent="0.2">
      <c r="B58" s="150" t="s">
        <v>485</v>
      </c>
      <c r="E58" s="162"/>
      <c r="F58" s="162"/>
      <c r="G58" s="164">
        <f t="shared" ref="G58:L58" si="2">SUM(G59:G63)</f>
        <v>60</v>
      </c>
      <c r="H58" s="162">
        <f t="shared" si="2"/>
        <v>100</v>
      </c>
      <c r="I58" s="162">
        <f t="shared" si="2"/>
        <v>60</v>
      </c>
      <c r="J58" s="162">
        <f t="shared" si="2"/>
        <v>58</v>
      </c>
      <c r="K58" s="162">
        <f t="shared" si="2"/>
        <v>13</v>
      </c>
      <c r="L58" s="162">
        <f t="shared" si="2"/>
        <v>13</v>
      </c>
      <c r="M58" s="172" t="s">
        <v>37</v>
      </c>
      <c r="N58" s="162">
        <f>SUM(N59:N63)</f>
        <v>45</v>
      </c>
    </row>
    <row r="59" spans="2:14" x14ac:dyDescent="0.2">
      <c r="G59" s="158"/>
    </row>
    <row r="60" spans="2:14" x14ac:dyDescent="0.2">
      <c r="C60" s="148" t="s">
        <v>486</v>
      </c>
      <c r="G60" s="158">
        <v>20</v>
      </c>
      <c r="H60" s="159">
        <v>36</v>
      </c>
      <c r="I60" s="159">
        <v>20</v>
      </c>
      <c r="J60" s="160">
        <v>19</v>
      </c>
      <c r="K60" s="160">
        <v>1</v>
      </c>
      <c r="L60" s="159">
        <v>1</v>
      </c>
      <c r="M60" s="161" t="s">
        <v>37</v>
      </c>
      <c r="N60" s="161">
        <v>18</v>
      </c>
    </row>
    <row r="61" spans="2:14" x14ac:dyDescent="0.2">
      <c r="F61" s="148" t="s">
        <v>478</v>
      </c>
      <c r="G61" s="158">
        <v>20</v>
      </c>
      <c r="H61" s="159">
        <v>25</v>
      </c>
      <c r="I61" s="159">
        <v>20</v>
      </c>
      <c r="J61" s="160">
        <v>19</v>
      </c>
      <c r="K61" s="160">
        <v>4</v>
      </c>
      <c r="L61" s="159">
        <v>4</v>
      </c>
      <c r="M61" s="161" t="s">
        <v>37</v>
      </c>
      <c r="N61" s="159">
        <v>15</v>
      </c>
    </row>
    <row r="62" spans="2:14" x14ac:dyDescent="0.2">
      <c r="F62" s="148" t="s">
        <v>479</v>
      </c>
      <c r="G62" s="158">
        <v>20</v>
      </c>
      <c r="H62" s="159">
        <v>39</v>
      </c>
      <c r="I62" s="159">
        <v>20</v>
      </c>
      <c r="J62" s="160">
        <v>20</v>
      </c>
      <c r="K62" s="160">
        <v>8</v>
      </c>
      <c r="L62" s="159">
        <v>8</v>
      </c>
      <c r="M62" s="161" t="s">
        <v>37</v>
      </c>
      <c r="N62" s="159">
        <v>12</v>
      </c>
    </row>
    <row r="63" spans="2:14" x14ac:dyDescent="0.2">
      <c r="F63" s="148"/>
      <c r="G63" s="158"/>
      <c r="H63" s="159"/>
      <c r="I63" s="159"/>
      <c r="J63" s="160"/>
      <c r="K63" s="160"/>
      <c r="L63" s="159"/>
      <c r="M63" s="161"/>
      <c r="N63" s="159"/>
    </row>
    <row r="64" spans="2:14" ht="18" thickBot="1" x14ac:dyDescent="0.25">
      <c r="B64" s="151"/>
      <c r="C64" s="151"/>
      <c r="D64" s="151"/>
      <c r="E64" s="151"/>
      <c r="F64" s="151"/>
      <c r="G64" s="168"/>
      <c r="H64" s="169"/>
      <c r="I64" s="169"/>
      <c r="J64" s="169"/>
      <c r="K64" s="169"/>
      <c r="L64" s="169"/>
      <c r="M64" s="169"/>
      <c r="N64" s="169"/>
    </row>
    <row r="65" spans="1:7" x14ac:dyDescent="0.2">
      <c r="G65" s="148" t="s">
        <v>463</v>
      </c>
    </row>
    <row r="66" spans="1:7" x14ac:dyDescent="0.2">
      <c r="A66" s="148"/>
    </row>
  </sheetData>
  <phoneticPr fontId="2"/>
  <pageMargins left="0.34" right="0.43" top="0.6" bottom="0.56000000000000005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>
      <selection activeCell="C38" sqref="C38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9.625" style="2" customWidth="1"/>
    <col min="4" max="5" width="13.375" style="2" customWidth="1"/>
    <col min="6" max="10" width="10.875" style="2"/>
    <col min="11" max="12" width="13.375" style="2" customWidth="1"/>
    <col min="13" max="256" width="10.875" style="2"/>
    <col min="257" max="257" width="13.375" style="2" customWidth="1"/>
    <col min="258" max="258" width="5.875" style="2" customWidth="1"/>
    <col min="259" max="259" width="19.625" style="2" customWidth="1"/>
    <col min="260" max="261" width="13.375" style="2" customWidth="1"/>
    <col min="262" max="266" width="10.875" style="2"/>
    <col min="267" max="268" width="13.375" style="2" customWidth="1"/>
    <col min="269" max="512" width="10.875" style="2"/>
    <col min="513" max="513" width="13.375" style="2" customWidth="1"/>
    <col min="514" max="514" width="5.875" style="2" customWidth="1"/>
    <col min="515" max="515" width="19.625" style="2" customWidth="1"/>
    <col min="516" max="517" width="13.375" style="2" customWidth="1"/>
    <col min="518" max="522" width="10.875" style="2"/>
    <col min="523" max="524" width="13.375" style="2" customWidth="1"/>
    <col min="525" max="768" width="10.875" style="2"/>
    <col min="769" max="769" width="13.375" style="2" customWidth="1"/>
    <col min="770" max="770" width="5.875" style="2" customWidth="1"/>
    <col min="771" max="771" width="19.625" style="2" customWidth="1"/>
    <col min="772" max="773" width="13.375" style="2" customWidth="1"/>
    <col min="774" max="778" width="10.875" style="2"/>
    <col min="779" max="780" width="13.375" style="2" customWidth="1"/>
    <col min="781" max="1024" width="10.875" style="2"/>
    <col min="1025" max="1025" width="13.375" style="2" customWidth="1"/>
    <col min="1026" max="1026" width="5.875" style="2" customWidth="1"/>
    <col min="1027" max="1027" width="19.625" style="2" customWidth="1"/>
    <col min="1028" max="1029" width="13.375" style="2" customWidth="1"/>
    <col min="1030" max="1034" width="10.875" style="2"/>
    <col min="1035" max="1036" width="13.375" style="2" customWidth="1"/>
    <col min="1037" max="1280" width="10.875" style="2"/>
    <col min="1281" max="1281" width="13.375" style="2" customWidth="1"/>
    <col min="1282" max="1282" width="5.875" style="2" customWidth="1"/>
    <col min="1283" max="1283" width="19.625" style="2" customWidth="1"/>
    <col min="1284" max="1285" width="13.375" style="2" customWidth="1"/>
    <col min="1286" max="1290" width="10.875" style="2"/>
    <col min="1291" max="1292" width="13.375" style="2" customWidth="1"/>
    <col min="1293" max="1536" width="10.875" style="2"/>
    <col min="1537" max="1537" width="13.375" style="2" customWidth="1"/>
    <col min="1538" max="1538" width="5.875" style="2" customWidth="1"/>
    <col min="1539" max="1539" width="19.625" style="2" customWidth="1"/>
    <col min="1540" max="1541" width="13.375" style="2" customWidth="1"/>
    <col min="1542" max="1546" width="10.875" style="2"/>
    <col min="1547" max="1548" width="13.375" style="2" customWidth="1"/>
    <col min="1549" max="1792" width="10.875" style="2"/>
    <col min="1793" max="1793" width="13.375" style="2" customWidth="1"/>
    <col min="1794" max="1794" width="5.875" style="2" customWidth="1"/>
    <col min="1795" max="1795" width="19.625" style="2" customWidth="1"/>
    <col min="1796" max="1797" width="13.375" style="2" customWidth="1"/>
    <col min="1798" max="1802" width="10.875" style="2"/>
    <col min="1803" max="1804" width="13.375" style="2" customWidth="1"/>
    <col min="1805" max="2048" width="10.875" style="2"/>
    <col min="2049" max="2049" width="13.375" style="2" customWidth="1"/>
    <col min="2050" max="2050" width="5.875" style="2" customWidth="1"/>
    <col min="2051" max="2051" width="19.625" style="2" customWidth="1"/>
    <col min="2052" max="2053" width="13.375" style="2" customWidth="1"/>
    <col min="2054" max="2058" width="10.875" style="2"/>
    <col min="2059" max="2060" width="13.375" style="2" customWidth="1"/>
    <col min="2061" max="2304" width="10.875" style="2"/>
    <col min="2305" max="2305" width="13.375" style="2" customWidth="1"/>
    <col min="2306" max="2306" width="5.875" style="2" customWidth="1"/>
    <col min="2307" max="2307" width="19.625" style="2" customWidth="1"/>
    <col min="2308" max="2309" width="13.375" style="2" customWidth="1"/>
    <col min="2310" max="2314" width="10.875" style="2"/>
    <col min="2315" max="2316" width="13.375" style="2" customWidth="1"/>
    <col min="2317" max="2560" width="10.875" style="2"/>
    <col min="2561" max="2561" width="13.375" style="2" customWidth="1"/>
    <col min="2562" max="2562" width="5.875" style="2" customWidth="1"/>
    <col min="2563" max="2563" width="19.625" style="2" customWidth="1"/>
    <col min="2564" max="2565" width="13.375" style="2" customWidth="1"/>
    <col min="2566" max="2570" width="10.875" style="2"/>
    <col min="2571" max="2572" width="13.375" style="2" customWidth="1"/>
    <col min="2573" max="2816" width="10.875" style="2"/>
    <col min="2817" max="2817" width="13.375" style="2" customWidth="1"/>
    <col min="2818" max="2818" width="5.875" style="2" customWidth="1"/>
    <col min="2819" max="2819" width="19.625" style="2" customWidth="1"/>
    <col min="2820" max="2821" width="13.375" style="2" customWidth="1"/>
    <col min="2822" max="2826" width="10.875" style="2"/>
    <col min="2827" max="2828" width="13.375" style="2" customWidth="1"/>
    <col min="2829" max="3072" width="10.875" style="2"/>
    <col min="3073" max="3073" width="13.375" style="2" customWidth="1"/>
    <col min="3074" max="3074" width="5.875" style="2" customWidth="1"/>
    <col min="3075" max="3075" width="19.625" style="2" customWidth="1"/>
    <col min="3076" max="3077" width="13.375" style="2" customWidth="1"/>
    <col min="3078" max="3082" width="10.875" style="2"/>
    <col min="3083" max="3084" width="13.375" style="2" customWidth="1"/>
    <col min="3085" max="3328" width="10.875" style="2"/>
    <col min="3329" max="3329" width="13.375" style="2" customWidth="1"/>
    <col min="3330" max="3330" width="5.875" style="2" customWidth="1"/>
    <col min="3331" max="3331" width="19.625" style="2" customWidth="1"/>
    <col min="3332" max="3333" width="13.375" style="2" customWidth="1"/>
    <col min="3334" max="3338" width="10.875" style="2"/>
    <col min="3339" max="3340" width="13.375" style="2" customWidth="1"/>
    <col min="3341" max="3584" width="10.875" style="2"/>
    <col min="3585" max="3585" width="13.375" style="2" customWidth="1"/>
    <col min="3586" max="3586" width="5.875" style="2" customWidth="1"/>
    <col min="3587" max="3587" width="19.625" style="2" customWidth="1"/>
    <col min="3588" max="3589" width="13.375" style="2" customWidth="1"/>
    <col min="3590" max="3594" width="10.875" style="2"/>
    <col min="3595" max="3596" width="13.375" style="2" customWidth="1"/>
    <col min="3597" max="3840" width="10.875" style="2"/>
    <col min="3841" max="3841" width="13.375" style="2" customWidth="1"/>
    <col min="3842" max="3842" width="5.875" style="2" customWidth="1"/>
    <col min="3843" max="3843" width="19.625" style="2" customWidth="1"/>
    <col min="3844" max="3845" width="13.375" style="2" customWidth="1"/>
    <col min="3846" max="3850" width="10.875" style="2"/>
    <col min="3851" max="3852" width="13.375" style="2" customWidth="1"/>
    <col min="3853" max="4096" width="10.875" style="2"/>
    <col min="4097" max="4097" width="13.375" style="2" customWidth="1"/>
    <col min="4098" max="4098" width="5.875" style="2" customWidth="1"/>
    <col min="4099" max="4099" width="19.625" style="2" customWidth="1"/>
    <col min="4100" max="4101" width="13.375" style="2" customWidth="1"/>
    <col min="4102" max="4106" width="10.875" style="2"/>
    <col min="4107" max="4108" width="13.375" style="2" customWidth="1"/>
    <col min="4109" max="4352" width="10.875" style="2"/>
    <col min="4353" max="4353" width="13.375" style="2" customWidth="1"/>
    <col min="4354" max="4354" width="5.875" style="2" customWidth="1"/>
    <col min="4355" max="4355" width="19.625" style="2" customWidth="1"/>
    <col min="4356" max="4357" width="13.375" style="2" customWidth="1"/>
    <col min="4358" max="4362" width="10.875" style="2"/>
    <col min="4363" max="4364" width="13.375" style="2" customWidth="1"/>
    <col min="4365" max="4608" width="10.875" style="2"/>
    <col min="4609" max="4609" width="13.375" style="2" customWidth="1"/>
    <col min="4610" max="4610" width="5.875" style="2" customWidth="1"/>
    <col min="4611" max="4611" width="19.625" style="2" customWidth="1"/>
    <col min="4612" max="4613" width="13.375" style="2" customWidth="1"/>
    <col min="4614" max="4618" width="10.875" style="2"/>
    <col min="4619" max="4620" width="13.375" style="2" customWidth="1"/>
    <col min="4621" max="4864" width="10.875" style="2"/>
    <col min="4865" max="4865" width="13.375" style="2" customWidth="1"/>
    <col min="4866" max="4866" width="5.875" style="2" customWidth="1"/>
    <col min="4867" max="4867" width="19.625" style="2" customWidth="1"/>
    <col min="4868" max="4869" width="13.375" style="2" customWidth="1"/>
    <col min="4870" max="4874" width="10.875" style="2"/>
    <col min="4875" max="4876" width="13.375" style="2" customWidth="1"/>
    <col min="4877" max="5120" width="10.875" style="2"/>
    <col min="5121" max="5121" width="13.375" style="2" customWidth="1"/>
    <col min="5122" max="5122" width="5.875" style="2" customWidth="1"/>
    <col min="5123" max="5123" width="19.625" style="2" customWidth="1"/>
    <col min="5124" max="5125" width="13.375" style="2" customWidth="1"/>
    <col min="5126" max="5130" width="10.875" style="2"/>
    <col min="5131" max="5132" width="13.375" style="2" customWidth="1"/>
    <col min="5133" max="5376" width="10.875" style="2"/>
    <col min="5377" max="5377" width="13.375" style="2" customWidth="1"/>
    <col min="5378" max="5378" width="5.875" style="2" customWidth="1"/>
    <col min="5379" max="5379" width="19.625" style="2" customWidth="1"/>
    <col min="5380" max="5381" width="13.375" style="2" customWidth="1"/>
    <col min="5382" max="5386" width="10.875" style="2"/>
    <col min="5387" max="5388" width="13.375" style="2" customWidth="1"/>
    <col min="5389" max="5632" width="10.875" style="2"/>
    <col min="5633" max="5633" width="13.375" style="2" customWidth="1"/>
    <col min="5634" max="5634" width="5.875" style="2" customWidth="1"/>
    <col min="5635" max="5635" width="19.625" style="2" customWidth="1"/>
    <col min="5636" max="5637" width="13.375" style="2" customWidth="1"/>
    <col min="5638" max="5642" width="10.875" style="2"/>
    <col min="5643" max="5644" width="13.375" style="2" customWidth="1"/>
    <col min="5645" max="5888" width="10.875" style="2"/>
    <col min="5889" max="5889" width="13.375" style="2" customWidth="1"/>
    <col min="5890" max="5890" width="5.875" style="2" customWidth="1"/>
    <col min="5891" max="5891" width="19.625" style="2" customWidth="1"/>
    <col min="5892" max="5893" width="13.375" style="2" customWidth="1"/>
    <col min="5894" max="5898" width="10.875" style="2"/>
    <col min="5899" max="5900" width="13.375" style="2" customWidth="1"/>
    <col min="5901" max="6144" width="10.875" style="2"/>
    <col min="6145" max="6145" width="13.375" style="2" customWidth="1"/>
    <col min="6146" max="6146" width="5.875" style="2" customWidth="1"/>
    <col min="6147" max="6147" width="19.625" style="2" customWidth="1"/>
    <col min="6148" max="6149" width="13.375" style="2" customWidth="1"/>
    <col min="6150" max="6154" width="10.875" style="2"/>
    <col min="6155" max="6156" width="13.375" style="2" customWidth="1"/>
    <col min="6157" max="6400" width="10.875" style="2"/>
    <col min="6401" max="6401" width="13.375" style="2" customWidth="1"/>
    <col min="6402" max="6402" width="5.875" style="2" customWidth="1"/>
    <col min="6403" max="6403" width="19.625" style="2" customWidth="1"/>
    <col min="6404" max="6405" width="13.375" style="2" customWidth="1"/>
    <col min="6406" max="6410" width="10.875" style="2"/>
    <col min="6411" max="6412" width="13.375" style="2" customWidth="1"/>
    <col min="6413" max="6656" width="10.875" style="2"/>
    <col min="6657" max="6657" width="13.375" style="2" customWidth="1"/>
    <col min="6658" max="6658" width="5.875" style="2" customWidth="1"/>
    <col min="6659" max="6659" width="19.625" style="2" customWidth="1"/>
    <col min="6660" max="6661" width="13.375" style="2" customWidth="1"/>
    <col min="6662" max="6666" width="10.875" style="2"/>
    <col min="6667" max="6668" width="13.375" style="2" customWidth="1"/>
    <col min="6669" max="6912" width="10.875" style="2"/>
    <col min="6913" max="6913" width="13.375" style="2" customWidth="1"/>
    <col min="6914" max="6914" width="5.875" style="2" customWidth="1"/>
    <col min="6915" max="6915" width="19.625" style="2" customWidth="1"/>
    <col min="6916" max="6917" width="13.375" style="2" customWidth="1"/>
    <col min="6918" max="6922" width="10.875" style="2"/>
    <col min="6923" max="6924" width="13.375" style="2" customWidth="1"/>
    <col min="6925" max="7168" width="10.875" style="2"/>
    <col min="7169" max="7169" width="13.375" style="2" customWidth="1"/>
    <col min="7170" max="7170" width="5.875" style="2" customWidth="1"/>
    <col min="7171" max="7171" width="19.625" style="2" customWidth="1"/>
    <col min="7172" max="7173" width="13.375" style="2" customWidth="1"/>
    <col min="7174" max="7178" width="10.875" style="2"/>
    <col min="7179" max="7180" width="13.375" style="2" customWidth="1"/>
    <col min="7181" max="7424" width="10.875" style="2"/>
    <col min="7425" max="7425" width="13.375" style="2" customWidth="1"/>
    <col min="7426" max="7426" width="5.875" style="2" customWidth="1"/>
    <col min="7427" max="7427" width="19.625" style="2" customWidth="1"/>
    <col min="7428" max="7429" width="13.375" style="2" customWidth="1"/>
    <col min="7430" max="7434" width="10.875" style="2"/>
    <col min="7435" max="7436" width="13.375" style="2" customWidth="1"/>
    <col min="7437" max="7680" width="10.875" style="2"/>
    <col min="7681" max="7681" width="13.375" style="2" customWidth="1"/>
    <col min="7682" max="7682" width="5.875" style="2" customWidth="1"/>
    <col min="7683" max="7683" width="19.625" style="2" customWidth="1"/>
    <col min="7684" max="7685" width="13.375" style="2" customWidth="1"/>
    <col min="7686" max="7690" width="10.875" style="2"/>
    <col min="7691" max="7692" width="13.375" style="2" customWidth="1"/>
    <col min="7693" max="7936" width="10.875" style="2"/>
    <col min="7937" max="7937" width="13.375" style="2" customWidth="1"/>
    <col min="7938" max="7938" width="5.875" style="2" customWidth="1"/>
    <col min="7939" max="7939" width="19.625" style="2" customWidth="1"/>
    <col min="7940" max="7941" width="13.375" style="2" customWidth="1"/>
    <col min="7942" max="7946" width="10.875" style="2"/>
    <col min="7947" max="7948" width="13.375" style="2" customWidth="1"/>
    <col min="7949" max="8192" width="10.875" style="2"/>
    <col min="8193" max="8193" width="13.375" style="2" customWidth="1"/>
    <col min="8194" max="8194" width="5.875" style="2" customWidth="1"/>
    <col min="8195" max="8195" width="19.625" style="2" customWidth="1"/>
    <col min="8196" max="8197" width="13.375" style="2" customWidth="1"/>
    <col min="8198" max="8202" width="10.875" style="2"/>
    <col min="8203" max="8204" width="13.375" style="2" customWidth="1"/>
    <col min="8205" max="8448" width="10.875" style="2"/>
    <col min="8449" max="8449" width="13.375" style="2" customWidth="1"/>
    <col min="8450" max="8450" width="5.875" style="2" customWidth="1"/>
    <col min="8451" max="8451" width="19.625" style="2" customWidth="1"/>
    <col min="8452" max="8453" width="13.375" style="2" customWidth="1"/>
    <col min="8454" max="8458" width="10.875" style="2"/>
    <col min="8459" max="8460" width="13.375" style="2" customWidth="1"/>
    <col min="8461" max="8704" width="10.875" style="2"/>
    <col min="8705" max="8705" width="13.375" style="2" customWidth="1"/>
    <col min="8706" max="8706" width="5.875" style="2" customWidth="1"/>
    <col min="8707" max="8707" width="19.625" style="2" customWidth="1"/>
    <col min="8708" max="8709" width="13.375" style="2" customWidth="1"/>
    <col min="8710" max="8714" width="10.875" style="2"/>
    <col min="8715" max="8716" width="13.375" style="2" customWidth="1"/>
    <col min="8717" max="8960" width="10.875" style="2"/>
    <col min="8961" max="8961" width="13.375" style="2" customWidth="1"/>
    <col min="8962" max="8962" width="5.875" style="2" customWidth="1"/>
    <col min="8963" max="8963" width="19.625" style="2" customWidth="1"/>
    <col min="8964" max="8965" width="13.375" style="2" customWidth="1"/>
    <col min="8966" max="8970" width="10.875" style="2"/>
    <col min="8971" max="8972" width="13.375" style="2" customWidth="1"/>
    <col min="8973" max="9216" width="10.875" style="2"/>
    <col min="9217" max="9217" width="13.375" style="2" customWidth="1"/>
    <col min="9218" max="9218" width="5.875" style="2" customWidth="1"/>
    <col min="9219" max="9219" width="19.625" style="2" customWidth="1"/>
    <col min="9220" max="9221" width="13.375" style="2" customWidth="1"/>
    <col min="9222" max="9226" width="10.875" style="2"/>
    <col min="9227" max="9228" width="13.375" style="2" customWidth="1"/>
    <col min="9229" max="9472" width="10.875" style="2"/>
    <col min="9473" max="9473" width="13.375" style="2" customWidth="1"/>
    <col min="9474" max="9474" width="5.875" style="2" customWidth="1"/>
    <col min="9475" max="9475" width="19.625" style="2" customWidth="1"/>
    <col min="9476" max="9477" width="13.375" style="2" customWidth="1"/>
    <col min="9478" max="9482" width="10.875" style="2"/>
    <col min="9483" max="9484" width="13.375" style="2" customWidth="1"/>
    <col min="9485" max="9728" width="10.875" style="2"/>
    <col min="9729" max="9729" width="13.375" style="2" customWidth="1"/>
    <col min="9730" max="9730" width="5.875" style="2" customWidth="1"/>
    <col min="9731" max="9731" width="19.625" style="2" customWidth="1"/>
    <col min="9732" max="9733" width="13.375" style="2" customWidth="1"/>
    <col min="9734" max="9738" width="10.875" style="2"/>
    <col min="9739" max="9740" width="13.375" style="2" customWidth="1"/>
    <col min="9741" max="9984" width="10.875" style="2"/>
    <col min="9985" max="9985" width="13.375" style="2" customWidth="1"/>
    <col min="9986" max="9986" width="5.875" style="2" customWidth="1"/>
    <col min="9987" max="9987" width="19.625" style="2" customWidth="1"/>
    <col min="9988" max="9989" width="13.375" style="2" customWidth="1"/>
    <col min="9990" max="9994" width="10.875" style="2"/>
    <col min="9995" max="9996" width="13.375" style="2" customWidth="1"/>
    <col min="9997" max="10240" width="10.875" style="2"/>
    <col min="10241" max="10241" width="13.375" style="2" customWidth="1"/>
    <col min="10242" max="10242" width="5.875" style="2" customWidth="1"/>
    <col min="10243" max="10243" width="19.625" style="2" customWidth="1"/>
    <col min="10244" max="10245" width="13.375" style="2" customWidth="1"/>
    <col min="10246" max="10250" width="10.875" style="2"/>
    <col min="10251" max="10252" width="13.375" style="2" customWidth="1"/>
    <col min="10253" max="10496" width="10.875" style="2"/>
    <col min="10497" max="10497" width="13.375" style="2" customWidth="1"/>
    <col min="10498" max="10498" width="5.875" style="2" customWidth="1"/>
    <col min="10499" max="10499" width="19.625" style="2" customWidth="1"/>
    <col min="10500" max="10501" width="13.375" style="2" customWidth="1"/>
    <col min="10502" max="10506" width="10.875" style="2"/>
    <col min="10507" max="10508" width="13.375" style="2" customWidth="1"/>
    <col min="10509" max="10752" width="10.875" style="2"/>
    <col min="10753" max="10753" width="13.375" style="2" customWidth="1"/>
    <col min="10754" max="10754" width="5.875" style="2" customWidth="1"/>
    <col min="10755" max="10755" width="19.625" style="2" customWidth="1"/>
    <col min="10756" max="10757" width="13.375" style="2" customWidth="1"/>
    <col min="10758" max="10762" width="10.875" style="2"/>
    <col min="10763" max="10764" width="13.375" style="2" customWidth="1"/>
    <col min="10765" max="11008" width="10.875" style="2"/>
    <col min="11009" max="11009" width="13.375" style="2" customWidth="1"/>
    <col min="11010" max="11010" width="5.875" style="2" customWidth="1"/>
    <col min="11011" max="11011" width="19.625" style="2" customWidth="1"/>
    <col min="11012" max="11013" width="13.375" style="2" customWidth="1"/>
    <col min="11014" max="11018" width="10.875" style="2"/>
    <col min="11019" max="11020" width="13.375" style="2" customWidth="1"/>
    <col min="11021" max="11264" width="10.875" style="2"/>
    <col min="11265" max="11265" width="13.375" style="2" customWidth="1"/>
    <col min="11266" max="11266" width="5.875" style="2" customWidth="1"/>
    <col min="11267" max="11267" width="19.625" style="2" customWidth="1"/>
    <col min="11268" max="11269" width="13.375" style="2" customWidth="1"/>
    <col min="11270" max="11274" width="10.875" style="2"/>
    <col min="11275" max="11276" width="13.375" style="2" customWidth="1"/>
    <col min="11277" max="11520" width="10.875" style="2"/>
    <col min="11521" max="11521" width="13.375" style="2" customWidth="1"/>
    <col min="11522" max="11522" width="5.875" style="2" customWidth="1"/>
    <col min="11523" max="11523" width="19.625" style="2" customWidth="1"/>
    <col min="11524" max="11525" width="13.375" style="2" customWidth="1"/>
    <col min="11526" max="11530" width="10.875" style="2"/>
    <col min="11531" max="11532" width="13.375" style="2" customWidth="1"/>
    <col min="11533" max="11776" width="10.875" style="2"/>
    <col min="11777" max="11777" width="13.375" style="2" customWidth="1"/>
    <col min="11778" max="11778" width="5.875" style="2" customWidth="1"/>
    <col min="11779" max="11779" width="19.625" style="2" customWidth="1"/>
    <col min="11780" max="11781" width="13.375" style="2" customWidth="1"/>
    <col min="11782" max="11786" width="10.875" style="2"/>
    <col min="11787" max="11788" width="13.375" style="2" customWidth="1"/>
    <col min="11789" max="12032" width="10.875" style="2"/>
    <col min="12033" max="12033" width="13.375" style="2" customWidth="1"/>
    <col min="12034" max="12034" width="5.875" style="2" customWidth="1"/>
    <col min="12035" max="12035" width="19.625" style="2" customWidth="1"/>
    <col min="12036" max="12037" width="13.375" style="2" customWidth="1"/>
    <col min="12038" max="12042" width="10.875" style="2"/>
    <col min="12043" max="12044" width="13.375" style="2" customWidth="1"/>
    <col min="12045" max="12288" width="10.875" style="2"/>
    <col min="12289" max="12289" width="13.375" style="2" customWidth="1"/>
    <col min="12290" max="12290" width="5.875" style="2" customWidth="1"/>
    <col min="12291" max="12291" width="19.625" style="2" customWidth="1"/>
    <col min="12292" max="12293" width="13.375" style="2" customWidth="1"/>
    <col min="12294" max="12298" width="10.875" style="2"/>
    <col min="12299" max="12300" width="13.375" style="2" customWidth="1"/>
    <col min="12301" max="12544" width="10.875" style="2"/>
    <col min="12545" max="12545" width="13.375" style="2" customWidth="1"/>
    <col min="12546" max="12546" width="5.875" style="2" customWidth="1"/>
    <col min="12547" max="12547" width="19.625" style="2" customWidth="1"/>
    <col min="12548" max="12549" width="13.375" style="2" customWidth="1"/>
    <col min="12550" max="12554" width="10.875" style="2"/>
    <col min="12555" max="12556" width="13.375" style="2" customWidth="1"/>
    <col min="12557" max="12800" width="10.875" style="2"/>
    <col min="12801" max="12801" width="13.375" style="2" customWidth="1"/>
    <col min="12802" max="12802" width="5.875" style="2" customWidth="1"/>
    <col min="12803" max="12803" width="19.625" style="2" customWidth="1"/>
    <col min="12804" max="12805" width="13.375" style="2" customWidth="1"/>
    <col min="12806" max="12810" width="10.875" style="2"/>
    <col min="12811" max="12812" width="13.375" style="2" customWidth="1"/>
    <col min="12813" max="13056" width="10.875" style="2"/>
    <col min="13057" max="13057" width="13.375" style="2" customWidth="1"/>
    <col min="13058" max="13058" width="5.875" style="2" customWidth="1"/>
    <col min="13059" max="13059" width="19.625" style="2" customWidth="1"/>
    <col min="13060" max="13061" width="13.375" style="2" customWidth="1"/>
    <col min="13062" max="13066" width="10.875" style="2"/>
    <col min="13067" max="13068" width="13.375" style="2" customWidth="1"/>
    <col min="13069" max="13312" width="10.875" style="2"/>
    <col min="13313" max="13313" width="13.375" style="2" customWidth="1"/>
    <col min="13314" max="13314" width="5.875" style="2" customWidth="1"/>
    <col min="13315" max="13315" width="19.625" style="2" customWidth="1"/>
    <col min="13316" max="13317" width="13.375" style="2" customWidth="1"/>
    <col min="13318" max="13322" width="10.875" style="2"/>
    <col min="13323" max="13324" width="13.375" style="2" customWidth="1"/>
    <col min="13325" max="13568" width="10.875" style="2"/>
    <col min="13569" max="13569" width="13.375" style="2" customWidth="1"/>
    <col min="13570" max="13570" width="5.875" style="2" customWidth="1"/>
    <col min="13571" max="13571" width="19.625" style="2" customWidth="1"/>
    <col min="13572" max="13573" width="13.375" style="2" customWidth="1"/>
    <col min="13574" max="13578" width="10.875" style="2"/>
    <col min="13579" max="13580" width="13.375" style="2" customWidth="1"/>
    <col min="13581" max="13824" width="10.875" style="2"/>
    <col min="13825" max="13825" width="13.375" style="2" customWidth="1"/>
    <col min="13826" max="13826" width="5.875" style="2" customWidth="1"/>
    <col min="13827" max="13827" width="19.625" style="2" customWidth="1"/>
    <col min="13828" max="13829" width="13.375" style="2" customWidth="1"/>
    <col min="13830" max="13834" width="10.875" style="2"/>
    <col min="13835" max="13836" width="13.375" style="2" customWidth="1"/>
    <col min="13837" max="14080" width="10.875" style="2"/>
    <col min="14081" max="14081" width="13.375" style="2" customWidth="1"/>
    <col min="14082" max="14082" width="5.875" style="2" customWidth="1"/>
    <col min="14083" max="14083" width="19.625" style="2" customWidth="1"/>
    <col min="14084" max="14085" width="13.375" style="2" customWidth="1"/>
    <col min="14086" max="14090" width="10.875" style="2"/>
    <col min="14091" max="14092" width="13.375" style="2" customWidth="1"/>
    <col min="14093" max="14336" width="10.875" style="2"/>
    <col min="14337" max="14337" width="13.375" style="2" customWidth="1"/>
    <col min="14338" max="14338" width="5.875" style="2" customWidth="1"/>
    <col min="14339" max="14339" width="19.625" style="2" customWidth="1"/>
    <col min="14340" max="14341" width="13.375" style="2" customWidth="1"/>
    <col min="14342" max="14346" width="10.875" style="2"/>
    <col min="14347" max="14348" width="13.375" style="2" customWidth="1"/>
    <col min="14349" max="14592" width="10.875" style="2"/>
    <col min="14593" max="14593" width="13.375" style="2" customWidth="1"/>
    <col min="14594" max="14594" width="5.875" style="2" customWidth="1"/>
    <col min="14595" max="14595" width="19.625" style="2" customWidth="1"/>
    <col min="14596" max="14597" width="13.375" style="2" customWidth="1"/>
    <col min="14598" max="14602" width="10.875" style="2"/>
    <col min="14603" max="14604" width="13.375" style="2" customWidth="1"/>
    <col min="14605" max="14848" width="10.875" style="2"/>
    <col min="14849" max="14849" width="13.375" style="2" customWidth="1"/>
    <col min="14850" max="14850" width="5.875" style="2" customWidth="1"/>
    <col min="14851" max="14851" width="19.625" style="2" customWidth="1"/>
    <col min="14852" max="14853" width="13.375" style="2" customWidth="1"/>
    <col min="14854" max="14858" width="10.875" style="2"/>
    <col min="14859" max="14860" width="13.375" style="2" customWidth="1"/>
    <col min="14861" max="15104" width="10.875" style="2"/>
    <col min="15105" max="15105" width="13.375" style="2" customWidth="1"/>
    <col min="15106" max="15106" width="5.875" style="2" customWidth="1"/>
    <col min="15107" max="15107" width="19.625" style="2" customWidth="1"/>
    <col min="15108" max="15109" width="13.375" style="2" customWidth="1"/>
    <col min="15110" max="15114" width="10.875" style="2"/>
    <col min="15115" max="15116" width="13.375" style="2" customWidth="1"/>
    <col min="15117" max="15360" width="10.875" style="2"/>
    <col min="15361" max="15361" width="13.375" style="2" customWidth="1"/>
    <col min="15362" max="15362" width="5.875" style="2" customWidth="1"/>
    <col min="15363" max="15363" width="19.625" style="2" customWidth="1"/>
    <col min="15364" max="15365" width="13.375" style="2" customWidth="1"/>
    <col min="15366" max="15370" width="10.875" style="2"/>
    <col min="15371" max="15372" width="13.375" style="2" customWidth="1"/>
    <col min="15373" max="15616" width="10.875" style="2"/>
    <col min="15617" max="15617" width="13.375" style="2" customWidth="1"/>
    <col min="15618" max="15618" width="5.875" style="2" customWidth="1"/>
    <col min="15619" max="15619" width="19.625" style="2" customWidth="1"/>
    <col min="15620" max="15621" width="13.375" style="2" customWidth="1"/>
    <col min="15622" max="15626" width="10.875" style="2"/>
    <col min="15627" max="15628" width="13.375" style="2" customWidth="1"/>
    <col min="15629" max="15872" width="10.875" style="2"/>
    <col min="15873" max="15873" width="13.375" style="2" customWidth="1"/>
    <col min="15874" max="15874" width="5.875" style="2" customWidth="1"/>
    <col min="15875" max="15875" width="19.625" style="2" customWidth="1"/>
    <col min="15876" max="15877" width="13.375" style="2" customWidth="1"/>
    <col min="15878" max="15882" width="10.875" style="2"/>
    <col min="15883" max="15884" width="13.375" style="2" customWidth="1"/>
    <col min="15885" max="16128" width="10.875" style="2"/>
    <col min="16129" max="16129" width="13.375" style="2" customWidth="1"/>
    <col min="16130" max="16130" width="5.875" style="2" customWidth="1"/>
    <col min="16131" max="16131" width="19.625" style="2" customWidth="1"/>
    <col min="16132" max="16133" width="13.375" style="2" customWidth="1"/>
    <col min="16134" max="16138" width="10.875" style="2"/>
    <col min="16139" max="16140" width="13.375" style="2" customWidth="1"/>
    <col min="16141" max="16384" width="10.875" style="2"/>
  </cols>
  <sheetData>
    <row r="1" spans="1:12" x14ac:dyDescent="0.2">
      <c r="A1" s="1"/>
    </row>
    <row r="6" spans="1:12" x14ac:dyDescent="0.2">
      <c r="F6" s="3" t="s">
        <v>487</v>
      </c>
    </row>
    <row r="7" spans="1:12" x14ac:dyDescent="0.2">
      <c r="D7" s="3" t="s">
        <v>488</v>
      </c>
      <c r="F7" s="173"/>
      <c r="H7" s="1" t="s">
        <v>489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D9" s="7"/>
      <c r="E9" s="8"/>
      <c r="F9" s="8"/>
      <c r="G9" s="8"/>
      <c r="H9" s="8"/>
      <c r="I9" s="8"/>
      <c r="J9" s="8"/>
      <c r="K9" s="8"/>
      <c r="L9" s="8"/>
    </row>
    <row r="10" spans="1:12" x14ac:dyDescent="0.2">
      <c r="D10" s="37" t="s">
        <v>152</v>
      </c>
      <c r="E10" s="7"/>
      <c r="F10" s="37" t="s">
        <v>90</v>
      </c>
      <c r="G10" s="7"/>
      <c r="H10" s="37" t="s">
        <v>91</v>
      </c>
      <c r="I10" s="37" t="s">
        <v>92</v>
      </c>
      <c r="J10" s="37" t="s">
        <v>93</v>
      </c>
      <c r="K10" s="6" t="s">
        <v>490</v>
      </c>
      <c r="L10" s="6" t="s">
        <v>491</v>
      </c>
    </row>
    <row r="11" spans="1:12" x14ac:dyDescent="0.2">
      <c r="B11" s="8"/>
      <c r="C11" s="24" t="s">
        <v>492</v>
      </c>
      <c r="D11" s="17"/>
      <c r="E11" s="9" t="s">
        <v>89</v>
      </c>
      <c r="F11" s="9" t="s">
        <v>493</v>
      </c>
      <c r="G11" s="9" t="s">
        <v>494</v>
      </c>
      <c r="H11" s="9" t="s">
        <v>495</v>
      </c>
      <c r="I11" s="9" t="s">
        <v>496</v>
      </c>
      <c r="J11" s="9" t="s">
        <v>497</v>
      </c>
      <c r="K11" s="9" t="s">
        <v>498</v>
      </c>
      <c r="L11" s="9" t="s">
        <v>499</v>
      </c>
    </row>
    <row r="12" spans="1:12" x14ac:dyDescent="0.2">
      <c r="D12" s="7"/>
      <c r="H12" s="3" t="s">
        <v>500</v>
      </c>
    </row>
    <row r="13" spans="1:12" x14ac:dyDescent="0.2">
      <c r="C13" s="1" t="s">
        <v>501</v>
      </c>
      <c r="D13" s="22">
        <f t="shared" ref="D13:D18" si="0">SUM(E13:L13)</f>
        <v>501</v>
      </c>
      <c r="E13" s="13">
        <v>215</v>
      </c>
      <c r="F13" s="13">
        <v>32</v>
      </c>
      <c r="G13" s="13">
        <v>23</v>
      </c>
      <c r="H13" s="13">
        <v>29</v>
      </c>
      <c r="I13" s="13">
        <v>38</v>
      </c>
      <c r="J13" s="13">
        <v>41</v>
      </c>
      <c r="K13" s="13">
        <v>62</v>
      </c>
      <c r="L13" s="13">
        <v>61</v>
      </c>
    </row>
    <row r="14" spans="1:12" x14ac:dyDescent="0.2">
      <c r="C14" s="1" t="s">
        <v>502</v>
      </c>
      <c r="D14" s="22">
        <f t="shared" si="0"/>
        <v>604</v>
      </c>
      <c r="E14" s="13">
        <v>252</v>
      </c>
      <c r="F14" s="13">
        <v>35</v>
      </c>
      <c r="G14" s="13">
        <v>27</v>
      </c>
      <c r="H14" s="13">
        <v>47</v>
      </c>
      <c r="I14" s="13">
        <v>49</v>
      </c>
      <c r="J14" s="13">
        <v>52</v>
      </c>
      <c r="K14" s="13">
        <v>72</v>
      </c>
      <c r="L14" s="13">
        <v>70</v>
      </c>
    </row>
    <row r="15" spans="1:12" x14ac:dyDescent="0.2">
      <c r="C15" s="1" t="s">
        <v>503</v>
      </c>
      <c r="D15" s="22">
        <f t="shared" si="0"/>
        <v>630</v>
      </c>
      <c r="E15" s="13">
        <v>275</v>
      </c>
      <c r="F15" s="13">
        <v>41</v>
      </c>
      <c r="G15" s="13">
        <v>29</v>
      </c>
      <c r="H15" s="13">
        <v>46</v>
      </c>
      <c r="I15" s="13">
        <v>48</v>
      </c>
      <c r="J15" s="13">
        <v>55</v>
      </c>
      <c r="K15" s="13">
        <v>74</v>
      </c>
      <c r="L15" s="13">
        <v>62</v>
      </c>
    </row>
    <row r="16" spans="1:12" x14ac:dyDescent="0.2">
      <c r="C16" s="1" t="s">
        <v>504</v>
      </c>
      <c r="D16" s="22">
        <f t="shared" si="0"/>
        <v>627</v>
      </c>
      <c r="E16" s="13">
        <v>271</v>
      </c>
      <c r="F16" s="13">
        <v>43</v>
      </c>
      <c r="G16" s="13">
        <v>30</v>
      </c>
      <c r="H16" s="13">
        <v>43</v>
      </c>
      <c r="I16" s="13">
        <v>47</v>
      </c>
      <c r="J16" s="13">
        <v>54</v>
      </c>
      <c r="K16" s="13">
        <v>78</v>
      </c>
      <c r="L16" s="13">
        <v>61</v>
      </c>
    </row>
    <row r="17" spans="2:12" x14ac:dyDescent="0.2">
      <c r="C17" s="1" t="s">
        <v>505</v>
      </c>
      <c r="D17" s="22">
        <f t="shared" si="0"/>
        <v>641</v>
      </c>
      <c r="E17" s="13">
        <v>272</v>
      </c>
      <c r="F17" s="13">
        <v>38</v>
      </c>
      <c r="G17" s="13">
        <v>32</v>
      </c>
      <c r="H17" s="13">
        <v>44</v>
      </c>
      <c r="I17" s="13">
        <v>43</v>
      </c>
      <c r="J17" s="13">
        <v>63</v>
      </c>
      <c r="K17" s="13">
        <v>88</v>
      </c>
      <c r="L17" s="13">
        <v>61</v>
      </c>
    </row>
    <row r="18" spans="2:12" x14ac:dyDescent="0.2">
      <c r="C18" s="1" t="s">
        <v>506</v>
      </c>
      <c r="D18" s="22">
        <f t="shared" si="0"/>
        <v>623</v>
      </c>
      <c r="E18" s="13">
        <v>274</v>
      </c>
      <c r="F18" s="13">
        <v>36</v>
      </c>
      <c r="G18" s="13">
        <v>27</v>
      </c>
      <c r="H18" s="13">
        <v>48</v>
      </c>
      <c r="I18" s="13">
        <v>42</v>
      </c>
      <c r="J18" s="13">
        <v>58</v>
      </c>
      <c r="K18" s="13">
        <v>83</v>
      </c>
      <c r="L18" s="13">
        <v>55</v>
      </c>
    </row>
    <row r="19" spans="2:12" x14ac:dyDescent="0.2">
      <c r="D19" s="7"/>
    </row>
    <row r="20" spans="2:12" x14ac:dyDescent="0.2">
      <c r="B20" s="16"/>
      <c r="C20" s="1" t="s">
        <v>507</v>
      </c>
      <c r="D20" s="22">
        <f>SUM(E20:L20)</f>
        <v>622</v>
      </c>
      <c r="E20" s="13">
        <v>280</v>
      </c>
      <c r="F20" s="13">
        <v>33</v>
      </c>
      <c r="G20" s="13">
        <v>27</v>
      </c>
      <c r="H20" s="13">
        <v>47</v>
      </c>
      <c r="I20" s="13">
        <v>41</v>
      </c>
      <c r="J20" s="13">
        <v>51</v>
      </c>
      <c r="K20" s="13">
        <v>86</v>
      </c>
      <c r="L20" s="13">
        <v>57</v>
      </c>
    </row>
    <row r="21" spans="2:12" x14ac:dyDescent="0.2">
      <c r="B21" s="16"/>
      <c r="C21" s="1" t="s">
        <v>508</v>
      </c>
      <c r="D21" s="22">
        <f>SUM(E21:L21)</f>
        <v>616</v>
      </c>
      <c r="E21" s="18">
        <v>281</v>
      </c>
      <c r="F21" s="18">
        <v>30</v>
      </c>
      <c r="G21" s="18">
        <v>29</v>
      </c>
      <c r="H21" s="18">
        <v>45</v>
      </c>
      <c r="I21" s="18">
        <v>38</v>
      </c>
      <c r="J21" s="18">
        <v>52</v>
      </c>
      <c r="K21" s="18">
        <v>84</v>
      </c>
      <c r="L21" s="18">
        <v>57</v>
      </c>
    </row>
    <row r="22" spans="2:12" x14ac:dyDescent="0.2">
      <c r="B22" s="16"/>
      <c r="C22" s="1" t="s">
        <v>509</v>
      </c>
      <c r="D22" s="22">
        <f>SUM(E22:L22)</f>
        <v>584</v>
      </c>
      <c r="E22" s="13">
        <v>268</v>
      </c>
      <c r="F22" s="13">
        <v>29</v>
      </c>
      <c r="G22" s="13">
        <v>29</v>
      </c>
      <c r="H22" s="13">
        <v>38</v>
      </c>
      <c r="I22" s="13">
        <v>38</v>
      </c>
      <c r="J22" s="13">
        <v>49</v>
      </c>
      <c r="K22" s="13">
        <v>82</v>
      </c>
      <c r="L22" s="13">
        <v>51</v>
      </c>
    </row>
    <row r="23" spans="2:12" x14ac:dyDescent="0.2">
      <c r="B23" s="16"/>
      <c r="C23" s="3" t="s">
        <v>510</v>
      </c>
      <c r="D23" s="15">
        <f>SUM(D25:D38)</f>
        <v>586</v>
      </c>
      <c r="E23" s="85">
        <f t="shared" ref="E23:L23" si="1">SUM(E25:E38)</f>
        <v>273</v>
      </c>
      <c r="F23" s="85">
        <f t="shared" si="1"/>
        <v>29</v>
      </c>
      <c r="G23" s="85">
        <f t="shared" si="1"/>
        <v>29</v>
      </c>
      <c r="H23" s="85">
        <f t="shared" si="1"/>
        <v>38</v>
      </c>
      <c r="I23" s="85">
        <f t="shared" si="1"/>
        <v>37</v>
      </c>
      <c r="J23" s="85">
        <f t="shared" si="1"/>
        <v>47</v>
      </c>
      <c r="K23" s="85">
        <f t="shared" si="1"/>
        <v>83</v>
      </c>
      <c r="L23" s="85">
        <f t="shared" si="1"/>
        <v>50</v>
      </c>
    </row>
    <row r="24" spans="2:12" x14ac:dyDescent="0.2">
      <c r="D24" s="7"/>
      <c r="E24" s="13"/>
      <c r="F24" s="13"/>
      <c r="G24" s="13"/>
      <c r="H24" s="13"/>
      <c r="I24" s="13"/>
      <c r="J24" s="13"/>
      <c r="K24" s="13"/>
      <c r="L24" s="13"/>
    </row>
    <row r="25" spans="2:12" x14ac:dyDescent="0.2">
      <c r="B25" s="1" t="s">
        <v>263</v>
      </c>
      <c r="D25" s="22">
        <f>SUM(E25:L25)</f>
        <v>4</v>
      </c>
      <c r="E25" s="19">
        <v>1</v>
      </c>
      <c r="F25" s="19" t="s">
        <v>37</v>
      </c>
      <c r="G25" s="19" t="s">
        <v>37</v>
      </c>
      <c r="H25" s="19" t="s">
        <v>37</v>
      </c>
      <c r="I25" s="19" t="s">
        <v>37</v>
      </c>
      <c r="J25" s="13">
        <v>1</v>
      </c>
      <c r="K25" s="13">
        <v>1</v>
      </c>
      <c r="L25" s="13">
        <v>1</v>
      </c>
    </row>
    <row r="26" spans="2:12" x14ac:dyDescent="0.2">
      <c r="B26" s="1" t="s">
        <v>265</v>
      </c>
      <c r="D26" s="22">
        <f>SUM(E26:L26)</f>
        <v>13</v>
      </c>
      <c r="E26" s="13">
        <v>8</v>
      </c>
      <c r="F26" s="13">
        <v>1</v>
      </c>
      <c r="G26" s="19" t="s">
        <v>37</v>
      </c>
      <c r="H26" s="19" t="s">
        <v>37</v>
      </c>
      <c r="I26" s="13">
        <v>2</v>
      </c>
      <c r="J26" s="13">
        <v>1</v>
      </c>
      <c r="K26" s="13">
        <v>1</v>
      </c>
      <c r="L26" s="19" t="s">
        <v>37</v>
      </c>
    </row>
    <row r="27" spans="2:12" x14ac:dyDescent="0.2">
      <c r="B27" s="1" t="s">
        <v>266</v>
      </c>
      <c r="D27" s="22">
        <f>SUM(E27:L27)</f>
        <v>108</v>
      </c>
      <c r="E27" s="13">
        <v>49</v>
      </c>
      <c r="F27" s="13">
        <v>9</v>
      </c>
      <c r="G27" s="13">
        <v>6</v>
      </c>
      <c r="H27" s="13">
        <v>11</v>
      </c>
      <c r="I27" s="13">
        <v>9</v>
      </c>
      <c r="J27" s="13">
        <v>11</v>
      </c>
      <c r="K27" s="13">
        <v>11</v>
      </c>
      <c r="L27" s="13">
        <v>2</v>
      </c>
    </row>
    <row r="28" spans="2:12" x14ac:dyDescent="0.2">
      <c r="B28" s="1" t="s">
        <v>511</v>
      </c>
      <c r="D28" s="22">
        <f>SUM(E28:L28)</f>
        <v>13</v>
      </c>
      <c r="E28" s="13">
        <v>7</v>
      </c>
      <c r="F28" s="13">
        <v>1</v>
      </c>
      <c r="G28" s="19" t="s">
        <v>37</v>
      </c>
      <c r="H28" s="13">
        <v>1</v>
      </c>
      <c r="I28" s="19" t="s">
        <v>37</v>
      </c>
      <c r="J28" s="13">
        <v>1</v>
      </c>
      <c r="K28" s="13">
        <v>1</v>
      </c>
      <c r="L28" s="13">
        <v>2</v>
      </c>
    </row>
    <row r="29" spans="2:12" x14ac:dyDescent="0.2">
      <c r="D29" s="7"/>
    </row>
    <row r="30" spans="2:12" x14ac:dyDescent="0.2">
      <c r="B30" s="1" t="s">
        <v>512</v>
      </c>
      <c r="D30" s="22">
        <f>SUM(E30:L30)</f>
        <v>115</v>
      </c>
      <c r="E30" s="13">
        <v>57</v>
      </c>
      <c r="F30" s="13">
        <v>7</v>
      </c>
      <c r="G30" s="13">
        <v>3</v>
      </c>
      <c r="H30" s="13">
        <v>6</v>
      </c>
      <c r="I30" s="13">
        <v>3</v>
      </c>
      <c r="J30" s="13">
        <v>5</v>
      </c>
      <c r="K30" s="13">
        <v>23</v>
      </c>
      <c r="L30" s="13">
        <v>11</v>
      </c>
    </row>
    <row r="31" spans="2:12" x14ac:dyDescent="0.2">
      <c r="B31" s="1" t="s">
        <v>291</v>
      </c>
      <c r="D31" s="22">
        <f>SUM(E31:L31)</f>
        <v>32</v>
      </c>
      <c r="E31" s="13">
        <v>23</v>
      </c>
      <c r="F31" s="13">
        <v>1</v>
      </c>
      <c r="G31" s="13">
        <v>1</v>
      </c>
      <c r="H31" s="19" t="s">
        <v>37</v>
      </c>
      <c r="I31" s="13">
        <v>1</v>
      </c>
      <c r="J31" s="13">
        <v>1</v>
      </c>
      <c r="K31" s="13">
        <v>3</v>
      </c>
      <c r="L31" s="13">
        <v>2</v>
      </c>
    </row>
    <row r="32" spans="2:12" x14ac:dyDescent="0.2">
      <c r="B32" s="1" t="s">
        <v>513</v>
      </c>
      <c r="D32" s="22">
        <f>SUM(E32:L32)</f>
        <v>50</v>
      </c>
      <c r="E32" s="13">
        <v>36</v>
      </c>
      <c r="F32" s="13">
        <v>1</v>
      </c>
      <c r="G32" s="13">
        <v>2</v>
      </c>
      <c r="H32" s="13">
        <v>1</v>
      </c>
      <c r="I32" s="13">
        <v>3</v>
      </c>
      <c r="J32" s="13">
        <v>1</v>
      </c>
      <c r="K32" s="13">
        <v>3</v>
      </c>
      <c r="L32" s="13">
        <v>3</v>
      </c>
    </row>
    <row r="33" spans="2:12" x14ac:dyDescent="0.2">
      <c r="B33" s="1" t="s">
        <v>293</v>
      </c>
      <c r="D33" s="22">
        <f>SUM(E33:L33)</f>
        <v>2</v>
      </c>
      <c r="E33" s="13">
        <v>2</v>
      </c>
      <c r="F33" s="19" t="s">
        <v>37</v>
      </c>
      <c r="G33" s="19" t="s">
        <v>37</v>
      </c>
      <c r="H33" s="19" t="s">
        <v>37</v>
      </c>
      <c r="I33" s="19" t="s">
        <v>37</v>
      </c>
      <c r="J33" s="19" t="s">
        <v>37</v>
      </c>
      <c r="K33" s="19" t="s">
        <v>37</v>
      </c>
      <c r="L33" s="19" t="s">
        <v>37</v>
      </c>
    </row>
    <row r="34" spans="2:12" x14ac:dyDescent="0.2">
      <c r="D34" s="7"/>
    </row>
    <row r="35" spans="2:12" x14ac:dyDescent="0.2">
      <c r="B35" s="1" t="s">
        <v>294</v>
      </c>
      <c r="D35" s="22">
        <f>SUM(E34:L35)</f>
        <v>156</v>
      </c>
      <c r="E35" s="13">
        <v>67</v>
      </c>
      <c r="F35" s="13">
        <v>4</v>
      </c>
      <c r="G35" s="13">
        <v>9</v>
      </c>
      <c r="H35" s="13">
        <v>12</v>
      </c>
      <c r="I35" s="13">
        <v>11</v>
      </c>
      <c r="J35" s="13">
        <v>12</v>
      </c>
      <c r="K35" s="13">
        <v>25</v>
      </c>
      <c r="L35" s="13">
        <v>16</v>
      </c>
    </row>
    <row r="36" spans="2:12" x14ac:dyDescent="0.2">
      <c r="B36" s="1" t="s">
        <v>514</v>
      </c>
      <c r="D36" s="22">
        <f>SUM(E36:L36)</f>
        <v>26</v>
      </c>
      <c r="E36" s="13">
        <v>14</v>
      </c>
      <c r="F36" s="13">
        <v>1</v>
      </c>
      <c r="G36" s="13">
        <v>1</v>
      </c>
      <c r="H36" s="19" t="s">
        <v>37</v>
      </c>
      <c r="I36" s="13">
        <v>1</v>
      </c>
      <c r="J36" s="13">
        <v>2</v>
      </c>
      <c r="K36" s="13">
        <v>5</v>
      </c>
      <c r="L36" s="13">
        <v>2</v>
      </c>
    </row>
    <row r="37" spans="2:12" x14ac:dyDescent="0.2">
      <c r="B37" s="1" t="s">
        <v>515</v>
      </c>
      <c r="D37" s="22">
        <f>SUM(E37:L37)</f>
        <v>59</v>
      </c>
      <c r="E37" s="13">
        <v>5</v>
      </c>
      <c r="F37" s="13">
        <v>4</v>
      </c>
      <c r="G37" s="13">
        <v>7</v>
      </c>
      <c r="H37" s="13">
        <v>7</v>
      </c>
      <c r="I37" s="13">
        <v>7</v>
      </c>
      <c r="J37" s="13">
        <v>12</v>
      </c>
      <c r="K37" s="13">
        <v>9</v>
      </c>
      <c r="L37" s="13">
        <v>8</v>
      </c>
    </row>
    <row r="38" spans="2:12" x14ac:dyDescent="0.2">
      <c r="B38" s="1" t="s">
        <v>516</v>
      </c>
      <c r="D38" s="22">
        <f>SUM(E38:L38)</f>
        <v>8</v>
      </c>
      <c r="E38" s="13">
        <v>4</v>
      </c>
      <c r="F38" s="19" t="s">
        <v>37</v>
      </c>
      <c r="G38" s="19" t="s">
        <v>37</v>
      </c>
      <c r="H38" s="19" t="s">
        <v>37</v>
      </c>
      <c r="I38" s="19" t="s">
        <v>37</v>
      </c>
      <c r="J38" s="19" t="s">
        <v>37</v>
      </c>
      <c r="K38" s="13">
        <v>1</v>
      </c>
      <c r="L38" s="13">
        <v>3</v>
      </c>
    </row>
    <row r="39" spans="2:12" x14ac:dyDescent="0.2">
      <c r="B39" s="8"/>
      <c r="C39" s="8"/>
      <c r="D39" s="17"/>
      <c r="E39" s="8"/>
      <c r="F39" s="8"/>
      <c r="G39" s="8"/>
      <c r="H39" s="8"/>
      <c r="I39" s="8"/>
      <c r="J39" s="8"/>
      <c r="K39" s="8"/>
      <c r="L39" s="8"/>
    </row>
    <row r="40" spans="2:12" x14ac:dyDescent="0.2">
      <c r="D40" s="7"/>
      <c r="E40" s="8"/>
      <c r="F40" s="8"/>
      <c r="G40" s="8"/>
      <c r="H40" s="8"/>
      <c r="I40" s="8"/>
      <c r="J40" s="8"/>
      <c r="K40" s="8"/>
      <c r="L40" s="8"/>
    </row>
    <row r="41" spans="2:12" x14ac:dyDescent="0.2">
      <c r="D41" s="37" t="s">
        <v>152</v>
      </c>
      <c r="E41" s="7"/>
      <c r="F41" s="37" t="s">
        <v>90</v>
      </c>
      <c r="G41" s="7"/>
      <c r="H41" s="37" t="s">
        <v>91</v>
      </c>
      <c r="I41" s="37" t="s">
        <v>92</v>
      </c>
      <c r="J41" s="37" t="s">
        <v>93</v>
      </c>
      <c r="K41" s="6" t="s">
        <v>490</v>
      </c>
      <c r="L41" s="6" t="s">
        <v>491</v>
      </c>
    </row>
    <row r="42" spans="2:12" x14ac:dyDescent="0.2">
      <c r="B42" s="8"/>
      <c r="C42" s="24" t="s">
        <v>492</v>
      </c>
      <c r="D42" s="17"/>
      <c r="E42" s="9" t="s">
        <v>89</v>
      </c>
      <c r="F42" s="9" t="s">
        <v>493</v>
      </c>
      <c r="G42" s="9" t="s">
        <v>494</v>
      </c>
      <c r="H42" s="9" t="s">
        <v>495</v>
      </c>
      <c r="I42" s="9" t="s">
        <v>496</v>
      </c>
      <c r="J42" s="9" t="s">
        <v>497</v>
      </c>
      <c r="K42" s="9" t="s">
        <v>498</v>
      </c>
      <c r="L42" s="9" t="s">
        <v>499</v>
      </c>
    </row>
    <row r="43" spans="2:12" x14ac:dyDescent="0.2">
      <c r="D43" s="7"/>
      <c r="H43" s="3" t="s">
        <v>517</v>
      </c>
      <c r="I43" s="3" t="s">
        <v>518</v>
      </c>
    </row>
    <row r="44" spans="2:12" x14ac:dyDescent="0.2">
      <c r="C44" s="1" t="s">
        <v>519</v>
      </c>
      <c r="D44" s="22">
        <f t="shared" ref="D44:D49" si="2">SUM(E44:L44)</f>
        <v>88875</v>
      </c>
      <c r="E44" s="13">
        <v>50057</v>
      </c>
      <c r="F44" s="13">
        <v>5861</v>
      </c>
      <c r="G44" s="13">
        <v>2194</v>
      </c>
      <c r="H44" s="13">
        <v>4455</v>
      </c>
      <c r="I44" s="13">
        <v>5761</v>
      </c>
      <c r="J44" s="13">
        <v>4596</v>
      </c>
      <c r="K44" s="13">
        <v>8425</v>
      </c>
      <c r="L44" s="13">
        <v>7526</v>
      </c>
    </row>
    <row r="45" spans="2:12" x14ac:dyDescent="0.2">
      <c r="C45" s="1" t="s">
        <v>520</v>
      </c>
      <c r="D45" s="22">
        <f t="shared" si="2"/>
        <v>94836</v>
      </c>
      <c r="E45" s="13">
        <v>52893</v>
      </c>
      <c r="F45" s="13">
        <v>5754</v>
      </c>
      <c r="G45" s="13">
        <v>2218</v>
      </c>
      <c r="H45" s="13">
        <v>5801</v>
      </c>
      <c r="I45" s="13">
        <v>6477</v>
      </c>
      <c r="J45" s="13">
        <v>5895</v>
      </c>
      <c r="K45" s="13">
        <v>8881</v>
      </c>
      <c r="L45" s="13">
        <v>6917</v>
      </c>
    </row>
    <row r="46" spans="2:12" x14ac:dyDescent="0.2">
      <c r="C46" s="1" t="s">
        <v>503</v>
      </c>
      <c r="D46" s="22">
        <f t="shared" si="2"/>
        <v>91866</v>
      </c>
      <c r="E46" s="13">
        <v>50334</v>
      </c>
      <c r="F46" s="13">
        <v>5994</v>
      </c>
      <c r="G46" s="13">
        <v>2246</v>
      </c>
      <c r="H46" s="13">
        <v>5475</v>
      </c>
      <c r="I46" s="13">
        <v>5874</v>
      </c>
      <c r="J46" s="13">
        <v>6317</v>
      </c>
      <c r="K46" s="13">
        <v>8855</v>
      </c>
      <c r="L46" s="13">
        <v>6771</v>
      </c>
    </row>
    <row r="47" spans="2:12" x14ac:dyDescent="0.2">
      <c r="C47" s="1" t="s">
        <v>504</v>
      </c>
      <c r="D47" s="22">
        <f t="shared" si="2"/>
        <v>86005</v>
      </c>
      <c r="E47" s="13">
        <v>49120</v>
      </c>
      <c r="F47" s="13">
        <v>5557</v>
      </c>
      <c r="G47" s="13">
        <v>2420</v>
      </c>
      <c r="H47" s="13">
        <v>4577</v>
      </c>
      <c r="I47" s="13">
        <v>5201</v>
      </c>
      <c r="J47" s="13">
        <v>5352</v>
      </c>
      <c r="K47" s="13">
        <v>8540</v>
      </c>
      <c r="L47" s="13">
        <v>5238</v>
      </c>
    </row>
    <row r="48" spans="2:12" x14ac:dyDescent="0.2">
      <c r="C48" s="1" t="s">
        <v>505</v>
      </c>
      <c r="D48" s="22">
        <f t="shared" si="2"/>
        <v>79444</v>
      </c>
      <c r="E48" s="13">
        <v>45650</v>
      </c>
      <c r="F48" s="13">
        <v>4826</v>
      </c>
      <c r="G48" s="13">
        <v>2696</v>
      </c>
      <c r="H48" s="13">
        <v>4042</v>
      </c>
      <c r="I48" s="13">
        <v>4264</v>
      </c>
      <c r="J48" s="13">
        <v>5315</v>
      </c>
      <c r="K48" s="13">
        <v>8083</v>
      </c>
      <c r="L48" s="13">
        <v>4568</v>
      </c>
    </row>
    <row r="49" spans="2:12" x14ac:dyDescent="0.2">
      <c r="C49" s="1" t="s">
        <v>506</v>
      </c>
      <c r="D49" s="22">
        <f t="shared" si="2"/>
        <v>78853</v>
      </c>
      <c r="E49" s="13">
        <v>48036</v>
      </c>
      <c r="F49" s="13">
        <v>3236</v>
      </c>
      <c r="G49" s="13">
        <v>2540</v>
      </c>
      <c r="H49" s="13">
        <v>4573</v>
      </c>
      <c r="I49" s="13">
        <v>4331</v>
      </c>
      <c r="J49" s="13">
        <v>4890</v>
      </c>
      <c r="K49" s="13">
        <v>7513</v>
      </c>
      <c r="L49" s="13">
        <v>3734</v>
      </c>
    </row>
    <row r="50" spans="2:12" x14ac:dyDescent="0.2">
      <c r="C50" s="1"/>
      <c r="D50" s="22"/>
      <c r="E50" s="13"/>
      <c r="F50" s="13"/>
      <c r="G50" s="13"/>
      <c r="H50" s="13"/>
      <c r="I50" s="13"/>
      <c r="J50" s="13"/>
      <c r="K50" s="13"/>
      <c r="L50" s="13"/>
    </row>
    <row r="51" spans="2:12" x14ac:dyDescent="0.2">
      <c r="B51" s="16"/>
      <c r="C51" s="1" t="s">
        <v>507</v>
      </c>
      <c r="D51" s="22">
        <f>SUM(E51:L51)</f>
        <v>70913</v>
      </c>
      <c r="E51" s="13">
        <v>42194</v>
      </c>
      <c r="F51" s="13">
        <v>3116</v>
      </c>
      <c r="G51" s="13">
        <v>2792</v>
      </c>
      <c r="H51" s="13">
        <v>4259</v>
      </c>
      <c r="I51" s="13">
        <v>3912</v>
      </c>
      <c r="J51" s="13">
        <v>4517</v>
      </c>
      <c r="K51" s="13">
        <v>6671</v>
      </c>
      <c r="L51" s="13">
        <v>3452</v>
      </c>
    </row>
    <row r="52" spans="2:12" x14ac:dyDescent="0.2">
      <c r="B52" s="16"/>
      <c r="C52" s="1" t="s">
        <v>521</v>
      </c>
      <c r="D52" s="22">
        <f>SUM(E52:L52)</f>
        <v>68058</v>
      </c>
      <c r="E52" s="18">
        <v>39930</v>
      </c>
      <c r="F52" s="18">
        <v>2844</v>
      </c>
      <c r="G52" s="18">
        <v>2797</v>
      </c>
      <c r="H52" s="18">
        <v>4146</v>
      </c>
      <c r="I52" s="18">
        <v>3841</v>
      </c>
      <c r="J52" s="18">
        <v>4429</v>
      </c>
      <c r="K52" s="18">
        <v>6596</v>
      </c>
      <c r="L52" s="18">
        <v>3475</v>
      </c>
    </row>
    <row r="53" spans="2:12" x14ac:dyDescent="0.2">
      <c r="B53" s="16"/>
      <c r="C53" s="1" t="s">
        <v>522</v>
      </c>
      <c r="D53" s="22">
        <f>SUM(E53:L53)</f>
        <v>64761</v>
      </c>
      <c r="E53" s="18">
        <v>37725</v>
      </c>
      <c r="F53" s="13">
        <v>2777</v>
      </c>
      <c r="G53" s="13">
        <v>3112</v>
      </c>
      <c r="H53" s="13">
        <v>3654</v>
      </c>
      <c r="I53" s="13">
        <v>3713</v>
      </c>
      <c r="J53" s="13">
        <v>4317</v>
      </c>
      <c r="K53" s="13">
        <v>6430</v>
      </c>
      <c r="L53" s="13">
        <v>3033</v>
      </c>
    </row>
    <row r="54" spans="2:12" x14ac:dyDescent="0.2">
      <c r="B54" s="16"/>
      <c r="C54" s="3" t="s">
        <v>523</v>
      </c>
      <c r="D54" s="15">
        <f>SUM(E54:L54)</f>
        <v>61338</v>
      </c>
      <c r="E54" s="16">
        <f>SUM(E56:E69)</f>
        <v>35245</v>
      </c>
      <c r="F54" s="16">
        <f t="shared" ref="F54:L54" si="3">SUM(F56:F69)</f>
        <v>2531</v>
      </c>
      <c r="G54" s="16">
        <f t="shared" si="3"/>
        <v>3039</v>
      </c>
      <c r="H54" s="16">
        <f t="shared" si="3"/>
        <v>3486</v>
      </c>
      <c r="I54" s="16">
        <f t="shared" si="3"/>
        <v>3652</v>
      </c>
      <c r="J54" s="16">
        <f t="shared" si="3"/>
        <v>4103</v>
      </c>
      <c r="K54" s="16">
        <f t="shared" si="3"/>
        <v>6319</v>
      </c>
      <c r="L54" s="16">
        <f t="shared" si="3"/>
        <v>2963</v>
      </c>
    </row>
    <row r="55" spans="2:12" x14ac:dyDescent="0.2">
      <c r="D55" s="7"/>
    </row>
    <row r="56" spans="2:12" x14ac:dyDescent="0.2">
      <c r="B56" s="1" t="s">
        <v>263</v>
      </c>
      <c r="D56" s="22">
        <f>SUM(E56:L56)</f>
        <v>86</v>
      </c>
      <c r="E56" s="19">
        <v>5</v>
      </c>
      <c r="F56" s="19" t="s">
        <v>37</v>
      </c>
      <c r="G56" s="19" t="s">
        <v>37</v>
      </c>
      <c r="H56" s="19" t="s">
        <v>37</v>
      </c>
      <c r="I56" s="19" t="s">
        <v>37</v>
      </c>
      <c r="J56" s="13">
        <v>43</v>
      </c>
      <c r="K56" s="13">
        <v>23</v>
      </c>
      <c r="L56" s="13">
        <v>15</v>
      </c>
    </row>
    <row r="57" spans="2:12" x14ac:dyDescent="0.2">
      <c r="B57" s="1" t="s">
        <v>265</v>
      </c>
      <c r="D57" s="22">
        <f>SUM(E57:L57)</f>
        <v>1708</v>
      </c>
      <c r="E57" s="13">
        <v>1523</v>
      </c>
      <c r="F57" s="13">
        <v>28</v>
      </c>
      <c r="G57" s="19" t="s">
        <v>37</v>
      </c>
      <c r="H57" s="19" t="s">
        <v>37</v>
      </c>
      <c r="I57" s="13">
        <v>70</v>
      </c>
      <c r="J57" s="13">
        <v>41</v>
      </c>
      <c r="K57" s="13">
        <v>46</v>
      </c>
      <c r="L57" s="19" t="s">
        <v>37</v>
      </c>
    </row>
    <row r="58" spans="2:12" x14ac:dyDescent="0.2">
      <c r="B58" s="1" t="s">
        <v>266</v>
      </c>
      <c r="D58" s="22">
        <f>SUM(E58:L58)</f>
        <v>12209</v>
      </c>
      <c r="E58" s="13">
        <v>8733</v>
      </c>
      <c r="F58" s="13">
        <v>732</v>
      </c>
      <c r="G58" s="13">
        <v>530</v>
      </c>
      <c r="H58" s="13">
        <v>430</v>
      </c>
      <c r="I58" s="13">
        <v>916</v>
      </c>
      <c r="J58" s="13">
        <v>561</v>
      </c>
      <c r="K58" s="13">
        <v>296</v>
      </c>
      <c r="L58" s="13">
        <v>11</v>
      </c>
    </row>
    <row r="59" spans="2:12" x14ac:dyDescent="0.2">
      <c r="B59" s="1" t="s">
        <v>511</v>
      </c>
      <c r="D59" s="22">
        <f>SUM(E59:L59)</f>
        <v>2321</v>
      </c>
      <c r="E59" s="13">
        <v>1392</v>
      </c>
      <c r="F59" s="13">
        <v>183</v>
      </c>
      <c r="G59" s="19" t="s">
        <v>37</v>
      </c>
      <c r="H59" s="13">
        <v>139</v>
      </c>
      <c r="I59" s="19" t="s">
        <v>37</v>
      </c>
      <c r="J59" s="13">
        <v>123</v>
      </c>
      <c r="K59" s="13">
        <v>306</v>
      </c>
      <c r="L59" s="13">
        <v>178</v>
      </c>
    </row>
    <row r="60" spans="2:12" x14ac:dyDescent="0.2">
      <c r="D60" s="7"/>
    </row>
    <row r="61" spans="2:12" x14ac:dyDescent="0.2">
      <c r="B61" s="1" t="s">
        <v>512</v>
      </c>
      <c r="D61" s="22">
        <f>SUM(E61:L61)</f>
        <v>7245</v>
      </c>
      <c r="E61" s="13">
        <v>4205</v>
      </c>
      <c r="F61" s="13">
        <v>248</v>
      </c>
      <c r="G61" s="13">
        <v>119</v>
      </c>
      <c r="H61" s="13">
        <v>512</v>
      </c>
      <c r="I61" s="13">
        <v>367</v>
      </c>
      <c r="J61" s="13">
        <v>188</v>
      </c>
      <c r="K61" s="13">
        <v>1029</v>
      </c>
      <c r="L61" s="13">
        <v>577</v>
      </c>
    </row>
    <row r="62" spans="2:12" x14ac:dyDescent="0.2">
      <c r="B62" s="1" t="s">
        <v>291</v>
      </c>
      <c r="D62" s="22">
        <f>SUM(E62:L62)</f>
        <v>3739</v>
      </c>
      <c r="E62" s="13">
        <v>3565</v>
      </c>
      <c r="F62" s="13">
        <v>13</v>
      </c>
      <c r="G62" s="13">
        <v>7</v>
      </c>
      <c r="H62" s="19" t="s">
        <v>37</v>
      </c>
      <c r="I62" s="13">
        <v>18</v>
      </c>
      <c r="J62" s="13">
        <v>25</v>
      </c>
      <c r="K62" s="13">
        <v>45</v>
      </c>
      <c r="L62" s="13">
        <v>66</v>
      </c>
    </row>
    <row r="63" spans="2:12" x14ac:dyDescent="0.2">
      <c r="B63" s="1" t="s">
        <v>513</v>
      </c>
      <c r="D63" s="22">
        <f>SUM(E63:L63)</f>
        <v>5739</v>
      </c>
      <c r="E63" s="13">
        <v>5476</v>
      </c>
      <c r="F63" s="13">
        <v>5</v>
      </c>
      <c r="G63" s="13">
        <v>10</v>
      </c>
      <c r="H63" s="13">
        <v>5</v>
      </c>
      <c r="I63" s="13">
        <v>74</v>
      </c>
      <c r="J63" s="13">
        <v>7</v>
      </c>
      <c r="K63" s="13">
        <v>25</v>
      </c>
      <c r="L63" s="13">
        <v>137</v>
      </c>
    </row>
    <row r="64" spans="2:12" x14ac:dyDescent="0.2">
      <c r="B64" s="1" t="s">
        <v>293</v>
      </c>
      <c r="D64" s="22">
        <f>SUM(E64:L64)</f>
        <v>24</v>
      </c>
      <c r="E64" s="13">
        <v>24</v>
      </c>
      <c r="F64" s="19" t="s">
        <v>37</v>
      </c>
      <c r="G64" s="19" t="s">
        <v>37</v>
      </c>
      <c r="H64" s="19" t="s">
        <v>37</v>
      </c>
      <c r="I64" s="19" t="s">
        <v>37</v>
      </c>
      <c r="J64" s="19" t="s">
        <v>37</v>
      </c>
      <c r="K64" s="19" t="s">
        <v>37</v>
      </c>
      <c r="L64" s="19" t="s">
        <v>37</v>
      </c>
    </row>
    <row r="65" spans="1:12" x14ac:dyDescent="0.2">
      <c r="D65" s="7"/>
    </row>
    <row r="66" spans="1:12" x14ac:dyDescent="0.2">
      <c r="B66" s="1" t="s">
        <v>294</v>
      </c>
      <c r="D66" s="22">
        <f>SUM(E66:L66)</f>
        <v>14596</v>
      </c>
      <c r="E66" s="13">
        <v>5509</v>
      </c>
      <c r="F66" s="13">
        <v>459</v>
      </c>
      <c r="G66" s="13">
        <v>1475</v>
      </c>
      <c r="H66" s="13">
        <v>1034</v>
      </c>
      <c r="I66" s="13">
        <v>901</v>
      </c>
      <c r="J66" s="13">
        <v>1830</v>
      </c>
      <c r="K66" s="13">
        <v>2689</v>
      </c>
      <c r="L66" s="13">
        <v>699</v>
      </c>
    </row>
    <row r="67" spans="1:12" x14ac:dyDescent="0.2">
      <c r="B67" s="1" t="s">
        <v>514</v>
      </c>
      <c r="D67" s="22">
        <f>SUM(E67:L67)</f>
        <v>1162</v>
      </c>
      <c r="E67" s="13">
        <v>889</v>
      </c>
      <c r="F67" s="13">
        <v>22</v>
      </c>
      <c r="G67" s="13">
        <v>38</v>
      </c>
      <c r="H67" s="19" t="s">
        <v>37</v>
      </c>
      <c r="I67" s="13">
        <v>23</v>
      </c>
      <c r="J67" s="13">
        <v>47</v>
      </c>
      <c r="K67" s="13">
        <v>120</v>
      </c>
      <c r="L67" s="13">
        <v>23</v>
      </c>
    </row>
    <row r="68" spans="1:12" x14ac:dyDescent="0.2">
      <c r="B68" s="1" t="s">
        <v>515</v>
      </c>
      <c r="D68" s="22">
        <f>SUM(E68:L68)</f>
        <v>12362</v>
      </c>
      <c r="E68" s="13">
        <v>3832</v>
      </c>
      <c r="F68" s="13">
        <v>841</v>
      </c>
      <c r="G68" s="13">
        <v>860</v>
      </c>
      <c r="H68" s="13">
        <v>1366</v>
      </c>
      <c r="I68" s="13">
        <v>1283</v>
      </c>
      <c r="J68" s="13">
        <v>1238</v>
      </c>
      <c r="K68" s="13">
        <v>1725</v>
      </c>
      <c r="L68" s="13">
        <v>1217</v>
      </c>
    </row>
    <row r="69" spans="1:12" x14ac:dyDescent="0.2">
      <c r="B69" s="1" t="s">
        <v>516</v>
      </c>
      <c r="D69" s="22">
        <f>SUM(E69:L69)</f>
        <v>147</v>
      </c>
      <c r="E69" s="13">
        <v>92</v>
      </c>
      <c r="F69" s="19" t="s">
        <v>37</v>
      </c>
      <c r="G69" s="19" t="s">
        <v>37</v>
      </c>
      <c r="H69" s="19" t="s">
        <v>37</v>
      </c>
      <c r="I69" s="19" t="s">
        <v>37</v>
      </c>
      <c r="J69" s="19" t="s">
        <v>37</v>
      </c>
      <c r="K69" s="13">
        <v>15</v>
      </c>
      <c r="L69" s="13">
        <v>40</v>
      </c>
    </row>
    <row r="70" spans="1:12" ht="18" thickBot="1" x14ac:dyDescent="0.25">
      <c r="B70" s="4"/>
      <c r="C70" s="4"/>
      <c r="D70" s="20"/>
      <c r="E70" s="4"/>
      <c r="F70" s="4"/>
      <c r="G70" s="4"/>
      <c r="H70" s="4"/>
      <c r="I70" s="4"/>
      <c r="J70" s="4"/>
      <c r="K70" s="4"/>
      <c r="L70" s="4"/>
    </row>
    <row r="71" spans="1:12" x14ac:dyDescent="0.2">
      <c r="D71" s="1" t="s">
        <v>524</v>
      </c>
    </row>
    <row r="72" spans="1:12" x14ac:dyDescent="0.2">
      <c r="A72" s="1"/>
    </row>
  </sheetData>
  <phoneticPr fontId="2"/>
  <pageMargins left="0.4" right="0.63" top="0.55000000000000004" bottom="0.51" header="0.51200000000000001" footer="0.51200000000000001"/>
  <pageSetup paperSize="12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C38" sqref="C38"/>
    </sheetView>
  </sheetViews>
  <sheetFormatPr defaultColWidth="10.875" defaultRowHeight="17.25" x14ac:dyDescent="0.2"/>
  <cols>
    <col min="1" max="1" width="13.375" style="2" customWidth="1"/>
    <col min="2" max="2" width="4.625" style="2" customWidth="1"/>
    <col min="3" max="3" width="20.875" style="2" customWidth="1"/>
    <col min="4" max="5" width="13.375" style="2" customWidth="1"/>
    <col min="6" max="10" width="10.875" style="2"/>
    <col min="11" max="12" width="13.375" style="2" customWidth="1"/>
    <col min="13" max="256" width="10.875" style="2"/>
    <col min="257" max="257" width="13.375" style="2" customWidth="1"/>
    <col min="258" max="258" width="4.625" style="2" customWidth="1"/>
    <col min="259" max="259" width="20.875" style="2" customWidth="1"/>
    <col min="260" max="261" width="13.375" style="2" customWidth="1"/>
    <col min="262" max="266" width="10.875" style="2"/>
    <col min="267" max="268" width="13.375" style="2" customWidth="1"/>
    <col min="269" max="512" width="10.875" style="2"/>
    <col min="513" max="513" width="13.375" style="2" customWidth="1"/>
    <col min="514" max="514" width="4.625" style="2" customWidth="1"/>
    <col min="515" max="515" width="20.875" style="2" customWidth="1"/>
    <col min="516" max="517" width="13.375" style="2" customWidth="1"/>
    <col min="518" max="522" width="10.875" style="2"/>
    <col min="523" max="524" width="13.375" style="2" customWidth="1"/>
    <col min="525" max="768" width="10.875" style="2"/>
    <col min="769" max="769" width="13.375" style="2" customWidth="1"/>
    <col min="770" max="770" width="4.625" style="2" customWidth="1"/>
    <col min="771" max="771" width="20.875" style="2" customWidth="1"/>
    <col min="772" max="773" width="13.375" style="2" customWidth="1"/>
    <col min="774" max="778" width="10.875" style="2"/>
    <col min="779" max="780" width="13.375" style="2" customWidth="1"/>
    <col min="781" max="1024" width="10.875" style="2"/>
    <col min="1025" max="1025" width="13.375" style="2" customWidth="1"/>
    <col min="1026" max="1026" width="4.625" style="2" customWidth="1"/>
    <col min="1027" max="1027" width="20.875" style="2" customWidth="1"/>
    <col min="1028" max="1029" width="13.375" style="2" customWidth="1"/>
    <col min="1030" max="1034" width="10.875" style="2"/>
    <col min="1035" max="1036" width="13.375" style="2" customWidth="1"/>
    <col min="1037" max="1280" width="10.875" style="2"/>
    <col min="1281" max="1281" width="13.375" style="2" customWidth="1"/>
    <col min="1282" max="1282" width="4.625" style="2" customWidth="1"/>
    <col min="1283" max="1283" width="20.875" style="2" customWidth="1"/>
    <col min="1284" max="1285" width="13.375" style="2" customWidth="1"/>
    <col min="1286" max="1290" width="10.875" style="2"/>
    <col min="1291" max="1292" width="13.375" style="2" customWidth="1"/>
    <col min="1293" max="1536" width="10.875" style="2"/>
    <col min="1537" max="1537" width="13.375" style="2" customWidth="1"/>
    <col min="1538" max="1538" width="4.625" style="2" customWidth="1"/>
    <col min="1539" max="1539" width="20.875" style="2" customWidth="1"/>
    <col min="1540" max="1541" width="13.375" style="2" customWidth="1"/>
    <col min="1542" max="1546" width="10.875" style="2"/>
    <col min="1547" max="1548" width="13.375" style="2" customWidth="1"/>
    <col min="1549" max="1792" width="10.875" style="2"/>
    <col min="1793" max="1793" width="13.375" style="2" customWidth="1"/>
    <col min="1794" max="1794" width="4.625" style="2" customWidth="1"/>
    <col min="1795" max="1795" width="20.875" style="2" customWidth="1"/>
    <col min="1796" max="1797" width="13.375" style="2" customWidth="1"/>
    <col min="1798" max="1802" width="10.875" style="2"/>
    <col min="1803" max="1804" width="13.375" style="2" customWidth="1"/>
    <col min="1805" max="2048" width="10.875" style="2"/>
    <col min="2049" max="2049" width="13.375" style="2" customWidth="1"/>
    <col min="2050" max="2050" width="4.625" style="2" customWidth="1"/>
    <col min="2051" max="2051" width="20.875" style="2" customWidth="1"/>
    <col min="2052" max="2053" width="13.375" style="2" customWidth="1"/>
    <col min="2054" max="2058" width="10.875" style="2"/>
    <col min="2059" max="2060" width="13.375" style="2" customWidth="1"/>
    <col min="2061" max="2304" width="10.875" style="2"/>
    <col min="2305" max="2305" width="13.375" style="2" customWidth="1"/>
    <col min="2306" max="2306" width="4.625" style="2" customWidth="1"/>
    <col min="2307" max="2307" width="20.875" style="2" customWidth="1"/>
    <col min="2308" max="2309" width="13.375" style="2" customWidth="1"/>
    <col min="2310" max="2314" width="10.875" style="2"/>
    <col min="2315" max="2316" width="13.375" style="2" customWidth="1"/>
    <col min="2317" max="2560" width="10.875" style="2"/>
    <col min="2561" max="2561" width="13.375" style="2" customWidth="1"/>
    <col min="2562" max="2562" width="4.625" style="2" customWidth="1"/>
    <col min="2563" max="2563" width="20.875" style="2" customWidth="1"/>
    <col min="2564" max="2565" width="13.375" style="2" customWidth="1"/>
    <col min="2566" max="2570" width="10.875" style="2"/>
    <col min="2571" max="2572" width="13.375" style="2" customWidth="1"/>
    <col min="2573" max="2816" width="10.875" style="2"/>
    <col min="2817" max="2817" width="13.375" style="2" customWidth="1"/>
    <col min="2818" max="2818" width="4.625" style="2" customWidth="1"/>
    <col min="2819" max="2819" width="20.875" style="2" customWidth="1"/>
    <col min="2820" max="2821" width="13.375" style="2" customWidth="1"/>
    <col min="2822" max="2826" width="10.875" style="2"/>
    <col min="2827" max="2828" width="13.375" style="2" customWidth="1"/>
    <col min="2829" max="3072" width="10.875" style="2"/>
    <col min="3073" max="3073" width="13.375" style="2" customWidth="1"/>
    <col min="3074" max="3074" width="4.625" style="2" customWidth="1"/>
    <col min="3075" max="3075" width="20.875" style="2" customWidth="1"/>
    <col min="3076" max="3077" width="13.375" style="2" customWidth="1"/>
    <col min="3078" max="3082" width="10.875" style="2"/>
    <col min="3083" max="3084" width="13.375" style="2" customWidth="1"/>
    <col min="3085" max="3328" width="10.875" style="2"/>
    <col min="3329" max="3329" width="13.375" style="2" customWidth="1"/>
    <col min="3330" max="3330" width="4.625" style="2" customWidth="1"/>
    <col min="3331" max="3331" width="20.875" style="2" customWidth="1"/>
    <col min="3332" max="3333" width="13.375" style="2" customWidth="1"/>
    <col min="3334" max="3338" width="10.875" style="2"/>
    <col min="3339" max="3340" width="13.375" style="2" customWidth="1"/>
    <col min="3341" max="3584" width="10.875" style="2"/>
    <col min="3585" max="3585" width="13.375" style="2" customWidth="1"/>
    <col min="3586" max="3586" width="4.625" style="2" customWidth="1"/>
    <col min="3587" max="3587" width="20.875" style="2" customWidth="1"/>
    <col min="3588" max="3589" width="13.375" style="2" customWidth="1"/>
    <col min="3590" max="3594" width="10.875" style="2"/>
    <col min="3595" max="3596" width="13.375" style="2" customWidth="1"/>
    <col min="3597" max="3840" width="10.875" style="2"/>
    <col min="3841" max="3841" width="13.375" style="2" customWidth="1"/>
    <col min="3842" max="3842" width="4.625" style="2" customWidth="1"/>
    <col min="3843" max="3843" width="20.875" style="2" customWidth="1"/>
    <col min="3844" max="3845" width="13.375" style="2" customWidth="1"/>
    <col min="3846" max="3850" width="10.875" style="2"/>
    <col min="3851" max="3852" width="13.375" style="2" customWidth="1"/>
    <col min="3853" max="4096" width="10.875" style="2"/>
    <col min="4097" max="4097" width="13.375" style="2" customWidth="1"/>
    <col min="4098" max="4098" width="4.625" style="2" customWidth="1"/>
    <col min="4099" max="4099" width="20.875" style="2" customWidth="1"/>
    <col min="4100" max="4101" width="13.375" style="2" customWidth="1"/>
    <col min="4102" max="4106" width="10.875" style="2"/>
    <col min="4107" max="4108" width="13.375" style="2" customWidth="1"/>
    <col min="4109" max="4352" width="10.875" style="2"/>
    <col min="4353" max="4353" width="13.375" style="2" customWidth="1"/>
    <col min="4354" max="4354" width="4.625" style="2" customWidth="1"/>
    <col min="4355" max="4355" width="20.875" style="2" customWidth="1"/>
    <col min="4356" max="4357" width="13.375" style="2" customWidth="1"/>
    <col min="4358" max="4362" width="10.875" style="2"/>
    <col min="4363" max="4364" width="13.375" style="2" customWidth="1"/>
    <col min="4365" max="4608" width="10.875" style="2"/>
    <col min="4609" max="4609" width="13.375" style="2" customWidth="1"/>
    <col min="4610" max="4610" width="4.625" style="2" customWidth="1"/>
    <col min="4611" max="4611" width="20.875" style="2" customWidth="1"/>
    <col min="4612" max="4613" width="13.375" style="2" customWidth="1"/>
    <col min="4614" max="4618" width="10.875" style="2"/>
    <col min="4619" max="4620" width="13.375" style="2" customWidth="1"/>
    <col min="4621" max="4864" width="10.875" style="2"/>
    <col min="4865" max="4865" width="13.375" style="2" customWidth="1"/>
    <col min="4866" max="4866" width="4.625" style="2" customWidth="1"/>
    <col min="4867" max="4867" width="20.875" style="2" customWidth="1"/>
    <col min="4868" max="4869" width="13.375" style="2" customWidth="1"/>
    <col min="4870" max="4874" width="10.875" style="2"/>
    <col min="4875" max="4876" width="13.375" style="2" customWidth="1"/>
    <col min="4877" max="5120" width="10.875" style="2"/>
    <col min="5121" max="5121" width="13.375" style="2" customWidth="1"/>
    <col min="5122" max="5122" width="4.625" style="2" customWidth="1"/>
    <col min="5123" max="5123" width="20.875" style="2" customWidth="1"/>
    <col min="5124" max="5125" width="13.375" style="2" customWidth="1"/>
    <col min="5126" max="5130" width="10.875" style="2"/>
    <col min="5131" max="5132" width="13.375" style="2" customWidth="1"/>
    <col min="5133" max="5376" width="10.875" style="2"/>
    <col min="5377" max="5377" width="13.375" style="2" customWidth="1"/>
    <col min="5378" max="5378" width="4.625" style="2" customWidth="1"/>
    <col min="5379" max="5379" width="20.875" style="2" customWidth="1"/>
    <col min="5380" max="5381" width="13.375" style="2" customWidth="1"/>
    <col min="5382" max="5386" width="10.875" style="2"/>
    <col min="5387" max="5388" width="13.375" style="2" customWidth="1"/>
    <col min="5389" max="5632" width="10.875" style="2"/>
    <col min="5633" max="5633" width="13.375" style="2" customWidth="1"/>
    <col min="5634" max="5634" width="4.625" style="2" customWidth="1"/>
    <col min="5635" max="5635" width="20.875" style="2" customWidth="1"/>
    <col min="5636" max="5637" width="13.375" style="2" customWidth="1"/>
    <col min="5638" max="5642" width="10.875" style="2"/>
    <col min="5643" max="5644" width="13.375" style="2" customWidth="1"/>
    <col min="5645" max="5888" width="10.875" style="2"/>
    <col min="5889" max="5889" width="13.375" style="2" customWidth="1"/>
    <col min="5890" max="5890" width="4.625" style="2" customWidth="1"/>
    <col min="5891" max="5891" width="20.875" style="2" customWidth="1"/>
    <col min="5892" max="5893" width="13.375" style="2" customWidth="1"/>
    <col min="5894" max="5898" width="10.875" style="2"/>
    <col min="5899" max="5900" width="13.375" style="2" customWidth="1"/>
    <col min="5901" max="6144" width="10.875" style="2"/>
    <col min="6145" max="6145" width="13.375" style="2" customWidth="1"/>
    <col min="6146" max="6146" width="4.625" style="2" customWidth="1"/>
    <col min="6147" max="6147" width="20.875" style="2" customWidth="1"/>
    <col min="6148" max="6149" width="13.375" style="2" customWidth="1"/>
    <col min="6150" max="6154" width="10.875" style="2"/>
    <col min="6155" max="6156" width="13.375" style="2" customWidth="1"/>
    <col min="6157" max="6400" width="10.875" style="2"/>
    <col min="6401" max="6401" width="13.375" style="2" customWidth="1"/>
    <col min="6402" max="6402" width="4.625" style="2" customWidth="1"/>
    <col min="6403" max="6403" width="20.875" style="2" customWidth="1"/>
    <col min="6404" max="6405" width="13.375" style="2" customWidth="1"/>
    <col min="6406" max="6410" width="10.875" style="2"/>
    <col min="6411" max="6412" width="13.375" style="2" customWidth="1"/>
    <col min="6413" max="6656" width="10.875" style="2"/>
    <col min="6657" max="6657" width="13.375" style="2" customWidth="1"/>
    <col min="6658" max="6658" width="4.625" style="2" customWidth="1"/>
    <col min="6659" max="6659" width="20.875" style="2" customWidth="1"/>
    <col min="6660" max="6661" width="13.375" style="2" customWidth="1"/>
    <col min="6662" max="6666" width="10.875" style="2"/>
    <col min="6667" max="6668" width="13.375" style="2" customWidth="1"/>
    <col min="6669" max="6912" width="10.875" style="2"/>
    <col min="6913" max="6913" width="13.375" style="2" customWidth="1"/>
    <col min="6914" max="6914" width="4.625" style="2" customWidth="1"/>
    <col min="6915" max="6915" width="20.875" style="2" customWidth="1"/>
    <col min="6916" max="6917" width="13.375" style="2" customWidth="1"/>
    <col min="6918" max="6922" width="10.875" style="2"/>
    <col min="6923" max="6924" width="13.375" style="2" customWidth="1"/>
    <col min="6925" max="7168" width="10.875" style="2"/>
    <col min="7169" max="7169" width="13.375" style="2" customWidth="1"/>
    <col min="7170" max="7170" width="4.625" style="2" customWidth="1"/>
    <col min="7171" max="7171" width="20.875" style="2" customWidth="1"/>
    <col min="7172" max="7173" width="13.375" style="2" customWidth="1"/>
    <col min="7174" max="7178" width="10.875" style="2"/>
    <col min="7179" max="7180" width="13.375" style="2" customWidth="1"/>
    <col min="7181" max="7424" width="10.875" style="2"/>
    <col min="7425" max="7425" width="13.375" style="2" customWidth="1"/>
    <col min="7426" max="7426" width="4.625" style="2" customWidth="1"/>
    <col min="7427" max="7427" width="20.875" style="2" customWidth="1"/>
    <col min="7428" max="7429" width="13.375" style="2" customWidth="1"/>
    <col min="7430" max="7434" width="10.875" style="2"/>
    <col min="7435" max="7436" width="13.375" style="2" customWidth="1"/>
    <col min="7437" max="7680" width="10.875" style="2"/>
    <col min="7681" max="7681" width="13.375" style="2" customWidth="1"/>
    <col min="7682" max="7682" width="4.625" style="2" customWidth="1"/>
    <col min="7683" max="7683" width="20.875" style="2" customWidth="1"/>
    <col min="7684" max="7685" width="13.375" style="2" customWidth="1"/>
    <col min="7686" max="7690" width="10.875" style="2"/>
    <col min="7691" max="7692" width="13.375" style="2" customWidth="1"/>
    <col min="7693" max="7936" width="10.875" style="2"/>
    <col min="7937" max="7937" width="13.375" style="2" customWidth="1"/>
    <col min="7938" max="7938" width="4.625" style="2" customWidth="1"/>
    <col min="7939" max="7939" width="20.875" style="2" customWidth="1"/>
    <col min="7940" max="7941" width="13.375" style="2" customWidth="1"/>
    <col min="7942" max="7946" width="10.875" style="2"/>
    <col min="7947" max="7948" width="13.375" style="2" customWidth="1"/>
    <col min="7949" max="8192" width="10.875" style="2"/>
    <col min="8193" max="8193" width="13.375" style="2" customWidth="1"/>
    <col min="8194" max="8194" width="4.625" style="2" customWidth="1"/>
    <col min="8195" max="8195" width="20.875" style="2" customWidth="1"/>
    <col min="8196" max="8197" width="13.375" style="2" customWidth="1"/>
    <col min="8198" max="8202" width="10.875" style="2"/>
    <col min="8203" max="8204" width="13.375" style="2" customWidth="1"/>
    <col min="8205" max="8448" width="10.875" style="2"/>
    <col min="8449" max="8449" width="13.375" style="2" customWidth="1"/>
    <col min="8450" max="8450" width="4.625" style="2" customWidth="1"/>
    <col min="8451" max="8451" width="20.875" style="2" customWidth="1"/>
    <col min="8452" max="8453" width="13.375" style="2" customWidth="1"/>
    <col min="8454" max="8458" width="10.875" style="2"/>
    <col min="8459" max="8460" width="13.375" style="2" customWidth="1"/>
    <col min="8461" max="8704" width="10.875" style="2"/>
    <col min="8705" max="8705" width="13.375" style="2" customWidth="1"/>
    <col min="8706" max="8706" width="4.625" style="2" customWidth="1"/>
    <col min="8707" max="8707" width="20.875" style="2" customWidth="1"/>
    <col min="8708" max="8709" width="13.375" style="2" customWidth="1"/>
    <col min="8710" max="8714" width="10.875" style="2"/>
    <col min="8715" max="8716" width="13.375" style="2" customWidth="1"/>
    <col min="8717" max="8960" width="10.875" style="2"/>
    <col min="8961" max="8961" width="13.375" style="2" customWidth="1"/>
    <col min="8962" max="8962" width="4.625" style="2" customWidth="1"/>
    <col min="8963" max="8963" width="20.875" style="2" customWidth="1"/>
    <col min="8964" max="8965" width="13.375" style="2" customWidth="1"/>
    <col min="8966" max="8970" width="10.875" style="2"/>
    <col min="8971" max="8972" width="13.375" style="2" customWidth="1"/>
    <col min="8973" max="9216" width="10.875" style="2"/>
    <col min="9217" max="9217" width="13.375" style="2" customWidth="1"/>
    <col min="9218" max="9218" width="4.625" style="2" customWidth="1"/>
    <col min="9219" max="9219" width="20.875" style="2" customWidth="1"/>
    <col min="9220" max="9221" width="13.375" style="2" customWidth="1"/>
    <col min="9222" max="9226" width="10.875" style="2"/>
    <col min="9227" max="9228" width="13.375" style="2" customWidth="1"/>
    <col min="9229" max="9472" width="10.875" style="2"/>
    <col min="9473" max="9473" width="13.375" style="2" customWidth="1"/>
    <col min="9474" max="9474" width="4.625" style="2" customWidth="1"/>
    <col min="9475" max="9475" width="20.875" style="2" customWidth="1"/>
    <col min="9476" max="9477" width="13.375" style="2" customWidth="1"/>
    <col min="9478" max="9482" width="10.875" style="2"/>
    <col min="9483" max="9484" width="13.375" style="2" customWidth="1"/>
    <col min="9485" max="9728" width="10.875" style="2"/>
    <col min="9729" max="9729" width="13.375" style="2" customWidth="1"/>
    <col min="9730" max="9730" width="4.625" style="2" customWidth="1"/>
    <col min="9731" max="9731" width="20.875" style="2" customWidth="1"/>
    <col min="9732" max="9733" width="13.375" style="2" customWidth="1"/>
    <col min="9734" max="9738" width="10.875" style="2"/>
    <col min="9739" max="9740" width="13.375" style="2" customWidth="1"/>
    <col min="9741" max="9984" width="10.875" style="2"/>
    <col min="9985" max="9985" width="13.375" style="2" customWidth="1"/>
    <col min="9986" max="9986" width="4.625" style="2" customWidth="1"/>
    <col min="9987" max="9987" width="20.875" style="2" customWidth="1"/>
    <col min="9988" max="9989" width="13.375" style="2" customWidth="1"/>
    <col min="9990" max="9994" width="10.875" style="2"/>
    <col min="9995" max="9996" width="13.375" style="2" customWidth="1"/>
    <col min="9997" max="10240" width="10.875" style="2"/>
    <col min="10241" max="10241" width="13.375" style="2" customWidth="1"/>
    <col min="10242" max="10242" width="4.625" style="2" customWidth="1"/>
    <col min="10243" max="10243" width="20.875" style="2" customWidth="1"/>
    <col min="10244" max="10245" width="13.375" style="2" customWidth="1"/>
    <col min="10246" max="10250" width="10.875" style="2"/>
    <col min="10251" max="10252" width="13.375" style="2" customWidth="1"/>
    <col min="10253" max="10496" width="10.875" style="2"/>
    <col min="10497" max="10497" width="13.375" style="2" customWidth="1"/>
    <col min="10498" max="10498" width="4.625" style="2" customWidth="1"/>
    <col min="10499" max="10499" width="20.875" style="2" customWidth="1"/>
    <col min="10500" max="10501" width="13.375" style="2" customWidth="1"/>
    <col min="10502" max="10506" width="10.875" style="2"/>
    <col min="10507" max="10508" width="13.375" style="2" customWidth="1"/>
    <col min="10509" max="10752" width="10.875" style="2"/>
    <col min="10753" max="10753" width="13.375" style="2" customWidth="1"/>
    <col min="10754" max="10754" width="4.625" style="2" customWidth="1"/>
    <col min="10755" max="10755" width="20.875" style="2" customWidth="1"/>
    <col min="10756" max="10757" width="13.375" style="2" customWidth="1"/>
    <col min="10758" max="10762" width="10.875" style="2"/>
    <col min="10763" max="10764" width="13.375" style="2" customWidth="1"/>
    <col min="10765" max="11008" width="10.875" style="2"/>
    <col min="11009" max="11009" width="13.375" style="2" customWidth="1"/>
    <col min="11010" max="11010" width="4.625" style="2" customWidth="1"/>
    <col min="11011" max="11011" width="20.875" style="2" customWidth="1"/>
    <col min="11012" max="11013" width="13.375" style="2" customWidth="1"/>
    <col min="11014" max="11018" width="10.875" style="2"/>
    <col min="11019" max="11020" width="13.375" style="2" customWidth="1"/>
    <col min="11021" max="11264" width="10.875" style="2"/>
    <col min="11265" max="11265" width="13.375" style="2" customWidth="1"/>
    <col min="11266" max="11266" width="4.625" style="2" customWidth="1"/>
    <col min="11267" max="11267" width="20.875" style="2" customWidth="1"/>
    <col min="11268" max="11269" width="13.375" style="2" customWidth="1"/>
    <col min="11270" max="11274" width="10.875" style="2"/>
    <col min="11275" max="11276" width="13.375" style="2" customWidth="1"/>
    <col min="11277" max="11520" width="10.875" style="2"/>
    <col min="11521" max="11521" width="13.375" style="2" customWidth="1"/>
    <col min="11522" max="11522" width="4.625" style="2" customWidth="1"/>
    <col min="11523" max="11523" width="20.875" style="2" customWidth="1"/>
    <col min="11524" max="11525" width="13.375" style="2" customWidth="1"/>
    <col min="11526" max="11530" width="10.875" style="2"/>
    <col min="11531" max="11532" width="13.375" style="2" customWidth="1"/>
    <col min="11533" max="11776" width="10.875" style="2"/>
    <col min="11777" max="11777" width="13.375" style="2" customWidth="1"/>
    <col min="11778" max="11778" width="4.625" style="2" customWidth="1"/>
    <col min="11779" max="11779" width="20.875" style="2" customWidth="1"/>
    <col min="11780" max="11781" width="13.375" style="2" customWidth="1"/>
    <col min="11782" max="11786" width="10.875" style="2"/>
    <col min="11787" max="11788" width="13.375" style="2" customWidth="1"/>
    <col min="11789" max="12032" width="10.875" style="2"/>
    <col min="12033" max="12033" width="13.375" style="2" customWidth="1"/>
    <col min="12034" max="12034" width="4.625" style="2" customWidth="1"/>
    <col min="12035" max="12035" width="20.875" style="2" customWidth="1"/>
    <col min="12036" max="12037" width="13.375" style="2" customWidth="1"/>
    <col min="12038" max="12042" width="10.875" style="2"/>
    <col min="12043" max="12044" width="13.375" style="2" customWidth="1"/>
    <col min="12045" max="12288" width="10.875" style="2"/>
    <col min="12289" max="12289" width="13.375" style="2" customWidth="1"/>
    <col min="12290" max="12290" width="4.625" style="2" customWidth="1"/>
    <col min="12291" max="12291" width="20.875" style="2" customWidth="1"/>
    <col min="12292" max="12293" width="13.375" style="2" customWidth="1"/>
    <col min="12294" max="12298" width="10.875" style="2"/>
    <col min="12299" max="12300" width="13.375" style="2" customWidth="1"/>
    <col min="12301" max="12544" width="10.875" style="2"/>
    <col min="12545" max="12545" width="13.375" style="2" customWidth="1"/>
    <col min="12546" max="12546" width="4.625" style="2" customWidth="1"/>
    <col min="12547" max="12547" width="20.875" style="2" customWidth="1"/>
    <col min="12548" max="12549" width="13.375" style="2" customWidth="1"/>
    <col min="12550" max="12554" width="10.875" style="2"/>
    <col min="12555" max="12556" width="13.375" style="2" customWidth="1"/>
    <col min="12557" max="12800" width="10.875" style="2"/>
    <col min="12801" max="12801" width="13.375" style="2" customWidth="1"/>
    <col min="12802" max="12802" width="4.625" style="2" customWidth="1"/>
    <col min="12803" max="12803" width="20.875" style="2" customWidth="1"/>
    <col min="12804" max="12805" width="13.375" style="2" customWidth="1"/>
    <col min="12806" max="12810" width="10.875" style="2"/>
    <col min="12811" max="12812" width="13.375" style="2" customWidth="1"/>
    <col min="12813" max="13056" width="10.875" style="2"/>
    <col min="13057" max="13057" width="13.375" style="2" customWidth="1"/>
    <col min="13058" max="13058" width="4.625" style="2" customWidth="1"/>
    <col min="13059" max="13059" width="20.875" style="2" customWidth="1"/>
    <col min="13060" max="13061" width="13.375" style="2" customWidth="1"/>
    <col min="13062" max="13066" width="10.875" style="2"/>
    <col min="13067" max="13068" width="13.375" style="2" customWidth="1"/>
    <col min="13069" max="13312" width="10.875" style="2"/>
    <col min="13313" max="13313" width="13.375" style="2" customWidth="1"/>
    <col min="13314" max="13314" width="4.625" style="2" customWidth="1"/>
    <col min="13315" max="13315" width="20.875" style="2" customWidth="1"/>
    <col min="13316" max="13317" width="13.375" style="2" customWidth="1"/>
    <col min="13318" max="13322" width="10.875" style="2"/>
    <col min="13323" max="13324" width="13.375" style="2" customWidth="1"/>
    <col min="13325" max="13568" width="10.875" style="2"/>
    <col min="13569" max="13569" width="13.375" style="2" customWidth="1"/>
    <col min="13570" max="13570" width="4.625" style="2" customWidth="1"/>
    <col min="13571" max="13571" width="20.875" style="2" customWidth="1"/>
    <col min="13572" max="13573" width="13.375" style="2" customWidth="1"/>
    <col min="13574" max="13578" width="10.875" style="2"/>
    <col min="13579" max="13580" width="13.375" style="2" customWidth="1"/>
    <col min="13581" max="13824" width="10.875" style="2"/>
    <col min="13825" max="13825" width="13.375" style="2" customWidth="1"/>
    <col min="13826" max="13826" width="4.625" style="2" customWidth="1"/>
    <col min="13827" max="13827" width="20.875" style="2" customWidth="1"/>
    <col min="13828" max="13829" width="13.375" style="2" customWidth="1"/>
    <col min="13830" max="13834" width="10.875" style="2"/>
    <col min="13835" max="13836" width="13.375" style="2" customWidth="1"/>
    <col min="13837" max="14080" width="10.875" style="2"/>
    <col min="14081" max="14081" width="13.375" style="2" customWidth="1"/>
    <col min="14082" max="14082" width="4.625" style="2" customWidth="1"/>
    <col min="14083" max="14083" width="20.875" style="2" customWidth="1"/>
    <col min="14084" max="14085" width="13.375" style="2" customWidth="1"/>
    <col min="14086" max="14090" width="10.875" style="2"/>
    <col min="14091" max="14092" width="13.375" style="2" customWidth="1"/>
    <col min="14093" max="14336" width="10.875" style="2"/>
    <col min="14337" max="14337" width="13.375" style="2" customWidth="1"/>
    <col min="14338" max="14338" width="4.625" style="2" customWidth="1"/>
    <col min="14339" max="14339" width="20.875" style="2" customWidth="1"/>
    <col min="14340" max="14341" width="13.375" style="2" customWidth="1"/>
    <col min="14342" max="14346" width="10.875" style="2"/>
    <col min="14347" max="14348" width="13.375" style="2" customWidth="1"/>
    <col min="14349" max="14592" width="10.875" style="2"/>
    <col min="14593" max="14593" width="13.375" style="2" customWidth="1"/>
    <col min="14594" max="14594" width="4.625" style="2" customWidth="1"/>
    <col min="14595" max="14595" width="20.875" style="2" customWidth="1"/>
    <col min="14596" max="14597" width="13.375" style="2" customWidth="1"/>
    <col min="14598" max="14602" width="10.875" style="2"/>
    <col min="14603" max="14604" width="13.375" style="2" customWidth="1"/>
    <col min="14605" max="14848" width="10.875" style="2"/>
    <col min="14849" max="14849" width="13.375" style="2" customWidth="1"/>
    <col min="14850" max="14850" width="4.625" style="2" customWidth="1"/>
    <col min="14851" max="14851" width="20.875" style="2" customWidth="1"/>
    <col min="14852" max="14853" width="13.375" style="2" customWidth="1"/>
    <col min="14854" max="14858" width="10.875" style="2"/>
    <col min="14859" max="14860" width="13.375" style="2" customWidth="1"/>
    <col min="14861" max="15104" width="10.875" style="2"/>
    <col min="15105" max="15105" width="13.375" style="2" customWidth="1"/>
    <col min="15106" max="15106" width="4.625" style="2" customWidth="1"/>
    <col min="15107" max="15107" width="20.875" style="2" customWidth="1"/>
    <col min="15108" max="15109" width="13.375" style="2" customWidth="1"/>
    <col min="15110" max="15114" width="10.875" style="2"/>
    <col min="15115" max="15116" width="13.375" style="2" customWidth="1"/>
    <col min="15117" max="15360" width="10.875" style="2"/>
    <col min="15361" max="15361" width="13.375" style="2" customWidth="1"/>
    <col min="15362" max="15362" width="4.625" style="2" customWidth="1"/>
    <col min="15363" max="15363" width="20.875" style="2" customWidth="1"/>
    <col min="15364" max="15365" width="13.375" style="2" customWidth="1"/>
    <col min="15366" max="15370" width="10.875" style="2"/>
    <col min="15371" max="15372" width="13.375" style="2" customWidth="1"/>
    <col min="15373" max="15616" width="10.875" style="2"/>
    <col min="15617" max="15617" width="13.375" style="2" customWidth="1"/>
    <col min="15618" max="15618" width="4.625" style="2" customWidth="1"/>
    <col min="15619" max="15619" width="20.875" style="2" customWidth="1"/>
    <col min="15620" max="15621" width="13.375" style="2" customWidth="1"/>
    <col min="15622" max="15626" width="10.875" style="2"/>
    <col min="15627" max="15628" width="13.375" style="2" customWidth="1"/>
    <col min="15629" max="15872" width="10.875" style="2"/>
    <col min="15873" max="15873" width="13.375" style="2" customWidth="1"/>
    <col min="15874" max="15874" width="4.625" style="2" customWidth="1"/>
    <col min="15875" max="15875" width="20.875" style="2" customWidth="1"/>
    <col min="15876" max="15877" width="13.375" style="2" customWidth="1"/>
    <col min="15878" max="15882" width="10.875" style="2"/>
    <col min="15883" max="15884" width="13.375" style="2" customWidth="1"/>
    <col min="15885" max="16128" width="10.875" style="2"/>
    <col min="16129" max="16129" width="13.375" style="2" customWidth="1"/>
    <col min="16130" max="16130" width="4.625" style="2" customWidth="1"/>
    <col min="16131" max="16131" width="20.875" style="2" customWidth="1"/>
    <col min="16132" max="16133" width="13.375" style="2" customWidth="1"/>
    <col min="16134" max="16138" width="10.875" style="2"/>
    <col min="16139" max="16140" width="13.37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487</v>
      </c>
    </row>
    <row r="7" spans="1:12" ht="18" thickBot="1" x14ac:dyDescent="0.25">
      <c r="B7" s="80"/>
      <c r="C7" s="80"/>
      <c r="D7" s="33" t="s">
        <v>525</v>
      </c>
      <c r="E7" s="80"/>
      <c r="F7" s="4"/>
      <c r="G7" s="4"/>
      <c r="H7" s="4"/>
      <c r="I7" s="4"/>
      <c r="J7" s="4"/>
      <c r="K7" s="4"/>
      <c r="L7" s="21" t="s">
        <v>3</v>
      </c>
    </row>
    <row r="8" spans="1:12" x14ac:dyDescent="0.2">
      <c r="D8" s="7"/>
      <c r="E8" s="8"/>
      <c r="F8" s="8"/>
      <c r="G8" s="8"/>
      <c r="H8" s="8"/>
      <c r="I8" s="8"/>
      <c r="J8" s="8"/>
      <c r="K8" s="8"/>
      <c r="L8" s="8"/>
    </row>
    <row r="9" spans="1:12" x14ac:dyDescent="0.2">
      <c r="B9" s="16"/>
      <c r="C9" s="16"/>
      <c r="D9" s="37" t="s">
        <v>152</v>
      </c>
      <c r="E9" s="15"/>
      <c r="F9" s="37" t="s">
        <v>90</v>
      </c>
      <c r="G9" s="7"/>
      <c r="H9" s="37" t="s">
        <v>91</v>
      </c>
      <c r="I9" s="37" t="s">
        <v>92</v>
      </c>
      <c r="J9" s="37" t="s">
        <v>93</v>
      </c>
      <c r="K9" s="6" t="s">
        <v>490</v>
      </c>
      <c r="L9" s="6" t="s">
        <v>491</v>
      </c>
    </row>
    <row r="10" spans="1:12" x14ac:dyDescent="0.2">
      <c r="B10" s="24" t="s">
        <v>526</v>
      </c>
      <c r="C10" s="8"/>
      <c r="D10" s="17"/>
      <c r="E10" s="9" t="s">
        <v>527</v>
      </c>
      <c r="F10" s="9" t="s">
        <v>493</v>
      </c>
      <c r="G10" s="9" t="s">
        <v>494</v>
      </c>
      <c r="H10" s="9" t="s">
        <v>495</v>
      </c>
      <c r="I10" s="9" t="s">
        <v>496</v>
      </c>
      <c r="J10" s="9" t="s">
        <v>497</v>
      </c>
      <c r="K10" s="9" t="s">
        <v>498</v>
      </c>
      <c r="L10" s="9" t="s">
        <v>499</v>
      </c>
    </row>
    <row r="11" spans="1:12" x14ac:dyDescent="0.2">
      <c r="B11" s="16"/>
      <c r="D11" s="7"/>
    </row>
    <row r="12" spans="1:12" x14ac:dyDescent="0.2">
      <c r="B12" s="1" t="s">
        <v>528</v>
      </c>
      <c r="D12" s="22">
        <f>SUM(E12:L12)</f>
        <v>74424</v>
      </c>
      <c r="E12" s="18">
        <f t="shared" ref="E12:L12" si="0">E13+E14+E15+E16</f>
        <v>44462</v>
      </c>
      <c r="F12" s="18">
        <f t="shared" si="0"/>
        <v>3143</v>
      </c>
      <c r="G12" s="18">
        <f t="shared" si="0"/>
        <v>3106</v>
      </c>
      <c r="H12" s="18">
        <f t="shared" si="0"/>
        <v>3958</v>
      </c>
      <c r="I12" s="18">
        <f t="shared" si="0"/>
        <v>4194</v>
      </c>
      <c r="J12" s="18">
        <f t="shared" si="0"/>
        <v>4472</v>
      </c>
      <c r="K12" s="18">
        <f t="shared" si="0"/>
        <v>7669</v>
      </c>
      <c r="L12" s="18">
        <f t="shared" si="0"/>
        <v>3420</v>
      </c>
    </row>
    <row r="13" spans="1:12" x14ac:dyDescent="0.2">
      <c r="C13" s="1" t="s">
        <v>529</v>
      </c>
      <c r="D13" s="22">
        <f>SUM(E13:L13)</f>
        <v>46793</v>
      </c>
      <c r="E13" s="13">
        <v>30343</v>
      </c>
      <c r="F13" s="13">
        <v>1956</v>
      </c>
      <c r="G13" s="13">
        <v>1454</v>
      </c>
      <c r="H13" s="13">
        <v>2027</v>
      </c>
      <c r="I13" s="13">
        <v>2381</v>
      </c>
      <c r="J13" s="13">
        <v>1715</v>
      </c>
      <c r="K13" s="13">
        <v>5042</v>
      </c>
      <c r="L13" s="13">
        <v>1875</v>
      </c>
    </row>
    <row r="14" spans="1:12" x14ac:dyDescent="0.2">
      <c r="C14" s="1" t="s">
        <v>530</v>
      </c>
      <c r="D14" s="22">
        <f>SUM(E14:L14)</f>
        <v>13492</v>
      </c>
      <c r="E14" s="13">
        <v>4749</v>
      </c>
      <c r="F14" s="13">
        <v>693</v>
      </c>
      <c r="G14" s="13">
        <v>1427</v>
      </c>
      <c r="H14" s="13">
        <v>978</v>
      </c>
      <c r="I14" s="13">
        <v>1128</v>
      </c>
      <c r="J14" s="13">
        <v>1693</v>
      </c>
      <c r="K14" s="13">
        <v>1692</v>
      </c>
      <c r="L14" s="13">
        <v>1132</v>
      </c>
    </row>
    <row r="15" spans="1:12" x14ac:dyDescent="0.2">
      <c r="C15" s="1" t="s">
        <v>531</v>
      </c>
      <c r="D15" s="22">
        <f>SUM(E15:L15)</f>
        <v>7631</v>
      </c>
      <c r="E15" s="13">
        <v>6519</v>
      </c>
      <c r="F15" s="13">
        <v>5</v>
      </c>
      <c r="G15" s="13">
        <v>138</v>
      </c>
      <c r="H15" s="13">
        <v>184</v>
      </c>
      <c r="I15" s="13">
        <v>322</v>
      </c>
      <c r="J15" s="13">
        <v>163</v>
      </c>
      <c r="K15" s="13">
        <v>62</v>
      </c>
      <c r="L15" s="13">
        <v>238</v>
      </c>
    </row>
    <row r="16" spans="1:12" x14ac:dyDescent="0.2">
      <c r="C16" s="1" t="s">
        <v>532</v>
      </c>
      <c r="D16" s="22">
        <f>SUM(E16:L16)</f>
        <v>6508</v>
      </c>
      <c r="E16" s="13">
        <v>2851</v>
      </c>
      <c r="F16" s="13">
        <v>489</v>
      </c>
      <c r="G16" s="13">
        <v>87</v>
      </c>
      <c r="H16" s="13">
        <v>769</v>
      </c>
      <c r="I16" s="13">
        <v>363</v>
      </c>
      <c r="J16" s="13">
        <v>901</v>
      </c>
      <c r="K16" s="13">
        <v>873</v>
      </c>
      <c r="L16" s="13">
        <v>175</v>
      </c>
    </row>
    <row r="17" spans="2:12" x14ac:dyDescent="0.2">
      <c r="D17" s="7"/>
    </row>
    <row r="18" spans="2:12" x14ac:dyDescent="0.2">
      <c r="B18" s="1" t="s">
        <v>533</v>
      </c>
      <c r="C18" s="16"/>
      <c r="D18" s="22">
        <f>SUM(E18:L18)</f>
        <v>71180</v>
      </c>
      <c r="E18" s="18">
        <f t="shared" ref="E18:L18" si="1">E19+E20+E21+E22</f>
        <v>42410</v>
      </c>
      <c r="F18" s="18">
        <f t="shared" si="1"/>
        <v>3116</v>
      </c>
      <c r="G18" s="18">
        <f t="shared" si="1"/>
        <v>2792</v>
      </c>
      <c r="H18" s="18">
        <f t="shared" si="1"/>
        <v>4259</v>
      </c>
      <c r="I18" s="18">
        <f t="shared" si="1"/>
        <v>3912</v>
      </c>
      <c r="J18" s="18">
        <f t="shared" si="1"/>
        <v>4544</v>
      </c>
      <c r="K18" s="18">
        <f t="shared" si="1"/>
        <v>6689</v>
      </c>
      <c r="L18" s="18">
        <f t="shared" si="1"/>
        <v>3458</v>
      </c>
    </row>
    <row r="19" spans="2:12" x14ac:dyDescent="0.2">
      <c r="C19" s="1" t="s">
        <v>529</v>
      </c>
      <c r="D19" s="22">
        <f>SUM(E19:L19)</f>
        <v>44220</v>
      </c>
      <c r="E19" s="13">
        <v>28866</v>
      </c>
      <c r="F19" s="13">
        <v>1933</v>
      </c>
      <c r="G19" s="13">
        <v>1510</v>
      </c>
      <c r="H19" s="13">
        <v>2000</v>
      </c>
      <c r="I19" s="13">
        <v>2262</v>
      </c>
      <c r="J19" s="13">
        <v>1466</v>
      </c>
      <c r="K19" s="13">
        <v>4387</v>
      </c>
      <c r="L19" s="13">
        <v>1796</v>
      </c>
    </row>
    <row r="20" spans="2:12" x14ac:dyDescent="0.2">
      <c r="C20" s="1" t="s">
        <v>530</v>
      </c>
      <c r="D20" s="22">
        <f>SUM(E20:L20)</f>
        <v>13419</v>
      </c>
      <c r="E20" s="13">
        <v>4713</v>
      </c>
      <c r="F20" s="13">
        <v>696</v>
      </c>
      <c r="G20" s="13">
        <v>1071</v>
      </c>
      <c r="H20" s="13">
        <v>1385</v>
      </c>
      <c r="I20" s="13">
        <v>858</v>
      </c>
      <c r="J20" s="13">
        <v>1918</v>
      </c>
      <c r="K20" s="13">
        <v>1525</v>
      </c>
      <c r="L20" s="13">
        <v>1253</v>
      </c>
    </row>
    <row r="21" spans="2:12" x14ac:dyDescent="0.2">
      <c r="C21" s="1" t="s">
        <v>531</v>
      </c>
      <c r="D21" s="22">
        <f>SUM(E21:L21)</f>
        <v>7512</v>
      </c>
      <c r="E21" s="13">
        <v>6080</v>
      </c>
      <c r="F21" s="13">
        <v>5</v>
      </c>
      <c r="G21" s="13">
        <v>123</v>
      </c>
      <c r="H21" s="13">
        <v>208</v>
      </c>
      <c r="I21" s="13">
        <v>435</v>
      </c>
      <c r="J21" s="13">
        <v>162</v>
      </c>
      <c r="K21" s="13">
        <v>264</v>
      </c>
      <c r="L21" s="13">
        <v>235</v>
      </c>
    </row>
    <row r="22" spans="2:12" x14ac:dyDescent="0.2">
      <c r="C22" s="1" t="s">
        <v>532</v>
      </c>
      <c r="D22" s="22">
        <f>SUM(E22:L22)</f>
        <v>6029</v>
      </c>
      <c r="E22" s="13">
        <v>2751</v>
      </c>
      <c r="F22" s="13">
        <v>482</v>
      </c>
      <c r="G22" s="13">
        <v>88</v>
      </c>
      <c r="H22" s="13">
        <v>666</v>
      </c>
      <c r="I22" s="13">
        <v>357</v>
      </c>
      <c r="J22" s="13">
        <v>998</v>
      </c>
      <c r="K22" s="13">
        <v>513</v>
      </c>
      <c r="L22" s="13">
        <v>174</v>
      </c>
    </row>
    <row r="23" spans="2:12" x14ac:dyDescent="0.2">
      <c r="D23" s="7"/>
    </row>
    <row r="24" spans="2:12" x14ac:dyDescent="0.2">
      <c r="B24" s="1" t="s">
        <v>534</v>
      </c>
      <c r="C24" s="18"/>
      <c r="D24" s="22">
        <f>SUM(E24:L24)</f>
        <v>68221</v>
      </c>
      <c r="E24" s="18">
        <f>SUM(E25:E28)</f>
        <v>40043</v>
      </c>
      <c r="F24" s="18">
        <f t="shared" ref="F24:L24" si="2">SUM(F25:F28)</f>
        <v>2844</v>
      </c>
      <c r="G24" s="18">
        <f t="shared" si="2"/>
        <v>2797</v>
      </c>
      <c r="H24" s="18">
        <f t="shared" si="2"/>
        <v>4146</v>
      </c>
      <c r="I24" s="18">
        <f t="shared" si="2"/>
        <v>3841</v>
      </c>
      <c r="J24" s="18">
        <f t="shared" si="2"/>
        <v>4455</v>
      </c>
      <c r="K24" s="18">
        <f t="shared" si="2"/>
        <v>6614</v>
      </c>
      <c r="L24" s="18">
        <f t="shared" si="2"/>
        <v>3481</v>
      </c>
    </row>
    <row r="25" spans="2:12" x14ac:dyDescent="0.2">
      <c r="C25" s="1" t="s">
        <v>529</v>
      </c>
      <c r="D25" s="22">
        <f>SUM(E25:L25)</f>
        <v>41999</v>
      </c>
      <c r="E25" s="18">
        <v>26700</v>
      </c>
      <c r="F25" s="18">
        <v>1748</v>
      </c>
      <c r="G25" s="18">
        <v>1542</v>
      </c>
      <c r="H25" s="18">
        <v>1854</v>
      </c>
      <c r="I25" s="18">
        <v>2291</v>
      </c>
      <c r="J25" s="18">
        <v>1478</v>
      </c>
      <c r="K25" s="18">
        <v>4532</v>
      </c>
      <c r="L25" s="18">
        <v>1854</v>
      </c>
    </row>
    <row r="26" spans="2:12" x14ac:dyDescent="0.2">
      <c r="C26" s="1" t="s">
        <v>530</v>
      </c>
      <c r="D26" s="22">
        <f>SUM(E26:L26)</f>
        <v>13185</v>
      </c>
      <c r="E26" s="18">
        <v>4559</v>
      </c>
      <c r="F26" s="18">
        <v>680</v>
      </c>
      <c r="G26" s="18">
        <v>1064</v>
      </c>
      <c r="H26" s="18">
        <v>1334</v>
      </c>
      <c r="I26" s="18">
        <v>1030</v>
      </c>
      <c r="J26" s="18">
        <v>1797</v>
      </c>
      <c r="K26" s="18">
        <v>1513</v>
      </c>
      <c r="L26" s="18">
        <v>1208</v>
      </c>
    </row>
    <row r="27" spans="2:12" x14ac:dyDescent="0.2">
      <c r="C27" s="1" t="s">
        <v>531</v>
      </c>
      <c r="D27" s="22">
        <f>SUM(E27:L27)</f>
        <v>6997</v>
      </c>
      <c r="E27" s="18">
        <v>6005</v>
      </c>
      <c r="F27" s="18">
        <v>5</v>
      </c>
      <c r="G27" s="18">
        <v>100</v>
      </c>
      <c r="H27" s="18">
        <v>165</v>
      </c>
      <c r="I27" s="18">
        <v>267</v>
      </c>
      <c r="J27" s="18">
        <v>160</v>
      </c>
      <c r="K27" s="18">
        <v>59</v>
      </c>
      <c r="L27" s="18">
        <v>236</v>
      </c>
    </row>
    <row r="28" spans="2:12" x14ac:dyDescent="0.2">
      <c r="C28" s="1" t="s">
        <v>532</v>
      </c>
      <c r="D28" s="22">
        <f>SUM(E28:L28)</f>
        <v>6040</v>
      </c>
      <c r="E28" s="18">
        <v>2779</v>
      </c>
      <c r="F28" s="18">
        <v>411</v>
      </c>
      <c r="G28" s="18">
        <v>91</v>
      </c>
      <c r="H28" s="18">
        <v>793</v>
      </c>
      <c r="I28" s="18">
        <v>253</v>
      </c>
      <c r="J28" s="18">
        <v>1020</v>
      </c>
      <c r="K28" s="18">
        <v>510</v>
      </c>
      <c r="L28" s="18">
        <v>183</v>
      </c>
    </row>
    <row r="29" spans="2:12" x14ac:dyDescent="0.2">
      <c r="D29" s="7"/>
    </row>
    <row r="30" spans="2:12" x14ac:dyDescent="0.2">
      <c r="B30" s="1" t="s">
        <v>535</v>
      </c>
      <c r="C30" s="16"/>
      <c r="D30" s="22">
        <f>SUM(E30:L30)</f>
        <v>64923</v>
      </c>
      <c r="E30" s="18">
        <f t="shared" ref="E30:L30" si="3">E31+E32+E33+E34</f>
        <v>37837</v>
      </c>
      <c r="F30" s="18">
        <f t="shared" si="3"/>
        <v>2777</v>
      </c>
      <c r="G30" s="18">
        <f t="shared" si="3"/>
        <v>3112</v>
      </c>
      <c r="H30" s="18">
        <f t="shared" si="3"/>
        <v>3654</v>
      </c>
      <c r="I30" s="18">
        <f t="shared" si="3"/>
        <v>3713</v>
      </c>
      <c r="J30" s="18">
        <f t="shared" si="3"/>
        <v>4343</v>
      </c>
      <c r="K30" s="18">
        <f t="shared" si="3"/>
        <v>6450</v>
      </c>
      <c r="L30" s="18">
        <f t="shared" si="3"/>
        <v>3037</v>
      </c>
    </row>
    <row r="31" spans="2:12" x14ac:dyDescent="0.2">
      <c r="C31" s="1" t="s">
        <v>529</v>
      </c>
      <c r="D31" s="22">
        <f>SUM(E31:L31)</f>
        <v>39809</v>
      </c>
      <c r="E31" s="13">
        <v>25242</v>
      </c>
      <c r="F31" s="13">
        <v>1781</v>
      </c>
      <c r="G31" s="13">
        <v>1507</v>
      </c>
      <c r="H31" s="13">
        <v>1803</v>
      </c>
      <c r="I31" s="13">
        <v>2177</v>
      </c>
      <c r="J31" s="13">
        <v>1443</v>
      </c>
      <c r="K31" s="13">
        <v>4226</v>
      </c>
      <c r="L31" s="13">
        <v>1630</v>
      </c>
    </row>
    <row r="32" spans="2:12" x14ac:dyDescent="0.2">
      <c r="C32" s="1" t="s">
        <v>530</v>
      </c>
      <c r="D32" s="22">
        <f>SUM(E32:L32)</f>
        <v>12751</v>
      </c>
      <c r="E32" s="13">
        <v>4302</v>
      </c>
      <c r="F32" s="13">
        <v>674</v>
      </c>
      <c r="G32" s="13">
        <v>1413</v>
      </c>
      <c r="H32" s="13">
        <v>963</v>
      </c>
      <c r="I32" s="13">
        <v>1009</v>
      </c>
      <c r="J32" s="13">
        <v>1740</v>
      </c>
      <c r="K32" s="13">
        <v>1631</v>
      </c>
      <c r="L32" s="13">
        <v>1019</v>
      </c>
    </row>
    <row r="33" spans="2:12" x14ac:dyDescent="0.2">
      <c r="C33" s="1" t="s">
        <v>531</v>
      </c>
      <c r="D33" s="22">
        <f>SUM(E33:L33)</f>
        <v>6593</v>
      </c>
      <c r="E33" s="13">
        <v>5617</v>
      </c>
      <c r="F33" s="13">
        <v>5</v>
      </c>
      <c r="G33" s="13">
        <v>115</v>
      </c>
      <c r="H33" s="13">
        <v>126</v>
      </c>
      <c r="I33" s="13">
        <v>271</v>
      </c>
      <c r="J33" s="13">
        <v>149</v>
      </c>
      <c r="K33" s="13">
        <v>93</v>
      </c>
      <c r="L33" s="13">
        <v>217</v>
      </c>
    </row>
    <row r="34" spans="2:12" x14ac:dyDescent="0.2">
      <c r="C34" s="1" t="s">
        <v>532</v>
      </c>
      <c r="D34" s="22">
        <f>SUM(E34:L34)</f>
        <v>5770</v>
      </c>
      <c r="E34" s="13">
        <v>2676</v>
      </c>
      <c r="F34" s="13">
        <v>317</v>
      </c>
      <c r="G34" s="13">
        <v>77</v>
      </c>
      <c r="H34" s="13">
        <v>762</v>
      </c>
      <c r="I34" s="13">
        <v>256</v>
      </c>
      <c r="J34" s="13">
        <v>1011</v>
      </c>
      <c r="K34" s="13">
        <v>500</v>
      </c>
      <c r="L34" s="13">
        <v>171</v>
      </c>
    </row>
    <row r="35" spans="2:12" x14ac:dyDescent="0.2">
      <c r="D35" s="7"/>
    </row>
    <row r="36" spans="2:12" x14ac:dyDescent="0.2">
      <c r="B36" s="3" t="s">
        <v>536</v>
      </c>
      <c r="C36" s="18"/>
      <c r="D36" s="15">
        <f>SUM(E36:L36)</f>
        <v>61338</v>
      </c>
      <c r="E36" s="16">
        <f>E42+E48+E54+E60+E66</f>
        <v>35245</v>
      </c>
      <c r="F36" s="16">
        <f t="shared" ref="F36:L37" si="4">F42+F48+F54+F60+F66</f>
        <v>2531</v>
      </c>
      <c r="G36" s="16">
        <f t="shared" si="4"/>
        <v>3039</v>
      </c>
      <c r="H36" s="16">
        <f t="shared" si="4"/>
        <v>3486</v>
      </c>
      <c r="I36" s="16">
        <f t="shared" si="4"/>
        <v>3652</v>
      </c>
      <c r="J36" s="16">
        <f t="shared" si="4"/>
        <v>4103</v>
      </c>
      <c r="K36" s="16">
        <f t="shared" si="4"/>
        <v>6319</v>
      </c>
      <c r="L36" s="16">
        <f t="shared" si="4"/>
        <v>2963</v>
      </c>
    </row>
    <row r="37" spans="2:12" x14ac:dyDescent="0.2">
      <c r="C37" s="1" t="s">
        <v>529</v>
      </c>
      <c r="D37" s="15">
        <f>SUM(E37:L37)</f>
        <v>37200</v>
      </c>
      <c r="E37" s="18">
        <f>E43+E49+E55+E61+E67</f>
        <v>23162</v>
      </c>
      <c r="F37" s="18">
        <f>F43+F49+F55+F61+F67</f>
        <v>1715</v>
      </c>
      <c r="G37" s="18">
        <f t="shared" si="4"/>
        <v>1434</v>
      </c>
      <c r="H37" s="18">
        <f t="shared" si="4"/>
        <v>1721</v>
      </c>
      <c r="I37" s="18">
        <f t="shared" si="4"/>
        <v>2146</v>
      </c>
      <c r="J37" s="18">
        <f t="shared" si="4"/>
        <v>1289</v>
      </c>
      <c r="K37" s="18">
        <f t="shared" si="4"/>
        <v>4147</v>
      </c>
      <c r="L37" s="18">
        <f t="shared" si="4"/>
        <v>1586</v>
      </c>
    </row>
    <row r="38" spans="2:12" x14ac:dyDescent="0.2">
      <c r="C38" s="1" t="s">
        <v>530</v>
      </c>
      <c r="D38" s="15">
        <f>SUM(E38:L38)</f>
        <v>11985</v>
      </c>
      <c r="E38" s="18">
        <f>E44+E50+E56+E62+E68</f>
        <v>4004</v>
      </c>
      <c r="F38" s="18">
        <f t="shared" ref="F38:L40" si="5">F44+F50+F56+F62+F68</f>
        <v>574</v>
      </c>
      <c r="G38" s="18">
        <f t="shared" si="5"/>
        <v>1412</v>
      </c>
      <c r="H38" s="18">
        <f t="shared" si="5"/>
        <v>935</v>
      </c>
      <c r="I38" s="18">
        <f t="shared" si="5"/>
        <v>974</v>
      </c>
      <c r="J38" s="18">
        <f t="shared" si="5"/>
        <v>1558</v>
      </c>
      <c r="K38" s="18">
        <f t="shared" si="5"/>
        <v>1540</v>
      </c>
      <c r="L38" s="18">
        <f t="shared" si="5"/>
        <v>988</v>
      </c>
    </row>
    <row r="39" spans="2:12" x14ac:dyDescent="0.2">
      <c r="C39" s="1" t="s">
        <v>531</v>
      </c>
      <c r="D39" s="15">
        <f>SUM(E39:L39)</f>
        <v>6449</v>
      </c>
      <c r="E39" s="18">
        <f>E45+E51+E57+E63+E69</f>
        <v>5502</v>
      </c>
      <c r="F39" s="18">
        <f t="shared" si="5"/>
        <v>5</v>
      </c>
      <c r="G39" s="18">
        <f t="shared" si="5"/>
        <v>120</v>
      </c>
      <c r="H39" s="18">
        <f t="shared" si="5"/>
        <v>154</v>
      </c>
      <c r="I39" s="18">
        <f t="shared" si="5"/>
        <v>262</v>
      </c>
      <c r="J39" s="18">
        <f t="shared" si="5"/>
        <v>144</v>
      </c>
      <c r="K39" s="18">
        <f t="shared" si="5"/>
        <v>86</v>
      </c>
      <c r="L39" s="18">
        <f t="shared" si="5"/>
        <v>176</v>
      </c>
    </row>
    <row r="40" spans="2:12" x14ac:dyDescent="0.2">
      <c r="C40" s="1" t="s">
        <v>532</v>
      </c>
      <c r="D40" s="15">
        <f>SUM(E40:L40)</f>
        <v>5704</v>
      </c>
      <c r="E40" s="18">
        <f>E46+E52+E58+E64+E70</f>
        <v>2577</v>
      </c>
      <c r="F40" s="18">
        <f t="shared" si="5"/>
        <v>237</v>
      </c>
      <c r="G40" s="18">
        <f t="shared" si="5"/>
        <v>73</v>
      </c>
      <c r="H40" s="18">
        <f t="shared" si="5"/>
        <v>676</v>
      </c>
      <c r="I40" s="18">
        <f t="shared" si="5"/>
        <v>270</v>
      </c>
      <c r="J40" s="18">
        <f t="shared" si="5"/>
        <v>1112</v>
      </c>
      <c r="K40" s="18">
        <f t="shared" si="5"/>
        <v>546</v>
      </c>
      <c r="L40" s="18">
        <f t="shared" si="5"/>
        <v>213</v>
      </c>
    </row>
    <row r="41" spans="2:12" x14ac:dyDescent="0.2">
      <c r="C41" s="1"/>
      <c r="D41" s="15"/>
      <c r="E41" s="18"/>
      <c r="F41" s="18"/>
      <c r="G41" s="18"/>
      <c r="H41" s="18"/>
      <c r="I41" s="18"/>
      <c r="J41" s="18"/>
      <c r="K41" s="18"/>
      <c r="L41" s="18"/>
    </row>
    <row r="42" spans="2:12" x14ac:dyDescent="0.2">
      <c r="C42" s="1" t="s">
        <v>537</v>
      </c>
      <c r="D42" s="22">
        <f>SUM(E42:L42)</f>
        <v>35877</v>
      </c>
      <c r="E42" s="18">
        <f t="shared" ref="E42:L42" si="6">SUM(E43:E46)</f>
        <v>26308</v>
      </c>
      <c r="F42" s="18">
        <f t="shared" si="6"/>
        <v>1177</v>
      </c>
      <c r="G42" s="18">
        <f t="shared" si="6"/>
        <v>953</v>
      </c>
      <c r="H42" s="18">
        <f t="shared" si="6"/>
        <v>1262</v>
      </c>
      <c r="I42" s="18">
        <f t="shared" si="6"/>
        <v>1662</v>
      </c>
      <c r="J42" s="18">
        <f t="shared" si="6"/>
        <v>1274</v>
      </c>
      <c r="K42" s="18">
        <f t="shared" si="6"/>
        <v>2283</v>
      </c>
      <c r="L42" s="18">
        <f t="shared" si="6"/>
        <v>958</v>
      </c>
    </row>
    <row r="43" spans="2:12" x14ac:dyDescent="0.2">
      <c r="C43" s="1" t="s">
        <v>538</v>
      </c>
      <c r="D43" s="22">
        <f>SUM(E43:L43)</f>
        <v>22530</v>
      </c>
      <c r="E43" s="13">
        <v>17136</v>
      </c>
      <c r="F43" s="13">
        <v>855</v>
      </c>
      <c r="G43" s="13">
        <v>536</v>
      </c>
      <c r="H43" s="13">
        <v>567</v>
      </c>
      <c r="I43" s="13">
        <v>891</v>
      </c>
      <c r="J43" s="13">
        <v>648</v>
      </c>
      <c r="K43" s="13">
        <v>1372</v>
      </c>
      <c r="L43" s="13">
        <v>525</v>
      </c>
    </row>
    <row r="44" spans="2:12" x14ac:dyDescent="0.2">
      <c r="C44" s="1" t="s">
        <v>539</v>
      </c>
      <c r="D44" s="22">
        <f>SUM(E44:L44)</f>
        <v>2410</v>
      </c>
      <c r="E44" s="13">
        <v>1262</v>
      </c>
      <c r="F44" s="13">
        <v>172</v>
      </c>
      <c r="G44" s="13">
        <v>224</v>
      </c>
      <c r="H44" s="13">
        <v>16</v>
      </c>
      <c r="I44" s="13">
        <v>382</v>
      </c>
      <c r="J44" s="13">
        <v>7</v>
      </c>
      <c r="K44" s="13">
        <v>284</v>
      </c>
      <c r="L44" s="13">
        <v>63</v>
      </c>
    </row>
    <row r="45" spans="2:12" x14ac:dyDescent="0.2">
      <c r="C45" s="1" t="s">
        <v>540</v>
      </c>
      <c r="D45" s="22">
        <f>SUM(E45:L45)</f>
        <v>6347</v>
      </c>
      <c r="E45" s="13">
        <v>5420</v>
      </c>
      <c r="F45" s="13">
        <v>5</v>
      </c>
      <c r="G45" s="13">
        <v>120</v>
      </c>
      <c r="H45" s="13">
        <v>154</v>
      </c>
      <c r="I45" s="13">
        <v>262</v>
      </c>
      <c r="J45" s="13">
        <v>129</v>
      </c>
      <c r="K45" s="13">
        <v>81</v>
      </c>
      <c r="L45" s="13">
        <v>176</v>
      </c>
    </row>
    <row r="46" spans="2:12" x14ac:dyDescent="0.2">
      <c r="C46" s="1" t="s">
        <v>541</v>
      </c>
      <c r="D46" s="22">
        <f>SUM(E46:L46)</f>
        <v>4590</v>
      </c>
      <c r="E46" s="13">
        <v>2490</v>
      </c>
      <c r="F46" s="13">
        <v>145</v>
      </c>
      <c r="G46" s="13">
        <v>73</v>
      </c>
      <c r="H46" s="13">
        <v>525</v>
      </c>
      <c r="I46" s="13">
        <v>127</v>
      </c>
      <c r="J46" s="13">
        <v>490</v>
      </c>
      <c r="K46" s="13">
        <v>546</v>
      </c>
      <c r="L46" s="13">
        <v>194</v>
      </c>
    </row>
    <row r="47" spans="2:12" x14ac:dyDescent="0.2">
      <c r="D47" s="7"/>
      <c r="E47" s="13"/>
      <c r="F47" s="13"/>
      <c r="G47" s="13"/>
      <c r="H47" s="13"/>
      <c r="I47" s="13"/>
      <c r="J47" s="13"/>
      <c r="K47" s="13"/>
      <c r="L47" s="13"/>
    </row>
    <row r="48" spans="2:12" x14ac:dyDescent="0.2">
      <c r="C48" s="1" t="s">
        <v>542</v>
      </c>
      <c r="D48" s="22">
        <f>SUM(E48:L48)</f>
        <v>2212</v>
      </c>
      <c r="E48" s="18">
        <f t="shared" ref="E48:L48" si="7">SUM(E49:E52)</f>
        <v>778</v>
      </c>
      <c r="F48" s="18">
        <f t="shared" si="7"/>
        <v>89</v>
      </c>
      <c r="G48" s="174" t="s">
        <v>543</v>
      </c>
      <c r="H48" s="18">
        <f t="shared" si="7"/>
        <v>349</v>
      </c>
      <c r="I48" s="18">
        <f t="shared" si="7"/>
        <v>204</v>
      </c>
      <c r="J48" s="18">
        <f t="shared" si="7"/>
        <v>135</v>
      </c>
      <c r="K48" s="18">
        <f t="shared" si="7"/>
        <v>406</v>
      </c>
      <c r="L48" s="18">
        <f t="shared" si="7"/>
        <v>251</v>
      </c>
    </row>
    <row r="49" spans="3:13" x14ac:dyDescent="0.2">
      <c r="C49" s="1" t="s">
        <v>538</v>
      </c>
      <c r="D49" s="22">
        <f>SUM(E49:L49)</f>
        <v>2212</v>
      </c>
      <c r="E49" s="13">
        <v>778</v>
      </c>
      <c r="F49" s="13">
        <v>89</v>
      </c>
      <c r="G49" s="174" t="s">
        <v>543</v>
      </c>
      <c r="H49" s="13">
        <v>349</v>
      </c>
      <c r="I49" s="13">
        <v>204</v>
      </c>
      <c r="J49" s="13">
        <v>135</v>
      </c>
      <c r="K49" s="13">
        <v>406</v>
      </c>
      <c r="L49" s="13">
        <v>251</v>
      </c>
    </row>
    <row r="50" spans="3:13" x14ac:dyDescent="0.2">
      <c r="C50" s="1" t="s">
        <v>539</v>
      </c>
      <c r="D50" s="81" t="s">
        <v>543</v>
      </c>
      <c r="E50" s="174" t="s">
        <v>543</v>
      </c>
      <c r="F50" s="174" t="s">
        <v>543</v>
      </c>
      <c r="G50" s="174" t="s">
        <v>543</v>
      </c>
      <c r="H50" s="174" t="s">
        <v>543</v>
      </c>
      <c r="I50" s="174" t="s">
        <v>543</v>
      </c>
      <c r="J50" s="174" t="s">
        <v>543</v>
      </c>
      <c r="K50" s="174" t="s">
        <v>543</v>
      </c>
      <c r="L50" s="174" t="s">
        <v>543</v>
      </c>
    </row>
    <row r="51" spans="3:13" x14ac:dyDescent="0.2">
      <c r="C51" s="1" t="s">
        <v>540</v>
      </c>
      <c r="D51" s="81" t="s">
        <v>543</v>
      </c>
      <c r="E51" s="174" t="s">
        <v>543</v>
      </c>
      <c r="F51" s="174" t="s">
        <v>543</v>
      </c>
      <c r="G51" s="174" t="s">
        <v>543</v>
      </c>
      <c r="H51" s="174" t="s">
        <v>543</v>
      </c>
      <c r="I51" s="174" t="s">
        <v>543</v>
      </c>
      <c r="J51" s="174" t="s">
        <v>543</v>
      </c>
      <c r="K51" s="174" t="s">
        <v>543</v>
      </c>
      <c r="L51" s="174" t="s">
        <v>543</v>
      </c>
    </row>
    <row r="52" spans="3:13" x14ac:dyDescent="0.2">
      <c r="C52" s="1" t="s">
        <v>541</v>
      </c>
      <c r="D52" s="81" t="s">
        <v>543</v>
      </c>
      <c r="E52" s="174" t="s">
        <v>543</v>
      </c>
      <c r="F52" s="174" t="s">
        <v>543</v>
      </c>
      <c r="G52" s="174" t="s">
        <v>543</v>
      </c>
      <c r="H52" s="174" t="s">
        <v>543</v>
      </c>
      <c r="I52" s="174" t="s">
        <v>543</v>
      </c>
      <c r="J52" s="174" t="s">
        <v>543</v>
      </c>
      <c r="K52" s="174" t="s">
        <v>543</v>
      </c>
      <c r="L52" s="174" t="s">
        <v>543</v>
      </c>
    </row>
    <row r="53" spans="3:13" x14ac:dyDescent="0.2">
      <c r="D53" s="7"/>
      <c r="E53" s="13"/>
      <c r="F53" s="89"/>
      <c r="G53" s="13"/>
      <c r="H53" s="13"/>
      <c r="I53" s="13"/>
      <c r="J53" s="13"/>
      <c r="K53" s="13"/>
      <c r="L53" s="13"/>
    </row>
    <row r="54" spans="3:13" x14ac:dyDescent="0.2">
      <c r="C54" s="1" t="s">
        <v>544</v>
      </c>
      <c r="D54" s="22">
        <f>SUM(E54:L54)</f>
        <v>554</v>
      </c>
      <c r="E54" s="18">
        <f>SUM(E55:E58)</f>
        <v>554</v>
      </c>
      <c r="F54" s="174" t="s">
        <v>543</v>
      </c>
      <c r="G54" s="174" t="s">
        <v>543</v>
      </c>
      <c r="H54" s="174" t="s">
        <v>543</v>
      </c>
      <c r="I54" s="174" t="s">
        <v>543</v>
      </c>
      <c r="J54" s="174" t="s">
        <v>543</v>
      </c>
      <c r="K54" s="174" t="s">
        <v>543</v>
      </c>
      <c r="L54" s="174" t="s">
        <v>543</v>
      </c>
      <c r="M54" s="36"/>
    </row>
    <row r="55" spans="3:13" x14ac:dyDescent="0.2">
      <c r="C55" s="1" t="s">
        <v>538</v>
      </c>
      <c r="D55" s="22">
        <f>SUM(E55:L55)</f>
        <v>197</v>
      </c>
      <c r="E55" s="13">
        <v>197</v>
      </c>
      <c r="F55" s="174" t="s">
        <v>543</v>
      </c>
      <c r="G55" s="174" t="s">
        <v>543</v>
      </c>
      <c r="H55" s="174" t="s">
        <v>543</v>
      </c>
      <c r="I55" s="174" t="s">
        <v>543</v>
      </c>
      <c r="J55" s="174" t="s">
        <v>543</v>
      </c>
      <c r="K55" s="174" t="s">
        <v>543</v>
      </c>
      <c r="L55" s="174" t="s">
        <v>543</v>
      </c>
    </row>
    <row r="56" spans="3:13" x14ac:dyDescent="0.2">
      <c r="C56" s="1" t="s">
        <v>539</v>
      </c>
      <c r="D56" s="22">
        <f>SUM(E56:L56)</f>
        <v>357</v>
      </c>
      <c r="E56" s="13">
        <v>357</v>
      </c>
      <c r="F56" s="174" t="s">
        <v>543</v>
      </c>
      <c r="G56" s="174" t="s">
        <v>543</v>
      </c>
      <c r="H56" s="174" t="s">
        <v>543</v>
      </c>
      <c r="I56" s="174" t="s">
        <v>543</v>
      </c>
      <c r="J56" s="174" t="s">
        <v>543</v>
      </c>
      <c r="K56" s="174" t="s">
        <v>543</v>
      </c>
      <c r="L56" s="174" t="s">
        <v>543</v>
      </c>
    </row>
    <row r="57" spans="3:13" x14ac:dyDescent="0.2">
      <c r="C57" s="1" t="s">
        <v>540</v>
      </c>
      <c r="D57" s="81" t="s">
        <v>543</v>
      </c>
      <c r="E57" s="174" t="s">
        <v>543</v>
      </c>
      <c r="F57" s="174" t="s">
        <v>543</v>
      </c>
      <c r="G57" s="174" t="s">
        <v>543</v>
      </c>
      <c r="H57" s="174" t="s">
        <v>543</v>
      </c>
      <c r="I57" s="174" t="s">
        <v>543</v>
      </c>
      <c r="J57" s="174" t="s">
        <v>543</v>
      </c>
      <c r="K57" s="174" t="s">
        <v>543</v>
      </c>
      <c r="L57" s="174" t="s">
        <v>543</v>
      </c>
    </row>
    <row r="58" spans="3:13" x14ac:dyDescent="0.2">
      <c r="C58" s="1" t="s">
        <v>541</v>
      </c>
      <c r="D58" s="81" t="s">
        <v>543</v>
      </c>
      <c r="E58" s="174" t="s">
        <v>543</v>
      </c>
      <c r="F58" s="174" t="s">
        <v>543</v>
      </c>
      <c r="G58" s="174" t="s">
        <v>543</v>
      </c>
      <c r="H58" s="174" t="s">
        <v>543</v>
      </c>
      <c r="I58" s="174" t="s">
        <v>543</v>
      </c>
      <c r="J58" s="174" t="s">
        <v>543</v>
      </c>
      <c r="K58" s="174" t="s">
        <v>543</v>
      </c>
      <c r="L58" s="174" t="s">
        <v>543</v>
      </c>
    </row>
    <row r="59" spans="3:13" x14ac:dyDescent="0.2">
      <c r="D59" s="7"/>
      <c r="E59" s="13"/>
      <c r="F59" s="13"/>
      <c r="G59" s="13"/>
      <c r="H59" s="13"/>
      <c r="I59" s="13"/>
      <c r="J59" s="13"/>
      <c r="K59" s="13"/>
      <c r="L59" s="13"/>
    </row>
    <row r="60" spans="3:13" x14ac:dyDescent="0.2">
      <c r="C60" s="1" t="s">
        <v>545</v>
      </c>
      <c r="D60" s="22">
        <f>SUM(E60:L60)</f>
        <v>1595</v>
      </c>
      <c r="E60" s="18">
        <f t="shared" ref="E60:L60" si="8">SUM(E61:E64)</f>
        <v>1018</v>
      </c>
      <c r="F60" s="18">
        <f t="shared" si="8"/>
        <v>22</v>
      </c>
      <c r="G60" s="18">
        <f t="shared" si="8"/>
        <v>38</v>
      </c>
      <c r="H60" s="174" t="s">
        <v>543</v>
      </c>
      <c r="I60" s="18">
        <f t="shared" si="8"/>
        <v>23</v>
      </c>
      <c r="J60" s="18">
        <f t="shared" si="8"/>
        <v>202</v>
      </c>
      <c r="K60" s="18">
        <f t="shared" si="8"/>
        <v>269</v>
      </c>
      <c r="L60" s="18">
        <f t="shared" si="8"/>
        <v>23</v>
      </c>
    </row>
    <row r="61" spans="3:13" x14ac:dyDescent="0.2">
      <c r="C61" s="1" t="s">
        <v>538</v>
      </c>
      <c r="D61" s="22">
        <f>SUM(E61:L61)</f>
        <v>452</v>
      </c>
      <c r="E61" s="13">
        <v>240</v>
      </c>
      <c r="F61" s="13">
        <v>22</v>
      </c>
      <c r="G61" s="13">
        <v>38</v>
      </c>
      <c r="H61" s="174" t="s">
        <v>543</v>
      </c>
      <c r="I61" s="13">
        <v>23</v>
      </c>
      <c r="J61" s="13">
        <v>47</v>
      </c>
      <c r="K61" s="13">
        <v>60</v>
      </c>
      <c r="L61" s="13">
        <v>22</v>
      </c>
    </row>
    <row r="62" spans="3:13" x14ac:dyDescent="0.2">
      <c r="C62" s="1" t="s">
        <v>539</v>
      </c>
      <c r="D62" s="22">
        <f>SUM(E62:L62)</f>
        <v>1090</v>
      </c>
      <c r="E62" s="13">
        <v>745</v>
      </c>
      <c r="F62" s="174" t="s">
        <v>543</v>
      </c>
      <c r="G62" s="174" t="s">
        <v>543</v>
      </c>
      <c r="H62" s="174" t="s">
        <v>543</v>
      </c>
      <c r="I62" s="174" t="s">
        <v>543</v>
      </c>
      <c r="J62" s="13">
        <v>140</v>
      </c>
      <c r="K62" s="13">
        <v>204</v>
      </c>
      <c r="L62" s="13">
        <v>1</v>
      </c>
    </row>
    <row r="63" spans="3:13" x14ac:dyDescent="0.2">
      <c r="C63" s="1" t="s">
        <v>540</v>
      </c>
      <c r="D63" s="22">
        <f>SUM(E63:L63)</f>
        <v>53</v>
      </c>
      <c r="E63" s="13">
        <v>33</v>
      </c>
      <c r="F63" s="174" t="s">
        <v>543</v>
      </c>
      <c r="G63" s="174" t="s">
        <v>543</v>
      </c>
      <c r="H63" s="174" t="s">
        <v>543</v>
      </c>
      <c r="I63" s="174" t="s">
        <v>543</v>
      </c>
      <c r="J63" s="13">
        <v>15</v>
      </c>
      <c r="K63" s="13">
        <v>5</v>
      </c>
      <c r="L63" s="174" t="s">
        <v>543</v>
      </c>
    </row>
    <row r="64" spans="3:13" x14ac:dyDescent="0.2">
      <c r="C64" s="1" t="s">
        <v>541</v>
      </c>
      <c r="D64" s="81" t="s">
        <v>543</v>
      </c>
      <c r="E64" s="174" t="s">
        <v>543</v>
      </c>
      <c r="F64" s="174" t="s">
        <v>543</v>
      </c>
      <c r="G64" s="174" t="s">
        <v>543</v>
      </c>
      <c r="H64" s="174" t="s">
        <v>543</v>
      </c>
      <c r="I64" s="174" t="s">
        <v>543</v>
      </c>
      <c r="J64" s="174" t="s">
        <v>543</v>
      </c>
      <c r="K64" s="174" t="s">
        <v>543</v>
      </c>
      <c r="L64" s="174" t="s">
        <v>543</v>
      </c>
    </row>
    <row r="65" spans="1:12" x14ac:dyDescent="0.2">
      <c r="D65" s="7"/>
      <c r="E65" s="13"/>
      <c r="F65" s="13"/>
      <c r="G65" s="13"/>
      <c r="H65" s="13"/>
      <c r="I65" s="13"/>
      <c r="J65" s="13"/>
      <c r="K65" s="13"/>
      <c r="L65" s="13"/>
    </row>
    <row r="66" spans="1:12" x14ac:dyDescent="0.2">
      <c r="C66" s="1" t="s">
        <v>546</v>
      </c>
      <c r="D66" s="22">
        <f>SUM(E66:L66)</f>
        <v>21100</v>
      </c>
      <c r="E66" s="18">
        <f t="shared" ref="E66:L66" si="9">SUM(E67:E70)</f>
        <v>6587</v>
      </c>
      <c r="F66" s="18">
        <f t="shared" si="9"/>
        <v>1243</v>
      </c>
      <c r="G66" s="18">
        <f t="shared" si="9"/>
        <v>2048</v>
      </c>
      <c r="H66" s="18">
        <f t="shared" si="9"/>
        <v>1875</v>
      </c>
      <c r="I66" s="18">
        <f t="shared" si="9"/>
        <v>1763</v>
      </c>
      <c r="J66" s="18">
        <f t="shared" si="9"/>
        <v>2492</v>
      </c>
      <c r="K66" s="18">
        <f t="shared" si="9"/>
        <v>3361</v>
      </c>
      <c r="L66" s="18">
        <f t="shared" si="9"/>
        <v>1731</v>
      </c>
    </row>
    <row r="67" spans="1:12" x14ac:dyDescent="0.2">
      <c r="A67" s="16"/>
      <c r="B67" s="16"/>
      <c r="C67" s="1" t="s">
        <v>538</v>
      </c>
      <c r="D67" s="22">
        <f>SUM(E67:L67)</f>
        <v>11809</v>
      </c>
      <c r="E67" s="13">
        <v>4811</v>
      </c>
      <c r="F67" s="13">
        <v>749</v>
      </c>
      <c r="G67" s="13">
        <v>860</v>
      </c>
      <c r="H67" s="13">
        <v>805</v>
      </c>
      <c r="I67" s="13">
        <v>1028</v>
      </c>
      <c r="J67" s="13">
        <v>459</v>
      </c>
      <c r="K67" s="13">
        <v>2309</v>
      </c>
      <c r="L67" s="13">
        <v>788</v>
      </c>
    </row>
    <row r="68" spans="1:12" x14ac:dyDescent="0.2">
      <c r="A68" s="16"/>
      <c r="B68" s="16"/>
      <c r="C68" s="1" t="s">
        <v>539</v>
      </c>
      <c r="D68" s="22">
        <f>SUM(E68:L68)</f>
        <v>8128</v>
      </c>
      <c r="E68" s="13">
        <v>1640</v>
      </c>
      <c r="F68" s="13">
        <v>402</v>
      </c>
      <c r="G68" s="13">
        <v>1188</v>
      </c>
      <c r="H68" s="13">
        <v>919</v>
      </c>
      <c r="I68" s="13">
        <v>592</v>
      </c>
      <c r="J68" s="13">
        <v>1411</v>
      </c>
      <c r="K68" s="13">
        <v>1052</v>
      </c>
      <c r="L68" s="13">
        <v>924</v>
      </c>
    </row>
    <row r="69" spans="1:12" x14ac:dyDescent="0.2">
      <c r="A69" s="16"/>
      <c r="B69" s="16"/>
      <c r="C69" s="1" t="s">
        <v>540</v>
      </c>
      <c r="D69" s="22">
        <f>SUM(E69:L69)</f>
        <v>49</v>
      </c>
      <c r="E69" s="13">
        <v>49</v>
      </c>
      <c r="F69" s="174" t="s">
        <v>543</v>
      </c>
      <c r="G69" s="174" t="s">
        <v>543</v>
      </c>
      <c r="H69" s="174" t="s">
        <v>543</v>
      </c>
      <c r="I69" s="174" t="s">
        <v>543</v>
      </c>
      <c r="J69" s="174" t="s">
        <v>543</v>
      </c>
      <c r="K69" s="174" t="s">
        <v>543</v>
      </c>
      <c r="L69" s="174" t="s">
        <v>543</v>
      </c>
    </row>
    <row r="70" spans="1:12" x14ac:dyDescent="0.2">
      <c r="A70" s="16"/>
      <c r="B70" s="16"/>
      <c r="C70" s="1" t="s">
        <v>541</v>
      </c>
      <c r="D70" s="22">
        <f>SUM(E70:L70)</f>
        <v>1114</v>
      </c>
      <c r="E70" s="13">
        <v>87</v>
      </c>
      <c r="F70" s="13">
        <v>92</v>
      </c>
      <c r="G70" s="174" t="s">
        <v>543</v>
      </c>
      <c r="H70" s="13">
        <v>151</v>
      </c>
      <c r="I70" s="13">
        <v>143</v>
      </c>
      <c r="J70" s="13">
        <v>622</v>
      </c>
      <c r="K70" s="174" t="s">
        <v>543</v>
      </c>
      <c r="L70" s="13">
        <v>19</v>
      </c>
    </row>
    <row r="71" spans="1:12" ht="18" thickBot="1" x14ac:dyDescent="0.25">
      <c r="A71" s="16"/>
      <c r="B71" s="80"/>
      <c r="C71" s="80"/>
      <c r="D71" s="20"/>
      <c r="E71" s="175"/>
      <c r="F71" s="32"/>
      <c r="G71" s="32"/>
      <c r="H71" s="32"/>
      <c r="I71" s="32"/>
      <c r="J71" s="32"/>
      <c r="K71" s="32"/>
      <c r="L71" s="32"/>
    </row>
    <row r="72" spans="1:12" x14ac:dyDescent="0.2">
      <c r="A72" s="16"/>
      <c r="B72" s="16"/>
      <c r="C72" s="1" t="s">
        <v>547</v>
      </c>
      <c r="E72" s="16"/>
      <c r="I72" s="1" t="s">
        <v>548</v>
      </c>
    </row>
    <row r="73" spans="1:12" x14ac:dyDescent="0.2">
      <c r="A73" s="1"/>
      <c r="B73" s="16"/>
      <c r="C73" s="16"/>
      <c r="D73" s="16"/>
      <c r="E73" s="16"/>
    </row>
  </sheetData>
  <phoneticPr fontId="2"/>
  <pageMargins left="0.37" right="0.6" top="0.55000000000000004" bottom="0.51" header="0.51200000000000001" footer="0.51200000000000001"/>
  <pageSetup paperSize="12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zoomScaleNormal="100" workbookViewId="0">
      <selection activeCell="C38" sqref="C38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0.875" style="2"/>
    <col min="4" max="4" width="12.125" style="2" customWidth="1"/>
    <col min="5" max="5" width="10.875" style="2"/>
    <col min="6" max="6" width="12.125" style="2" customWidth="1"/>
    <col min="7" max="7" width="10.875" style="2"/>
    <col min="8" max="8" width="12.125" style="2" customWidth="1"/>
    <col min="9" max="9" width="9.625" style="2" customWidth="1"/>
    <col min="10" max="10" width="12.125" style="2" customWidth="1"/>
    <col min="11" max="11" width="10.875" style="2"/>
    <col min="12" max="12" width="12.125" style="2" customWidth="1"/>
    <col min="13" max="256" width="10.875" style="2"/>
    <col min="257" max="257" width="13.375" style="2" customWidth="1"/>
    <col min="258" max="258" width="19.625" style="2" customWidth="1"/>
    <col min="259" max="259" width="10.875" style="2"/>
    <col min="260" max="260" width="12.125" style="2" customWidth="1"/>
    <col min="261" max="261" width="10.875" style="2"/>
    <col min="262" max="262" width="12.125" style="2" customWidth="1"/>
    <col min="263" max="263" width="10.875" style="2"/>
    <col min="264" max="264" width="12.125" style="2" customWidth="1"/>
    <col min="265" max="265" width="9.625" style="2" customWidth="1"/>
    <col min="266" max="266" width="12.125" style="2" customWidth="1"/>
    <col min="267" max="267" width="10.875" style="2"/>
    <col min="268" max="268" width="12.125" style="2" customWidth="1"/>
    <col min="269" max="512" width="10.875" style="2"/>
    <col min="513" max="513" width="13.375" style="2" customWidth="1"/>
    <col min="514" max="514" width="19.625" style="2" customWidth="1"/>
    <col min="515" max="515" width="10.875" style="2"/>
    <col min="516" max="516" width="12.125" style="2" customWidth="1"/>
    <col min="517" max="517" width="10.875" style="2"/>
    <col min="518" max="518" width="12.125" style="2" customWidth="1"/>
    <col min="519" max="519" width="10.875" style="2"/>
    <col min="520" max="520" width="12.125" style="2" customWidth="1"/>
    <col min="521" max="521" width="9.625" style="2" customWidth="1"/>
    <col min="522" max="522" width="12.125" style="2" customWidth="1"/>
    <col min="523" max="523" width="10.875" style="2"/>
    <col min="524" max="524" width="12.125" style="2" customWidth="1"/>
    <col min="525" max="768" width="10.875" style="2"/>
    <col min="769" max="769" width="13.375" style="2" customWidth="1"/>
    <col min="770" max="770" width="19.625" style="2" customWidth="1"/>
    <col min="771" max="771" width="10.875" style="2"/>
    <col min="772" max="772" width="12.125" style="2" customWidth="1"/>
    <col min="773" max="773" width="10.875" style="2"/>
    <col min="774" max="774" width="12.125" style="2" customWidth="1"/>
    <col min="775" max="775" width="10.875" style="2"/>
    <col min="776" max="776" width="12.125" style="2" customWidth="1"/>
    <col min="777" max="777" width="9.625" style="2" customWidth="1"/>
    <col min="778" max="778" width="12.125" style="2" customWidth="1"/>
    <col min="779" max="779" width="10.875" style="2"/>
    <col min="780" max="780" width="12.125" style="2" customWidth="1"/>
    <col min="781" max="1024" width="10.875" style="2"/>
    <col min="1025" max="1025" width="13.375" style="2" customWidth="1"/>
    <col min="1026" max="1026" width="19.625" style="2" customWidth="1"/>
    <col min="1027" max="1027" width="10.875" style="2"/>
    <col min="1028" max="1028" width="12.125" style="2" customWidth="1"/>
    <col min="1029" max="1029" width="10.875" style="2"/>
    <col min="1030" max="1030" width="12.125" style="2" customWidth="1"/>
    <col min="1031" max="1031" width="10.875" style="2"/>
    <col min="1032" max="1032" width="12.125" style="2" customWidth="1"/>
    <col min="1033" max="1033" width="9.625" style="2" customWidth="1"/>
    <col min="1034" max="1034" width="12.125" style="2" customWidth="1"/>
    <col min="1035" max="1035" width="10.875" style="2"/>
    <col min="1036" max="1036" width="12.125" style="2" customWidth="1"/>
    <col min="1037" max="1280" width="10.875" style="2"/>
    <col min="1281" max="1281" width="13.375" style="2" customWidth="1"/>
    <col min="1282" max="1282" width="19.625" style="2" customWidth="1"/>
    <col min="1283" max="1283" width="10.875" style="2"/>
    <col min="1284" max="1284" width="12.125" style="2" customWidth="1"/>
    <col min="1285" max="1285" width="10.875" style="2"/>
    <col min="1286" max="1286" width="12.125" style="2" customWidth="1"/>
    <col min="1287" max="1287" width="10.875" style="2"/>
    <col min="1288" max="1288" width="12.125" style="2" customWidth="1"/>
    <col min="1289" max="1289" width="9.625" style="2" customWidth="1"/>
    <col min="1290" max="1290" width="12.125" style="2" customWidth="1"/>
    <col min="1291" max="1291" width="10.875" style="2"/>
    <col min="1292" max="1292" width="12.125" style="2" customWidth="1"/>
    <col min="1293" max="1536" width="10.875" style="2"/>
    <col min="1537" max="1537" width="13.375" style="2" customWidth="1"/>
    <col min="1538" max="1538" width="19.625" style="2" customWidth="1"/>
    <col min="1539" max="1539" width="10.875" style="2"/>
    <col min="1540" max="1540" width="12.125" style="2" customWidth="1"/>
    <col min="1541" max="1541" width="10.875" style="2"/>
    <col min="1542" max="1542" width="12.125" style="2" customWidth="1"/>
    <col min="1543" max="1543" width="10.875" style="2"/>
    <col min="1544" max="1544" width="12.125" style="2" customWidth="1"/>
    <col min="1545" max="1545" width="9.625" style="2" customWidth="1"/>
    <col min="1546" max="1546" width="12.125" style="2" customWidth="1"/>
    <col min="1547" max="1547" width="10.875" style="2"/>
    <col min="1548" max="1548" width="12.125" style="2" customWidth="1"/>
    <col min="1549" max="1792" width="10.875" style="2"/>
    <col min="1793" max="1793" width="13.375" style="2" customWidth="1"/>
    <col min="1794" max="1794" width="19.625" style="2" customWidth="1"/>
    <col min="1795" max="1795" width="10.875" style="2"/>
    <col min="1796" max="1796" width="12.125" style="2" customWidth="1"/>
    <col min="1797" max="1797" width="10.875" style="2"/>
    <col min="1798" max="1798" width="12.125" style="2" customWidth="1"/>
    <col min="1799" max="1799" width="10.875" style="2"/>
    <col min="1800" max="1800" width="12.125" style="2" customWidth="1"/>
    <col min="1801" max="1801" width="9.625" style="2" customWidth="1"/>
    <col min="1802" max="1802" width="12.125" style="2" customWidth="1"/>
    <col min="1803" max="1803" width="10.875" style="2"/>
    <col min="1804" max="1804" width="12.125" style="2" customWidth="1"/>
    <col min="1805" max="2048" width="10.875" style="2"/>
    <col min="2049" max="2049" width="13.375" style="2" customWidth="1"/>
    <col min="2050" max="2050" width="19.625" style="2" customWidth="1"/>
    <col min="2051" max="2051" width="10.875" style="2"/>
    <col min="2052" max="2052" width="12.125" style="2" customWidth="1"/>
    <col min="2053" max="2053" width="10.875" style="2"/>
    <col min="2054" max="2054" width="12.125" style="2" customWidth="1"/>
    <col min="2055" max="2055" width="10.875" style="2"/>
    <col min="2056" max="2056" width="12.125" style="2" customWidth="1"/>
    <col min="2057" max="2057" width="9.625" style="2" customWidth="1"/>
    <col min="2058" max="2058" width="12.125" style="2" customWidth="1"/>
    <col min="2059" max="2059" width="10.875" style="2"/>
    <col min="2060" max="2060" width="12.125" style="2" customWidth="1"/>
    <col min="2061" max="2304" width="10.875" style="2"/>
    <col min="2305" max="2305" width="13.375" style="2" customWidth="1"/>
    <col min="2306" max="2306" width="19.625" style="2" customWidth="1"/>
    <col min="2307" max="2307" width="10.875" style="2"/>
    <col min="2308" max="2308" width="12.125" style="2" customWidth="1"/>
    <col min="2309" max="2309" width="10.875" style="2"/>
    <col min="2310" max="2310" width="12.125" style="2" customWidth="1"/>
    <col min="2311" max="2311" width="10.875" style="2"/>
    <col min="2312" max="2312" width="12.125" style="2" customWidth="1"/>
    <col min="2313" max="2313" width="9.625" style="2" customWidth="1"/>
    <col min="2314" max="2314" width="12.125" style="2" customWidth="1"/>
    <col min="2315" max="2315" width="10.875" style="2"/>
    <col min="2316" max="2316" width="12.125" style="2" customWidth="1"/>
    <col min="2317" max="2560" width="10.875" style="2"/>
    <col min="2561" max="2561" width="13.375" style="2" customWidth="1"/>
    <col min="2562" max="2562" width="19.625" style="2" customWidth="1"/>
    <col min="2563" max="2563" width="10.875" style="2"/>
    <col min="2564" max="2564" width="12.125" style="2" customWidth="1"/>
    <col min="2565" max="2565" width="10.875" style="2"/>
    <col min="2566" max="2566" width="12.125" style="2" customWidth="1"/>
    <col min="2567" max="2567" width="10.875" style="2"/>
    <col min="2568" max="2568" width="12.125" style="2" customWidth="1"/>
    <col min="2569" max="2569" width="9.625" style="2" customWidth="1"/>
    <col min="2570" max="2570" width="12.125" style="2" customWidth="1"/>
    <col min="2571" max="2571" width="10.875" style="2"/>
    <col min="2572" max="2572" width="12.125" style="2" customWidth="1"/>
    <col min="2573" max="2816" width="10.875" style="2"/>
    <col min="2817" max="2817" width="13.375" style="2" customWidth="1"/>
    <col min="2818" max="2818" width="19.625" style="2" customWidth="1"/>
    <col min="2819" max="2819" width="10.875" style="2"/>
    <col min="2820" max="2820" width="12.125" style="2" customWidth="1"/>
    <col min="2821" max="2821" width="10.875" style="2"/>
    <col min="2822" max="2822" width="12.125" style="2" customWidth="1"/>
    <col min="2823" max="2823" width="10.875" style="2"/>
    <col min="2824" max="2824" width="12.125" style="2" customWidth="1"/>
    <col min="2825" max="2825" width="9.625" style="2" customWidth="1"/>
    <col min="2826" max="2826" width="12.125" style="2" customWidth="1"/>
    <col min="2827" max="2827" width="10.875" style="2"/>
    <col min="2828" max="2828" width="12.125" style="2" customWidth="1"/>
    <col min="2829" max="3072" width="10.875" style="2"/>
    <col min="3073" max="3073" width="13.375" style="2" customWidth="1"/>
    <col min="3074" max="3074" width="19.625" style="2" customWidth="1"/>
    <col min="3075" max="3075" width="10.875" style="2"/>
    <col min="3076" max="3076" width="12.125" style="2" customWidth="1"/>
    <col min="3077" max="3077" width="10.875" style="2"/>
    <col min="3078" max="3078" width="12.125" style="2" customWidth="1"/>
    <col min="3079" max="3079" width="10.875" style="2"/>
    <col min="3080" max="3080" width="12.125" style="2" customWidth="1"/>
    <col min="3081" max="3081" width="9.625" style="2" customWidth="1"/>
    <col min="3082" max="3082" width="12.125" style="2" customWidth="1"/>
    <col min="3083" max="3083" width="10.875" style="2"/>
    <col min="3084" max="3084" width="12.125" style="2" customWidth="1"/>
    <col min="3085" max="3328" width="10.875" style="2"/>
    <col min="3329" max="3329" width="13.375" style="2" customWidth="1"/>
    <col min="3330" max="3330" width="19.625" style="2" customWidth="1"/>
    <col min="3331" max="3331" width="10.875" style="2"/>
    <col min="3332" max="3332" width="12.125" style="2" customWidth="1"/>
    <col min="3333" max="3333" width="10.875" style="2"/>
    <col min="3334" max="3334" width="12.125" style="2" customWidth="1"/>
    <col min="3335" max="3335" width="10.875" style="2"/>
    <col min="3336" max="3336" width="12.125" style="2" customWidth="1"/>
    <col min="3337" max="3337" width="9.625" style="2" customWidth="1"/>
    <col min="3338" max="3338" width="12.125" style="2" customWidth="1"/>
    <col min="3339" max="3339" width="10.875" style="2"/>
    <col min="3340" max="3340" width="12.125" style="2" customWidth="1"/>
    <col min="3341" max="3584" width="10.875" style="2"/>
    <col min="3585" max="3585" width="13.375" style="2" customWidth="1"/>
    <col min="3586" max="3586" width="19.625" style="2" customWidth="1"/>
    <col min="3587" max="3587" width="10.875" style="2"/>
    <col min="3588" max="3588" width="12.125" style="2" customWidth="1"/>
    <col min="3589" max="3589" width="10.875" style="2"/>
    <col min="3590" max="3590" width="12.125" style="2" customWidth="1"/>
    <col min="3591" max="3591" width="10.875" style="2"/>
    <col min="3592" max="3592" width="12.125" style="2" customWidth="1"/>
    <col min="3593" max="3593" width="9.625" style="2" customWidth="1"/>
    <col min="3594" max="3594" width="12.125" style="2" customWidth="1"/>
    <col min="3595" max="3595" width="10.875" style="2"/>
    <col min="3596" max="3596" width="12.125" style="2" customWidth="1"/>
    <col min="3597" max="3840" width="10.875" style="2"/>
    <col min="3841" max="3841" width="13.375" style="2" customWidth="1"/>
    <col min="3842" max="3842" width="19.625" style="2" customWidth="1"/>
    <col min="3843" max="3843" width="10.875" style="2"/>
    <col min="3844" max="3844" width="12.125" style="2" customWidth="1"/>
    <col min="3845" max="3845" width="10.875" style="2"/>
    <col min="3846" max="3846" width="12.125" style="2" customWidth="1"/>
    <col min="3847" max="3847" width="10.875" style="2"/>
    <col min="3848" max="3848" width="12.125" style="2" customWidth="1"/>
    <col min="3849" max="3849" width="9.625" style="2" customWidth="1"/>
    <col min="3850" max="3850" width="12.125" style="2" customWidth="1"/>
    <col min="3851" max="3851" width="10.875" style="2"/>
    <col min="3852" max="3852" width="12.125" style="2" customWidth="1"/>
    <col min="3853" max="4096" width="10.875" style="2"/>
    <col min="4097" max="4097" width="13.375" style="2" customWidth="1"/>
    <col min="4098" max="4098" width="19.625" style="2" customWidth="1"/>
    <col min="4099" max="4099" width="10.875" style="2"/>
    <col min="4100" max="4100" width="12.125" style="2" customWidth="1"/>
    <col min="4101" max="4101" width="10.875" style="2"/>
    <col min="4102" max="4102" width="12.125" style="2" customWidth="1"/>
    <col min="4103" max="4103" width="10.875" style="2"/>
    <col min="4104" max="4104" width="12.125" style="2" customWidth="1"/>
    <col min="4105" max="4105" width="9.625" style="2" customWidth="1"/>
    <col min="4106" max="4106" width="12.125" style="2" customWidth="1"/>
    <col min="4107" max="4107" width="10.875" style="2"/>
    <col min="4108" max="4108" width="12.125" style="2" customWidth="1"/>
    <col min="4109" max="4352" width="10.875" style="2"/>
    <col min="4353" max="4353" width="13.375" style="2" customWidth="1"/>
    <col min="4354" max="4354" width="19.625" style="2" customWidth="1"/>
    <col min="4355" max="4355" width="10.875" style="2"/>
    <col min="4356" max="4356" width="12.125" style="2" customWidth="1"/>
    <col min="4357" max="4357" width="10.875" style="2"/>
    <col min="4358" max="4358" width="12.125" style="2" customWidth="1"/>
    <col min="4359" max="4359" width="10.875" style="2"/>
    <col min="4360" max="4360" width="12.125" style="2" customWidth="1"/>
    <col min="4361" max="4361" width="9.625" style="2" customWidth="1"/>
    <col min="4362" max="4362" width="12.125" style="2" customWidth="1"/>
    <col min="4363" max="4363" width="10.875" style="2"/>
    <col min="4364" max="4364" width="12.125" style="2" customWidth="1"/>
    <col min="4365" max="4608" width="10.875" style="2"/>
    <col min="4609" max="4609" width="13.375" style="2" customWidth="1"/>
    <col min="4610" max="4610" width="19.625" style="2" customWidth="1"/>
    <col min="4611" max="4611" width="10.875" style="2"/>
    <col min="4612" max="4612" width="12.125" style="2" customWidth="1"/>
    <col min="4613" max="4613" width="10.875" style="2"/>
    <col min="4614" max="4614" width="12.125" style="2" customWidth="1"/>
    <col min="4615" max="4615" width="10.875" style="2"/>
    <col min="4616" max="4616" width="12.125" style="2" customWidth="1"/>
    <col min="4617" max="4617" width="9.625" style="2" customWidth="1"/>
    <col min="4618" max="4618" width="12.125" style="2" customWidth="1"/>
    <col min="4619" max="4619" width="10.875" style="2"/>
    <col min="4620" max="4620" width="12.125" style="2" customWidth="1"/>
    <col min="4621" max="4864" width="10.875" style="2"/>
    <col min="4865" max="4865" width="13.375" style="2" customWidth="1"/>
    <col min="4866" max="4866" width="19.625" style="2" customWidth="1"/>
    <col min="4867" max="4867" width="10.875" style="2"/>
    <col min="4868" max="4868" width="12.125" style="2" customWidth="1"/>
    <col min="4869" max="4869" width="10.875" style="2"/>
    <col min="4870" max="4870" width="12.125" style="2" customWidth="1"/>
    <col min="4871" max="4871" width="10.875" style="2"/>
    <col min="4872" max="4872" width="12.125" style="2" customWidth="1"/>
    <col min="4873" max="4873" width="9.625" style="2" customWidth="1"/>
    <col min="4874" max="4874" width="12.125" style="2" customWidth="1"/>
    <col min="4875" max="4875" width="10.875" style="2"/>
    <col min="4876" max="4876" width="12.125" style="2" customWidth="1"/>
    <col min="4877" max="5120" width="10.875" style="2"/>
    <col min="5121" max="5121" width="13.375" style="2" customWidth="1"/>
    <col min="5122" max="5122" width="19.625" style="2" customWidth="1"/>
    <col min="5123" max="5123" width="10.875" style="2"/>
    <col min="5124" max="5124" width="12.125" style="2" customWidth="1"/>
    <col min="5125" max="5125" width="10.875" style="2"/>
    <col min="5126" max="5126" width="12.125" style="2" customWidth="1"/>
    <col min="5127" max="5127" width="10.875" style="2"/>
    <col min="5128" max="5128" width="12.125" style="2" customWidth="1"/>
    <col min="5129" max="5129" width="9.625" style="2" customWidth="1"/>
    <col min="5130" max="5130" width="12.125" style="2" customWidth="1"/>
    <col min="5131" max="5131" width="10.875" style="2"/>
    <col min="5132" max="5132" width="12.125" style="2" customWidth="1"/>
    <col min="5133" max="5376" width="10.875" style="2"/>
    <col min="5377" max="5377" width="13.375" style="2" customWidth="1"/>
    <col min="5378" max="5378" width="19.625" style="2" customWidth="1"/>
    <col min="5379" max="5379" width="10.875" style="2"/>
    <col min="5380" max="5380" width="12.125" style="2" customWidth="1"/>
    <col min="5381" max="5381" width="10.875" style="2"/>
    <col min="5382" max="5382" width="12.125" style="2" customWidth="1"/>
    <col min="5383" max="5383" width="10.875" style="2"/>
    <col min="5384" max="5384" width="12.125" style="2" customWidth="1"/>
    <col min="5385" max="5385" width="9.625" style="2" customWidth="1"/>
    <col min="5386" max="5386" width="12.125" style="2" customWidth="1"/>
    <col min="5387" max="5387" width="10.875" style="2"/>
    <col min="5388" max="5388" width="12.125" style="2" customWidth="1"/>
    <col min="5389" max="5632" width="10.875" style="2"/>
    <col min="5633" max="5633" width="13.375" style="2" customWidth="1"/>
    <col min="5634" max="5634" width="19.625" style="2" customWidth="1"/>
    <col min="5635" max="5635" width="10.875" style="2"/>
    <col min="5636" max="5636" width="12.125" style="2" customWidth="1"/>
    <col min="5637" max="5637" width="10.875" style="2"/>
    <col min="5638" max="5638" width="12.125" style="2" customWidth="1"/>
    <col min="5639" max="5639" width="10.875" style="2"/>
    <col min="5640" max="5640" width="12.125" style="2" customWidth="1"/>
    <col min="5641" max="5641" width="9.625" style="2" customWidth="1"/>
    <col min="5642" max="5642" width="12.125" style="2" customWidth="1"/>
    <col min="5643" max="5643" width="10.875" style="2"/>
    <col min="5644" max="5644" width="12.125" style="2" customWidth="1"/>
    <col min="5645" max="5888" width="10.875" style="2"/>
    <col min="5889" max="5889" width="13.375" style="2" customWidth="1"/>
    <col min="5890" max="5890" width="19.625" style="2" customWidth="1"/>
    <col min="5891" max="5891" width="10.875" style="2"/>
    <col min="5892" max="5892" width="12.125" style="2" customWidth="1"/>
    <col min="5893" max="5893" width="10.875" style="2"/>
    <col min="5894" max="5894" width="12.125" style="2" customWidth="1"/>
    <col min="5895" max="5895" width="10.875" style="2"/>
    <col min="5896" max="5896" width="12.125" style="2" customWidth="1"/>
    <col min="5897" max="5897" width="9.625" style="2" customWidth="1"/>
    <col min="5898" max="5898" width="12.125" style="2" customWidth="1"/>
    <col min="5899" max="5899" width="10.875" style="2"/>
    <col min="5900" max="5900" width="12.125" style="2" customWidth="1"/>
    <col min="5901" max="6144" width="10.875" style="2"/>
    <col min="6145" max="6145" width="13.375" style="2" customWidth="1"/>
    <col min="6146" max="6146" width="19.625" style="2" customWidth="1"/>
    <col min="6147" max="6147" width="10.875" style="2"/>
    <col min="6148" max="6148" width="12.125" style="2" customWidth="1"/>
    <col min="6149" max="6149" width="10.875" style="2"/>
    <col min="6150" max="6150" width="12.125" style="2" customWidth="1"/>
    <col min="6151" max="6151" width="10.875" style="2"/>
    <col min="6152" max="6152" width="12.125" style="2" customWidth="1"/>
    <col min="6153" max="6153" width="9.625" style="2" customWidth="1"/>
    <col min="6154" max="6154" width="12.125" style="2" customWidth="1"/>
    <col min="6155" max="6155" width="10.875" style="2"/>
    <col min="6156" max="6156" width="12.125" style="2" customWidth="1"/>
    <col min="6157" max="6400" width="10.875" style="2"/>
    <col min="6401" max="6401" width="13.375" style="2" customWidth="1"/>
    <col min="6402" max="6402" width="19.625" style="2" customWidth="1"/>
    <col min="6403" max="6403" width="10.875" style="2"/>
    <col min="6404" max="6404" width="12.125" style="2" customWidth="1"/>
    <col min="6405" max="6405" width="10.875" style="2"/>
    <col min="6406" max="6406" width="12.125" style="2" customWidth="1"/>
    <col min="6407" max="6407" width="10.875" style="2"/>
    <col min="6408" max="6408" width="12.125" style="2" customWidth="1"/>
    <col min="6409" max="6409" width="9.625" style="2" customWidth="1"/>
    <col min="6410" max="6410" width="12.125" style="2" customWidth="1"/>
    <col min="6411" max="6411" width="10.875" style="2"/>
    <col min="6412" max="6412" width="12.125" style="2" customWidth="1"/>
    <col min="6413" max="6656" width="10.875" style="2"/>
    <col min="6657" max="6657" width="13.375" style="2" customWidth="1"/>
    <col min="6658" max="6658" width="19.625" style="2" customWidth="1"/>
    <col min="6659" max="6659" width="10.875" style="2"/>
    <col min="6660" max="6660" width="12.125" style="2" customWidth="1"/>
    <col min="6661" max="6661" width="10.875" style="2"/>
    <col min="6662" max="6662" width="12.125" style="2" customWidth="1"/>
    <col min="6663" max="6663" width="10.875" style="2"/>
    <col min="6664" max="6664" width="12.125" style="2" customWidth="1"/>
    <col min="6665" max="6665" width="9.625" style="2" customWidth="1"/>
    <col min="6666" max="6666" width="12.125" style="2" customWidth="1"/>
    <col min="6667" max="6667" width="10.875" style="2"/>
    <col min="6668" max="6668" width="12.125" style="2" customWidth="1"/>
    <col min="6669" max="6912" width="10.875" style="2"/>
    <col min="6913" max="6913" width="13.375" style="2" customWidth="1"/>
    <col min="6914" max="6914" width="19.625" style="2" customWidth="1"/>
    <col min="6915" max="6915" width="10.875" style="2"/>
    <col min="6916" max="6916" width="12.125" style="2" customWidth="1"/>
    <col min="6917" max="6917" width="10.875" style="2"/>
    <col min="6918" max="6918" width="12.125" style="2" customWidth="1"/>
    <col min="6919" max="6919" width="10.875" style="2"/>
    <col min="6920" max="6920" width="12.125" style="2" customWidth="1"/>
    <col min="6921" max="6921" width="9.625" style="2" customWidth="1"/>
    <col min="6922" max="6922" width="12.125" style="2" customWidth="1"/>
    <col min="6923" max="6923" width="10.875" style="2"/>
    <col min="6924" max="6924" width="12.125" style="2" customWidth="1"/>
    <col min="6925" max="7168" width="10.875" style="2"/>
    <col min="7169" max="7169" width="13.375" style="2" customWidth="1"/>
    <col min="7170" max="7170" width="19.625" style="2" customWidth="1"/>
    <col min="7171" max="7171" width="10.875" style="2"/>
    <col min="7172" max="7172" width="12.125" style="2" customWidth="1"/>
    <col min="7173" max="7173" width="10.875" style="2"/>
    <col min="7174" max="7174" width="12.125" style="2" customWidth="1"/>
    <col min="7175" max="7175" width="10.875" style="2"/>
    <col min="7176" max="7176" width="12.125" style="2" customWidth="1"/>
    <col min="7177" max="7177" width="9.625" style="2" customWidth="1"/>
    <col min="7178" max="7178" width="12.125" style="2" customWidth="1"/>
    <col min="7179" max="7179" width="10.875" style="2"/>
    <col min="7180" max="7180" width="12.125" style="2" customWidth="1"/>
    <col min="7181" max="7424" width="10.875" style="2"/>
    <col min="7425" max="7425" width="13.375" style="2" customWidth="1"/>
    <col min="7426" max="7426" width="19.625" style="2" customWidth="1"/>
    <col min="7427" max="7427" width="10.875" style="2"/>
    <col min="7428" max="7428" width="12.125" style="2" customWidth="1"/>
    <col min="7429" max="7429" width="10.875" style="2"/>
    <col min="7430" max="7430" width="12.125" style="2" customWidth="1"/>
    <col min="7431" max="7431" width="10.875" style="2"/>
    <col min="7432" max="7432" width="12.125" style="2" customWidth="1"/>
    <col min="7433" max="7433" width="9.625" style="2" customWidth="1"/>
    <col min="7434" max="7434" width="12.125" style="2" customWidth="1"/>
    <col min="7435" max="7435" width="10.875" style="2"/>
    <col min="7436" max="7436" width="12.125" style="2" customWidth="1"/>
    <col min="7437" max="7680" width="10.875" style="2"/>
    <col min="7681" max="7681" width="13.375" style="2" customWidth="1"/>
    <col min="7682" max="7682" width="19.625" style="2" customWidth="1"/>
    <col min="7683" max="7683" width="10.875" style="2"/>
    <col min="7684" max="7684" width="12.125" style="2" customWidth="1"/>
    <col min="7685" max="7685" width="10.875" style="2"/>
    <col min="7686" max="7686" width="12.125" style="2" customWidth="1"/>
    <col min="7687" max="7687" width="10.875" style="2"/>
    <col min="7688" max="7688" width="12.125" style="2" customWidth="1"/>
    <col min="7689" max="7689" width="9.625" style="2" customWidth="1"/>
    <col min="7690" max="7690" width="12.125" style="2" customWidth="1"/>
    <col min="7691" max="7691" width="10.875" style="2"/>
    <col min="7692" max="7692" width="12.125" style="2" customWidth="1"/>
    <col min="7693" max="7936" width="10.875" style="2"/>
    <col min="7937" max="7937" width="13.375" style="2" customWidth="1"/>
    <col min="7938" max="7938" width="19.625" style="2" customWidth="1"/>
    <col min="7939" max="7939" width="10.875" style="2"/>
    <col min="7940" max="7940" width="12.125" style="2" customWidth="1"/>
    <col min="7941" max="7941" width="10.875" style="2"/>
    <col min="7942" max="7942" width="12.125" style="2" customWidth="1"/>
    <col min="7943" max="7943" width="10.875" style="2"/>
    <col min="7944" max="7944" width="12.125" style="2" customWidth="1"/>
    <col min="7945" max="7945" width="9.625" style="2" customWidth="1"/>
    <col min="7946" max="7946" width="12.125" style="2" customWidth="1"/>
    <col min="7947" max="7947" width="10.875" style="2"/>
    <col min="7948" max="7948" width="12.125" style="2" customWidth="1"/>
    <col min="7949" max="8192" width="10.875" style="2"/>
    <col min="8193" max="8193" width="13.375" style="2" customWidth="1"/>
    <col min="8194" max="8194" width="19.625" style="2" customWidth="1"/>
    <col min="8195" max="8195" width="10.875" style="2"/>
    <col min="8196" max="8196" width="12.125" style="2" customWidth="1"/>
    <col min="8197" max="8197" width="10.875" style="2"/>
    <col min="8198" max="8198" width="12.125" style="2" customWidth="1"/>
    <col min="8199" max="8199" width="10.875" style="2"/>
    <col min="8200" max="8200" width="12.125" style="2" customWidth="1"/>
    <col min="8201" max="8201" width="9.625" style="2" customWidth="1"/>
    <col min="8202" max="8202" width="12.125" style="2" customWidth="1"/>
    <col min="8203" max="8203" width="10.875" style="2"/>
    <col min="8204" max="8204" width="12.125" style="2" customWidth="1"/>
    <col min="8205" max="8448" width="10.875" style="2"/>
    <col min="8449" max="8449" width="13.375" style="2" customWidth="1"/>
    <col min="8450" max="8450" width="19.625" style="2" customWidth="1"/>
    <col min="8451" max="8451" width="10.875" style="2"/>
    <col min="8452" max="8452" width="12.125" style="2" customWidth="1"/>
    <col min="8453" max="8453" width="10.875" style="2"/>
    <col min="8454" max="8454" width="12.125" style="2" customWidth="1"/>
    <col min="8455" max="8455" width="10.875" style="2"/>
    <col min="8456" max="8456" width="12.125" style="2" customWidth="1"/>
    <col min="8457" max="8457" width="9.625" style="2" customWidth="1"/>
    <col min="8458" max="8458" width="12.125" style="2" customWidth="1"/>
    <col min="8459" max="8459" width="10.875" style="2"/>
    <col min="8460" max="8460" width="12.125" style="2" customWidth="1"/>
    <col min="8461" max="8704" width="10.875" style="2"/>
    <col min="8705" max="8705" width="13.375" style="2" customWidth="1"/>
    <col min="8706" max="8706" width="19.625" style="2" customWidth="1"/>
    <col min="8707" max="8707" width="10.875" style="2"/>
    <col min="8708" max="8708" width="12.125" style="2" customWidth="1"/>
    <col min="8709" max="8709" width="10.875" style="2"/>
    <col min="8710" max="8710" width="12.125" style="2" customWidth="1"/>
    <col min="8711" max="8711" width="10.875" style="2"/>
    <col min="8712" max="8712" width="12.125" style="2" customWidth="1"/>
    <col min="8713" max="8713" width="9.625" style="2" customWidth="1"/>
    <col min="8714" max="8714" width="12.125" style="2" customWidth="1"/>
    <col min="8715" max="8715" width="10.875" style="2"/>
    <col min="8716" max="8716" width="12.125" style="2" customWidth="1"/>
    <col min="8717" max="8960" width="10.875" style="2"/>
    <col min="8961" max="8961" width="13.375" style="2" customWidth="1"/>
    <col min="8962" max="8962" width="19.625" style="2" customWidth="1"/>
    <col min="8963" max="8963" width="10.875" style="2"/>
    <col min="8964" max="8964" width="12.125" style="2" customWidth="1"/>
    <col min="8965" max="8965" width="10.875" style="2"/>
    <col min="8966" max="8966" width="12.125" style="2" customWidth="1"/>
    <col min="8967" max="8967" width="10.875" style="2"/>
    <col min="8968" max="8968" width="12.125" style="2" customWidth="1"/>
    <col min="8969" max="8969" width="9.625" style="2" customWidth="1"/>
    <col min="8970" max="8970" width="12.125" style="2" customWidth="1"/>
    <col min="8971" max="8971" width="10.875" style="2"/>
    <col min="8972" max="8972" width="12.125" style="2" customWidth="1"/>
    <col min="8973" max="9216" width="10.875" style="2"/>
    <col min="9217" max="9217" width="13.375" style="2" customWidth="1"/>
    <col min="9218" max="9218" width="19.625" style="2" customWidth="1"/>
    <col min="9219" max="9219" width="10.875" style="2"/>
    <col min="9220" max="9220" width="12.125" style="2" customWidth="1"/>
    <col min="9221" max="9221" width="10.875" style="2"/>
    <col min="9222" max="9222" width="12.125" style="2" customWidth="1"/>
    <col min="9223" max="9223" width="10.875" style="2"/>
    <col min="9224" max="9224" width="12.125" style="2" customWidth="1"/>
    <col min="9225" max="9225" width="9.625" style="2" customWidth="1"/>
    <col min="9226" max="9226" width="12.125" style="2" customWidth="1"/>
    <col min="9227" max="9227" width="10.875" style="2"/>
    <col min="9228" max="9228" width="12.125" style="2" customWidth="1"/>
    <col min="9229" max="9472" width="10.875" style="2"/>
    <col min="9473" max="9473" width="13.375" style="2" customWidth="1"/>
    <col min="9474" max="9474" width="19.625" style="2" customWidth="1"/>
    <col min="9475" max="9475" width="10.875" style="2"/>
    <col min="9476" max="9476" width="12.125" style="2" customWidth="1"/>
    <col min="9477" max="9477" width="10.875" style="2"/>
    <col min="9478" max="9478" width="12.125" style="2" customWidth="1"/>
    <col min="9479" max="9479" width="10.875" style="2"/>
    <col min="9480" max="9480" width="12.125" style="2" customWidth="1"/>
    <col min="9481" max="9481" width="9.625" style="2" customWidth="1"/>
    <col min="9482" max="9482" width="12.125" style="2" customWidth="1"/>
    <col min="9483" max="9483" width="10.875" style="2"/>
    <col min="9484" max="9484" width="12.125" style="2" customWidth="1"/>
    <col min="9485" max="9728" width="10.875" style="2"/>
    <col min="9729" max="9729" width="13.375" style="2" customWidth="1"/>
    <col min="9730" max="9730" width="19.625" style="2" customWidth="1"/>
    <col min="9731" max="9731" width="10.875" style="2"/>
    <col min="9732" max="9732" width="12.125" style="2" customWidth="1"/>
    <col min="9733" max="9733" width="10.875" style="2"/>
    <col min="9734" max="9734" width="12.125" style="2" customWidth="1"/>
    <col min="9735" max="9735" width="10.875" style="2"/>
    <col min="9736" max="9736" width="12.125" style="2" customWidth="1"/>
    <col min="9737" max="9737" width="9.625" style="2" customWidth="1"/>
    <col min="9738" max="9738" width="12.125" style="2" customWidth="1"/>
    <col min="9739" max="9739" width="10.875" style="2"/>
    <col min="9740" max="9740" width="12.125" style="2" customWidth="1"/>
    <col min="9741" max="9984" width="10.875" style="2"/>
    <col min="9985" max="9985" width="13.375" style="2" customWidth="1"/>
    <col min="9986" max="9986" width="19.625" style="2" customWidth="1"/>
    <col min="9987" max="9987" width="10.875" style="2"/>
    <col min="9988" max="9988" width="12.125" style="2" customWidth="1"/>
    <col min="9989" max="9989" width="10.875" style="2"/>
    <col min="9990" max="9990" width="12.125" style="2" customWidth="1"/>
    <col min="9991" max="9991" width="10.875" style="2"/>
    <col min="9992" max="9992" width="12.125" style="2" customWidth="1"/>
    <col min="9993" max="9993" width="9.625" style="2" customWidth="1"/>
    <col min="9994" max="9994" width="12.125" style="2" customWidth="1"/>
    <col min="9995" max="9995" width="10.875" style="2"/>
    <col min="9996" max="9996" width="12.125" style="2" customWidth="1"/>
    <col min="9997" max="10240" width="10.875" style="2"/>
    <col min="10241" max="10241" width="13.375" style="2" customWidth="1"/>
    <col min="10242" max="10242" width="19.625" style="2" customWidth="1"/>
    <col min="10243" max="10243" width="10.875" style="2"/>
    <col min="10244" max="10244" width="12.125" style="2" customWidth="1"/>
    <col min="10245" max="10245" width="10.875" style="2"/>
    <col min="10246" max="10246" width="12.125" style="2" customWidth="1"/>
    <col min="10247" max="10247" width="10.875" style="2"/>
    <col min="10248" max="10248" width="12.125" style="2" customWidth="1"/>
    <col min="10249" max="10249" width="9.625" style="2" customWidth="1"/>
    <col min="10250" max="10250" width="12.125" style="2" customWidth="1"/>
    <col min="10251" max="10251" width="10.875" style="2"/>
    <col min="10252" max="10252" width="12.125" style="2" customWidth="1"/>
    <col min="10253" max="10496" width="10.875" style="2"/>
    <col min="10497" max="10497" width="13.375" style="2" customWidth="1"/>
    <col min="10498" max="10498" width="19.625" style="2" customWidth="1"/>
    <col min="10499" max="10499" width="10.875" style="2"/>
    <col min="10500" max="10500" width="12.125" style="2" customWidth="1"/>
    <col min="10501" max="10501" width="10.875" style="2"/>
    <col min="10502" max="10502" width="12.125" style="2" customWidth="1"/>
    <col min="10503" max="10503" width="10.875" style="2"/>
    <col min="10504" max="10504" width="12.125" style="2" customWidth="1"/>
    <col min="10505" max="10505" width="9.625" style="2" customWidth="1"/>
    <col min="10506" max="10506" width="12.125" style="2" customWidth="1"/>
    <col min="10507" max="10507" width="10.875" style="2"/>
    <col min="10508" max="10508" width="12.125" style="2" customWidth="1"/>
    <col min="10509" max="10752" width="10.875" style="2"/>
    <col min="10753" max="10753" width="13.375" style="2" customWidth="1"/>
    <col min="10754" max="10754" width="19.625" style="2" customWidth="1"/>
    <col min="10755" max="10755" width="10.875" style="2"/>
    <col min="10756" max="10756" width="12.125" style="2" customWidth="1"/>
    <col min="10757" max="10757" width="10.875" style="2"/>
    <col min="10758" max="10758" width="12.125" style="2" customWidth="1"/>
    <col min="10759" max="10759" width="10.875" style="2"/>
    <col min="10760" max="10760" width="12.125" style="2" customWidth="1"/>
    <col min="10761" max="10761" width="9.625" style="2" customWidth="1"/>
    <col min="10762" max="10762" width="12.125" style="2" customWidth="1"/>
    <col min="10763" max="10763" width="10.875" style="2"/>
    <col min="10764" max="10764" width="12.125" style="2" customWidth="1"/>
    <col min="10765" max="11008" width="10.875" style="2"/>
    <col min="11009" max="11009" width="13.375" style="2" customWidth="1"/>
    <col min="11010" max="11010" width="19.625" style="2" customWidth="1"/>
    <col min="11011" max="11011" width="10.875" style="2"/>
    <col min="11012" max="11012" width="12.125" style="2" customWidth="1"/>
    <col min="11013" max="11013" width="10.875" style="2"/>
    <col min="11014" max="11014" width="12.125" style="2" customWidth="1"/>
    <col min="11015" max="11015" width="10.875" style="2"/>
    <col min="11016" max="11016" width="12.125" style="2" customWidth="1"/>
    <col min="11017" max="11017" width="9.625" style="2" customWidth="1"/>
    <col min="11018" max="11018" width="12.125" style="2" customWidth="1"/>
    <col min="11019" max="11019" width="10.875" style="2"/>
    <col min="11020" max="11020" width="12.125" style="2" customWidth="1"/>
    <col min="11021" max="11264" width="10.875" style="2"/>
    <col min="11265" max="11265" width="13.375" style="2" customWidth="1"/>
    <col min="11266" max="11266" width="19.625" style="2" customWidth="1"/>
    <col min="11267" max="11267" width="10.875" style="2"/>
    <col min="11268" max="11268" width="12.125" style="2" customWidth="1"/>
    <col min="11269" max="11269" width="10.875" style="2"/>
    <col min="11270" max="11270" width="12.125" style="2" customWidth="1"/>
    <col min="11271" max="11271" width="10.875" style="2"/>
    <col min="11272" max="11272" width="12.125" style="2" customWidth="1"/>
    <col min="11273" max="11273" width="9.625" style="2" customWidth="1"/>
    <col min="11274" max="11274" width="12.125" style="2" customWidth="1"/>
    <col min="11275" max="11275" width="10.875" style="2"/>
    <col min="11276" max="11276" width="12.125" style="2" customWidth="1"/>
    <col min="11277" max="11520" width="10.875" style="2"/>
    <col min="11521" max="11521" width="13.375" style="2" customWidth="1"/>
    <col min="11522" max="11522" width="19.625" style="2" customWidth="1"/>
    <col min="11523" max="11523" width="10.875" style="2"/>
    <col min="11524" max="11524" width="12.125" style="2" customWidth="1"/>
    <col min="11525" max="11525" width="10.875" style="2"/>
    <col min="11526" max="11526" width="12.125" style="2" customWidth="1"/>
    <col min="11527" max="11527" width="10.875" style="2"/>
    <col min="11528" max="11528" width="12.125" style="2" customWidth="1"/>
    <col min="11529" max="11529" width="9.625" style="2" customWidth="1"/>
    <col min="11530" max="11530" width="12.125" style="2" customWidth="1"/>
    <col min="11531" max="11531" width="10.875" style="2"/>
    <col min="11532" max="11532" width="12.125" style="2" customWidth="1"/>
    <col min="11533" max="11776" width="10.875" style="2"/>
    <col min="11777" max="11777" width="13.375" style="2" customWidth="1"/>
    <col min="11778" max="11778" width="19.625" style="2" customWidth="1"/>
    <col min="11779" max="11779" width="10.875" style="2"/>
    <col min="11780" max="11780" width="12.125" style="2" customWidth="1"/>
    <col min="11781" max="11781" width="10.875" style="2"/>
    <col min="11782" max="11782" width="12.125" style="2" customWidth="1"/>
    <col min="11783" max="11783" width="10.875" style="2"/>
    <col min="11784" max="11784" width="12.125" style="2" customWidth="1"/>
    <col min="11785" max="11785" width="9.625" style="2" customWidth="1"/>
    <col min="11786" max="11786" width="12.125" style="2" customWidth="1"/>
    <col min="11787" max="11787" width="10.875" style="2"/>
    <col min="11788" max="11788" width="12.125" style="2" customWidth="1"/>
    <col min="11789" max="12032" width="10.875" style="2"/>
    <col min="12033" max="12033" width="13.375" style="2" customWidth="1"/>
    <col min="12034" max="12034" width="19.625" style="2" customWidth="1"/>
    <col min="12035" max="12035" width="10.875" style="2"/>
    <col min="12036" max="12036" width="12.125" style="2" customWidth="1"/>
    <col min="12037" max="12037" width="10.875" style="2"/>
    <col min="12038" max="12038" width="12.125" style="2" customWidth="1"/>
    <col min="12039" max="12039" width="10.875" style="2"/>
    <col min="12040" max="12040" width="12.125" style="2" customWidth="1"/>
    <col min="12041" max="12041" width="9.625" style="2" customWidth="1"/>
    <col min="12042" max="12042" width="12.125" style="2" customWidth="1"/>
    <col min="12043" max="12043" width="10.875" style="2"/>
    <col min="12044" max="12044" width="12.125" style="2" customWidth="1"/>
    <col min="12045" max="12288" width="10.875" style="2"/>
    <col min="12289" max="12289" width="13.375" style="2" customWidth="1"/>
    <col min="12290" max="12290" width="19.625" style="2" customWidth="1"/>
    <col min="12291" max="12291" width="10.875" style="2"/>
    <col min="12292" max="12292" width="12.125" style="2" customWidth="1"/>
    <col min="12293" max="12293" width="10.875" style="2"/>
    <col min="12294" max="12294" width="12.125" style="2" customWidth="1"/>
    <col min="12295" max="12295" width="10.875" style="2"/>
    <col min="12296" max="12296" width="12.125" style="2" customWidth="1"/>
    <col min="12297" max="12297" width="9.625" style="2" customWidth="1"/>
    <col min="12298" max="12298" width="12.125" style="2" customWidth="1"/>
    <col min="12299" max="12299" width="10.875" style="2"/>
    <col min="12300" max="12300" width="12.125" style="2" customWidth="1"/>
    <col min="12301" max="12544" width="10.875" style="2"/>
    <col min="12545" max="12545" width="13.375" style="2" customWidth="1"/>
    <col min="12546" max="12546" width="19.625" style="2" customWidth="1"/>
    <col min="12547" max="12547" width="10.875" style="2"/>
    <col min="12548" max="12548" width="12.125" style="2" customWidth="1"/>
    <col min="12549" max="12549" width="10.875" style="2"/>
    <col min="12550" max="12550" width="12.125" style="2" customWidth="1"/>
    <col min="12551" max="12551" width="10.875" style="2"/>
    <col min="12552" max="12552" width="12.125" style="2" customWidth="1"/>
    <col min="12553" max="12553" width="9.625" style="2" customWidth="1"/>
    <col min="12554" max="12554" width="12.125" style="2" customWidth="1"/>
    <col min="12555" max="12555" width="10.875" style="2"/>
    <col min="12556" max="12556" width="12.125" style="2" customWidth="1"/>
    <col min="12557" max="12800" width="10.875" style="2"/>
    <col min="12801" max="12801" width="13.375" style="2" customWidth="1"/>
    <col min="12802" max="12802" width="19.625" style="2" customWidth="1"/>
    <col min="12803" max="12803" width="10.875" style="2"/>
    <col min="12804" max="12804" width="12.125" style="2" customWidth="1"/>
    <col min="12805" max="12805" width="10.875" style="2"/>
    <col min="12806" max="12806" width="12.125" style="2" customWidth="1"/>
    <col min="12807" max="12807" width="10.875" style="2"/>
    <col min="12808" max="12808" width="12.125" style="2" customWidth="1"/>
    <col min="12809" max="12809" width="9.625" style="2" customWidth="1"/>
    <col min="12810" max="12810" width="12.125" style="2" customWidth="1"/>
    <col min="12811" max="12811" width="10.875" style="2"/>
    <col min="12812" max="12812" width="12.125" style="2" customWidth="1"/>
    <col min="12813" max="13056" width="10.875" style="2"/>
    <col min="13057" max="13057" width="13.375" style="2" customWidth="1"/>
    <col min="13058" max="13058" width="19.625" style="2" customWidth="1"/>
    <col min="13059" max="13059" width="10.875" style="2"/>
    <col min="13060" max="13060" width="12.125" style="2" customWidth="1"/>
    <col min="13061" max="13061" width="10.875" style="2"/>
    <col min="13062" max="13062" width="12.125" style="2" customWidth="1"/>
    <col min="13063" max="13063" width="10.875" style="2"/>
    <col min="13064" max="13064" width="12.125" style="2" customWidth="1"/>
    <col min="13065" max="13065" width="9.625" style="2" customWidth="1"/>
    <col min="13066" max="13066" width="12.125" style="2" customWidth="1"/>
    <col min="13067" max="13067" width="10.875" style="2"/>
    <col min="13068" max="13068" width="12.125" style="2" customWidth="1"/>
    <col min="13069" max="13312" width="10.875" style="2"/>
    <col min="13313" max="13313" width="13.375" style="2" customWidth="1"/>
    <col min="13314" max="13314" width="19.625" style="2" customWidth="1"/>
    <col min="13315" max="13315" width="10.875" style="2"/>
    <col min="13316" max="13316" width="12.125" style="2" customWidth="1"/>
    <col min="13317" max="13317" width="10.875" style="2"/>
    <col min="13318" max="13318" width="12.125" style="2" customWidth="1"/>
    <col min="13319" max="13319" width="10.875" style="2"/>
    <col min="13320" max="13320" width="12.125" style="2" customWidth="1"/>
    <col min="13321" max="13321" width="9.625" style="2" customWidth="1"/>
    <col min="13322" max="13322" width="12.125" style="2" customWidth="1"/>
    <col min="13323" max="13323" width="10.875" style="2"/>
    <col min="13324" max="13324" width="12.125" style="2" customWidth="1"/>
    <col min="13325" max="13568" width="10.875" style="2"/>
    <col min="13569" max="13569" width="13.375" style="2" customWidth="1"/>
    <col min="13570" max="13570" width="19.625" style="2" customWidth="1"/>
    <col min="13571" max="13571" width="10.875" style="2"/>
    <col min="13572" max="13572" width="12.125" style="2" customWidth="1"/>
    <col min="13573" max="13573" width="10.875" style="2"/>
    <col min="13574" max="13574" width="12.125" style="2" customWidth="1"/>
    <col min="13575" max="13575" width="10.875" style="2"/>
    <col min="13576" max="13576" width="12.125" style="2" customWidth="1"/>
    <col min="13577" max="13577" width="9.625" style="2" customWidth="1"/>
    <col min="13578" max="13578" width="12.125" style="2" customWidth="1"/>
    <col min="13579" max="13579" width="10.875" style="2"/>
    <col min="13580" max="13580" width="12.125" style="2" customWidth="1"/>
    <col min="13581" max="13824" width="10.875" style="2"/>
    <col min="13825" max="13825" width="13.375" style="2" customWidth="1"/>
    <col min="13826" max="13826" width="19.625" style="2" customWidth="1"/>
    <col min="13827" max="13827" width="10.875" style="2"/>
    <col min="13828" max="13828" width="12.125" style="2" customWidth="1"/>
    <col min="13829" max="13829" width="10.875" style="2"/>
    <col min="13830" max="13830" width="12.125" style="2" customWidth="1"/>
    <col min="13831" max="13831" width="10.875" style="2"/>
    <col min="13832" max="13832" width="12.125" style="2" customWidth="1"/>
    <col min="13833" max="13833" width="9.625" style="2" customWidth="1"/>
    <col min="13834" max="13834" width="12.125" style="2" customWidth="1"/>
    <col min="13835" max="13835" width="10.875" style="2"/>
    <col min="13836" max="13836" width="12.125" style="2" customWidth="1"/>
    <col min="13837" max="14080" width="10.875" style="2"/>
    <col min="14081" max="14081" width="13.375" style="2" customWidth="1"/>
    <col min="14082" max="14082" width="19.625" style="2" customWidth="1"/>
    <col min="14083" max="14083" width="10.875" style="2"/>
    <col min="14084" max="14084" width="12.125" style="2" customWidth="1"/>
    <col min="14085" max="14085" width="10.875" style="2"/>
    <col min="14086" max="14086" width="12.125" style="2" customWidth="1"/>
    <col min="14087" max="14087" width="10.875" style="2"/>
    <col min="14088" max="14088" width="12.125" style="2" customWidth="1"/>
    <col min="14089" max="14089" width="9.625" style="2" customWidth="1"/>
    <col min="14090" max="14090" width="12.125" style="2" customWidth="1"/>
    <col min="14091" max="14091" width="10.875" style="2"/>
    <col min="14092" max="14092" width="12.125" style="2" customWidth="1"/>
    <col min="14093" max="14336" width="10.875" style="2"/>
    <col min="14337" max="14337" width="13.375" style="2" customWidth="1"/>
    <col min="14338" max="14338" width="19.625" style="2" customWidth="1"/>
    <col min="14339" max="14339" width="10.875" style="2"/>
    <col min="14340" max="14340" width="12.125" style="2" customWidth="1"/>
    <col min="14341" max="14341" width="10.875" style="2"/>
    <col min="14342" max="14342" width="12.125" style="2" customWidth="1"/>
    <col min="14343" max="14343" width="10.875" style="2"/>
    <col min="14344" max="14344" width="12.125" style="2" customWidth="1"/>
    <col min="14345" max="14345" width="9.625" style="2" customWidth="1"/>
    <col min="14346" max="14346" width="12.125" style="2" customWidth="1"/>
    <col min="14347" max="14347" width="10.875" style="2"/>
    <col min="14348" max="14348" width="12.125" style="2" customWidth="1"/>
    <col min="14349" max="14592" width="10.875" style="2"/>
    <col min="14593" max="14593" width="13.375" style="2" customWidth="1"/>
    <col min="14594" max="14594" width="19.625" style="2" customWidth="1"/>
    <col min="14595" max="14595" width="10.875" style="2"/>
    <col min="14596" max="14596" width="12.125" style="2" customWidth="1"/>
    <col min="14597" max="14597" width="10.875" style="2"/>
    <col min="14598" max="14598" width="12.125" style="2" customWidth="1"/>
    <col min="14599" max="14599" width="10.875" style="2"/>
    <col min="14600" max="14600" width="12.125" style="2" customWidth="1"/>
    <col min="14601" max="14601" width="9.625" style="2" customWidth="1"/>
    <col min="14602" max="14602" width="12.125" style="2" customWidth="1"/>
    <col min="14603" max="14603" width="10.875" style="2"/>
    <col min="14604" max="14604" width="12.125" style="2" customWidth="1"/>
    <col min="14605" max="14848" width="10.875" style="2"/>
    <col min="14849" max="14849" width="13.375" style="2" customWidth="1"/>
    <col min="14850" max="14850" width="19.625" style="2" customWidth="1"/>
    <col min="14851" max="14851" width="10.875" style="2"/>
    <col min="14852" max="14852" width="12.125" style="2" customWidth="1"/>
    <col min="14853" max="14853" width="10.875" style="2"/>
    <col min="14854" max="14854" width="12.125" style="2" customWidth="1"/>
    <col min="14855" max="14855" width="10.875" style="2"/>
    <col min="14856" max="14856" width="12.125" style="2" customWidth="1"/>
    <col min="14857" max="14857" width="9.625" style="2" customWidth="1"/>
    <col min="14858" max="14858" width="12.125" style="2" customWidth="1"/>
    <col min="14859" max="14859" width="10.875" style="2"/>
    <col min="14860" max="14860" width="12.125" style="2" customWidth="1"/>
    <col min="14861" max="15104" width="10.875" style="2"/>
    <col min="15105" max="15105" width="13.375" style="2" customWidth="1"/>
    <col min="15106" max="15106" width="19.625" style="2" customWidth="1"/>
    <col min="15107" max="15107" width="10.875" style="2"/>
    <col min="15108" max="15108" width="12.125" style="2" customWidth="1"/>
    <col min="15109" max="15109" width="10.875" style="2"/>
    <col min="15110" max="15110" width="12.125" style="2" customWidth="1"/>
    <col min="15111" max="15111" width="10.875" style="2"/>
    <col min="15112" max="15112" width="12.125" style="2" customWidth="1"/>
    <col min="15113" max="15113" width="9.625" style="2" customWidth="1"/>
    <col min="15114" max="15114" width="12.125" style="2" customWidth="1"/>
    <col min="15115" max="15115" width="10.875" style="2"/>
    <col min="15116" max="15116" width="12.125" style="2" customWidth="1"/>
    <col min="15117" max="15360" width="10.875" style="2"/>
    <col min="15361" max="15361" width="13.375" style="2" customWidth="1"/>
    <col min="15362" max="15362" width="19.625" style="2" customWidth="1"/>
    <col min="15363" max="15363" width="10.875" style="2"/>
    <col min="15364" max="15364" width="12.125" style="2" customWidth="1"/>
    <col min="15365" max="15365" width="10.875" style="2"/>
    <col min="15366" max="15366" width="12.125" style="2" customWidth="1"/>
    <col min="15367" max="15367" width="10.875" style="2"/>
    <col min="15368" max="15368" width="12.125" style="2" customWidth="1"/>
    <col min="15369" max="15369" width="9.625" style="2" customWidth="1"/>
    <col min="15370" max="15370" width="12.125" style="2" customWidth="1"/>
    <col min="15371" max="15371" width="10.875" style="2"/>
    <col min="15372" max="15372" width="12.125" style="2" customWidth="1"/>
    <col min="15373" max="15616" width="10.875" style="2"/>
    <col min="15617" max="15617" width="13.375" style="2" customWidth="1"/>
    <col min="15618" max="15618" width="19.625" style="2" customWidth="1"/>
    <col min="15619" max="15619" width="10.875" style="2"/>
    <col min="15620" max="15620" width="12.125" style="2" customWidth="1"/>
    <col min="15621" max="15621" width="10.875" style="2"/>
    <col min="15622" max="15622" width="12.125" style="2" customWidth="1"/>
    <col min="15623" max="15623" width="10.875" style="2"/>
    <col min="15624" max="15624" width="12.125" style="2" customWidth="1"/>
    <col min="15625" max="15625" width="9.625" style="2" customWidth="1"/>
    <col min="15626" max="15626" width="12.125" style="2" customWidth="1"/>
    <col min="15627" max="15627" width="10.875" style="2"/>
    <col min="15628" max="15628" width="12.125" style="2" customWidth="1"/>
    <col min="15629" max="15872" width="10.875" style="2"/>
    <col min="15873" max="15873" width="13.375" style="2" customWidth="1"/>
    <col min="15874" max="15874" width="19.625" style="2" customWidth="1"/>
    <col min="15875" max="15875" width="10.875" style="2"/>
    <col min="15876" max="15876" width="12.125" style="2" customWidth="1"/>
    <col min="15877" max="15877" width="10.875" style="2"/>
    <col min="15878" max="15878" width="12.125" style="2" customWidth="1"/>
    <col min="15879" max="15879" width="10.875" style="2"/>
    <col min="15880" max="15880" width="12.125" style="2" customWidth="1"/>
    <col min="15881" max="15881" width="9.625" style="2" customWidth="1"/>
    <col min="15882" max="15882" width="12.125" style="2" customWidth="1"/>
    <col min="15883" max="15883" width="10.875" style="2"/>
    <col min="15884" max="15884" width="12.125" style="2" customWidth="1"/>
    <col min="15885" max="16128" width="10.875" style="2"/>
    <col min="16129" max="16129" width="13.375" style="2" customWidth="1"/>
    <col min="16130" max="16130" width="19.625" style="2" customWidth="1"/>
    <col min="16131" max="16131" width="10.875" style="2"/>
    <col min="16132" max="16132" width="12.125" style="2" customWidth="1"/>
    <col min="16133" max="16133" width="10.875" style="2"/>
    <col min="16134" max="16134" width="12.125" style="2" customWidth="1"/>
    <col min="16135" max="16135" width="10.875" style="2"/>
    <col min="16136" max="16136" width="12.125" style="2" customWidth="1"/>
    <col min="16137" max="16137" width="9.625" style="2" customWidth="1"/>
    <col min="16138" max="16138" width="12.125" style="2" customWidth="1"/>
    <col min="16139" max="16139" width="10.875" style="2"/>
    <col min="16140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549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7"/>
      <c r="E8" s="8"/>
      <c r="F8" s="8"/>
      <c r="G8" s="8"/>
      <c r="H8" s="8"/>
      <c r="I8" s="8"/>
      <c r="J8" s="8"/>
      <c r="K8" s="8"/>
      <c r="L8" s="8"/>
    </row>
    <row r="9" spans="1:12" x14ac:dyDescent="0.2">
      <c r="C9" s="6" t="s">
        <v>550</v>
      </c>
      <c r="E9" s="6" t="s">
        <v>551</v>
      </c>
      <c r="G9" s="8"/>
      <c r="H9" s="8"/>
      <c r="I9" s="24" t="s">
        <v>552</v>
      </c>
      <c r="J9" s="8"/>
      <c r="K9" s="8"/>
      <c r="L9" s="8"/>
    </row>
    <row r="10" spans="1:12" x14ac:dyDescent="0.2">
      <c r="C10" s="17"/>
      <c r="D10" s="8"/>
      <c r="E10" s="10" t="s">
        <v>553</v>
      </c>
      <c r="F10" s="8"/>
      <c r="G10" s="10" t="s">
        <v>554</v>
      </c>
      <c r="H10" s="8"/>
      <c r="I10" s="10" t="s">
        <v>555</v>
      </c>
      <c r="J10" s="8"/>
      <c r="K10" s="10" t="s">
        <v>556</v>
      </c>
      <c r="L10" s="8"/>
    </row>
    <row r="11" spans="1:12" x14ac:dyDescent="0.2">
      <c r="C11" s="7"/>
      <c r="D11" s="6" t="s">
        <v>557</v>
      </c>
      <c r="E11" s="7"/>
      <c r="F11" s="6" t="s">
        <v>558</v>
      </c>
      <c r="G11" s="7"/>
      <c r="H11" s="6" t="s">
        <v>558</v>
      </c>
      <c r="I11" s="7"/>
      <c r="J11" s="6" t="s">
        <v>558</v>
      </c>
      <c r="K11" s="7"/>
      <c r="L11" s="6" t="s">
        <v>558</v>
      </c>
    </row>
    <row r="12" spans="1:12" x14ac:dyDescent="0.2">
      <c r="B12" s="8"/>
      <c r="C12" s="10" t="s">
        <v>559</v>
      </c>
      <c r="D12" s="10" t="s">
        <v>560</v>
      </c>
      <c r="E12" s="10" t="s">
        <v>559</v>
      </c>
      <c r="F12" s="10" t="s">
        <v>561</v>
      </c>
      <c r="G12" s="10" t="s">
        <v>559</v>
      </c>
      <c r="H12" s="10" t="s">
        <v>561</v>
      </c>
      <c r="I12" s="10" t="s">
        <v>559</v>
      </c>
      <c r="J12" s="10" t="s">
        <v>561</v>
      </c>
      <c r="K12" s="10" t="s">
        <v>559</v>
      </c>
      <c r="L12" s="10" t="s">
        <v>561</v>
      </c>
    </row>
    <row r="13" spans="1:12" x14ac:dyDescent="0.2">
      <c r="C13" s="7"/>
      <c r="D13" s="23" t="s">
        <v>208</v>
      </c>
      <c r="F13" s="23" t="s">
        <v>208</v>
      </c>
      <c r="H13" s="23" t="s">
        <v>208</v>
      </c>
      <c r="J13" s="23" t="s">
        <v>208</v>
      </c>
      <c r="L13" s="23" t="s">
        <v>208</v>
      </c>
    </row>
    <row r="14" spans="1:12" x14ac:dyDescent="0.2">
      <c r="B14" s="1" t="s">
        <v>562</v>
      </c>
      <c r="C14" s="22">
        <f t="shared" ref="C14:D17" si="0">E14+G45</f>
        <v>57</v>
      </c>
      <c r="D14" s="18">
        <f t="shared" si="0"/>
        <v>16905</v>
      </c>
      <c r="E14" s="13">
        <v>55</v>
      </c>
      <c r="F14" s="13">
        <v>16764</v>
      </c>
      <c r="G14" s="13">
        <v>17</v>
      </c>
      <c r="H14" s="13">
        <v>5256</v>
      </c>
      <c r="I14" s="13">
        <v>44</v>
      </c>
      <c r="J14" s="13">
        <v>12864</v>
      </c>
      <c r="K14" s="19" t="s">
        <v>563</v>
      </c>
      <c r="L14" s="19" t="s">
        <v>563</v>
      </c>
    </row>
    <row r="15" spans="1:12" x14ac:dyDescent="0.2">
      <c r="B15" s="1" t="s">
        <v>564</v>
      </c>
      <c r="C15" s="22">
        <f t="shared" si="0"/>
        <v>50</v>
      </c>
      <c r="D15" s="18">
        <f t="shared" si="0"/>
        <v>11800</v>
      </c>
      <c r="E15" s="13">
        <v>49</v>
      </c>
      <c r="F15" s="13">
        <v>11800</v>
      </c>
      <c r="G15" s="13">
        <v>49</v>
      </c>
      <c r="H15" s="13">
        <v>11800</v>
      </c>
      <c r="I15" s="13">
        <v>47</v>
      </c>
      <c r="J15" s="13">
        <v>11306</v>
      </c>
      <c r="K15" s="19" t="s">
        <v>563</v>
      </c>
      <c r="L15" s="19" t="s">
        <v>563</v>
      </c>
    </row>
    <row r="16" spans="1:12" x14ac:dyDescent="0.2">
      <c r="B16" s="1" t="s">
        <v>505</v>
      </c>
      <c r="C16" s="22">
        <f t="shared" si="0"/>
        <v>14</v>
      </c>
      <c r="D16" s="18">
        <f t="shared" si="0"/>
        <v>1445</v>
      </c>
      <c r="E16" s="18">
        <f>G16+K16+I16+C47+E47</f>
        <v>8</v>
      </c>
      <c r="F16" s="18">
        <f>H16+L16+J16+D47+F47</f>
        <v>1065</v>
      </c>
      <c r="G16" s="13">
        <v>3</v>
      </c>
      <c r="H16" s="13">
        <v>418</v>
      </c>
      <c r="I16" s="13">
        <v>5</v>
      </c>
      <c r="J16" s="13">
        <v>647</v>
      </c>
      <c r="K16" s="19" t="s">
        <v>563</v>
      </c>
      <c r="L16" s="19" t="s">
        <v>563</v>
      </c>
    </row>
    <row r="17" spans="2:14" x14ac:dyDescent="0.2">
      <c r="B17" s="1" t="s">
        <v>565</v>
      </c>
      <c r="C17" s="22">
        <f t="shared" si="0"/>
        <v>5</v>
      </c>
      <c r="D17" s="18">
        <f t="shared" si="0"/>
        <v>54</v>
      </c>
      <c r="E17" s="19" t="s">
        <v>563</v>
      </c>
      <c r="F17" s="19" t="s">
        <v>563</v>
      </c>
      <c r="G17" s="19" t="s">
        <v>563</v>
      </c>
      <c r="H17" s="19" t="s">
        <v>563</v>
      </c>
      <c r="I17" s="19" t="s">
        <v>563</v>
      </c>
      <c r="J17" s="19" t="s">
        <v>563</v>
      </c>
      <c r="K17" s="19" t="s">
        <v>563</v>
      </c>
      <c r="L17" s="19" t="s">
        <v>563</v>
      </c>
    </row>
    <row r="18" spans="2:14" x14ac:dyDescent="0.2">
      <c r="C18" s="7"/>
    </row>
    <row r="19" spans="2:14" x14ac:dyDescent="0.2">
      <c r="B19" s="1" t="s">
        <v>566</v>
      </c>
      <c r="C19" s="22">
        <f>E19+G50</f>
        <v>7</v>
      </c>
      <c r="D19" s="18">
        <f>F19+H50</f>
        <v>46</v>
      </c>
      <c r="E19" s="18">
        <f t="shared" ref="E19:F21" si="1">G19+K19+I19+C50+E50</f>
        <v>1</v>
      </c>
      <c r="F19" s="18">
        <f t="shared" si="1"/>
        <v>7</v>
      </c>
      <c r="G19" s="13">
        <v>1</v>
      </c>
      <c r="H19" s="13">
        <v>7</v>
      </c>
      <c r="I19" s="19" t="s">
        <v>37</v>
      </c>
      <c r="J19" s="19" t="s">
        <v>37</v>
      </c>
      <c r="K19" s="19" t="s">
        <v>37</v>
      </c>
      <c r="L19" s="19" t="s">
        <v>37</v>
      </c>
    </row>
    <row r="20" spans="2:14" x14ac:dyDescent="0.2">
      <c r="B20" s="1" t="s">
        <v>567</v>
      </c>
      <c r="C20" s="22">
        <f>E20+G51</f>
        <v>8</v>
      </c>
      <c r="D20" s="18">
        <v>803</v>
      </c>
      <c r="E20" s="18">
        <f t="shared" si="1"/>
        <v>1</v>
      </c>
      <c r="F20" s="18">
        <f t="shared" si="1"/>
        <v>100</v>
      </c>
      <c r="G20" s="19" t="s">
        <v>37</v>
      </c>
      <c r="H20" s="19" t="s">
        <v>37</v>
      </c>
      <c r="I20" s="13">
        <v>1</v>
      </c>
      <c r="J20" s="13">
        <v>100</v>
      </c>
      <c r="K20" s="19" t="s">
        <v>37</v>
      </c>
      <c r="L20" s="19" t="s">
        <v>37</v>
      </c>
    </row>
    <row r="21" spans="2:14" x14ac:dyDescent="0.2">
      <c r="B21" s="1" t="s">
        <v>568</v>
      </c>
      <c r="C21" s="22">
        <f>E21+G52</f>
        <v>5</v>
      </c>
      <c r="D21" s="18">
        <f>F21+H52</f>
        <v>234</v>
      </c>
      <c r="E21" s="18">
        <f t="shared" si="1"/>
        <v>1</v>
      </c>
      <c r="F21" s="18">
        <f t="shared" si="1"/>
        <v>178</v>
      </c>
      <c r="G21" s="19" t="s">
        <v>37</v>
      </c>
      <c r="H21" s="19" t="s">
        <v>37</v>
      </c>
      <c r="I21" s="13">
        <v>1</v>
      </c>
      <c r="J21" s="13">
        <v>178</v>
      </c>
      <c r="K21" s="19" t="s">
        <v>37</v>
      </c>
      <c r="L21" s="19" t="s">
        <v>37</v>
      </c>
    </row>
    <row r="22" spans="2:14" x14ac:dyDescent="0.2">
      <c r="B22" s="1" t="s">
        <v>569</v>
      </c>
      <c r="C22" s="22">
        <v>4</v>
      </c>
      <c r="D22" s="18">
        <v>199</v>
      </c>
      <c r="E22" s="23">
        <v>1</v>
      </c>
      <c r="F22" s="23">
        <v>97</v>
      </c>
      <c r="G22" s="23">
        <v>1</v>
      </c>
      <c r="H22" s="23">
        <v>97</v>
      </c>
      <c r="I22" s="23" t="s">
        <v>570</v>
      </c>
      <c r="J22" s="23" t="s">
        <v>570</v>
      </c>
      <c r="K22" s="23" t="s">
        <v>37</v>
      </c>
      <c r="L22" s="23" t="s">
        <v>37</v>
      </c>
    </row>
    <row r="23" spans="2:14" x14ac:dyDescent="0.2">
      <c r="B23" s="3" t="s">
        <v>571</v>
      </c>
      <c r="C23" s="15">
        <v>5</v>
      </c>
      <c r="D23" s="16">
        <v>319</v>
      </c>
      <c r="E23" s="176">
        <f>SUM(E26:E38)</f>
        <v>3</v>
      </c>
      <c r="F23" s="176">
        <f>SUM(F26:F38)</f>
        <v>213</v>
      </c>
      <c r="G23" s="176" t="s">
        <v>570</v>
      </c>
      <c r="H23" s="176" t="s">
        <v>570</v>
      </c>
      <c r="I23" s="176" t="s">
        <v>37</v>
      </c>
      <c r="J23" s="176" t="s">
        <v>37</v>
      </c>
      <c r="K23" s="176" t="s">
        <v>570</v>
      </c>
      <c r="L23" s="176" t="s">
        <v>570</v>
      </c>
      <c r="M23" s="23"/>
      <c r="N23" s="23"/>
    </row>
    <row r="24" spans="2:14" x14ac:dyDescent="0.2">
      <c r="B24" s="3"/>
      <c r="C24" s="12"/>
      <c r="D24" s="13"/>
      <c r="G24" s="13"/>
      <c r="H24" s="13"/>
      <c r="I24" s="13"/>
      <c r="J24" s="13"/>
      <c r="K24" s="13"/>
      <c r="L24" s="13"/>
    </row>
    <row r="25" spans="2:14" x14ac:dyDescent="0.2">
      <c r="B25" s="1" t="s">
        <v>572</v>
      </c>
      <c r="C25" s="81" t="s">
        <v>570</v>
      </c>
      <c r="D25" s="23" t="s">
        <v>570</v>
      </c>
      <c r="E25" s="23" t="s">
        <v>570</v>
      </c>
      <c r="F25" s="23" t="s">
        <v>570</v>
      </c>
      <c r="G25" s="19" t="s">
        <v>37</v>
      </c>
      <c r="H25" s="19" t="s">
        <v>37</v>
      </c>
      <c r="I25" s="19" t="s">
        <v>37</v>
      </c>
      <c r="J25" s="19" t="s">
        <v>37</v>
      </c>
      <c r="K25" s="19" t="s">
        <v>37</v>
      </c>
      <c r="L25" s="19" t="s">
        <v>37</v>
      </c>
    </row>
    <row r="26" spans="2:14" x14ac:dyDescent="0.2">
      <c r="B26" s="1" t="s">
        <v>573</v>
      </c>
      <c r="C26" s="81" t="s">
        <v>570</v>
      </c>
      <c r="D26" s="23" t="s">
        <v>570</v>
      </c>
      <c r="E26" s="23" t="s">
        <v>570</v>
      </c>
      <c r="F26" s="23" t="s">
        <v>570</v>
      </c>
      <c r="G26" s="19" t="s">
        <v>37</v>
      </c>
      <c r="H26" s="19" t="s">
        <v>37</v>
      </c>
      <c r="I26" s="19" t="s">
        <v>37</v>
      </c>
      <c r="J26" s="19" t="s">
        <v>37</v>
      </c>
      <c r="K26" s="19" t="s">
        <v>37</v>
      </c>
      <c r="L26" s="19" t="s">
        <v>37</v>
      </c>
    </row>
    <row r="27" spans="2:14" x14ac:dyDescent="0.2">
      <c r="B27" s="1" t="s">
        <v>574</v>
      </c>
      <c r="C27" s="22">
        <v>3</v>
      </c>
      <c r="D27" s="18">
        <v>213</v>
      </c>
      <c r="E27" s="18">
        <v>3</v>
      </c>
      <c r="F27" s="18">
        <v>213</v>
      </c>
      <c r="G27" s="19" t="s">
        <v>37</v>
      </c>
      <c r="H27" s="19" t="s">
        <v>37</v>
      </c>
      <c r="I27" s="19" t="s">
        <v>37</v>
      </c>
      <c r="J27" s="19" t="s">
        <v>37</v>
      </c>
      <c r="K27" s="19" t="s">
        <v>37</v>
      </c>
      <c r="L27" s="19" t="s">
        <v>37</v>
      </c>
    </row>
    <row r="28" spans="2:14" x14ac:dyDescent="0.2">
      <c r="B28" s="1" t="s">
        <v>575</v>
      </c>
      <c r="C28" s="81">
        <v>1</v>
      </c>
      <c r="D28" s="23">
        <v>20</v>
      </c>
      <c r="E28" s="23" t="s">
        <v>570</v>
      </c>
      <c r="F28" s="23" t="s">
        <v>570</v>
      </c>
      <c r="G28" s="19" t="s">
        <v>37</v>
      </c>
      <c r="H28" s="19" t="s">
        <v>37</v>
      </c>
      <c r="I28" s="19" t="s">
        <v>37</v>
      </c>
      <c r="J28" s="19" t="s">
        <v>37</v>
      </c>
      <c r="K28" s="19" t="s">
        <v>37</v>
      </c>
      <c r="L28" s="19" t="s">
        <v>37</v>
      </c>
    </row>
    <row r="29" spans="2:14" x14ac:dyDescent="0.2">
      <c r="B29" s="1" t="s">
        <v>576</v>
      </c>
      <c r="C29" s="81" t="s">
        <v>570</v>
      </c>
      <c r="D29" s="19" t="s">
        <v>37</v>
      </c>
      <c r="E29" s="23" t="s">
        <v>570</v>
      </c>
      <c r="F29" s="23" t="s">
        <v>570</v>
      </c>
      <c r="G29" s="19" t="s">
        <v>37</v>
      </c>
      <c r="H29" s="19" t="s">
        <v>37</v>
      </c>
      <c r="I29" s="19" t="s">
        <v>37</v>
      </c>
      <c r="J29" s="19" t="s">
        <v>37</v>
      </c>
      <c r="K29" s="19" t="s">
        <v>37</v>
      </c>
      <c r="L29" s="19" t="s">
        <v>37</v>
      </c>
    </row>
    <row r="30" spans="2:14" x14ac:dyDescent="0.2">
      <c r="B30" s="1" t="s">
        <v>577</v>
      </c>
      <c r="C30" s="81" t="s">
        <v>570</v>
      </c>
      <c r="D30" s="23" t="s">
        <v>570</v>
      </c>
      <c r="E30" s="23" t="s">
        <v>570</v>
      </c>
      <c r="F30" s="23" t="s">
        <v>570</v>
      </c>
      <c r="G30" s="19" t="s">
        <v>37</v>
      </c>
      <c r="H30" s="19" t="s">
        <v>37</v>
      </c>
      <c r="I30" s="19" t="s">
        <v>37</v>
      </c>
      <c r="J30" s="19" t="s">
        <v>37</v>
      </c>
      <c r="K30" s="19" t="s">
        <v>37</v>
      </c>
      <c r="L30" s="19" t="s">
        <v>37</v>
      </c>
    </row>
    <row r="31" spans="2:14" x14ac:dyDescent="0.2">
      <c r="C31" s="7"/>
      <c r="G31" s="19"/>
      <c r="H31" s="19"/>
      <c r="I31" s="19"/>
      <c r="J31" s="19"/>
      <c r="K31" s="19"/>
      <c r="L31" s="19"/>
    </row>
    <row r="32" spans="2:14" x14ac:dyDescent="0.2">
      <c r="B32" s="1" t="s">
        <v>477</v>
      </c>
      <c r="C32" s="81" t="s">
        <v>570</v>
      </c>
      <c r="D32" s="23" t="s">
        <v>570</v>
      </c>
      <c r="E32" s="23" t="s">
        <v>570</v>
      </c>
      <c r="F32" s="23" t="s">
        <v>570</v>
      </c>
      <c r="G32" s="19" t="s">
        <v>37</v>
      </c>
      <c r="H32" s="19" t="s">
        <v>37</v>
      </c>
      <c r="I32" s="19" t="s">
        <v>37</v>
      </c>
      <c r="J32" s="19" t="s">
        <v>37</v>
      </c>
      <c r="K32" s="19" t="s">
        <v>37</v>
      </c>
      <c r="L32" s="19" t="s">
        <v>37</v>
      </c>
    </row>
    <row r="33" spans="2:14" x14ac:dyDescent="0.2">
      <c r="B33" s="1" t="s">
        <v>578</v>
      </c>
      <c r="C33" s="81" t="s">
        <v>570</v>
      </c>
      <c r="D33" s="23" t="s">
        <v>570</v>
      </c>
      <c r="E33" s="23" t="s">
        <v>570</v>
      </c>
      <c r="F33" s="23" t="s">
        <v>570</v>
      </c>
      <c r="G33" s="19" t="s">
        <v>37</v>
      </c>
      <c r="H33" s="19" t="s">
        <v>37</v>
      </c>
      <c r="I33" s="19" t="s">
        <v>37</v>
      </c>
      <c r="J33" s="19" t="s">
        <v>37</v>
      </c>
      <c r="K33" s="19" t="s">
        <v>37</v>
      </c>
      <c r="L33" s="19" t="s">
        <v>37</v>
      </c>
    </row>
    <row r="34" spans="2:14" x14ac:dyDescent="0.2">
      <c r="B34" s="1" t="s">
        <v>579</v>
      </c>
      <c r="C34" s="81" t="s">
        <v>570</v>
      </c>
      <c r="D34" s="19" t="s">
        <v>37</v>
      </c>
      <c r="E34" s="23" t="s">
        <v>570</v>
      </c>
      <c r="F34" s="23" t="s">
        <v>570</v>
      </c>
      <c r="G34" s="19" t="s">
        <v>37</v>
      </c>
      <c r="H34" s="19" t="s">
        <v>37</v>
      </c>
      <c r="I34" s="19" t="s">
        <v>37</v>
      </c>
      <c r="J34" s="19" t="s">
        <v>37</v>
      </c>
      <c r="K34" s="19" t="s">
        <v>37</v>
      </c>
      <c r="L34" s="19" t="s">
        <v>37</v>
      </c>
    </row>
    <row r="35" spans="2:14" x14ac:dyDescent="0.2">
      <c r="B35" s="1" t="s">
        <v>478</v>
      </c>
      <c r="C35" s="81" t="s">
        <v>570</v>
      </c>
      <c r="D35" s="23" t="s">
        <v>570</v>
      </c>
      <c r="E35" s="23" t="s">
        <v>570</v>
      </c>
      <c r="F35" s="23" t="s">
        <v>570</v>
      </c>
      <c r="G35" s="19" t="s">
        <v>37</v>
      </c>
      <c r="H35" s="19" t="s">
        <v>37</v>
      </c>
      <c r="I35" s="19" t="s">
        <v>37</v>
      </c>
      <c r="J35" s="19" t="s">
        <v>37</v>
      </c>
      <c r="K35" s="19" t="s">
        <v>37</v>
      </c>
      <c r="L35" s="19" t="s">
        <v>37</v>
      </c>
    </row>
    <row r="36" spans="2:14" x14ac:dyDescent="0.2">
      <c r="B36" s="1" t="s">
        <v>580</v>
      </c>
      <c r="C36" s="81">
        <v>1</v>
      </c>
      <c r="D36" s="23">
        <v>86</v>
      </c>
      <c r="E36" s="23" t="s">
        <v>570</v>
      </c>
      <c r="F36" s="23" t="s">
        <v>570</v>
      </c>
      <c r="G36" s="19" t="s">
        <v>37</v>
      </c>
      <c r="H36" s="19" t="s">
        <v>37</v>
      </c>
      <c r="I36" s="19" t="s">
        <v>37</v>
      </c>
      <c r="J36" s="19" t="s">
        <v>37</v>
      </c>
      <c r="K36" s="19" t="s">
        <v>37</v>
      </c>
      <c r="L36" s="19" t="s">
        <v>37</v>
      </c>
    </row>
    <row r="37" spans="2:14" x14ac:dyDescent="0.2">
      <c r="B37" s="1" t="s">
        <v>581</v>
      </c>
      <c r="C37" s="81" t="s">
        <v>570</v>
      </c>
      <c r="D37" s="19" t="s">
        <v>37</v>
      </c>
      <c r="E37" s="23" t="s">
        <v>570</v>
      </c>
      <c r="F37" s="23" t="s">
        <v>570</v>
      </c>
      <c r="G37" s="19" t="s">
        <v>37</v>
      </c>
      <c r="H37" s="19" t="s">
        <v>37</v>
      </c>
      <c r="I37" s="19" t="s">
        <v>37</v>
      </c>
      <c r="J37" s="19" t="s">
        <v>37</v>
      </c>
      <c r="K37" s="19" t="s">
        <v>37</v>
      </c>
      <c r="L37" s="19" t="s">
        <v>37</v>
      </c>
      <c r="M37" s="36"/>
    </row>
    <row r="38" spans="2:14" ht="18" thickBot="1" x14ac:dyDescent="0.25">
      <c r="B38" s="4"/>
      <c r="C38" s="31"/>
      <c r="D38" s="32"/>
      <c r="E38" s="4"/>
      <c r="F38" s="4"/>
      <c r="G38" s="4"/>
      <c r="H38" s="4"/>
      <c r="I38" s="4"/>
      <c r="J38" s="4"/>
      <c r="K38" s="4"/>
      <c r="L38" s="4"/>
      <c r="N38" s="36"/>
    </row>
    <row r="39" spans="2:14" x14ac:dyDescent="0.2">
      <c r="B39" s="36"/>
      <c r="C39" s="17"/>
      <c r="D39" s="8"/>
      <c r="E39" s="24" t="s">
        <v>582</v>
      </c>
      <c r="F39" s="8"/>
      <c r="G39" s="8"/>
      <c r="H39" s="8"/>
      <c r="I39" s="7"/>
      <c r="J39" s="36"/>
      <c r="K39" s="36"/>
      <c r="L39" s="36"/>
      <c r="N39" s="36"/>
    </row>
    <row r="40" spans="2:14" x14ac:dyDescent="0.2">
      <c r="C40" s="17"/>
      <c r="D40" s="24" t="s">
        <v>552</v>
      </c>
      <c r="E40" s="8"/>
      <c r="F40" s="8"/>
      <c r="G40" s="6" t="s">
        <v>583</v>
      </c>
      <c r="I40" s="6" t="s">
        <v>584</v>
      </c>
      <c r="N40" s="36"/>
    </row>
    <row r="41" spans="2:14" x14ac:dyDescent="0.2">
      <c r="C41" s="10" t="s">
        <v>585</v>
      </c>
      <c r="D41" s="8"/>
      <c r="E41" s="10" t="s">
        <v>586</v>
      </c>
      <c r="F41" s="8"/>
      <c r="G41" s="10" t="s">
        <v>587</v>
      </c>
      <c r="H41" s="8"/>
      <c r="I41" s="17"/>
      <c r="J41" s="8"/>
      <c r="N41" s="36"/>
    </row>
    <row r="42" spans="2:14" x14ac:dyDescent="0.2">
      <c r="C42" s="7"/>
      <c r="D42" s="6" t="s">
        <v>558</v>
      </c>
      <c r="E42" s="7"/>
      <c r="F42" s="6" t="s">
        <v>558</v>
      </c>
      <c r="G42" s="7"/>
      <c r="H42" s="6" t="s">
        <v>588</v>
      </c>
      <c r="I42" s="7"/>
      <c r="J42" s="6" t="s">
        <v>557</v>
      </c>
      <c r="N42" s="36"/>
    </row>
    <row r="43" spans="2:14" x14ac:dyDescent="0.2">
      <c r="B43" s="8"/>
      <c r="C43" s="10" t="s">
        <v>559</v>
      </c>
      <c r="D43" s="10" t="s">
        <v>561</v>
      </c>
      <c r="E43" s="10" t="s">
        <v>559</v>
      </c>
      <c r="F43" s="10" t="s">
        <v>561</v>
      </c>
      <c r="G43" s="10" t="s">
        <v>559</v>
      </c>
      <c r="H43" s="10" t="s">
        <v>589</v>
      </c>
      <c r="I43" s="10" t="s">
        <v>559</v>
      </c>
      <c r="J43" s="10" t="s">
        <v>560</v>
      </c>
      <c r="K43" s="36"/>
      <c r="L43" s="36"/>
      <c r="N43" s="36"/>
    </row>
    <row r="44" spans="2:14" x14ac:dyDescent="0.2">
      <c r="C44" s="7"/>
      <c r="D44" s="23" t="s">
        <v>208</v>
      </c>
      <c r="F44" s="23" t="s">
        <v>208</v>
      </c>
      <c r="H44" s="23" t="s">
        <v>208</v>
      </c>
      <c r="I44" s="7"/>
      <c r="J44" s="23" t="s">
        <v>208</v>
      </c>
      <c r="N44" s="36"/>
    </row>
    <row r="45" spans="2:14" x14ac:dyDescent="0.2">
      <c r="B45" s="1" t="s">
        <v>562</v>
      </c>
      <c r="C45" s="177" t="s">
        <v>37</v>
      </c>
      <c r="D45" s="19" t="s">
        <v>37</v>
      </c>
      <c r="E45" s="19" t="s">
        <v>37</v>
      </c>
      <c r="F45" s="19" t="s">
        <v>37</v>
      </c>
      <c r="G45" s="13">
        <v>2</v>
      </c>
      <c r="H45" s="13">
        <v>141</v>
      </c>
      <c r="I45" s="177" t="s">
        <v>211</v>
      </c>
      <c r="J45" s="19" t="s">
        <v>211</v>
      </c>
    </row>
    <row r="46" spans="2:14" x14ac:dyDescent="0.2">
      <c r="B46" s="1" t="s">
        <v>564</v>
      </c>
      <c r="C46" s="177" t="s">
        <v>37</v>
      </c>
      <c r="D46" s="19" t="s">
        <v>37</v>
      </c>
      <c r="E46" s="19" t="s">
        <v>37</v>
      </c>
      <c r="F46" s="19" t="s">
        <v>37</v>
      </c>
      <c r="G46" s="13">
        <v>1</v>
      </c>
      <c r="H46" s="19" t="s">
        <v>37</v>
      </c>
      <c r="I46" s="12">
        <v>50</v>
      </c>
      <c r="J46" s="13">
        <v>20291</v>
      </c>
    </row>
    <row r="47" spans="2:14" x14ac:dyDescent="0.2">
      <c r="B47" s="1" t="s">
        <v>505</v>
      </c>
      <c r="C47" s="177" t="s">
        <v>37</v>
      </c>
      <c r="D47" s="19" t="s">
        <v>37</v>
      </c>
      <c r="E47" s="19" t="s">
        <v>37</v>
      </c>
      <c r="F47" s="19" t="s">
        <v>37</v>
      </c>
      <c r="G47" s="13">
        <v>6</v>
      </c>
      <c r="H47" s="13">
        <v>380</v>
      </c>
      <c r="I47" s="12">
        <v>6</v>
      </c>
      <c r="J47" s="13">
        <v>945</v>
      </c>
    </row>
    <row r="48" spans="2:14" x14ac:dyDescent="0.2">
      <c r="B48" s="1" t="s">
        <v>565</v>
      </c>
      <c r="C48" s="177" t="s">
        <v>37</v>
      </c>
      <c r="D48" s="19" t="s">
        <v>37</v>
      </c>
      <c r="E48" s="19" t="s">
        <v>37</v>
      </c>
      <c r="F48" s="19" t="s">
        <v>37</v>
      </c>
      <c r="G48" s="13">
        <v>5</v>
      </c>
      <c r="H48" s="13">
        <v>54</v>
      </c>
      <c r="I48" s="12">
        <v>2</v>
      </c>
      <c r="J48" s="13">
        <v>10</v>
      </c>
    </row>
    <row r="49" spans="2:10" x14ac:dyDescent="0.2">
      <c r="C49" s="7"/>
      <c r="I49" s="7"/>
    </row>
    <row r="50" spans="2:10" x14ac:dyDescent="0.2">
      <c r="B50" s="1" t="s">
        <v>566</v>
      </c>
      <c r="C50" s="177" t="s">
        <v>37</v>
      </c>
      <c r="D50" s="19" t="s">
        <v>37</v>
      </c>
      <c r="E50" s="19" t="s">
        <v>37</v>
      </c>
      <c r="F50" s="19" t="s">
        <v>37</v>
      </c>
      <c r="G50" s="13">
        <v>6</v>
      </c>
      <c r="H50" s="13">
        <v>39</v>
      </c>
      <c r="I50" s="12">
        <v>7</v>
      </c>
      <c r="J50" s="13">
        <v>46</v>
      </c>
    </row>
    <row r="51" spans="2:10" x14ac:dyDescent="0.2">
      <c r="B51" s="1" t="s">
        <v>567</v>
      </c>
      <c r="C51" s="177" t="s">
        <v>37</v>
      </c>
      <c r="D51" s="19" t="s">
        <v>37</v>
      </c>
      <c r="E51" s="19" t="s">
        <v>37</v>
      </c>
      <c r="F51" s="19" t="s">
        <v>37</v>
      </c>
      <c r="G51" s="13">
        <v>7</v>
      </c>
      <c r="H51" s="13">
        <v>572</v>
      </c>
      <c r="I51" s="12">
        <v>7</v>
      </c>
      <c r="J51" s="13">
        <v>775</v>
      </c>
    </row>
    <row r="52" spans="2:10" x14ac:dyDescent="0.2">
      <c r="B52" s="1" t="s">
        <v>568</v>
      </c>
      <c r="C52" s="177" t="s">
        <v>37</v>
      </c>
      <c r="D52" s="19" t="s">
        <v>37</v>
      </c>
      <c r="E52" s="19" t="s">
        <v>37</v>
      </c>
      <c r="F52" s="19" t="s">
        <v>37</v>
      </c>
      <c r="G52" s="13">
        <v>4</v>
      </c>
      <c r="H52" s="13">
        <v>56</v>
      </c>
      <c r="I52" s="12">
        <v>4</v>
      </c>
      <c r="J52" s="13">
        <v>220</v>
      </c>
    </row>
    <row r="53" spans="2:10" x14ac:dyDescent="0.2">
      <c r="B53" s="1" t="s">
        <v>569</v>
      </c>
      <c r="C53" s="81" t="s">
        <v>37</v>
      </c>
      <c r="D53" s="23" t="s">
        <v>37</v>
      </c>
      <c r="E53" s="23" t="s">
        <v>37</v>
      </c>
      <c r="F53" s="23" t="s">
        <v>37</v>
      </c>
      <c r="G53" s="18">
        <v>3</v>
      </c>
      <c r="H53" s="18">
        <v>102</v>
      </c>
      <c r="I53" s="22">
        <v>5</v>
      </c>
      <c r="J53" s="18">
        <v>238</v>
      </c>
    </row>
    <row r="54" spans="2:10" x14ac:dyDescent="0.2">
      <c r="B54" s="3" t="s">
        <v>571</v>
      </c>
      <c r="C54" s="178" t="s">
        <v>37</v>
      </c>
      <c r="D54" s="176" t="s">
        <v>37</v>
      </c>
      <c r="E54" s="176">
        <v>3</v>
      </c>
      <c r="F54" s="176">
        <v>213</v>
      </c>
      <c r="G54" s="136">
        <v>2</v>
      </c>
      <c r="H54" s="136">
        <v>106</v>
      </c>
      <c r="I54" s="15">
        <v>6</v>
      </c>
      <c r="J54" s="136">
        <v>484</v>
      </c>
    </row>
    <row r="55" spans="2:10" x14ac:dyDescent="0.2">
      <c r="C55" s="7"/>
      <c r="I55" s="7"/>
    </row>
    <row r="56" spans="2:10" x14ac:dyDescent="0.2">
      <c r="B56" s="1" t="s">
        <v>572</v>
      </c>
      <c r="C56" s="177" t="s">
        <v>37</v>
      </c>
      <c r="D56" s="19" t="s">
        <v>37</v>
      </c>
      <c r="E56" s="19" t="s">
        <v>37</v>
      </c>
      <c r="F56" s="19" t="s">
        <v>37</v>
      </c>
      <c r="G56" s="19" t="s">
        <v>37</v>
      </c>
      <c r="H56" s="19" t="s">
        <v>37</v>
      </c>
      <c r="I56" s="177" t="s">
        <v>37</v>
      </c>
      <c r="J56" s="19" t="s">
        <v>37</v>
      </c>
    </row>
    <row r="57" spans="2:10" x14ac:dyDescent="0.2">
      <c r="B57" s="1" t="s">
        <v>573</v>
      </c>
      <c r="C57" s="177" t="s">
        <v>37</v>
      </c>
      <c r="D57" s="19" t="s">
        <v>37</v>
      </c>
      <c r="E57" s="19" t="s">
        <v>37</v>
      </c>
      <c r="F57" s="19" t="s">
        <v>37</v>
      </c>
      <c r="G57" s="19" t="s">
        <v>37</v>
      </c>
      <c r="H57" s="19" t="s">
        <v>37</v>
      </c>
      <c r="I57" s="177" t="s">
        <v>37</v>
      </c>
      <c r="J57" s="19" t="s">
        <v>37</v>
      </c>
    </row>
    <row r="58" spans="2:10" x14ac:dyDescent="0.2">
      <c r="B58" s="1" t="s">
        <v>574</v>
      </c>
      <c r="C58" s="177" t="s">
        <v>37</v>
      </c>
      <c r="D58" s="19" t="s">
        <v>37</v>
      </c>
      <c r="E58" s="19">
        <v>3</v>
      </c>
      <c r="F58" s="19">
        <v>213</v>
      </c>
      <c r="G58" s="19" t="s">
        <v>37</v>
      </c>
      <c r="H58" s="19" t="s">
        <v>37</v>
      </c>
      <c r="I58" s="81">
        <v>2</v>
      </c>
      <c r="J58" s="23">
        <v>76</v>
      </c>
    </row>
    <row r="59" spans="2:10" x14ac:dyDescent="0.2">
      <c r="B59" s="1" t="s">
        <v>575</v>
      </c>
      <c r="C59" s="177" t="s">
        <v>37</v>
      </c>
      <c r="D59" s="19" t="s">
        <v>37</v>
      </c>
      <c r="E59" s="19" t="s">
        <v>37</v>
      </c>
      <c r="F59" s="19" t="s">
        <v>37</v>
      </c>
      <c r="G59" s="19">
        <v>1</v>
      </c>
      <c r="H59" s="19">
        <v>20</v>
      </c>
      <c r="I59" s="177">
        <v>2</v>
      </c>
      <c r="J59" s="19">
        <v>302</v>
      </c>
    </row>
    <row r="60" spans="2:10" x14ac:dyDescent="0.2">
      <c r="B60" s="1" t="s">
        <v>576</v>
      </c>
      <c r="C60" s="177" t="s">
        <v>37</v>
      </c>
      <c r="D60" s="19" t="s">
        <v>37</v>
      </c>
      <c r="E60" s="19" t="s">
        <v>37</v>
      </c>
      <c r="F60" s="19" t="s">
        <v>37</v>
      </c>
      <c r="G60" s="19" t="s">
        <v>37</v>
      </c>
      <c r="H60" s="19" t="s">
        <v>37</v>
      </c>
      <c r="I60" s="177">
        <v>1</v>
      </c>
      <c r="J60" s="19">
        <v>20</v>
      </c>
    </row>
    <row r="61" spans="2:10" x14ac:dyDescent="0.2">
      <c r="B61" s="1" t="s">
        <v>577</v>
      </c>
      <c r="C61" s="177" t="s">
        <v>37</v>
      </c>
      <c r="D61" s="19" t="s">
        <v>37</v>
      </c>
      <c r="E61" s="19" t="s">
        <v>37</v>
      </c>
      <c r="F61" s="19" t="s">
        <v>37</v>
      </c>
      <c r="G61" s="19" t="s">
        <v>37</v>
      </c>
      <c r="H61" s="179" t="s">
        <v>37</v>
      </c>
      <c r="I61" s="19" t="s">
        <v>37</v>
      </c>
      <c r="J61" s="19" t="s">
        <v>37</v>
      </c>
    </row>
    <row r="62" spans="2:10" x14ac:dyDescent="0.2">
      <c r="C62" s="177"/>
      <c r="D62" s="19"/>
      <c r="E62" s="19"/>
      <c r="F62" s="19"/>
      <c r="G62" s="19"/>
      <c r="H62" s="19"/>
      <c r="I62" s="177"/>
      <c r="J62" s="19"/>
    </row>
    <row r="63" spans="2:10" x14ac:dyDescent="0.2">
      <c r="B63" s="1" t="s">
        <v>477</v>
      </c>
      <c r="C63" s="177" t="s">
        <v>37</v>
      </c>
      <c r="D63" s="19" t="s">
        <v>37</v>
      </c>
      <c r="E63" s="19" t="s">
        <v>37</v>
      </c>
      <c r="F63" s="19" t="s">
        <v>37</v>
      </c>
      <c r="G63" s="19" t="s">
        <v>37</v>
      </c>
      <c r="H63" s="19" t="s">
        <v>37</v>
      </c>
      <c r="I63" s="177" t="s">
        <v>37</v>
      </c>
      <c r="J63" s="19" t="s">
        <v>37</v>
      </c>
    </row>
    <row r="64" spans="2:10" x14ac:dyDescent="0.2">
      <c r="B64" s="1" t="s">
        <v>578</v>
      </c>
      <c r="C64" s="177" t="s">
        <v>37</v>
      </c>
      <c r="D64" s="19" t="s">
        <v>37</v>
      </c>
      <c r="E64" s="19" t="s">
        <v>37</v>
      </c>
      <c r="F64" s="19" t="s">
        <v>37</v>
      </c>
      <c r="G64" s="19" t="s">
        <v>37</v>
      </c>
      <c r="H64" s="19" t="s">
        <v>37</v>
      </c>
      <c r="I64" s="177" t="s">
        <v>37</v>
      </c>
      <c r="J64" s="19" t="s">
        <v>37</v>
      </c>
    </row>
    <row r="65" spans="1:12" x14ac:dyDescent="0.2">
      <c r="B65" s="1" t="s">
        <v>579</v>
      </c>
      <c r="C65" s="177" t="s">
        <v>37</v>
      </c>
      <c r="D65" s="19" t="s">
        <v>37</v>
      </c>
      <c r="E65" s="19" t="s">
        <v>37</v>
      </c>
      <c r="F65" s="19" t="s">
        <v>37</v>
      </c>
      <c r="G65" s="19" t="s">
        <v>37</v>
      </c>
      <c r="H65" s="19" t="s">
        <v>37</v>
      </c>
      <c r="I65" s="177" t="s">
        <v>37</v>
      </c>
      <c r="J65" s="19" t="s">
        <v>37</v>
      </c>
    </row>
    <row r="66" spans="1:12" x14ac:dyDescent="0.2">
      <c r="B66" s="1" t="s">
        <v>478</v>
      </c>
      <c r="C66" s="177" t="s">
        <v>37</v>
      </c>
      <c r="D66" s="19" t="s">
        <v>37</v>
      </c>
      <c r="E66" s="19" t="s">
        <v>37</v>
      </c>
      <c r="F66" s="19" t="s">
        <v>37</v>
      </c>
      <c r="G66" s="19" t="s">
        <v>37</v>
      </c>
      <c r="H66" s="19" t="s">
        <v>37</v>
      </c>
      <c r="I66" s="177" t="s">
        <v>37</v>
      </c>
      <c r="J66" s="19" t="s">
        <v>37</v>
      </c>
    </row>
    <row r="67" spans="1:12" x14ac:dyDescent="0.2">
      <c r="B67" s="1" t="s">
        <v>580</v>
      </c>
      <c r="C67" s="177" t="s">
        <v>37</v>
      </c>
      <c r="D67" s="19" t="s">
        <v>37</v>
      </c>
      <c r="E67" s="19" t="s">
        <v>37</v>
      </c>
      <c r="F67" s="19" t="s">
        <v>37</v>
      </c>
      <c r="G67" s="19" t="s">
        <v>37</v>
      </c>
      <c r="H67" s="19" t="s">
        <v>37</v>
      </c>
      <c r="I67" s="177" t="s">
        <v>37</v>
      </c>
      <c r="J67" s="19" t="s">
        <v>37</v>
      </c>
    </row>
    <row r="68" spans="1:12" x14ac:dyDescent="0.2">
      <c r="B68" s="1" t="s">
        <v>581</v>
      </c>
      <c r="C68" s="177" t="s">
        <v>37</v>
      </c>
      <c r="D68" s="19" t="s">
        <v>37</v>
      </c>
      <c r="E68" s="19" t="s">
        <v>37</v>
      </c>
      <c r="F68" s="19" t="s">
        <v>37</v>
      </c>
      <c r="G68" s="23">
        <v>1</v>
      </c>
      <c r="H68" s="23">
        <v>86</v>
      </c>
      <c r="I68" s="81">
        <v>1</v>
      </c>
      <c r="J68" s="23">
        <v>86</v>
      </c>
    </row>
    <row r="69" spans="1:12" ht="18" thickBot="1" x14ac:dyDescent="0.25">
      <c r="B69" s="4"/>
      <c r="C69" s="20"/>
      <c r="D69" s="4"/>
      <c r="E69" s="4"/>
      <c r="F69" s="4"/>
      <c r="G69" s="4"/>
      <c r="H69" s="4"/>
      <c r="I69" s="20"/>
      <c r="J69" s="4"/>
      <c r="K69" s="36"/>
      <c r="L69" s="36"/>
    </row>
    <row r="70" spans="1:12" x14ac:dyDescent="0.2">
      <c r="C70" s="1" t="s">
        <v>463</v>
      </c>
    </row>
    <row r="71" spans="1:12" x14ac:dyDescent="0.2">
      <c r="C71" s="1" t="s">
        <v>590</v>
      </c>
    </row>
    <row r="72" spans="1:12" x14ac:dyDescent="0.2">
      <c r="C72" s="1" t="s">
        <v>591</v>
      </c>
    </row>
    <row r="73" spans="1:12" x14ac:dyDescent="0.2">
      <c r="A73" s="1"/>
    </row>
  </sheetData>
  <phoneticPr fontId="2"/>
  <pageMargins left="0.43" right="0.43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2"/>
  <sheetViews>
    <sheetView showGridLines="0" zoomScale="75" zoomScaleNormal="100" workbookViewId="0">
      <selection activeCell="C38" sqref="C38"/>
    </sheetView>
  </sheetViews>
  <sheetFormatPr defaultColWidth="10.875" defaultRowHeight="17.25" x14ac:dyDescent="0.2"/>
  <cols>
    <col min="1" max="1" width="13.375" style="181" customWidth="1"/>
    <col min="2" max="2" width="18.375" style="181" customWidth="1"/>
    <col min="3" max="3" width="10.875" style="181"/>
    <col min="4" max="4" width="13.375" style="181" customWidth="1"/>
    <col min="5" max="6" width="10.875" style="181"/>
    <col min="7" max="7" width="12.125" style="181" customWidth="1"/>
    <col min="8" max="8" width="10.875" style="181"/>
    <col min="9" max="10" width="10.875" style="181" customWidth="1"/>
    <col min="11" max="11" width="12.125" style="181" customWidth="1"/>
    <col min="12" max="12" width="10.875" style="181" customWidth="1"/>
    <col min="13" max="256" width="10.875" style="181"/>
    <col min="257" max="257" width="13.375" style="181" customWidth="1"/>
    <col min="258" max="258" width="18.375" style="181" customWidth="1"/>
    <col min="259" max="259" width="10.875" style="181"/>
    <col min="260" max="260" width="13.375" style="181" customWidth="1"/>
    <col min="261" max="262" width="10.875" style="181"/>
    <col min="263" max="263" width="12.125" style="181" customWidth="1"/>
    <col min="264" max="264" width="10.875" style="181"/>
    <col min="265" max="266" width="10.875" style="181" customWidth="1"/>
    <col min="267" max="267" width="12.125" style="181" customWidth="1"/>
    <col min="268" max="268" width="10.875" style="181" customWidth="1"/>
    <col min="269" max="512" width="10.875" style="181"/>
    <col min="513" max="513" width="13.375" style="181" customWidth="1"/>
    <col min="514" max="514" width="18.375" style="181" customWidth="1"/>
    <col min="515" max="515" width="10.875" style="181"/>
    <col min="516" max="516" width="13.375" style="181" customWidth="1"/>
    <col min="517" max="518" width="10.875" style="181"/>
    <col min="519" max="519" width="12.125" style="181" customWidth="1"/>
    <col min="520" max="520" width="10.875" style="181"/>
    <col min="521" max="522" width="10.875" style="181" customWidth="1"/>
    <col min="523" max="523" width="12.125" style="181" customWidth="1"/>
    <col min="524" max="524" width="10.875" style="181" customWidth="1"/>
    <col min="525" max="768" width="10.875" style="181"/>
    <col min="769" max="769" width="13.375" style="181" customWidth="1"/>
    <col min="770" max="770" width="18.375" style="181" customWidth="1"/>
    <col min="771" max="771" width="10.875" style="181"/>
    <col min="772" max="772" width="13.375" style="181" customWidth="1"/>
    <col min="773" max="774" width="10.875" style="181"/>
    <col min="775" max="775" width="12.125" style="181" customWidth="1"/>
    <col min="776" max="776" width="10.875" style="181"/>
    <col min="777" max="778" width="10.875" style="181" customWidth="1"/>
    <col min="779" max="779" width="12.125" style="181" customWidth="1"/>
    <col min="780" max="780" width="10.875" style="181" customWidth="1"/>
    <col min="781" max="1024" width="10.875" style="181"/>
    <col min="1025" max="1025" width="13.375" style="181" customWidth="1"/>
    <col min="1026" max="1026" width="18.375" style="181" customWidth="1"/>
    <col min="1027" max="1027" width="10.875" style="181"/>
    <col min="1028" max="1028" width="13.375" style="181" customWidth="1"/>
    <col min="1029" max="1030" width="10.875" style="181"/>
    <col min="1031" max="1031" width="12.125" style="181" customWidth="1"/>
    <col min="1032" max="1032" width="10.875" style="181"/>
    <col min="1033" max="1034" width="10.875" style="181" customWidth="1"/>
    <col min="1035" max="1035" width="12.125" style="181" customWidth="1"/>
    <col min="1036" max="1036" width="10.875" style="181" customWidth="1"/>
    <col min="1037" max="1280" width="10.875" style="181"/>
    <col min="1281" max="1281" width="13.375" style="181" customWidth="1"/>
    <col min="1282" max="1282" width="18.375" style="181" customWidth="1"/>
    <col min="1283" max="1283" width="10.875" style="181"/>
    <col min="1284" max="1284" width="13.375" style="181" customWidth="1"/>
    <col min="1285" max="1286" width="10.875" style="181"/>
    <col min="1287" max="1287" width="12.125" style="181" customWidth="1"/>
    <col min="1288" max="1288" width="10.875" style="181"/>
    <col min="1289" max="1290" width="10.875" style="181" customWidth="1"/>
    <col min="1291" max="1291" width="12.125" style="181" customWidth="1"/>
    <col min="1292" max="1292" width="10.875" style="181" customWidth="1"/>
    <col min="1293" max="1536" width="10.875" style="181"/>
    <col min="1537" max="1537" width="13.375" style="181" customWidth="1"/>
    <col min="1538" max="1538" width="18.375" style="181" customWidth="1"/>
    <col min="1539" max="1539" width="10.875" style="181"/>
    <col min="1540" max="1540" width="13.375" style="181" customWidth="1"/>
    <col min="1541" max="1542" width="10.875" style="181"/>
    <col min="1543" max="1543" width="12.125" style="181" customWidth="1"/>
    <col min="1544" max="1544" width="10.875" style="181"/>
    <col min="1545" max="1546" width="10.875" style="181" customWidth="1"/>
    <col min="1547" max="1547" width="12.125" style="181" customWidth="1"/>
    <col min="1548" max="1548" width="10.875" style="181" customWidth="1"/>
    <col min="1549" max="1792" width="10.875" style="181"/>
    <col min="1793" max="1793" width="13.375" style="181" customWidth="1"/>
    <col min="1794" max="1794" width="18.375" style="181" customWidth="1"/>
    <col min="1795" max="1795" width="10.875" style="181"/>
    <col min="1796" max="1796" width="13.375" style="181" customWidth="1"/>
    <col min="1797" max="1798" width="10.875" style="181"/>
    <col min="1799" max="1799" width="12.125" style="181" customWidth="1"/>
    <col min="1800" max="1800" width="10.875" style="181"/>
    <col min="1801" max="1802" width="10.875" style="181" customWidth="1"/>
    <col min="1803" max="1803" width="12.125" style="181" customWidth="1"/>
    <col min="1804" max="1804" width="10.875" style="181" customWidth="1"/>
    <col min="1805" max="2048" width="10.875" style="181"/>
    <col min="2049" max="2049" width="13.375" style="181" customWidth="1"/>
    <col min="2050" max="2050" width="18.375" style="181" customWidth="1"/>
    <col min="2051" max="2051" width="10.875" style="181"/>
    <col min="2052" max="2052" width="13.375" style="181" customWidth="1"/>
    <col min="2053" max="2054" width="10.875" style="181"/>
    <col min="2055" max="2055" width="12.125" style="181" customWidth="1"/>
    <col min="2056" max="2056" width="10.875" style="181"/>
    <col min="2057" max="2058" width="10.875" style="181" customWidth="1"/>
    <col min="2059" max="2059" width="12.125" style="181" customWidth="1"/>
    <col min="2060" max="2060" width="10.875" style="181" customWidth="1"/>
    <col min="2061" max="2304" width="10.875" style="181"/>
    <col min="2305" max="2305" width="13.375" style="181" customWidth="1"/>
    <col min="2306" max="2306" width="18.375" style="181" customWidth="1"/>
    <col min="2307" max="2307" width="10.875" style="181"/>
    <col min="2308" max="2308" width="13.375" style="181" customWidth="1"/>
    <col min="2309" max="2310" width="10.875" style="181"/>
    <col min="2311" max="2311" width="12.125" style="181" customWidth="1"/>
    <col min="2312" max="2312" width="10.875" style="181"/>
    <col min="2313" max="2314" width="10.875" style="181" customWidth="1"/>
    <col min="2315" max="2315" width="12.125" style="181" customWidth="1"/>
    <col min="2316" max="2316" width="10.875" style="181" customWidth="1"/>
    <col min="2317" max="2560" width="10.875" style="181"/>
    <col min="2561" max="2561" width="13.375" style="181" customWidth="1"/>
    <col min="2562" max="2562" width="18.375" style="181" customWidth="1"/>
    <col min="2563" max="2563" width="10.875" style="181"/>
    <col min="2564" max="2564" width="13.375" style="181" customWidth="1"/>
    <col min="2565" max="2566" width="10.875" style="181"/>
    <col min="2567" max="2567" width="12.125" style="181" customWidth="1"/>
    <col min="2568" max="2568" width="10.875" style="181"/>
    <col min="2569" max="2570" width="10.875" style="181" customWidth="1"/>
    <col min="2571" max="2571" width="12.125" style="181" customWidth="1"/>
    <col min="2572" max="2572" width="10.875" style="181" customWidth="1"/>
    <col min="2573" max="2816" width="10.875" style="181"/>
    <col min="2817" max="2817" width="13.375" style="181" customWidth="1"/>
    <col min="2818" max="2818" width="18.375" style="181" customWidth="1"/>
    <col min="2819" max="2819" width="10.875" style="181"/>
    <col min="2820" max="2820" width="13.375" style="181" customWidth="1"/>
    <col min="2821" max="2822" width="10.875" style="181"/>
    <col min="2823" max="2823" width="12.125" style="181" customWidth="1"/>
    <col min="2824" max="2824" width="10.875" style="181"/>
    <col min="2825" max="2826" width="10.875" style="181" customWidth="1"/>
    <col min="2827" max="2827" width="12.125" style="181" customWidth="1"/>
    <col min="2828" max="2828" width="10.875" style="181" customWidth="1"/>
    <col min="2829" max="3072" width="10.875" style="181"/>
    <col min="3073" max="3073" width="13.375" style="181" customWidth="1"/>
    <col min="3074" max="3074" width="18.375" style="181" customWidth="1"/>
    <col min="3075" max="3075" width="10.875" style="181"/>
    <col min="3076" max="3076" width="13.375" style="181" customWidth="1"/>
    <col min="3077" max="3078" width="10.875" style="181"/>
    <col min="3079" max="3079" width="12.125" style="181" customWidth="1"/>
    <col min="3080" max="3080" width="10.875" style="181"/>
    <col min="3081" max="3082" width="10.875" style="181" customWidth="1"/>
    <col min="3083" max="3083" width="12.125" style="181" customWidth="1"/>
    <col min="3084" max="3084" width="10.875" style="181" customWidth="1"/>
    <col min="3085" max="3328" width="10.875" style="181"/>
    <col min="3329" max="3329" width="13.375" style="181" customWidth="1"/>
    <col min="3330" max="3330" width="18.375" style="181" customWidth="1"/>
    <col min="3331" max="3331" width="10.875" style="181"/>
    <col min="3332" max="3332" width="13.375" style="181" customWidth="1"/>
    <col min="3333" max="3334" width="10.875" style="181"/>
    <col min="3335" max="3335" width="12.125" style="181" customWidth="1"/>
    <col min="3336" max="3336" width="10.875" style="181"/>
    <col min="3337" max="3338" width="10.875" style="181" customWidth="1"/>
    <col min="3339" max="3339" width="12.125" style="181" customWidth="1"/>
    <col min="3340" max="3340" width="10.875" style="181" customWidth="1"/>
    <col min="3341" max="3584" width="10.875" style="181"/>
    <col min="3585" max="3585" width="13.375" style="181" customWidth="1"/>
    <col min="3586" max="3586" width="18.375" style="181" customWidth="1"/>
    <col min="3587" max="3587" width="10.875" style="181"/>
    <col min="3588" max="3588" width="13.375" style="181" customWidth="1"/>
    <col min="3589" max="3590" width="10.875" style="181"/>
    <col min="3591" max="3591" width="12.125" style="181" customWidth="1"/>
    <col min="3592" max="3592" width="10.875" style="181"/>
    <col min="3593" max="3594" width="10.875" style="181" customWidth="1"/>
    <col min="3595" max="3595" width="12.125" style="181" customWidth="1"/>
    <col min="3596" max="3596" width="10.875" style="181" customWidth="1"/>
    <col min="3597" max="3840" width="10.875" style="181"/>
    <col min="3841" max="3841" width="13.375" style="181" customWidth="1"/>
    <col min="3842" max="3842" width="18.375" style="181" customWidth="1"/>
    <col min="3843" max="3843" width="10.875" style="181"/>
    <col min="3844" max="3844" width="13.375" style="181" customWidth="1"/>
    <col min="3845" max="3846" width="10.875" style="181"/>
    <col min="3847" max="3847" width="12.125" style="181" customWidth="1"/>
    <col min="3848" max="3848" width="10.875" style="181"/>
    <col min="3849" max="3850" width="10.875" style="181" customWidth="1"/>
    <col min="3851" max="3851" width="12.125" style="181" customWidth="1"/>
    <col min="3852" max="3852" width="10.875" style="181" customWidth="1"/>
    <col min="3853" max="4096" width="10.875" style="181"/>
    <col min="4097" max="4097" width="13.375" style="181" customWidth="1"/>
    <col min="4098" max="4098" width="18.375" style="181" customWidth="1"/>
    <col min="4099" max="4099" width="10.875" style="181"/>
    <col min="4100" max="4100" width="13.375" style="181" customWidth="1"/>
    <col min="4101" max="4102" width="10.875" style="181"/>
    <col min="4103" max="4103" width="12.125" style="181" customWidth="1"/>
    <col min="4104" max="4104" width="10.875" style="181"/>
    <col min="4105" max="4106" width="10.875" style="181" customWidth="1"/>
    <col min="4107" max="4107" width="12.125" style="181" customWidth="1"/>
    <col min="4108" max="4108" width="10.875" style="181" customWidth="1"/>
    <col min="4109" max="4352" width="10.875" style="181"/>
    <col min="4353" max="4353" width="13.375" style="181" customWidth="1"/>
    <col min="4354" max="4354" width="18.375" style="181" customWidth="1"/>
    <col min="4355" max="4355" width="10.875" style="181"/>
    <col min="4356" max="4356" width="13.375" style="181" customWidth="1"/>
    <col min="4357" max="4358" width="10.875" style="181"/>
    <col min="4359" max="4359" width="12.125" style="181" customWidth="1"/>
    <col min="4360" max="4360" width="10.875" style="181"/>
    <col min="4361" max="4362" width="10.875" style="181" customWidth="1"/>
    <col min="4363" max="4363" width="12.125" style="181" customWidth="1"/>
    <col min="4364" max="4364" width="10.875" style="181" customWidth="1"/>
    <col min="4365" max="4608" width="10.875" style="181"/>
    <col min="4609" max="4609" width="13.375" style="181" customWidth="1"/>
    <col min="4610" max="4610" width="18.375" style="181" customWidth="1"/>
    <col min="4611" max="4611" width="10.875" style="181"/>
    <col min="4612" max="4612" width="13.375" style="181" customWidth="1"/>
    <col min="4613" max="4614" width="10.875" style="181"/>
    <col min="4615" max="4615" width="12.125" style="181" customWidth="1"/>
    <col min="4616" max="4616" width="10.875" style="181"/>
    <col min="4617" max="4618" width="10.875" style="181" customWidth="1"/>
    <col min="4619" max="4619" width="12.125" style="181" customWidth="1"/>
    <col min="4620" max="4620" width="10.875" style="181" customWidth="1"/>
    <col min="4621" max="4864" width="10.875" style="181"/>
    <col min="4865" max="4865" width="13.375" style="181" customWidth="1"/>
    <col min="4866" max="4866" width="18.375" style="181" customWidth="1"/>
    <col min="4867" max="4867" width="10.875" style="181"/>
    <col min="4868" max="4868" width="13.375" style="181" customWidth="1"/>
    <col min="4869" max="4870" width="10.875" style="181"/>
    <col min="4871" max="4871" width="12.125" style="181" customWidth="1"/>
    <col min="4872" max="4872" width="10.875" style="181"/>
    <col min="4873" max="4874" width="10.875" style="181" customWidth="1"/>
    <col min="4875" max="4875" width="12.125" style="181" customWidth="1"/>
    <col min="4876" max="4876" width="10.875" style="181" customWidth="1"/>
    <col min="4877" max="5120" width="10.875" style="181"/>
    <col min="5121" max="5121" width="13.375" style="181" customWidth="1"/>
    <col min="5122" max="5122" width="18.375" style="181" customWidth="1"/>
    <col min="5123" max="5123" width="10.875" style="181"/>
    <col min="5124" max="5124" width="13.375" style="181" customWidth="1"/>
    <col min="5125" max="5126" width="10.875" style="181"/>
    <col min="5127" max="5127" width="12.125" style="181" customWidth="1"/>
    <col min="5128" max="5128" width="10.875" style="181"/>
    <col min="5129" max="5130" width="10.875" style="181" customWidth="1"/>
    <col min="5131" max="5131" width="12.125" style="181" customWidth="1"/>
    <col min="5132" max="5132" width="10.875" style="181" customWidth="1"/>
    <col min="5133" max="5376" width="10.875" style="181"/>
    <col min="5377" max="5377" width="13.375" style="181" customWidth="1"/>
    <col min="5378" max="5378" width="18.375" style="181" customWidth="1"/>
    <col min="5379" max="5379" width="10.875" style="181"/>
    <col min="5380" max="5380" width="13.375" style="181" customWidth="1"/>
    <col min="5381" max="5382" width="10.875" style="181"/>
    <col min="5383" max="5383" width="12.125" style="181" customWidth="1"/>
    <col min="5384" max="5384" width="10.875" style="181"/>
    <col min="5385" max="5386" width="10.875" style="181" customWidth="1"/>
    <col min="5387" max="5387" width="12.125" style="181" customWidth="1"/>
    <col min="5388" max="5388" width="10.875" style="181" customWidth="1"/>
    <col min="5389" max="5632" width="10.875" style="181"/>
    <col min="5633" max="5633" width="13.375" style="181" customWidth="1"/>
    <col min="5634" max="5634" width="18.375" style="181" customWidth="1"/>
    <col min="5635" max="5635" width="10.875" style="181"/>
    <col min="5636" max="5636" width="13.375" style="181" customWidth="1"/>
    <col min="5637" max="5638" width="10.875" style="181"/>
    <col min="5639" max="5639" width="12.125" style="181" customWidth="1"/>
    <col min="5640" max="5640" width="10.875" style="181"/>
    <col min="5641" max="5642" width="10.875" style="181" customWidth="1"/>
    <col min="5643" max="5643" width="12.125" style="181" customWidth="1"/>
    <col min="5644" max="5644" width="10.875" style="181" customWidth="1"/>
    <col min="5645" max="5888" width="10.875" style="181"/>
    <col min="5889" max="5889" width="13.375" style="181" customWidth="1"/>
    <col min="5890" max="5890" width="18.375" style="181" customWidth="1"/>
    <col min="5891" max="5891" width="10.875" style="181"/>
    <col min="5892" max="5892" width="13.375" style="181" customWidth="1"/>
    <col min="5893" max="5894" width="10.875" style="181"/>
    <col min="5895" max="5895" width="12.125" style="181" customWidth="1"/>
    <col min="5896" max="5896" width="10.875" style="181"/>
    <col min="5897" max="5898" width="10.875" style="181" customWidth="1"/>
    <col min="5899" max="5899" width="12.125" style="181" customWidth="1"/>
    <col min="5900" max="5900" width="10.875" style="181" customWidth="1"/>
    <col min="5901" max="6144" width="10.875" style="181"/>
    <col min="6145" max="6145" width="13.375" style="181" customWidth="1"/>
    <col min="6146" max="6146" width="18.375" style="181" customWidth="1"/>
    <col min="6147" max="6147" width="10.875" style="181"/>
    <col min="6148" max="6148" width="13.375" style="181" customWidth="1"/>
    <col min="6149" max="6150" width="10.875" style="181"/>
    <col min="6151" max="6151" width="12.125" style="181" customWidth="1"/>
    <col min="6152" max="6152" width="10.875" style="181"/>
    <col min="6153" max="6154" width="10.875" style="181" customWidth="1"/>
    <col min="6155" max="6155" width="12.125" style="181" customWidth="1"/>
    <col min="6156" max="6156" width="10.875" style="181" customWidth="1"/>
    <col min="6157" max="6400" width="10.875" style="181"/>
    <col min="6401" max="6401" width="13.375" style="181" customWidth="1"/>
    <col min="6402" max="6402" width="18.375" style="181" customWidth="1"/>
    <col min="6403" max="6403" width="10.875" style="181"/>
    <col min="6404" max="6404" width="13.375" style="181" customWidth="1"/>
    <col min="6405" max="6406" width="10.875" style="181"/>
    <col min="6407" max="6407" width="12.125" style="181" customWidth="1"/>
    <col min="6408" max="6408" width="10.875" style="181"/>
    <col min="6409" max="6410" width="10.875" style="181" customWidth="1"/>
    <col min="6411" max="6411" width="12.125" style="181" customWidth="1"/>
    <col min="6412" max="6412" width="10.875" style="181" customWidth="1"/>
    <col min="6413" max="6656" width="10.875" style="181"/>
    <col min="6657" max="6657" width="13.375" style="181" customWidth="1"/>
    <col min="6658" max="6658" width="18.375" style="181" customWidth="1"/>
    <col min="6659" max="6659" width="10.875" style="181"/>
    <col min="6660" max="6660" width="13.375" style="181" customWidth="1"/>
    <col min="6661" max="6662" width="10.875" style="181"/>
    <col min="6663" max="6663" width="12.125" style="181" customWidth="1"/>
    <col min="6664" max="6664" width="10.875" style="181"/>
    <col min="6665" max="6666" width="10.875" style="181" customWidth="1"/>
    <col min="6667" max="6667" width="12.125" style="181" customWidth="1"/>
    <col min="6668" max="6668" width="10.875" style="181" customWidth="1"/>
    <col min="6669" max="6912" width="10.875" style="181"/>
    <col min="6913" max="6913" width="13.375" style="181" customWidth="1"/>
    <col min="6914" max="6914" width="18.375" style="181" customWidth="1"/>
    <col min="6915" max="6915" width="10.875" style="181"/>
    <col min="6916" max="6916" width="13.375" style="181" customWidth="1"/>
    <col min="6917" max="6918" width="10.875" style="181"/>
    <col min="6919" max="6919" width="12.125" style="181" customWidth="1"/>
    <col min="6920" max="6920" width="10.875" style="181"/>
    <col min="6921" max="6922" width="10.875" style="181" customWidth="1"/>
    <col min="6923" max="6923" width="12.125" style="181" customWidth="1"/>
    <col min="6924" max="6924" width="10.875" style="181" customWidth="1"/>
    <col min="6925" max="7168" width="10.875" style="181"/>
    <col min="7169" max="7169" width="13.375" style="181" customWidth="1"/>
    <col min="7170" max="7170" width="18.375" style="181" customWidth="1"/>
    <col min="7171" max="7171" width="10.875" style="181"/>
    <col min="7172" max="7172" width="13.375" style="181" customWidth="1"/>
    <col min="7173" max="7174" width="10.875" style="181"/>
    <col min="7175" max="7175" width="12.125" style="181" customWidth="1"/>
    <col min="7176" max="7176" width="10.875" style="181"/>
    <col min="7177" max="7178" width="10.875" style="181" customWidth="1"/>
    <col min="7179" max="7179" width="12.125" style="181" customWidth="1"/>
    <col min="7180" max="7180" width="10.875" style="181" customWidth="1"/>
    <col min="7181" max="7424" width="10.875" style="181"/>
    <col min="7425" max="7425" width="13.375" style="181" customWidth="1"/>
    <col min="7426" max="7426" width="18.375" style="181" customWidth="1"/>
    <col min="7427" max="7427" width="10.875" style="181"/>
    <col min="7428" max="7428" width="13.375" style="181" customWidth="1"/>
    <col min="7429" max="7430" width="10.875" style="181"/>
    <col min="7431" max="7431" width="12.125" style="181" customWidth="1"/>
    <col min="7432" max="7432" width="10.875" style="181"/>
    <col min="7433" max="7434" width="10.875" style="181" customWidth="1"/>
    <col min="7435" max="7435" width="12.125" style="181" customWidth="1"/>
    <col min="7436" max="7436" width="10.875" style="181" customWidth="1"/>
    <col min="7437" max="7680" width="10.875" style="181"/>
    <col min="7681" max="7681" width="13.375" style="181" customWidth="1"/>
    <col min="7682" max="7682" width="18.375" style="181" customWidth="1"/>
    <col min="7683" max="7683" width="10.875" style="181"/>
    <col min="7684" max="7684" width="13.375" style="181" customWidth="1"/>
    <col min="7685" max="7686" width="10.875" style="181"/>
    <col min="7687" max="7687" width="12.125" style="181" customWidth="1"/>
    <col min="7688" max="7688" width="10.875" style="181"/>
    <col min="7689" max="7690" width="10.875" style="181" customWidth="1"/>
    <col min="7691" max="7691" width="12.125" style="181" customWidth="1"/>
    <col min="7692" max="7692" width="10.875" style="181" customWidth="1"/>
    <col min="7693" max="7936" width="10.875" style="181"/>
    <col min="7937" max="7937" width="13.375" style="181" customWidth="1"/>
    <col min="7938" max="7938" width="18.375" style="181" customWidth="1"/>
    <col min="7939" max="7939" width="10.875" style="181"/>
    <col min="7940" max="7940" width="13.375" style="181" customWidth="1"/>
    <col min="7941" max="7942" width="10.875" style="181"/>
    <col min="7943" max="7943" width="12.125" style="181" customWidth="1"/>
    <col min="7944" max="7944" width="10.875" style="181"/>
    <col min="7945" max="7946" width="10.875" style="181" customWidth="1"/>
    <col min="7947" max="7947" width="12.125" style="181" customWidth="1"/>
    <col min="7948" max="7948" width="10.875" style="181" customWidth="1"/>
    <col min="7949" max="8192" width="10.875" style="181"/>
    <col min="8193" max="8193" width="13.375" style="181" customWidth="1"/>
    <col min="8194" max="8194" width="18.375" style="181" customWidth="1"/>
    <col min="8195" max="8195" width="10.875" style="181"/>
    <col min="8196" max="8196" width="13.375" style="181" customWidth="1"/>
    <col min="8197" max="8198" width="10.875" style="181"/>
    <col min="8199" max="8199" width="12.125" style="181" customWidth="1"/>
    <col min="8200" max="8200" width="10.875" style="181"/>
    <col min="8201" max="8202" width="10.875" style="181" customWidth="1"/>
    <col min="8203" max="8203" width="12.125" style="181" customWidth="1"/>
    <col min="8204" max="8204" width="10.875" style="181" customWidth="1"/>
    <col min="8205" max="8448" width="10.875" style="181"/>
    <col min="8449" max="8449" width="13.375" style="181" customWidth="1"/>
    <col min="8450" max="8450" width="18.375" style="181" customWidth="1"/>
    <col min="8451" max="8451" width="10.875" style="181"/>
    <col min="8452" max="8452" width="13.375" style="181" customWidth="1"/>
    <col min="8453" max="8454" width="10.875" style="181"/>
    <col min="8455" max="8455" width="12.125" style="181" customWidth="1"/>
    <col min="8456" max="8456" width="10.875" style="181"/>
    <col min="8457" max="8458" width="10.875" style="181" customWidth="1"/>
    <col min="8459" max="8459" width="12.125" style="181" customWidth="1"/>
    <col min="8460" max="8460" width="10.875" style="181" customWidth="1"/>
    <col min="8461" max="8704" width="10.875" style="181"/>
    <col min="8705" max="8705" width="13.375" style="181" customWidth="1"/>
    <col min="8706" max="8706" width="18.375" style="181" customWidth="1"/>
    <col min="8707" max="8707" width="10.875" style="181"/>
    <col min="8708" max="8708" width="13.375" style="181" customWidth="1"/>
    <col min="8709" max="8710" width="10.875" style="181"/>
    <col min="8711" max="8711" width="12.125" style="181" customWidth="1"/>
    <col min="8712" max="8712" width="10.875" style="181"/>
    <col min="8713" max="8714" width="10.875" style="181" customWidth="1"/>
    <col min="8715" max="8715" width="12.125" style="181" customWidth="1"/>
    <col min="8716" max="8716" width="10.875" style="181" customWidth="1"/>
    <col min="8717" max="8960" width="10.875" style="181"/>
    <col min="8961" max="8961" width="13.375" style="181" customWidth="1"/>
    <col min="8962" max="8962" width="18.375" style="181" customWidth="1"/>
    <col min="8963" max="8963" width="10.875" style="181"/>
    <col min="8964" max="8964" width="13.375" style="181" customWidth="1"/>
    <col min="8965" max="8966" width="10.875" style="181"/>
    <col min="8967" max="8967" width="12.125" style="181" customWidth="1"/>
    <col min="8968" max="8968" width="10.875" style="181"/>
    <col min="8969" max="8970" width="10.875" style="181" customWidth="1"/>
    <col min="8971" max="8971" width="12.125" style="181" customWidth="1"/>
    <col min="8972" max="8972" width="10.875" style="181" customWidth="1"/>
    <col min="8973" max="9216" width="10.875" style="181"/>
    <col min="9217" max="9217" width="13.375" style="181" customWidth="1"/>
    <col min="9218" max="9218" width="18.375" style="181" customWidth="1"/>
    <col min="9219" max="9219" width="10.875" style="181"/>
    <col min="9220" max="9220" width="13.375" style="181" customWidth="1"/>
    <col min="9221" max="9222" width="10.875" style="181"/>
    <col min="9223" max="9223" width="12.125" style="181" customWidth="1"/>
    <col min="9224" max="9224" width="10.875" style="181"/>
    <col min="9225" max="9226" width="10.875" style="181" customWidth="1"/>
    <col min="9227" max="9227" width="12.125" style="181" customWidth="1"/>
    <col min="9228" max="9228" width="10.875" style="181" customWidth="1"/>
    <col min="9229" max="9472" width="10.875" style="181"/>
    <col min="9473" max="9473" width="13.375" style="181" customWidth="1"/>
    <col min="9474" max="9474" width="18.375" style="181" customWidth="1"/>
    <col min="9475" max="9475" width="10.875" style="181"/>
    <col min="9476" max="9476" width="13.375" style="181" customWidth="1"/>
    <col min="9477" max="9478" width="10.875" style="181"/>
    <col min="9479" max="9479" width="12.125" style="181" customWidth="1"/>
    <col min="9480" max="9480" width="10.875" style="181"/>
    <col min="9481" max="9482" width="10.875" style="181" customWidth="1"/>
    <col min="9483" max="9483" width="12.125" style="181" customWidth="1"/>
    <col min="9484" max="9484" width="10.875" style="181" customWidth="1"/>
    <col min="9485" max="9728" width="10.875" style="181"/>
    <col min="9729" max="9729" width="13.375" style="181" customWidth="1"/>
    <col min="9730" max="9730" width="18.375" style="181" customWidth="1"/>
    <col min="9731" max="9731" width="10.875" style="181"/>
    <col min="9732" max="9732" width="13.375" style="181" customWidth="1"/>
    <col min="9733" max="9734" width="10.875" style="181"/>
    <col min="9735" max="9735" width="12.125" style="181" customWidth="1"/>
    <col min="9736" max="9736" width="10.875" style="181"/>
    <col min="9737" max="9738" width="10.875" style="181" customWidth="1"/>
    <col min="9739" max="9739" width="12.125" style="181" customWidth="1"/>
    <col min="9740" max="9740" width="10.875" style="181" customWidth="1"/>
    <col min="9741" max="9984" width="10.875" style="181"/>
    <col min="9985" max="9985" width="13.375" style="181" customWidth="1"/>
    <col min="9986" max="9986" width="18.375" style="181" customWidth="1"/>
    <col min="9987" max="9987" width="10.875" style="181"/>
    <col min="9988" max="9988" width="13.375" style="181" customWidth="1"/>
    <col min="9989" max="9990" width="10.875" style="181"/>
    <col min="9991" max="9991" width="12.125" style="181" customWidth="1"/>
    <col min="9992" max="9992" width="10.875" style="181"/>
    <col min="9993" max="9994" width="10.875" style="181" customWidth="1"/>
    <col min="9995" max="9995" width="12.125" style="181" customWidth="1"/>
    <col min="9996" max="9996" width="10.875" style="181" customWidth="1"/>
    <col min="9997" max="10240" width="10.875" style="181"/>
    <col min="10241" max="10241" width="13.375" style="181" customWidth="1"/>
    <col min="10242" max="10242" width="18.375" style="181" customWidth="1"/>
    <col min="10243" max="10243" width="10.875" style="181"/>
    <col min="10244" max="10244" width="13.375" style="181" customWidth="1"/>
    <col min="10245" max="10246" width="10.875" style="181"/>
    <col min="10247" max="10247" width="12.125" style="181" customWidth="1"/>
    <col min="10248" max="10248" width="10.875" style="181"/>
    <col min="10249" max="10250" width="10.875" style="181" customWidth="1"/>
    <col min="10251" max="10251" width="12.125" style="181" customWidth="1"/>
    <col min="10252" max="10252" width="10.875" style="181" customWidth="1"/>
    <col min="10253" max="10496" width="10.875" style="181"/>
    <col min="10497" max="10497" width="13.375" style="181" customWidth="1"/>
    <col min="10498" max="10498" width="18.375" style="181" customWidth="1"/>
    <col min="10499" max="10499" width="10.875" style="181"/>
    <col min="10500" max="10500" width="13.375" style="181" customWidth="1"/>
    <col min="10501" max="10502" width="10.875" style="181"/>
    <col min="10503" max="10503" width="12.125" style="181" customWidth="1"/>
    <col min="10504" max="10504" width="10.875" style="181"/>
    <col min="10505" max="10506" width="10.875" style="181" customWidth="1"/>
    <col min="10507" max="10507" width="12.125" style="181" customWidth="1"/>
    <col min="10508" max="10508" width="10.875" style="181" customWidth="1"/>
    <col min="10509" max="10752" width="10.875" style="181"/>
    <col min="10753" max="10753" width="13.375" style="181" customWidth="1"/>
    <col min="10754" max="10754" width="18.375" style="181" customWidth="1"/>
    <col min="10755" max="10755" width="10.875" style="181"/>
    <col min="10756" max="10756" width="13.375" style="181" customWidth="1"/>
    <col min="10757" max="10758" width="10.875" style="181"/>
    <col min="10759" max="10759" width="12.125" style="181" customWidth="1"/>
    <col min="10760" max="10760" width="10.875" style="181"/>
    <col min="10761" max="10762" width="10.875" style="181" customWidth="1"/>
    <col min="10763" max="10763" width="12.125" style="181" customWidth="1"/>
    <col min="10764" max="10764" width="10.875" style="181" customWidth="1"/>
    <col min="10765" max="11008" width="10.875" style="181"/>
    <col min="11009" max="11009" width="13.375" style="181" customWidth="1"/>
    <col min="11010" max="11010" width="18.375" style="181" customWidth="1"/>
    <col min="11011" max="11011" width="10.875" style="181"/>
    <col min="11012" max="11012" width="13.375" style="181" customWidth="1"/>
    <col min="11013" max="11014" width="10.875" style="181"/>
    <col min="11015" max="11015" width="12.125" style="181" customWidth="1"/>
    <col min="11016" max="11016" width="10.875" style="181"/>
    <col min="11017" max="11018" width="10.875" style="181" customWidth="1"/>
    <col min="11019" max="11019" width="12.125" style="181" customWidth="1"/>
    <col min="11020" max="11020" width="10.875" style="181" customWidth="1"/>
    <col min="11021" max="11264" width="10.875" style="181"/>
    <col min="11265" max="11265" width="13.375" style="181" customWidth="1"/>
    <col min="11266" max="11266" width="18.375" style="181" customWidth="1"/>
    <col min="11267" max="11267" width="10.875" style="181"/>
    <col min="11268" max="11268" width="13.375" style="181" customWidth="1"/>
    <col min="11269" max="11270" width="10.875" style="181"/>
    <col min="11271" max="11271" width="12.125" style="181" customWidth="1"/>
    <col min="11272" max="11272" width="10.875" style="181"/>
    <col min="11273" max="11274" width="10.875" style="181" customWidth="1"/>
    <col min="11275" max="11275" width="12.125" style="181" customWidth="1"/>
    <col min="11276" max="11276" width="10.875" style="181" customWidth="1"/>
    <col min="11277" max="11520" width="10.875" style="181"/>
    <col min="11521" max="11521" width="13.375" style="181" customWidth="1"/>
    <col min="11522" max="11522" width="18.375" style="181" customWidth="1"/>
    <col min="11523" max="11523" width="10.875" style="181"/>
    <col min="11524" max="11524" width="13.375" style="181" customWidth="1"/>
    <col min="11525" max="11526" width="10.875" style="181"/>
    <col min="11527" max="11527" width="12.125" style="181" customWidth="1"/>
    <col min="11528" max="11528" width="10.875" style="181"/>
    <col min="11529" max="11530" width="10.875" style="181" customWidth="1"/>
    <col min="11531" max="11531" width="12.125" style="181" customWidth="1"/>
    <col min="11532" max="11532" width="10.875" style="181" customWidth="1"/>
    <col min="11533" max="11776" width="10.875" style="181"/>
    <col min="11777" max="11777" width="13.375" style="181" customWidth="1"/>
    <col min="11778" max="11778" width="18.375" style="181" customWidth="1"/>
    <col min="11779" max="11779" width="10.875" style="181"/>
    <col min="11780" max="11780" width="13.375" style="181" customWidth="1"/>
    <col min="11781" max="11782" width="10.875" style="181"/>
    <col min="11783" max="11783" width="12.125" style="181" customWidth="1"/>
    <col min="11784" max="11784" width="10.875" style="181"/>
    <col min="11785" max="11786" width="10.875" style="181" customWidth="1"/>
    <col min="11787" max="11787" width="12.125" style="181" customWidth="1"/>
    <col min="11788" max="11788" width="10.875" style="181" customWidth="1"/>
    <col min="11789" max="12032" width="10.875" style="181"/>
    <col min="12033" max="12033" width="13.375" style="181" customWidth="1"/>
    <col min="12034" max="12034" width="18.375" style="181" customWidth="1"/>
    <col min="12035" max="12035" width="10.875" style="181"/>
    <col min="12036" max="12036" width="13.375" style="181" customWidth="1"/>
    <col min="12037" max="12038" width="10.875" style="181"/>
    <col min="12039" max="12039" width="12.125" style="181" customWidth="1"/>
    <col min="12040" max="12040" width="10.875" style="181"/>
    <col min="12041" max="12042" width="10.875" style="181" customWidth="1"/>
    <col min="12043" max="12043" width="12.125" style="181" customWidth="1"/>
    <col min="12044" max="12044" width="10.875" style="181" customWidth="1"/>
    <col min="12045" max="12288" width="10.875" style="181"/>
    <col min="12289" max="12289" width="13.375" style="181" customWidth="1"/>
    <col min="12290" max="12290" width="18.375" style="181" customWidth="1"/>
    <col min="12291" max="12291" width="10.875" style="181"/>
    <col min="12292" max="12292" width="13.375" style="181" customWidth="1"/>
    <col min="12293" max="12294" width="10.875" style="181"/>
    <col min="12295" max="12295" width="12.125" style="181" customWidth="1"/>
    <col min="12296" max="12296" width="10.875" style="181"/>
    <col min="12297" max="12298" width="10.875" style="181" customWidth="1"/>
    <col min="12299" max="12299" width="12.125" style="181" customWidth="1"/>
    <col min="12300" max="12300" width="10.875" style="181" customWidth="1"/>
    <col min="12301" max="12544" width="10.875" style="181"/>
    <col min="12545" max="12545" width="13.375" style="181" customWidth="1"/>
    <col min="12546" max="12546" width="18.375" style="181" customWidth="1"/>
    <col min="12547" max="12547" width="10.875" style="181"/>
    <col min="12548" max="12548" width="13.375" style="181" customWidth="1"/>
    <col min="12549" max="12550" width="10.875" style="181"/>
    <col min="12551" max="12551" width="12.125" style="181" customWidth="1"/>
    <col min="12552" max="12552" width="10.875" style="181"/>
    <col min="12553" max="12554" width="10.875" style="181" customWidth="1"/>
    <col min="12555" max="12555" width="12.125" style="181" customWidth="1"/>
    <col min="12556" max="12556" width="10.875" style="181" customWidth="1"/>
    <col min="12557" max="12800" width="10.875" style="181"/>
    <col min="12801" max="12801" width="13.375" style="181" customWidth="1"/>
    <col min="12802" max="12802" width="18.375" style="181" customWidth="1"/>
    <col min="12803" max="12803" width="10.875" style="181"/>
    <col min="12804" max="12804" width="13.375" style="181" customWidth="1"/>
    <col min="12805" max="12806" width="10.875" style="181"/>
    <col min="12807" max="12807" width="12.125" style="181" customWidth="1"/>
    <col min="12808" max="12808" width="10.875" style="181"/>
    <col min="12809" max="12810" width="10.875" style="181" customWidth="1"/>
    <col min="12811" max="12811" width="12.125" style="181" customWidth="1"/>
    <col min="12812" max="12812" width="10.875" style="181" customWidth="1"/>
    <col min="12813" max="13056" width="10.875" style="181"/>
    <col min="13057" max="13057" width="13.375" style="181" customWidth="1"/>
    <col min="13058" max="13058" width="18.375" style="181" customWidth="1"/>
    <col min="13059" max="13059" width="10.875" style="181"/>
    <col min="13060" max="13060" width="13.375" style="181" customWidth="1"/>
    <col min="13061" max="13062" width="10.875" style="181"/>
    <col min="13063" max="13063" width="12.125" style="181" customWidth="1"/>
    <col min="13064" max="13064" width="10.875" style="181"/>
    <col min="13065" max="13066" width="10.875" style="181" customWidth="1"/>
    <col min="13067" max="13067" width="12.125" style="181" customWidth="1"/>
    <col min="13068" max="13068" width="10.875" style="181" customWidth="1"/>
    <col min="13069" max="13312" width="10.875" style="181"/>
    <col min="13313" max="13313" width="13.375" style="181" customWidth="1"/>
    <col min="13314" max="13314" width="18.375" style="181" customWidth="1"/>
    <col min="13315" max="13315" width="10.875" style="181"/>
    <col min="13316" max="13316" width="13.375" style="181" customWidth="1"/>
    <col min="13317" max="13318" width="10.875" style="181"/>
    <col min="13319" max="13319" width="12.125" style="181" customWidth="1"/>
    <col min="13320" max="13320" width="10.875" style="181"/>
    <col min="13321" max="13322" width="10.875" style="181" customWidth="1"/>
    <col min="13323" max="13323" width="12.125" style="181" customWidth="1"/>
    <col min="13324" max="13324" width="10.875" style="181" customWidth="1"/>
    <col min="13325" max="13568" width="10.875" style="181"/>
    <col min="13569" max="13569" width="13.375" style="181" customWidth="1"/>
    <col min="13570" max="13570" width="18.375" style="181" customWidth="1"/>
    <col min="13571" max="13571" width="10.875" style="181"/>
    <col min="13572" max="13572" width="13.375" style="181" customWidth="1"/>
    <col min="13573" max="13574" width="10.875" style="181"/>
    <col min="13575" max="13575" width="12.125" style="181" customWidth="1"/>
    <col min="13576" max="13576" width="10.875" style="181"/>
    <col min="13577" max="13578" width="10.875" style="181" customWidth="1"/>
    <col min="13579" max="13579" width="12.125" style="181" customWidth="1"/>
    <col min="13580" max="13580" width="10.875" style="181" customWidth="1"/>
    <col min="13581" max="13824" width="10.875" style="181"/>
    <col min="13825" max="13825" width="13.375" style="181" customWidth="1"/>
    <col min="13826" max="13826" width="18.375" style="181" customWidth="1"/>
    <col min="13827" max="13827" width="10.875" style="181"/>
    <col min="13828" max="13828" width="13.375" style="181" customWidth="1"/>
    <col min="13829" max="13830" width="10.875" style="181"/>
    <col min="13831" max="13831" width="12.125" style="181" customWidth="1"/>
    <col min="13832" max="13832" width="10.875" style="181"/>
    <col min="13833" max="13834" width="10.875" style="181" customWidth="1"/>
    <col min="13835" max="13835" width="12.125" style="181" customWidth="1"/>
    <col min="13836" max="13836" width="10.875" style="181" customWidth="1"/>
    <col min="13837" max="14080" width="10.875" style="181"/>
    <col min="14081" max="14081" width="13.375" style="181" customWidth="1"/>
    <col min="14082" max="14082" width="18.375" style="181" customWidth="1"/>
    <col min="14083" max="14083" width="10.875" style="181"/>
    <col min="14084" max="14084" width="13.375" style="181" customWidth="1"/>
    <col min="14085" max="14086" width="10.875" style="181"/>
    <col min="14087" max="14087" width="12.125" style="181" customWidth="1"/>
    <col min="14088" max="14088" width="10.875" style="181"/>
    <col min="14089" max="14090" width="10.875" style="181" customWidth="1"/>
    <col min="14091" max="14091" width="12.125" style="181" customWidth="1"/>
    <col min="14092" max="14092" width="10.875" style="181" customWidth="1"/>
    <col min="14093" max="14336" width="10.875" style="181"/>
    <col min="14337" max="14337" width="13.375" style="181" customWidth="1"/>
    <col min="14338" max="14338" width="18.375" style="181" customWidth="1"/>
    <col min="14339" max="14339" width="10.875" style="181"/>
    <col min="14340" max="14340" width="13.375" style="181" customWidth="1"/>
    <col min="14341" max="14342" width="10.875" style="181"/>
    <col min="14343" max="14343" width="12.125" style="181" customWidth="1"/>
    <col min="14344" max="14344" width="10.875" style="181"/>
    <col min="14345" max="14346" width="10.875" style="181" customWidth="1"/>
    <col min="14347" max="14347" width="12.125" style="181" customWidth="1"/>
    <col min="14348" max="14348" width="10.875" style="181" customWidth="1"/>
    <col min="14349" max="14592" width="10.875" style="181"/>
    <col min="14593" max="14593" width="13.375" style="181" customWidth="1"/>
    <col min="14594" max="14594" width="18.375" style="181" customWidth="1"/>
    <col min="14595" max="14595" width="10.875" style="181"/>
    <col min="14596" max="14596" width="13.375" style="181" customWidth="1"/>
    <col min="14597" max="14598" width="10.875" style="181"/>
    <col min="14599" max="14599" width="12.125" style="181" customWidth="1"/>
    <col min="14600" max="14600" width="10.875" style="181"/>
    <col min="14601" max="14602" width="10.875" style="181" customWidth="1"/>
    <col min="14603" max="14603" width="12.125" style="181" customWidth="1"/>
    <col min="14604" max="14604" width="10.875" style="181" customWidth="1"/>
    <col min="14605" max="14848" width="10.875" style="181"/>
    <col min="14849" max="14849" width="13.375" style="181" customWidth="1"/>
    <col min="14850" max="14850" width="18.375" style="181" customWidth="1"/>
    <col min="14851" max="14851" width="10.875" style="181"/>
    <col min="14852" max="14852" width="13.375" style="181" customWidth="1"/>
    <col min="14853" max="14854" width="10.875" style="181"/>
    <col min="14855" max="14855" width="12.125" style="181" customWidth="1"/>
    <col min="14856" max="14856" width="10.875" style="181"/>
    <col min="14857" max="14858" width="10.875" style="181" customWidth="1"/>
    <col min="14859" max="14859" width="12.125" style="181" customWidth="1"/>
    <col min="14860" max="14860" width="10.875" style="181" customWidth="1"/>
    <col min="14861" max="15104" width="10.875" style="181"/>
    <col min="15105" max="15105" width="13.375" style="181" customWidth="1"/>
    <col min="15106" max="15106" width="18.375" style="181" customWidth="1"/>
    <col min="15107" max="15107" width="10.875" style="181"/>
    <col min="15108" max="15108" width="13.375" style="181" customWidth="1"/>
    <col min="15109" max="15110" width="10.875" style="181"/>
    <col min="15111" max="15111" width="12.125" style="181" customWidth="1"/>
    <col min="15112" max="15112" width="10.875" style="181"/>
    <col min="15113" max="15114" width="10.875" style="181" customWidth="1"/>
    <col min="15115" max="15115" width="12.125" style="181" customWidth="1"/>
    <col min="15116" max="15116" width="10.875" style="181" customWidth="1"/>
    <col min="15117" max="15360" width="10.875" style="181"/>
    <col min="15361" max="15361" width="13.375" style="181" customWidth="1"/>
    <col min="15362" max="15362" width="18.375" style="181" customWidth="1"/>
    <col min="15363" max="15363" width="10.875" style="181"/>
    <col min="15364" max="15364" width="13.375" style="181" customWidth="1"/>
    <col min="15365" max="15366" width="10.875" style="181"/>
    <col min="15367" max="15367" width="12.125" style="181" customWidth="1"/>
    <col min="15368" max="15368" width="10.875" style="181"/>
    <col min="15369" max="15370" width="10.875" style="181" customWidth="1"/>
    <col min="15371" max="15371" width="12.125" style="181" customWidth="1"/>
    <col min="15372" max="15372" width="10.875" style="181" customWidth="1"/>
    <col min="15373" max="15616" width="10.875" style="181"/>
    <col min="15617" max="15617" width="13.375" style="181" customWidth="1"/>
    <col min="15618" max="15618" width="18.375" style="181" customWidth="1"/>
    <col min="15619" max="15619" width="10.875" style="181"/>
    <col min="15620" max="15620" width="13.375" style="181" customWidth="1"/>
    <col min="15621" max="15622" width="10.875" style="181"/>
    <col min="15623" max="15623" width="12.125" style="181" customWidth="1"/>
    <col min="15624" max="15624" width="10.875" style="181"/>
    <col min="15625" max="15626" width="10.875" style="181" customWidth="1"/>
    <col min="15627" max="15627" width="12.125" style="181" customWidth="1"/>
    <col min="15628" max="15628" width="10.875" style="181" customWidth="1"/>
    <col min="15629" max="15872" width="10.875" style="181"/>
    <col min="15873" max="15873" width="13.375" style="181" customWidth="1"/>
    <col min="15874" max="15874" width="18.375" style="181" customWidth="1"/>
    <col min="15875" max="15875" width="10.875" style="181"/>
    <col min="15876" max="15876" width="13.375" style="181" customWidth="1"/>
    <col min="15877" max="15878" width="10.875" style="181"/>
    <col min="15879" max="15879" width="12.125" style="181" customWidth="1"/>
    <col min="15880" max="15880" width="10.875" style="181"/>
    <col min="15881" max="15882" width="10.875" style="181" customWidth="1"/>
    <col min="15883" max="15883" width="12.125" style="181" customWidth="1"/>
    <col min="15884" max="15884" width="10.875" style="181" customWidth="1"/>
    <col min="15885" max="16128" width="10.875" style="181"/>
    <col min="16129" max="16129" width="13.375" style="181" customWidth="1"/>
    <col min="16130" max="16130" width="18.375" style="181" customWidth="1"/>
    <col min="16131" max="16131" width="10.875" style="181"/>
    <col min="16132" max="16132" width="13.375" style="181" customWidth="1"/>
    <col min="16133" max="16134" width="10.875" style="181"/>
    <col min="16135" max="16135" width="12.125" style="181" customWidth="1"/>
    <col min="16136" max="16136" width="10.875" style="181"/>
    <col min="16137" max="16138" width="10.875" style="181" customWidth="1"/>
    <col min="16139" max="16139" width="12.125" style="181" customWidth="1"/>
    <col min="16140" max="16140" width="10.875" style="181" customWidth="1"/>
    <col min="16141" max="16384" width="10.875" style="181"/>
  </cols>
  <sheetData>
    <row r="1" spans="1:12" x14ac:dyDescent="0.2">
      <c r="A1" s="180"/>
    </row>
    <row r="6" spans="1:12" x14ac:dyDescent="0.2">
      <c r="D6" s="182" t="s">
        <v>592</v>
      </c>
    </row>
    <row r="7" spans="1:12" x14ac:dyDescent="0.2">
      <c r="C7" s="180" t="s">
        <v>593</v>
      </c>
    </row>
    <row r="8" spans="1:12" x14ac:dyDescent="0.2">
      <c r="C8" s="180" t="s">
        <v>594</v>
      </c>
    </row>
    <row r="9" spans="1:12" x14ac:dyDescent="0.2">
      <c r="C9" s="180" t="s">
        <v>595</v>
      </c>
    </row>
    <row r="10" spans="1:12" x14ac:dyDescent="0.2">
      <c r="C10" s="180" t="s">
        <v>596</v>
      </c>
    </row>
    <row r="11" spans="1:12" x14ac:dyDescent="0.2">
      <c r="C11" s="180" t="s">
        <v>597</v>
      </c>
    </row>
    <row r="13" spans="1:12" x14ac:dyDescent="0.2">
      <c r="C13" s="182" t="s">
        <v>598</v>
      </c>
    </row>
    <row r="14" spans="1:12" ht="18" thickBot="1" x14ac:dyDescent="0.25">
      <c r="B14" s="183"/>
      <c r="C14" s="184"/>
      <c r="D14" s="183"/>
      <c r="E14" s="183"/>
      <c r="F14" s="183"/>
      <c r="G14" s="184"/>
      <c r="H14" s="184"/>
      <c r="I14" s="184"/>
      <c r="J14" s="184"/>
      <c r="K14" s="185" t="s">
        <v>599</v>
      </c>
      <c r="L14" s="184"/>
    </row>
    <row r="15" spans="1:12" x14ac:dyDescent="0.2">
      <c r="C15" s="186"/>
      <c r="D15" s="187" t="s">
        <v>600</v>
      </c>
      <c r="E15" s="186"/>
      <c r="F15" s="186"/>
      <c r="G15" s="187" t="s">
        <v>601</v>
      </c>
      <c r="H15" s="186"/>
      <c r="I15" s="187" t="s">
        <v>602</v>
      </c>
      <c r="J15" s="186"/>
      <c r="K15" s="186"/>
      <c r="L15" s="186"/>
    </row>
    <row r="16" spans="1:12" x14ac:dyDescent="0.2">
      <c r="C16" s="187" t="s">
        <v>603</v>
      </c>
      <c r="D16" s="187" t="s">
        <v>604</v>
      </c>
      <c r="E16" s="187" t="s">
        <v>178</v>
      </c>
      <c r="F16" s="187" t="s">
        <v>179</v>
      </c>
      <c r="G16" s="187" t="s">
        <v>605</v>
      </c>
      <c r="H16" s="187" t="s">
        <v>606</v>
      </c>
      <c r="I16" s="187" t="s">
        <v>607</v>
      </c>
      <c r="J16" s="187" t="s">
        <v>608</v>
      </c>
      <c r="K16" s="187" t="s">
        <v>189</v>
      </c>
      <c r="L16" s="187" t="s">
        <v>609</v>
      </c>
    </row>
    <row r="17" spans="2:18" x14ac:dyDescent="0.2">
      <c r="B17" s="188"/>
      <c r="C17" s="189" t="s">
        <v>610</v>
      </c>
      <c r="D17" s="189" t="s">
        <v>611</v>
      </c>
      <c r="E17" s="190"/>
      <c r="F17" s="190"/>
      <c r="G17" s="189" t="s">
        <v>612</v>
      </c>
      <c r="H17" s="189" t="s">
        <v>613</v>
      </c>
      <c r="I17" s="189" t="s">
        <v>614</v>
      </c>
      <c r="J17" s="189" t="s">
        <v>615</v>
      </c>
      <c r="K17" s="190"/>
      <c r="L17" s="189"/>
    </row>
    <row r="18" spans="2:18" x14ac:dyDescent="0.2">
      <c r="C18" s="186"/>
    </row>
    <row r="19" spans="2:18" x14ac:dyDescent="0.2">
      <c r="B19" s="180" t="s">
        <v>616</v>
      </c>
      <c r="C19" s="191">
        <v>104.7</v>
      </c>
      <c r="D19" s="192">
        <v>102.8</v>
      </c>
      <c r="E19" s="192">
        <v>103</v>
      </c>
      <c r="F19" s="192">
        <v>106.8</v>
      </c>
      <c r="G19" s="192">
        <v>84.2</v>
      </c>
      <c r="H19" s="192">
        <v>94</v>
      </c>
      <c r="I19" s="192">
        <v>109.1</v>
      </c>
      <c r="J19" s="192">
        <v>100</v>
      </c>
      <c r="K19" s="193" t="s">
        <v>617</v>
      </c>
      <c r="L19" s="192">
        <v>110.9</v>
      </c>
    </row>
    <row r="20" spans="2:18" x14ac:dyDescent="0.2">
      <c r="B20" s="180" t="s">
        <v>618</v>
      </c>
      <c r="C20" s="191">
        <v>98.6</v>
      </c>
      <c r="D20" s="192">
        <v>99.9</v>
      </c>
      <c r="E20" s="192">
        <v>93.5</v>
      </c>
      <c r="F20" s="192">
        <v>102.6</v>
      </c>
      <c r="G20" s="192">
        <v>95.8</v>
      </c>
      <c r="H20" s="192">
        <v>98</v>
      </c>
      <c r="I20" s="192">
        <v>105</v>
      </c>
      <c r="J20" s="192">
        <v>91</v>
      </c>
      <c r="K20" s="193" t="s">
        <v>617</v>
      </c>
      <c r="L20" s="192">
        <v>97</v>
      </c>
    </row>
    <row r="21" spans="2:18" x14ac:dyDescent="0.2">
      <c r="B21" s="180" t="s">
        <v>569</v>
      </c>
      <c r="C21" s="194">
        <v>100</v>
      </c>
      <c r="D21" s="195">
        <v>100</v>
      </c>
      <c r="E21" s="195">
        <v>100</v>
      </c>
      <c r="F21" s="195">
        <v>100</v>
      </c>
      <c r="G21" s="195">
        <v>100</v>
      </c>
      <c r="H21" s="195">
        <v>100</v>
      </c>
      <c r="I21" s="195">
        <v>100</v>
      </c>
      <c r="J21" s="195">
        <v>100</v>
      </c>
      <c r="K21" s="193" t="s">
        <v>617</v>
      </c>
      <c r="L21" s="195">
        <v>100</v>
      </c>
    </row>
    <row r="22" spans="2:18" x14ac:dyDescent="0.2">
      <c r="B22" s="182" t="s">
        <v>571</v>
      </c>
      <c r="C22" s="196">
        <v>101</v>
      </c>
      <c r="D22" s="197">
        <v>99.3</v>
      </c>
      <c r="E22" s="198">
        <v>108.7</v>
      </c>
      <c r="F22" s="198">
        <v>96.5</v>
      </c>
      <c r="G22" s="198">
        <v>99</v>
      </c>
      <c r="H22" s="198">
        <v>98.1</v>
      </c>
      <c r="I22" s="198">
        <v>96.9</v>
      </c>
      <c r="J22" s="198">
        <v>115.2</v>
      </c>
      <c r="K22" s="199" t="s">
        <v>617</v>
      </c>
      <c r="L22" s="198">
        <v>103.2</v>
      </c>
    </row>
    <row r="23" spans="2:18" x14ac:dyDescent="0.2">
      <c r="C23" s="186"/>
    </row>
    <row r="24" spans="2:18" x14ac:dyDescent="0.2">
      <c r="B24" s="180" t="s">
        <v>619</v>
      </c>
      <c r="C24" s="200">
        <v>82.7</v>
      </c>
      <c r="D24" s="201">
        <v>82.4</v>
      </c>
      <c r="E24" s="201">
        <v>99.8</v>
      </c>
      <c r="F24" s="201">
        <v>79.599999999999994</v>
      </c>
      <c r="G24" s="202">
        <v>72.599999999999994</v>
      </c>
      <c r="H24" s="201">
        <v>83.1</v>
      </c>
      <c r="I24" s="201">
        <v>82.5</v>
      </c>
      <c r="J24" s="201">
        <v>84.5</v>
      </c>
      <c r="K24" s="193" t="s">
        <v>617</v>
      </c>
      <c r="L24" s="201">
        <v>83.1</v>
      </c>
    </row>
    <row r="25" spans="2:18" x14ac:dyDescent="0.2">
      <c r="B25" s="180" t="s">
        <v>573</v>
      </c>
      <c r="C25" s="200">
        <v>80.599999999999994</v>
      </c>
      <c r="D25" s="201">
        <v>80.7</v>
      </c>
      <c r="E25" s="201">
        <v>102.2</v>
      </c>
      <c r="F25" s="201">
        <v>76.400000000000006</v>
      </c>
      <c r="G25" s="202">
        <v>73.400000000000006</v>
      </c>
      <c r="H25" s="201">
        <v>81</v>
      </c>
      <c r="I25" s="201">
        <v>82.9</v>
      </c>
      <c r="J25" s="201">
        <v>84.4</v>
      </c>
      <c r="K25" s="193" t="s">
        <v>617</v>
      </c>
      <c r="L25" s="201">
        <v>80.2</v>
      </c>
      <c r="M25" s="203"/>
      <c r="N25" s="203"/>
      <c r="O25" s="203"/>
      <c r="P25" s="203"/>
      <c r="Q25" s="192"/>
      <c r="R25" s="203"/>
    </row>
    <row r="26" spans="2:18" x14ac:dyDescent="0.2">
      <c r="B26" s="180" t="s">
        <v>574</v>
      </c>
      <c r="C26" s="200">
        <v>90</v>
      </c>
      <c r="D26" s="201">
        <v>84.1</v>
      </c>
      <c r="E26" s="201">
        <v>99.1</v>
      </c>
      <c r="F26" s="201">
        <v>77.5</v>
      </c>
      <c r="G26" s="202">
        <v>89.2</v>
      </c>
      <c r="H26" s="201">
        <v>87.9</v>
      </c>
      <c r="I26" s="201">
        <v>86.4</v>
      </c>
      <c r="J26" s="201">
        <v>93.5</v>
      </c>
      <c r="K26" s="193" t="s">
        <v>617</v>
      </c>
      <c r="L26" s="201">
        <v>99.5</v>
      </c>
    </row>
    <row r="27" spans="2:18" x14ac:dyDescent="0.2">
      <c r="C27" s="204"/>
      <c r="D27" s="205"/>
      <c r="E27" s="205"/>
      <c r="F27" s="205"/>
      <c r="G27" s="205"/>
      <c r="H27" s="205"/>
      <c r="I27" s="205"/>
      <c r="J27" s="205"/>
      <c r="K27" s="205"/>
      <c r="L27" s="205"/>
    </row>
    <row r="28" spans="2:18" x14ac:dyDescent="0.2">
      <c r="B28" s="180" t="s">
        <v>575</v>
      </c>
      <c r="C28" s="200">
        <v>82.4</v>
      </c>
      <c r="D28" s="201">
        <v>81.900000000000006</v>
      </c>
      <c r="E28" s="201">
        <v>103.7</v>
      </c>
      <c r="F28" s="201">
        <v>78.2</v>
      </c>
      <c r="G28" s="202">
        <v>73.8</v>
      </c>
      <c r="H28" s="201">
        <v>80.8</v>
      </c>
      <c r="I28" s="201">
        <v>81.7</v>
      </c>
      <c r="J28" s="201">
        <v>92.4</v>
      </c>
      <c r="K28" s="193" t="s">
        <v>617</v>
      </c>
      <c r="L28" s="201">
        <v>82.9</v>
      </c>
    </row>
    <row r="29" spans="2:18" x14ac:dyDescent="0.2">
      <c r="B29" s="180" t="s">
        <v>576</v>
      </c>
      <c r="C29" s="200">
        <v>81</v>
      </c>
      <c r="D29" s="201">
        <v>79.7</v>
      </c>
      <c r="E29" s="201">
        <v>94.7</v>
      </c>
      <c r="F29" s="201">
        <v>74.7</v>
      </c>
      <c r="G29" s="202">
        <v>73.099999999999994</v>
      </c>
      <c r="H29" s="201">
        <v>80.3</v>
      </c>
      <c r="I29" s="201">
        <v>81.900000000000006</v>
      </c>
      <c r="J29" s="201">
        <v>92</v>
      </c>
      <c r="K29" s="193" t="s">
        <v>617</v>
      </c>
      <c r="L29" s="201">
        <v>83</v>
      </c>
    </row>
    <row r="30" spans="2:18" x14ac:dyDescent="0.2">
      <c r="B30" s="180" t="s">
        <v>577</v>
      </c>
      <c r="C30" s="200">
        <v>140.1</v>
      </c>
      <c r="D30" s="201">
        <v>130.5</v>
      </c>
      <c r="E30" s="201">
        <v>115.7</v>
      </c>
      <c r="F30" s="201">
        <v>129.5</v>
      </c>
      <c r="G30" s="202">
        <v>211</v>
      </c>
      <c r="H30" s="201">
        <v>140.6</v>
      </c>
      <c r="I30" s="201">
        <v>91.4</v>
      </c>
      <c r="J30" s="201">
        <v>187.3</v>
      </c>
      <c r="K30" s="193" t="s">
        <v>617</v>
      </c>
      <c r="L30" s="201">
        <v>155.30000000000001</v>
      </c>
    </row>
    <row r="31" spans="2:18" x14ac:dyDescent="0.2">
      <c r="C31" s="204"/>
      <c r="D31" s="205"/>
      <c r="E31" s="205"/>
      <c r="F31" s="205"/>
      <c r="G31" s="205"/>
      <c r="H31" s="205"/>
      <c r="I31" s="205"/>
      <c r="J31" s="205"/>
      <c r="K31" s="205"/>
      <c r="L31" s="205"/>
    </row>
    <row r="32" spans="2:18" x14ac:dyDescent="0.2">
      <c r="B32" s="180" t="s">
        <v>477</v>
      </c>
      <c r="C32" s="200">
        <v>127</v>
      </c>
      <c r="D32" s="201">
        <v>131.69999999999999</v>
      </c>
      <c r="E32" s="201">
        <v>122.3</v>
      </c>
      <c r="F32" s="201">
        <v>138.4</v>
      </c>
      <c r="G32" s="202">
        <v>78.400000000000006</v>
      </c>
      <c r="H32" s="201">
        <v>103.6</v>
      </c>
      <c r="I32" s="201">
        <v>159.4</v>
      </c>
      <c r="J32" s="201">
        <v>107.1</v>
      </c>
      <c r="K32" s="193" t="s">
        <v>617</v>
      </c>
      <c r="L32" s="201">
        <v>118.4</v>
      </c>
    </row>
    <row r="33" spans="2:12" x14ac:dyDescent="0.2">
      <c r="B33" s="180" t="s">
        <v>578</v>
      </c>
      <c r="C33" s="200">
        <v>86.5</v>
      </c>
      <c r="D33" s="201">
        <v>87</v>
      </c>
      <c r="E33" s="201">
        <v>114.1</v>
      </c>
      <c r="F33" s="201">
        <v>84.5</v>
      </c>
      <c r="G33" s="202">
        <v>71.8</v>
      </c>
      <c r="H33" s="201">
        <v>86.6</v>
      </c>
      <c r="I33" s="201">
        <v>81</v>
      </c>
      <c r="J33" s="201">
        <v>103.4</v>
      </c>
      <c r="K33" s="193" t="s">
        <v>617</v>
      </c>
      <c r="L33" s="201">
        <v>85</v>
      </c>
    </row>
    <row r="34" spans="2:12" x14ac:dyDescent="0.2">
      <c r="B34" s="180" t="s">
        <v>579</v>
      </c>
      <c r="C34" s="200">
        <v>81.599999999999994</v>
      </c>
      <c r="D34" s="201">
        <v>80.599999999999994</v>
      </c>
      <c r="E34" s="201">
        <v>101.4</v>
      </c>
      <c r="F34" s="201">
        <v>75.2</v>
      </c>
      <c r="G34" s="202">
        <v>72.8</v>
      </c>
      <c r="H34" s="201">
        <v>82</v>
      </c>
      <c r="I34" s="201">
        <v>79.599999999999994</v>
      </c>
      <c r="J34" s="201">
        <v>98.1</v>
      </c>
      <c r="K34" s="193" t="s">
        <v>617</v>
      </c>
      <c r="L34" s="201">
        <v>83.1</v>
      </c>
    </row>
    <row r="35" spans="2:12" x14ac:dyDescent="0.2">
      <c r="C35" s="204"/>
      <c r="D35" s="205"/>
      <c r="E35" s="205"/>
      <c r="F35" s="205"/>
      <c r="G35" s="205"/>
      <c r="H35" s="205"/>
      <c r="I35" s="205"/>
      <c r="J35" s="205"/>
      <c r="K35" s="205"/>
      <c r="L35" s="205"/>
    </row>
    <row r="36" spans="2:12" x14ac:dyDescent="0.2">
      <c r="B36" s="180" t="s">
        <v>478</v>
      </c>
      <c r="C36" s="200">
        <v>82</v>
      </c>
      <c r="D36" s="201">
        <v>81</v>
      </c>
      <c r="E36" s="201">
        <v>101.6</v>
      </c>
      <c r="F36" s="201">
        <v>76.2</v>
      </c>
      <c r="G36" s="202">
        <v>72.8</v>
      </c>
      <c r="H36" s="201">
        <v>83.3</v>
      </c>
      <c r="I36" s="201">
        <v>79.400000000000006</v>
      </c>
      <c r="J36" s="201">
        <v>92.2</v>
      </c>
      <c r="K36" s="193" t="s">
        <v>617</v>
      </c>
      <c r="L36" s="201">
        <v>83.3</v>
      </c>
    </row>
    <row r="37" spans="2:12" x14ac:dyDescent="0.2">
      <c r="B37" s="180" t="s">
        <v>580</v>
      </c>
      <c r="C37" s="200">
        <v>81.900000000000006</v>
      </c>
      <c r="D37" s="201">
        <v>80.3</v>
      </c>
      <c r="E37" s="201">
        <v>104.9</v>
      </c>
      <c r="F37" s="201">
        <v>74.599999999999994</v>
      </c>
      <c r="G37" s="202">
        <v>73.5</v>
      </c>
      <c r="H37" s="201">
        <v>84.7</v>
      </c>
      <c r="I37" s="201">
        <v>76.7</v>
      </c>
      <c r="J37" s="201">
        <v>95.8</v>
      </c>
      <c r="K37" s="193" t="s">
        <v>617</v>
      </c>
      <c r="L37" s="201">
        <v>83.8</v>
      </c>
    </row>
    <row r="38" spans="2:12" x14ac:dyDescent="0.2">
      <c r="B38" s="180" t="s">
        <v>581</v>
      </c>
      <c r="C38" s="200">
        <v>195.8</v>
      </c>
      <c r="D38" s="201">
        <v>191.6</v>
      </c>
      <c r="E38" s="201">
        <v>144.9</v>
      </c>
      <c r="F38" s="201">
        <v>192.7</v>
      </c>
      <c r="G38" s="202">
        <v>225.1</v>
      </c>
      <c r="H38" s="201">
        <v>182.7</v>
      </c>
      <c r="I38" s="201">
        <v>179.6</v>
      </c>
      <c r="J38" s="201">
        <v>252.2</v>
      </c>
      <c r="K38" s="193" t="s">
        <v>617</v>
      </c>
      <c r="L38" s="201">
        <v>201.2</v>
      </c>
    </row>
    <row r="39" spans="2:12" ht="18" thickBot="1" x14ac:dyDescent="0.25">
      <c r="B39" s="183"/>
      <c r="C39" s="206"/>
      <c r="D39" s="207"/>
      <c r="E39" s="207"/>
      <c r="F39" s="207"/>
      <c r="G39" s="207"/>
      <c r="H39" s="207"/>
      <c r="I39" s="207"/>
      <c r="J39" s="207"/>
      <c r="K39" s="207"/>
      <c r="L39" s="207"/>
    </row>
    <row r="40" spans="2:12" x14ac:dyDescent="0.2">
      <c r="C40" s="180" t="s">
        <v>620</v>
      </c>
      <c r="D40" s="203"/>
      <c r="E40" s="203"/>
      <c r="F40" s="203"/>
      <c r="G40" s="203"/>
      <c r="H40" s="203"/>
      <c r="I40" s="203"/>
      <c r="J40" s="203"/>
      <c r="K40" s="203"/>
      <c r="L40" s="203"/>
    </row>
    <row r="43" spans="2:12" x14ac:dyDescent="0.2">
      <c r="C43" s="182" t="s">
        <v>621</v>
      </c>
      <c r="E43" s="208"/>
    </row>
    <row r="44" spans="2:12" ht="18" thickBot="1" x14ac:dyDescent="0.25">
      <c r="B44" s="183"/>
      <c r="C44" s="183"/>
      <c r="D44" s="183"/>
      <c r="E44" s="183"/>
      <c r="F44" s="183"/>
      <c r="G44" s="183"/>
      <c r="H44" s="183"/>
      <c r="I44" s="183"/>
      <c r="J44" s="183"/>
      <c r="K44" s="185" t="s">
        <v>599</v>
      </c>
      <c r="L44" s="183"/>
    </row>
    <row r="45" spans="2:12" x14ac:dyDescent="0.2">
      <c r="C45" s="186"/>
      <c r="D45" s="187" t="s">
        <v>600</v>
      </c>
      <c r="E45" s="186"/>
      <c r="F45" s="186"/>
      <c r="G45" s="187" t="s">
        <v>601</v>
      </c>
      <c r="H45" s="186"/>
      <c r="I45" s="187" t="s">
        <v>602</v>
      </c>
      <c r="J45" s="186"/>
      <c r="K45" s="186"/>
      <c r="L45" s="186"/>
    </row>
    <row r="46" spans="2:12" x14ac:dyDescent="0.2">
      <c r="C46" s="187" t="s">
        <v>603</v>
      </c>
      <c r="D46" s="187" t="s">
        <v>604</v>
      </c>
      <c r="E46" s="187" t="s">
        <v>178</v>
      </c>
      <c r="F46" s="187" t="s">
        <v>179</v>
      </c>
      <c r="G46" s="187" t="s">
        <v>605</v>
      </c>
      <c r="H46" s="187" t="s">
        <v>606</v>
      </c>
      <c r="I46" s="187" t="s">
        <v>607</v>
      </c>
      <c r="J46" s="187" t="s">
        <v>608</v>
      </c>
      <c r="K46" s="187" t="s">
        <v>189</v>
      </c>
      <c r="L46" s="187" t="s">
        <v>609</v>
      </c>
    </row>
    <row r="47" spans="2:12" x14ac:dyDescent="0.2">
      <c r="B47" s="188"/>
      <c r="C47" s="189" t="s">
        <v>610</v>
      </c>
      <c r="D47" s="189" t="s">
        <v>611</v>
      </c>
      <c r="E47" s="190"/>
      <c r="F47" s="190"/>
      <c r="G47" s="189" t="s">
        <v>612</v>
      </c>
      <c r="H47" s="189" t="s">
        <v>613</v>
      </c>
      <c r="I47" s="189" t="s">
        <v>622</v>
      </c>
      <c r="J47" s="189" t="s">
        <v>615</v>
      </c>
      <c r="K47" s="190"/>
      <c r="L47" s="189"/>
    </row>
    <row r="48" spans="2:12" x14ac:dyDescent="0.2">
      <c r="C48" s="186"/>
    </row>
    <row r="49" spans="2:12" x14ac:dyDescent="0.2">
      <c r="B49" s="180" t="s">
        <v>623</v>
      </c>
      <c r="C49" s="209">
        <v>102</v>
      </c>
      <c r="D49" s="210">
        <v>102.8</v>
      </c>
      <c r="E49" s="210">
        <v>102.1</v>
      </c>
      <c r="F49" s="210">
        <v>103</v>
      </c>
      <c r="G49" s="210">
        <v>88.7</v>
      </c>
      <c r="H49" s="210">
        <v>100</v>
      </c>
      <c r="I49" s="210">
        <v>102.9</v>
      </c>
      <c r="J49" s="210">
        <v>102.4</v>
      </c>
      <c r="K49" s="210">
        <v>71.2</v>
      </c>
      <c r="L49" s="210">
        <v>102.8</v>
      </c>
    </row>
    <row r="50" spans="2:12" x14ac:dyDescent="0.2">
      <c r="B50" s="180" t="s">
        <v>618</v>
      </c>
      <c r="C50" s="209">
        <v>100.2</v>
      </c>
      <c r="D50" s="210">
        <v>103.4</v>
      </c>
      <c r="E50" s="210">
        <v>98.7</v>
      </c>
      <c r="F50" s="210">
        <v>101.7</v>
      </c>
      <c r="G50" s="210">
        <v>100.8</v>
      </c>
      <c r="H50" s="210">
        <v>95.7</v>
      </c>
      <c r="I50" s="210">
        <v>115.2</v>
      </c>
      <c r="J50" s="210">
        <v>100</v>
      </c>
      <c r="K50" s="210">
        <v>90.9</v>
      </c>
      <c r="L50" s="210">
        <v>94.8</v>
      </c>
    </row>
    <row r="51" spans="2:12" x14ac:dyDescent="0.2">
      <c r="B51" s="180" t="s">
        <v>569</v>
      </c>
      <c r="C51" s="211">
        <v>100</v>
      </c>
      <c r="D51" s="212">
        <v>100</v>
      </c>
      <c r="E51" s="212">
        <v>100</v>
      </c>
      <c r="F51" s="212">
        <v>100</v>
      </c>
      <c r="G51" s="212">
        <v>100</v>
      </c>
      <c r="H51" s="212">
        <v>100</v>
      </c>
      <c r="I51" s="212">
        <v>100</v>
      </c>
      <c r="J51" s="212">
        <v>100</v>
      </c>
      <c r="K51" s="212">
        <v>100</v>
      </c>
      <c r="L51" s="212">
        <v>100</v>
      </c>
    </row>
    <row r="52" spans="2:12" x14ac:dyDescent="0.2">
      <c r="B52" s="182" t="s">
        <v>571</v>
      </c>
      <c r="C52" s="213">
        <v>98.8</v>
      </c>
      <c r="D52" s="214">
        <v>97.3</v>
      </c>
      <c r="E52" s="214">
        <v>98.4</v>
      </c>
      <c r="F52" s="214">
        <v>98.4</v>
      </c>
      <c r="G52" s="214">
        <v>107</v>
      </c>
      <c r="H52" s="214">
        <v>97.3</v>
      </c>
      <c r="I52" s="214">
        <v>86.3</v>
      </c>
      <c r="J52" s="214">
        <v>124.5</v>
      </c>
      <c r="K52" s="214">
        <v>104.8</v>
      </c>
      <c r="L52" s="214">
        <v>100.9</v>
      </c>
    </row>
    <row r="53" spans="2:12" x14ac:dyDescent="0.2">
      <c r="C53" s="211"/>
      <c r="D53" s="212"/>
      <c r="E53" s="212"/>
      <c r="F53" s="212"/>
      <c r="G53" s="212"/>
      <c r="H53" s="212"/>
      <c r="I53" s="212"/>
      <c r="J53" s="212"/>
      <c r="K53" s="212"/>
      <c r="L53" s="212"/>
    </row>
    <row r="54" spans="2:12" x14ac:dyDescent="0.2">
      <c r="B54" s="180" t="s">
        <v>619</v>
      </c>
      <c r="C54" s="215">
        <v>83.3</v>
      </c>
      <c r="D54" s="216">
        <v>83.7</v>
      </c>
      <c r="E54" s="216">
        <v>86.7</v>
      </c>
      <c r="F54" s="216">
        <v>84.4</v>
      </c>
      <c r="G54" s="216">
        <v>77.8</v>
      </c>
      <c r="H54" s="216">
        <v>91.2</v>
      </c>
      <c r="I54" s="216">
        <v>76.5</v>
      </c>
      <c r="J54" s="216">
        <v>89.8</v>
      </c>
      <c r="K54" s="216">
        <v>76.900000000000006</v>
      </c>
      <c r="L54" s="216">
        <v>82.3</v>
      </c>
    </row>
    <row r="55" spans="2:12" x14ac:dyDescent="0.2">
      <c r="B55" s="180" t="s">
        <v>573</v>
      </c>
      <c r="C55" s="215">
        <v>81.099999999999994</v>
      </c>
      <c r="D55" s="216">
        <v>82.1</v>
      </c>
      <c r="E55" s="216">
        <v>89.6</v>
      </c>
      <c r="F55" s="216">
        <v>82.5</v>
      </c>
      <c r="G55" s="216">
        <v>78.599999999999994</v>
      </c>
      <c r="H55" s="216">
        <v>84.2</v>
      </c>
      <c r="I55" s="216">
        <v>75.400000000000006</v>
      </c>
      <c r="J55" s="216">
        <v>91.5</v>
      </c>
      <c r="K55" s="216">
        <v>80</v>
      </c>
      <c r="L55" s="216">
        <v>78.8</v>
      </c>
    </row>
    <row r="56" spans="2:12" x14ac:dyDescent="0.2">
      <c r="B56" s="180" t="s">
        <v>574</v>
      </c>
      <c r="C56" s="215">
        <v>89.1</v>
      </c>
      <c r="D56" s="216">
        <v>85.3</v>
      </c>
      <c r="E56" s="216">
        <v>88.3</v>
      </c>
      <c r="F56" s="216">
        <v>83.8</v>
      </c>
      <c r="G56" s="216">
        <v>99.1</v>
      </c>
      <c r="H56" s="216">
        <v>94.4</v>
      </c>
      <c r="I56" s="216">
        <v>76.8</v>
      </c>
      <c r="J56" s="216">
        <v>96.2</v>
      </c>
      <c r="K56" s="216">
        <v>91.1</v>
      </c>
      <c r="L56" s="216">
        <v>95.6</v>
      </c>
    </row>
    <row r="57" spans="2:12" x14ac:dyDescent="0.2">
      <c r="C57" s="211"/>
      <c r="D57" s="212"/>
      <c r="E57" s="212"/>
      <c r="F57" s="212"/>
      <c r="G57" s="212"/>
      <c r="H57" s="212"/>
      <c r="I57" s="212"/>
      <c r="J57" s="212"/>
      <c r="K57" s="212"/>
      <c r="L57" s="212"/>
    </row>
    <row r="58" spans="2:12" x14ac:dyDescent="0.2">
      <c r="B58" s="180" t="s">
        <v>575</v>
      </c>
      <c r="C58" s="215">
        <v>83</v>
      </c>
      <c r="D58" s="216">
        <v>84.3</v>
      </c>
      <c r="E58" s="216">
        <v>89.3</v>
      </c>
      <c r="F58" s="216">
        <v>84.4</v>
      </c>
      <c r="G58" s="216">
        <v>78.400000000000006</v>
      </c>
      <c r="H58" s="216">
        <v>83.5</v>
      </c>
      <c r="I58" s="216">
        <v>80</v>
      </c>
      <c r="J58" s="216">
        <v>96.2</v>
      </c>
      <c r="K58" s="216">
        <v>76.5</v>
      </c>
      <c r="L58" s="216">
        <v>80.099999999999994</v>
      </c>
    </row>
    <row r="59" spans="2:12" x14ac:dyDescent="0.2">
      <c r="B59" s="180" t="s">
        <v>576</v>
      </c>
      <c r="C59" s="215">
        <v>80.400000000000006</v>
      </c>
      <c r="D59" s="216">
        <v>80.599999999999994</v>
      </c>
      <c r="E59" s="216">
        <v>84.4</v>
      </c>
      <c r="F59" s="216">
        <v>81.400000000000006</v>
      </c>
      <c r="G59" s="216">
        <v>78.400000000000006</v>
      </c>
      <c r="H59" s="216">
        <v>82.7</v>
      </c>
      <c r="I59" s="216">
        <v>73.5</v>
      </c>
      <c r="J59" s="216">
        <v>95.4</v>
      </c>
      <c r="K59" s="216">
        <v>78.900000000000006</v>
      </c>
      <c r="L59" s="216">
        <v>79.7</v>
      </c>
    </row>
    <row r="60" spans="2:12" x14ac:dyDescent="0.2">
      <c r="B60" s="180" t="s">
        <v>577</v>
      </c>
      <c r="C60" s="215">
        <v>136.69999999999999</v>
      </c>
      <c r="D60" s="216">
        <v>127.1</v>
      </c>
      <c r="E60" s="216">
        <v>92.3</v>
      </c>
      <c r="F60" s="216">
        <v>125.1</v>
      </c>
      <c r="G60" s="216">
        <v>225.7</v>
      </c>
      <c r="H60" s="216">
        <v>147.80000000000001</v>
      </c>
      <c r="I60" s="216">
        <v>79.900000000000006</v>
      </c>
      <c r="J60" s="216">
        <v>270.3</v>
      </c>
      <c r="K60" s="216">
        <v>229.6</v>
      </c>
      <c r="L60" s="216">
        <v>152.9</v>
      </c>
    </row>
    <row r="61" spans="2:12" x14ac:dyDescent="0.2">
      <c r="C61" s="211"/>
      <c r="D61" s="212"/>
      <c r="E61" s="212"/>
      <c r="F61" s="212"/>
      <c r="G61" s="212"/>
      <c r="H61" s="212"/>
      <c r="I61" s="212"/>
      <c r="J61" s="212"/>
      <c r="K61" s="212"/>
      <c r="L61" s="212"/>
    </row>
    <row r="62" spans="2:12" x14ac:dyDescent="0.2">
      <c r="B62" s="180" t="s">
        <v>477</v>
      </c>
      <c r="C62" s="215">
        <v>117.8</v>
      </c>
      <c r="D62" s="216">
        <v>121.7</v>
      </c>
      <c r="E62" s="216">
        <v>115.7</v>
      </c>
      <c r="F62" s="216">
        <v>130.30000000000001</v>
      </c>
      <c r="G62" s="216">
        <v>85.3</v>
      </c>
      <c r="H62" s="216">
        <v>98.9</v>
      </c>
      <c r="I62" s="216">
        <v>136.80000000000001</v>
      </c>
      <c r="J62" s="216">
        <v>97</v>
      </c>
      <c r="K62" s="216">
        <v>78.099999999999994</v>
      </c>
      <c r="L62" s="216">
        <v>110.4</v>
      </c>
    </row>
    <row r="63" spans="2:12" x14ac:dyDescent="0.2">
      <c r="B63" s="180" t="s">
        <v>578</v>
      </c>
      <c r="C63" s="215">
        <v>87.9</v>
      </c>
      <c r="D63" s="216">
        <v>90.3</v>
      </c>
      <c r="E63" s="216">
        <v>118.5</v>
      </c>
      <c r="F63" s="216">
        <v>93.4</v>
      </c>
      <c r="G63" s="216">
        <v>78.2</v>
      </c>
      <c r="H63" s="216">
        <v>81.7</v>
      </c>
      <c r="I63" s="216">
        <v>78.2</v>
      </c>
      <c r="J63" s="216">
        <v>96.4</v>
      </c>
      <c r="K63" s="216">
        <v>77.7</v>
      </c>
      <c r="L63" s="216">
        <v>83</v>
      </c>
    </row>
    <row r="64" spans="2:12" x14ac:dyDescent="0.2">
      <c r="B64" s="180" t="s">
        <v>579</v>
      </c>
      <c r="C64" s="215">
        <v>80</v>
      </c>
      <c r="D64" s="216">
        <v>78.900000000000006</v>
      </c>
      <c r="E64" s="216">
        <v>87.9</v>
      </c>
      <c r="F64" s="216">
        <v>79</v>
      </c>
      <c r="G64" s="216">
        <v>81.3</v>
      </c>
      <c r="H64" s="216">
        <v>78.2</v>
      </c>
      <c r="I64" s="216">
        <v>70.900000000000006</v>
      </c>
      <c r="J64" s="216">
        <v>94.9</v>
      </c>
      <c r="K64" s="216">
        <v>78.3</v>
      </c>
      <c r="L64" s="216">
        <v>81.400000000000006</v>
      </c>
    </row>
    <row r="65" spans="1:12" x14ac:dyDescent="0.2">
      <c r="C65" s="211"/>
      <c r="D65" s="212"/>
      <c r="E65" s="212"/>
      <c r="F65" s="212"/>
      <c r="G65" s="212"/>
      <c r="H65" s="212"/>
      <c r="I65" s="212"/>
      <c r="J65" s="212"/>
      <c r="K65" s="212"/>
      <c r="L65" s="212"/>
    </row>
    <row r="66" spans="1:12" x14ac:dyDescent="0.2">
      <c r="B66" s="180" t="s">
        <v>478</v>
      </c>
      <c r="C66" s="215">
        <v>80.2</v>
      </c>
      <c r="D66" s="216">
        <v>79.3</v>
      </c>
      <c r="E66" s="216">
        <v>90.7</v>
      </c>
      <c r="F66" s="216">
        <v>79.5</v>
      </c>
      <c r="G66" s="216">
        <v>79.7</v>
      </c>
      <c r="H66" s="216">
        <v>78.8</v>
      </c>
      <c r="I66" s="216">
        <v>70.599999999999994</v>
      </c>
      <c r="J66" s="216">
        <v>91</v>
      </c>
      <c r="K66" s="216">
        <v>78.7</v>
      </c>
      <c r="L66" s="216">
        <v>81.400000000000006</v>
      </c>
    </row>
    <row r="67" spans="1:12" x14ac:dyDescent="0.2">
      <c r="B67" s="180" t="s">
        <v>580</v>
      </c>
      <c r="C67" s="215">
        <v>80.3</v>
      </c>
      <c r="D67" s="216">
        <v>79.099999999999994</v>
      </c>
      <c r="E67" s="216">
        <v>89.7</v>
      </c>
      <c r="F67" s="216">
        <v>77.400000000000006</v>
      </c>
      <c r="G67" s="216">
        <v>80.3</v>
      </c>
      <c r="H67" s="216">
        <v>80</v>
      </c>
      <c r="I67" s="216">
        <v>70.5</v>
      </c>
      <c r="J67" s="216">
        <v>93.8</v>
      </c>
      <c r="K67" s="216">
        <v>78</v>
      </c>
      <c r="L67" s="216">
        <v>81.8</v>
      </c>
    </row>
    <row r="68" spans="1:12" x14ac:dyDescent="0.2">
      <c r="B68" s="180" t="s">
        <v>581</v>
      </c>
      <c r="C68" s="215">
        <v>186.2</v>
      </c>
      <c r="D68" s="216">
        <v>175.7</v>
      </c>
      <c r="E68" s="216">
        <v>147.4</v>
      </c>
      <c r="F68" s="216">
        <v>180</v>
      </c>
      <c r="G68" s="216">
        <v>241.7</v>
      </c>
      <c r="H68" s="216">
        <v>166.4</v>
      </c>
      <c r="I68" s="216">
        <v>146.5</v>
      </c>
      <c r="J68" s="216">
        <v>281.60000000000002</v>
      </c>
      <c r="K68" s="216">
        <v>233.9</v>
      </c>
      <c r="L68" s="216">
        <v>203</v>
      </c>
    </row>
    <row r="69" spans="1:12" ht="18" thickBot="1" x14ac:dyDescent="0.25">
      <c r="B69" s="184"/>
      <c r="C69" s="206"/>
      <c r="D69" s="207"/>
      <c r="E69" s="207"/>
      <c r="F69" s="207"/>
      <c r="G69" s="207"/>
      <c r="H69" s="207"/>
      <c r="I69" s="207"/>
      <c r="J69" s="207"/>
      <c r="K69" s="207"/>
      <c r="L69" s="207"/>
    </row>
    <row r="70" spans="1:12" x14ac:dyDescent="0.2">
      <c r="B70" s="208"/>
      <c r="C70" s="180" t="s">
        <v>620</v>
      </c>
      <c r="D70" s="208"/>
      <c r="E70" s="208"/>
      <c r="F70" s="208"/>
      <c r="G70" s="208"/>
      <c r="H70" s="208"/>
      <c r="I70" s="208"/>
      <c r="J70" s="208"/>
      <c r="K70" s="208"/>
      <c r="L70" s="208"/>
    </row>
    <row r="71" spans="1:12" x14ac:dyDescent="0.2">
      <c r="A71" s="180"/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</row>
    <row r="72" spans="1:12" x14ac:dyDescent="0.2">
      <c r="A72" s="180"/>
    </row>
  </sheetData>
  <phoneticPr fontId="2"/>
  <pageMargins left="0.43" right="0.43" top="0.56999999999999995" bottom="0.56000000000000005" header="0.51200000000000001" footer="0.51200000000000001"/>
  <pageSetup paperSize="12" scale="75" orientation="portrait" r:id="rId1"/>
  <headerFooter alignWithMargins="0"/>
  <rowBreaks count="1" manualBreakCount="1">
    <brk id="7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47"/>
  <sheetViews>
    <sheetView showGridLines="0" zoomScale="75" zoomScaleNormal="75" workbookViewId="0">
      <selection activeCell="B3" sqref="B3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5" width="13.375" style="2" customWidth="1"/>
    <col min="6" max="6" width="12.125" style="2"/>
    <col min="7" max="9" width="13.375" style="2" customWidth="1"/>
    <col min="10" max="10" width="12.125" style="2" customWidth="1"/>
    <col min="11" max="11" width="10.875" style="2" customWidth="1"/>
    <col min="12" max="256" width="12.125" style="2"/>
    <col min="257" max="257" width="13.375" style="2" customWidth="1"/>
    <col min="258" max="258" width="18.375" style="2" customWidth="1"/>
    <col min="259" max="261" width="13.375" style="2" customWidth="1"/>
    <col min="262" max="262" width="12.125" style="2"/>
    <col min="263" max="265" width="13.375" style="2" customWidth="1"/>
    <col min="266" max="266" width="12.125" style="2" customWidth="1"/>
    <col min="267" max="267" width="10.875" style="2" customWidth="1"/>
    <col min="268" max="512" width="12.125" style="2"/>
    <col min="513" max="513" width="13.375" style="2" customWidth="1"/>
    <col min="514" max="514" width="18.375" style="2" customWidth="1"/>
    <col min="515" max="517" width="13.375" style="2" customWidth="1"/>
    <col min="518" max="518" width="12.125" style="2"/>
    <col min="519" max="521" width="13.375" style="2" customWidth="1"/>
    <col min="522" max="522" width="12.125" style="2" customWidth="1"/>
    <col min="523" max="523" width="10.875" style="2" customWidth="1"/>
    <col min="524" max="768" width="12.125" style="2"/>
    <col min="769" max="769" width="13.375" style="2" customWidth="1"/>
    <col min="770" max="770" width="18.375" style="2" customWidth="1"/>
    <col min="771" max="773" width="13.375" style="2" customWidth="1"/>
    <col min="774" max="774" width="12.125" style="2"/>
    <col min="775" max="777" width="13.375" style="2" customWidth="1"/>
    <col min="778" max="778" width="12.125" style="2" customWidth="1"/>
    <col min="779" max="779" width="10.875" style="2" customWidth="1"/>
    <col min="780" max="1024" width="12.125" style="2"/>
    <col min="1025" max="1025" width="13.375" style="2" customWidth="1"/>
    <col min="1026" max="1026" width="18.375" style="2" customWidth="1"/>
    <col min="1027" max="1029" width="13.375" style="2" customWidth="1"/>
    <col min="1030" max="1030" width="12.125" style="2"/>
    <col min="1031" max="1033" width="13.375" style="2" customWidth="1"/>
    <col min="1034" max="1034" width="12.125" style="2" customWidth="1"/>
    <col min="1035" max="1035" width="10.875" style="2" customWidth="1"/>
    <col min="1036" max="1280" width="12.125" style="2"/>
    <col min="1281" max="1281" width="13.375" style="2" customWidth="1"/>
    <col min="1282" max="1282" width="18.375" style="2" customWidth="1"/>
    <col min="1283" max="1285" width="13.375" style="2" customWidth="1"/>
    <col min="1286" max="1286" width="12.125" style="2"/>
    <col min="1287" max="1289" width="13.375" style="2" customWidth="1"/>
    <col min="1290" max="1290" width="12.125" style="2" customWidth="1"/>
    <col min="1291" max="1291" width="10.875" style="2" customWidth="1"/>
    <col min="1292" max="1536" width="12.125" style="2"/>
    <col min="1537" max="1537" width="13.375" style="2" customWidth="1"/>
    <col min="1538" max="1538" width="18.375" style="2" customWidth="1"/>
    <col min="1539" max="1541" width="13.375" style="2" customWidth="1"/>
    <col min="1542" max="1542" width="12.125" style="2"/>
    <col min="1543" max="1545" width="13.375" style="2" customWidth="1"/>
    <col min="1546" max="1546" width="12.125" style="2" customWidth="1"/>
    <col min="1547" max="1547" width="10.875" style="2" customWidth="1"/>
    <col min="1548" max="1792" width="12.125" style="2"/>
    <col min="1793" max="1793" width="13.375" style="2" customWidth="1"/>
    <col min="1794" max="1794" width="18.375" style="2" customWidth="1"/>
    <col min="1795" max="1797" width="13.375" style="2" customWidth="1"/>
    <col min="1798" max="1798" width="12.125" style="2"/>
    <col min="1799" max="1801" width="13.375" style="2" customWidth="1"/>
    <col min="1802" max="1802" width="12.125" style="2" customWidth="1"/>
    <col min="1803" max="1803" width="10.875" style="2" customWidth="1"/>
    <col min="1804" max="2048" width="12.125" style="2"/>
    <col min="2049" max="2049" width="13.375" style="2" customWidth="1"/>
    <col min="2050" max="2050" width="18.375" style="2" customWidth="1"/>
    <col min="2051" max="2053" width="13.375" style="2" customWidth="1"/>
    <col min="2054" max="2054" width="12.125" style="2"/>
    <col min="2055" max="2057" width="13.375" style="2" customWidth="1"/>
    <col min="2058" max="2058" width="12.125" style="2" customWidth="1"/>
    <col min="2059" max="2059" width="10.875" style="2" customWidth="1"/>
    <col min="2060" max="2304" width="12.125" style="2"/>
    <col min="2305" max="2305" width="13.375" style="2" customWidth="1"/>
    <col min="2306" max="2306" width="18.375" style="2" customWidth="1"/>
    <col min="2307" max="2309" width="13.375" style="2" customWidth="1"/>
    <col min="2310" max="2310" width="12.125" style="2"/>
    <col min="2311" max="2313" width="13.375" style="2" customWidth="1"/>
    <col min="2314" max="2314" width="12.125" style="2" customWidth="1"/>
    <col min="2315" max="2315" width="10.875" style="2" customWidth="1"/>
    <col min="2316" max="2560" width="12.125" style="2"/>
    <col min="2561" max="2561" width="13.375" style="2" customWidth="1"/>
    <col min="2562" max="2562" width="18.375" style="2" customWidth="1"/>
    <col min="2563" max="2565" width="13.375" style="2" customWidth="1"/>
    <col min="2566" max="2566" width="12.125" style="2"/>
    <col min="2567" max="2569" width="13.375" style="2" customWidth="1"/>
    <col min="2570" max="2570" width="12.125" style="2" customWidth="1"/>
    <col min="2571" max="2571" width="10.875" style="2" customWidth="1"/>
    <col min="2572" max="2816" width="12.125" style="2"/>
    <col min="2817" max="2817" width="13.375" style="2" customWidth="1"/>
    <col min="2818" max="2818" width="18.375" style="2" customWidth="1"/>
    <col min="2819" max="2821" width="13.375" style="2" customWidth="1"/>
    <col min="2822" max="2822" width="12.125" style="2"/>
    <col min="2823" max="2825" width="13.375" style="2" customWidth="1"/>
    <col min="2826" max="2826" width="12.125" style="2" customWidth="1"/>
    <col min="2827" max="2827" width="10.875" style="2" customWidth="1"/>
    <col min="2828" max="3072" width="12.125" style="2"/>
    <col min="3073" max="3073" width="13.375" style="2" customWidth="1"/>
    <col min="3074" max="3074" width="18.375" style="2" customWidth="1"/>
    <col min="3075" max="3077" width="13.375" style="2" customWidth="1"/>
    <col min="3078" max="3078" width="12.125" style="2"/>
    <col min="3079" max="3081" width="13.375" style="2" customWidth="1"/>
    <col min="3082" max="3082" width="12.125" style="2" customWidth="1"/>
    <col min="3083" max="3083" width="10.875" style="2" customWidth="1"/>
    <col min="3084" max="3328" width="12.125" style="2"/>
    <col min="3329" max="3329" width="13.375" style="2" customWidth="1"/>
    <col min="3330" max="3330" width="18.375" style="2" customWidth="1"/>
    <col min="3331" max="3333" width="13.375" style="2" customWidth="1"/>
    <col min="3334" max="3334" width="12.125" style="2"/>
    <col min="3335" max="3337" width="13.375" style="2" customWidth="1"/>
    <col min="3338" max="3338" width="12.125" style="2" customWidth="1"/>
    <col min="3339" max="3339" width="10.875" style="2" customWidth="1"/>
    <col min="3340" max="3584" width="12.125" style="2"/>
    <col min="3585" max="3585" width="13.375" style="2" customWidth="1"/>
    <col min="3586" max="3586" width="18.375" style="2" customWidth="1"/>
    <col min="3587" max="3589" width="13.375" style="2" customWidth="1"/>
    <col min="3590" max="3590" width="12.125" style="2"/>
    <col min="3591" max="3593" width="13.375" style="2" customWidth="1"/>
    <col min="3594" max="3594" width="12.125" style="2" customWidth="1"/>
    <col min="3595" max="3595" width="10.875" style="2" customWidth="1"/>
    <col min="3596" max="3840" width="12.125" style="2"/>
    <col min="3841" max="3841" width="13.375" style="2" customWidth="1"/>
    <col min="3842" max="3842" width="18.375" style="2" customWidth="1"/>
    <col min="3843" max="3845" width="13.375" style="2" customWidth="1"/>
    <col min="3846" max="3846" width="12.125" style="2"/>
    <col min="3847" max="3849" width="13.375" style="2" customWidth="1"/>
    <col min="3850" max="3850" width="12.125" style="2" customWidth="1"/>
    <col min="3851" max="3851" width="10.875" style="2" customWidth="1"/>
    <col min="3852" max="4096" width="12.125" style="2"/>
    <col min="4097" max="4097" width="13.375" style="2" customWidth="1"/>
    <col min="4098" max="4098" width="18.375" style="2" customWidth="1"/>
    <col min="4099" max="4101" width="13.375" style="2" customWidth="1"/>
    <col min="4102" max="4102" width="12.125" style="2"/>
    <col min="4103" max="4105" width="13.375" style="2" customWidth="1"/>
    <col min="4106" max="4106" width="12.125" style="2" customWidth="1"/>
    <col min="4107" max="4107" width="10.875" style="2" customWidth="1"/>
    <col min="4108" max="4352" width="12.125" style="2"/>
    <col min="4353" max="4353" width="13.375" style="2" customWidth="1"/>
    <col min="4354" max="4354" width="18.375" style="2" customWidth="1"/>
    <col min="4355" max="4357" width="13.375" style="2" customWidth="1"/>
    <col min="4358" max="4358" width="12.125" style="2"/>
    <col min="4359" max="4361" width="13.375" style="2" customWidth="1"/>
    <col min="4362" max="4362" width="12.125" style="2" customWidth="1"/>
    <col min="4363" max="4363" width="10.875" style="2" customWidth="1"/>
    <col min="4364" max="4608" width="12.125" style="2"/>
    <col min="4609" max="4609" width="13.375" style="2" customWidth="1"/>
    <col min="4610" max="4610" width="18.375" style="2" customWidth="1"/>
    <col min="4611" max="4613" width="13.375" style="2" customWidth="1"/>
    <col min="4614" max="4614" width="12.125" style="2"/>
    <col min="4615" max="4617" width="13.375" style="2" customWidth="1"/>
    <col min="4618" max="4618" width="12.125" style="2" customWidth="1"/>
    <col min="4619" max="4619" width="10.875" style="2" customWidth="1"/>
    <col min="4620" max="4864" width="12.125" style="2"/>
    <col min="4865" max="4865" width="13.375" style="2" customWidth="1"/>
    <col min="4866" max="4866" width="18.375" style="2" customWidth="1"/>
    <col min="4867" max="4869" width="13.375" style="2" customWidth="1"/>
    <col min="4870" max="4870" width="12.125" style="2"/>
    <col min="4871" max="4873" width="13.375" style="2" customWidth="1"/>
    <col min="4874" max="4874" width="12.125" style="2" customWidth="1"/>
    <col min="4875" max="4875" width="10.875" style="2" customWidth="1"/>
    <col min="4876" max="5120" width="12.125" style="2"/>
    <col min="5121" max="5121" width="13.375" style="2" customWidth="1"/>
    <col min="5122" max="5122" width="18.375" style="2" customWidth="1"/>
    <col min="5123" max="5125" width="13.375" style="2" customWidth="1"/>
    <col min="5126" max="5126" width="12.125" style="2"/>
    <col min="5127" max="5129" width="13.375" style="2" customWidth="1"/>
    <col min="5130" max="5130" width="12.125" style="2" customWidth="1"/>
    <col min="5131" max="5131" width="10.875" style="2" customWidth="1"/>
    <col min="5132" max="5376" width="12.125" style="2"/>
    <col min="5377" max="5377" width="13.375" style="2" customWidth="1"/>
    <col min="5378" max="5378" width="18.375" style="2" customWidth="1"/>
    <col min="5379" max="5381" width="13.375" style="2" customWidth="1"/>
    <col min="5382" max="5382" width="12.125" style="2"/>
    <col min="5383" max="5385" width="13.375" style="2" customWidth="1"/>
    <col min="5386" max="5386" width="12.125" style="2" customWidth="1"/>
    <col min="5387" max="5387" width="10.875" style="2" customWidth="1"/>
    <col min="5388" max="5632" width="12.125" style="2"/>
    <col min="5633" max="5633" width="13.375" style="2" customWidth="1"/>
    <col min="5634" max="5634" width="18.375" style="2" customWidth="1"/>
    <col min="5635" max="5637" width="13.375" style="2" customWidth="1"/>
    <col min="5638" max="5638" width="12.125" style="2"/>
    <col min="5639" max="5641" width="13.375" style="2" customWidth="1"/>
    <col min="5642" max="5642" width="12.125" style="2" customWidth="1"/>
    <col min="5643" max="5643" width="10.875" style="2" customWidth="1"/>
    <col min="5644" max="5888" width="12.125" style="2"/>
    <col min="5889" max="5889" width="13.375" style="2" customWidth="1"/>
    <col min="5890" max="5890" width="18.375" style="2" customWidth="1"/>
    <col min="5891" max="5893" width="13.375" style="2" customWidth="1"/>
    <col min="5894" max="5894" width="12.125" style="2"/>
    <col min="5895" max="5897" width="13.375" style="2" customWidth="1"/>
    <col min="5898" max="5898" width="12.125" style="2" customWidth="1"/>
    <col min="5899" max="5899" width="10.875" style="2" customWidth="1"/>
    <col min="5900" max="6144" width="12.125" style="2"/>
    <col min="6145" max="6145" width="13.375" style="2" customWidth="1"/>
    <col min="6146" max="6146" width="18.375" style="2" customWidth="1"/>
    <col min="6147" max="6149" width="13.375" style="2" customWidth="1"/>
    <col min="6150" max="6150" width="12.125" style="2"/>
    <col min="6151" max="6153" width="13.375" style="2" customWidth="1"/>
    <col min="6154" max="6154" width="12.125" style="2" customWidth="1"/>
    <col min="6155" max="6155" width="10.875" style="2" customWidth="1"/>
    <col min="6156" max="6400" width="12.125" style="2"/>
    <col min="6401" max="6401" width="13.375" style="2" customWidth="1"/>
    <col min="6402" max="6402" width="18.375" style="2" customWidth="1"/>
    <col min="6403" max="6405" width="13.375" style="2" customWidth="1"/>
    <col min="6406" max="6406" width="12.125" style="2"/>
    <col min="6407" max="6409" width="13.375" style="2" customWidth="1"/>
    <col min="6410" max="6410" width="12.125" style="2" customWidth="1"/>
    <col min="6411" max="6411" width="10.875" style="2" customWidth="1"/>
    <col min="6412" max="6656" width="12.125" style="2"/>
    <col min="6657" max="6657" width="13.375" style="2" customWidth="1"/>
    <col min="6658" max="6658" width="18.375" style="2" customWidth="1"/>
    <col min="6659" max="6661" width="13.375" style="2" customWidth="1"/>
    <col min="6662" max="6662" width="12.125" style="2"/>
    <col min="6663" max="6665" width="13.375" style="2" customWidth="1"/>
    <col min="6666" max="6666" width="12.125" style="2" customWidth="1"/>
    <col min="6667" max="6667" width="10.875" style="2" customWidth="1"/>
    <col min="6668" max="6912" width="12.125" style="2"/>
    <col min="6913" max="6913" width="13.375" style="2" customWidth="1"/>
    <col min="6914" max="6914" width="18.375" style="2" customWidth="1"/>
    <col min="6915" max="6917" width="13.375" style="2" customWidth="1"/>
    <col min="6918" max="6918" width="12.125" style="2"/>
    <col min="6919" max="6921" width="13.375" style="2" customWidth="1"/>
    <col min="6922" max="6922" width="12.125" style="2" customWidth="1"/>
    <col min="6923" max="6923" width="10.875" style="2" customWidth="1"/>
    <col min="6924" max="7168" width="12.125" style="2"/>
    <col min="7169" max="7169" width="13.375" style="2" customWidth="1"/>
    <col min="7170" max="7170" width="18.375" style="2" customWidth="1"/>
    <col min="7171" max="7173" width="13.375" style="2" customWidth="1"/>
    <col min="7174" max="7174" width="12.125" style="2"/>
    <col min="7175" max="7177" width="13.375" style="2" customWidth="1"/>
    <col min="7178" max="7178" width="12.125" style="2" customWidth="1"/>
    <col min="7179" max="7179" width="10.875" style="2" customWidth="1"/>
    <col min="7180" max="7424" width="12.125" style="2"/>
    <col min="7425" max="7425" width="13.375" style="2" customWidth="1"/>
    <col min="7426" max="7426" width="18.375" style="2" customWidth="1"/>
    <col min="7427" max="7429" width="13.375" style="2" customWidth="1"/>
    <col min="7430" max="7430" width="12.125" style="2"/>
    <col min="7431" max="7433" width="13.375" style="2" customWidth="1"/>
    <col min="7434" max="7434" width="12.125" style="2" customWidth="1"/>
    <col min="7435" max="7435" width="10.875" style="2" customWidth="1"/>
    <col min="7436" max="7680" width="12.125" style="2"/>
    <col min="7681" max="7681" width="13.375" style="2" customWidth="1"/>
    <col min="7682" max="7682" width="18.375" style="2" customWidth="1"/>
    <col min="7683" max="7685" width="13.375" style="2" customWidth="1"/>
    <col min="7686" max="7686" width="12.125" style="2"/>
    <col min="7687" max="7689" width="13.375" style="2" customWidth="1"/>
    <col min="7690" max="7690" width="12.125" style="2" customWidth="1"/>
    <col min="7691" max="7691" width="10.875" style="2" customWidth="1"/>
    <col min="7692" max="7936" width="12.125" style="2"/>
    <col min="7937" max="7937" width="13.375" style="2" customWidth="1"/>
    <col min="7938" max="7938" width="18.375" style="2" customWidth="1"/>
    <col min="7939" max="7941" width="13.375" style="2" customWidth="1"/>
    <col min="7942" max="7942" width="12.125" style="2"/>
    <col min="7943" max="7945" width="13.375" style="2" customWidth="1"/>
    <col min="7946" max="7946" width="12.125" style="2" customWidth="1"/>
    <col min="7947" max="7947" width="10.875" style="2" customWidth="1"/>
    <col min="7948" max="8192" width="12.125" style="2"/>
    <col min="8193" max="8193" width="13.375" style="2" customWidth="1"/>
    <col min="8194" max="8194" width="18.375" style="2" customWidth="1"/>
    <col min="8195" max="8197" width="13.375" style="2" customWidth="1"/>
    <col min="8198" max="8198" width="12.125" style="2"/>
    <col min="8199" max="8201" width="13.375" style="2" customWidth="1"/>
    <col min="8202" max="8202" width="12.125" style="2" customWidth="1"/>
    <col min="8203" max="8203" width="10.875" style="2" customWidth="1"/>
    <col min="8204" max="8448" width="12.125" style="2"/>
    <col min="8449" max="8449" width="13.375" style="2" customWidth="1"/>
    <col min="8450" max="8450" width="18.375" style="2" customWidth="1"/>
    <col min="8451" max="8453" width="13.375" style="2" customWidth="1"/>
    <col min="8454" max="8454" width="12.125" style="2"/>
    <col min="8455" max="8457" width="13.375" style="2" customWidth="1"/>
    <col min="8458" max="8458" width="12.125" style="2" customWidth="1"/>
    <col min="8459" max="8459" width="10.875" style="2" customWidth="1"/>
    <col min="8460" max="8704" width="12.125" style="2"/>
    <col min="8705" max="8705" width="13.375" style="2" customWidth="1"/>
    <col min="8706" max="8706" width="18.375" style="2" customWidth="1"/>
    <col min="8707" max="8709" width="13.375" style="2" customWidth="1"/>
    <col min="8710" max="8710" width="12.125" style="2"/>
    <col min="8711" max="8713" width="13.375" style="2" customWidth="1"/>
    <col min="8714" max="8714" width="12.125" style="2" customWidth="1"/>
    <col min="8715" max="8715" width="10.875" style="2" customWidth="1"/>
    <col min="8716" max="8960" width="12.125" style="2"/>
    <col min="8961" max="8961" width="13.375" style="2" customWidth="1"/>
    <col min="8962" max="8962" width="18.375" style="2" customWidth="1"/>
    <col min="8963" max="8965" width="13.375" style="2" customWidth="1"/>
    <col min="8966" max="8966" width="12.125" style="2"/>
    <col min="8967" max="8969" width="13.375" style="2" customWidth="1"/>
    <col min="8970" max="8970" width="12.125" style="2" customWidth="1"/>
    <col min="8971" max="8971" width="10.875" style="2" customWidth="1"/>
    <col min="8972" max="9216" width="12.125" style="2"/>
    <col min="9217" max="9217" width="13.375" style="2" customWidth="1"/>
    <col min="9218" max="9218" width="18.375" style="2" customWidth="1"/>
    <col min="9219" max="9221" width="13.375" style="2" customWidth="1"/>
    <col min="9222" max="9222" width="12.125" style="2"/>
    <col min="9223" max="9225" width="13.375" style="2" customWidth="1"/>
    <col min="9226" max="9226" width="12.125" style="2" customWidth="1"/>
    <col min="9227" max="9227" width="10.875" style="2" customWidth="1"/>
    <col min="9228" max="9472" width="12.125" style="2"/>
    <col min="9473" max="9473" width="13.375" style="2" customWidth="1"/>
    <col min="9474" max="9474" width="18.375" style="2" customWidth="1"/>
    <col min="9475" max="9477" width="13.375" style="2" customWidth="1"/>
    <col min="9478" max="9478" width="12.125" style="2"/>
    <col min="9479" max="9481" width="13.375" style="2" customWidth="1"/>
    <col min="9482" max="9482" width="12.125" style="2" customWidth="1"/>
    <col min="9483" max="9483" width="10.875" style="2" customWidth="1"/>
    <col min="9484" max="9728" width="12.125" style="2"/>
    <col min="9729" max="9729" width="13.375" style="2" customWidth="1"/>
    <col min="9730" max="9730" width="18.375" style="2" customWidth="1"/>
    <col min="9731" max="9733" width="13.375" style="2" customWidth="1"/>
    <col min="9734" max="9734" width="12.125" style="2"/>
    <col min="9735" max="9737" width="13.375" style="2" customWidth="1"/>
    <col min="9738" max="9738" width="12.125" style="2" customWidth="1"/>
    <col min="9739" max="9739" width="10.875" style="2" customWidth="1"/>
    <col min="9740" max="9984" width="12.125" style="2"/>
    <col min="9985" max="9985" width="13.375" style="2" customWidth="1"/>
    <col min="9986" max="9986" width="18.375" style="2" customWidth="1"/>
    <col min="9987" max="9989" width="13.375" style="2" customWidth="1"/>
    <col min="9990" max="9990" width="12.125" style="2"/>
    <col min="9991" max="9993" width="13.375" style="2" customWidth="1"/>
    <col min="9994" max="9994" width="12.12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8.375" style="2" customWidth="1"/>
    <col min="10243" max="10245" width="13.375" style="2" customWidth="1"/>
    <col min="10246" max="10246" width="12.125" style="2"/>
    <col min="10247" max="10249" width="13.375" style="2" customWidth="1"/>
    <col min="10250" max="10250" width="12.12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8.375" style="2" customWidth="1"/>
    <col min="10499" max="10501" width="13.375" style="2" customWidth="1"/>
    <col min="10502" max="10502" width="12.125" style="2"/>
    <col min="10503" max="10505" width="13.375" style="2" customWidth="1"/>
    <col min="10506" max="10506" width="12.12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8.375" style="2" customWidth="1"/>
    <col min="10755" max="10757" width="13.375" style="2" customWidth="1"/>
    <col min="10758" max="10758" width="12.125" style="2"/>
    <col min="10759" max="10761" width="13.375" style="2" customWidth="1"/>
    <col min="10762" max="10762" width="12.12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8.375" style="2" customWidth="1"/>
    <col min="11011" max="11013" width="13.375" style="2" customWidth="1"/>
    <col min="11014" max="11014" width="12.125" style="2"/>
    <col min="11015" max="11017" width="13.375" style="2" customWidth="1"/>
    <col min="11018" max="11018" width="12.12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8.375" style="2" customWidth="1"/>
    <col min="11267" max="11269" width="13.375" style="2" customWidth="1"/>
    <col min="11270" max="11270" width="12.125" style="2"/>
    <col min="11271" max="11273" width="13.375" style="2" customWidth="1"/>
    <col min="11274" max="11274" width="12.12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8.375" style="2" customWidth="1"/>
    <col min="11523" max="11525" width="13.375" style="2" customWidth="1"/>
    <col min="11526" max="11526" width="12.125" style="2"/>
    <col min="11527" max="11529" width="13.375" style="2" customWidth="1"/>
    <col min="11530" max="11530" width="12.12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8.375" style="2" customWidth="1"/>
    <col min="11779" max="11781" width="13.375" style="2" customWidth="1"/>
    <col min="11782" max="11782" width="12.125" style="2"/>
    <col min="11783" max="11785" width="13.375" style="2" customWidth="1"/>
    <col min="11786" max="11786" width="12.12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8.375" style="2" customWidth="1"/>
    <col min="12035" max="12037" width="13.375" style="2" customWidth="1"/>
    <col min="12038" max="12038" width="12.125" style="2"/>
    <col min="12039" max="12041" width="13.375" style="2" customWidth="1"/>
    <col min="12042" max="12042" width="12.12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8.375" style="2" customWidth="1"/>
    <col min="12291" max="12293" width="13.375" style="2" customWidth="1"/>
    <col min="12294" max="12294" width="12.125" style="2"/>
    <col min="12295" max="12297" width="13.375" style="2" customWidth="1"/>
    <col min="12298" max="12298" width="12.12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8.375" style="2" customWidth="1"/>
    <col min="12547" max="12549" width="13.375" style="2" customWidth="1"/>
    <col min="12550" max="12550" width="12.125" style="2"/>
    <col min="12551" max="12553" width="13.375" style="2" customWidth="1"/>
    <col min="12554" max="12554" width="12.12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8.375" style="2" customWidth="1"/>
    <col min="12803" max="12805" width="13.375" style="2" customWidth="1"/>
    <col min="12806" max="12806" width="12.125" style="2"/>
    <col min="12807" max="12809" width="13.375" style="2" customWidth="1"/>
    <col min="12810" max="12810" width="12.12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8.375" style="2" customWidth="1"/>
    <col min="13059" max="13061" width="13.375" style="2" customWidth="1"/>
    <col min="13062" max="13062" width="12.125" style="2"/>
    <col min="13063" max="13065" width="13.375" style="2" customWidth="1"/>
    <col min="13066" max="13066" width="12.12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8.375" style="2" customWidth="1"/>
    <col min="13315" max="13317" width="13.375" style="2" customWidth="1"/>
    <col min="13318" max="13318" width="12.125" style="2"/>
    <col min="13319" max="13321" width="13.375" style="2" customWidth="1"/>
    <col min="13322" max="13322" width="12.12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8.375" style="2" customWidth="1"/>
    <col min="13571" max="13573" width="13.375" style="2" customWidth="1"/>
    <col min="13574" max="13574" width="12.125" style="2"/>
    <col min="13575" max="13577" width="13.375" style="2" customWidth="1"/>
    <col min="13578" max="13578" width="12.12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8.375" style="2" customWidth="1"/>
    <col min="13827" max="13829" width="13.375" style="2" customWidth="1"/>
    <col min="13830" max="13830" width="12.125" style="2"/>
    <col min="13831" max="13833" width="13.375" style="2" customWidth="1"/>
    <col min="13834" max="13834" width="12.12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8.375" style="2" customWidth="1"/>
    <col min="14083" max="14085" width="13.375" style="2" customWidth="1"/>
    <col min="14086" max="14086" width="12.125" style="2"/>
    <col min="14087" max="14089" width="13.375" style="2" customWidth="1"/>
    <col min="14090" max="14090" width="12.12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8.375" style="2" customWidth="1"/>
    <col min="14339" max="14341" width="13.375" style="2" customWidth="1"/>
    <col min="14342" max="14342" width="12.125" style="2"/>
    <col min="14343" max="14345" width="13.375" style="2" customWidth="1"/>
    <col min="14346" max="14346" width="12.12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8.375" style="2" customWidth="1"/>
    <col min="14595" max="14597" width="13.375" style="2" customWidth="1"/>
    <col min="14598" max="14598" width="12.125" style="2"/>
    <col min="14599" max="14601" width="13.375" style="2" customWidth="1"/>
    <col min="14602" max="14602" width="12.12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8.375" style="2" customWidth="1"/>
    <col min="14851" max="14853" width="13.375" style="2" customWidth="1"/>
    <col min="14854" max="14854" width="12.125" style="2"/>
    <col min="14855" max="14857" width="13.375" style="2" customWidth="1"/>
    <col min="14858" max="14858" width="12.12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8.375" style="2" customWidth="1"/>
    <col min="15107" max="15109" width="13.375" style="2" customWidth="1"/>
    <col min="15110" max="15110" width="12.125" style="2"/>
    <col min="15111" max="15113" width="13.375" style="2" customWidth="1"/>
    <col min="15114" max="15114" width="12.12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8.375" style="2" customWidth="1"/>
    <col min="15363" max="15365" width="13.375" style="2" customWidth="1"/>
    <col min="15366" max="15366" width="12.125" style="2"/>
    <col min="15367" max="15369" width="13.375" style="2" customWidth="1"/>
    <col min="15370" max="15370" width="12.12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8.375" style="2" customWidth="1"/>
    <col min="15619" max="15621" width="13.375" style="2" customWidth="1"/>
    <col min="15622" max="15622" width="12.125" style="2"/>
    <col min="15623" max="15625" width="13.375" style="2" customWidth="1"/>
    <col min="15626" max="15626" width="12.12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8.375" style="2" customWidth="1"/>
    <col min="15875" max="15877" width="13.375" style="2" customWidth="1"/>
    <col min="15878" max="15878" width="12.125" style="2"/>
    <col min="15879" max="15881" width="13.375" style="2" customWidth="1"/>
    <col min="15882" max="15882" width="12.12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8.375" style="2" customWidth="1"/>
    <col min="16131" max="16133" width="13.375" style="2" customWidth="1"/>
    <col min="16134" max="16134" width="12.125" style="2"/>
    <col min="16135" max="16137" width="13.375" style="2" customWidth="1"/>
    <col min="16138" max="16138" width="12.12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C6" s="3" t="s">
        <v>787</v>
      </c>
      <c r="G6" s="36"/>
      <c r="H6" s="36"/>
      <c r="I6" s="36"/>
      <c r="J6" s="36"/>
    </row>
    <row r="7" spans="1:11" ht="18" thickBot="1" x14ac:dyDescent="0.25">
      <c r="B7" s="4"/>
      <c r="C7" s="5" t="s">
        <v>776</v>
      </c>
      <c r="D7" s="4"/>
      <c r="E7" s="4"/>
      <c r="F7" s="4"/>
      <c r="G7" s="4"/>
      <c r="H7" s="4"/>
      <c r="I7" s="4"/>
      <c r="J7" s="5" t="s">
        <v>777</v>
      </c>
      <c r="K7" s="4"/>
    </row>
    <row r="8" spans="1:11" x14ac:dyDescent="0.2">
      <c r="C8" s="7"/>
      <c r="D8" s="36"/>
      <c r="G8" s="7"/>
      <c r="H8" s="36"/>
      <c r="K8" s="36"/>
    </row>
    <row r="9" spans="1:11" x14ac:dyDescent="0.2">
      <c r="A9" s="16"/>
      <c r="C9" s="6" t="s">
        <v>4</v>
      </c>
      <c r="D9" s="24" t="s">
        <v>788</v>
      </c>
      <c r="E9" s="8"/>
      <c r="F9" s="8"/>
      <c r="G9" s="6" t="s">
        <v>4</v>
      </c>
      <c r="H9" s="8"/>
      <c r="I9" s="24" t="s">
        <v>789</v>
      </c>
      <c r="J9" s="8"/>
      <c r="K9" s="8"/>
    </row>
    <row r="10" spans="1:11" x14ac:dyDescent="0.2">
      <c r="C10" s="37" t="s">
        <v>778</v>
      </c>
      <c r="D10" s="7"/>
      <c r="E10" s="7"/>
      <c r="F10" s="7"/>
      <c r="G10" s="37" t="s">
        <v>778</v>
      </c>
      <c r="H10" s="6" t="s">
        <v>790</v>
      </c>
      <c r="I10" s="6" t="s">
        <v>791</v>
      </c>
      <c r="J10" s="37" t="s">
        <v>792</v>
      </c>
      <c r="K10" s="6" t="s">
        <v>793</v>
      </c>
    </row>
    <row r="11" spans="1:11" x14ac:dyDescent="0.2">
      <c r="B11" s="8"/>
      <c r="C11" s="9" t="s">
        <v>152</v>
      </c>
      <c r="D11" s="9" t="s">
        <v>794</v>
      </c>
      <c r="E11" s="9" t="s">
        <v>795</v>
      </c>
      <c r="F11" s="9" t="s">
        <v>796</v>
      </c>
      <c r="G11" s="9" t="s">
        <v>152</v>
      </c>
      <c r="H11" s="10" t="s">
        <v>797</v>
      </c>
      <c r="I11" s="10" t="s">
        <v>797</v>
      </c>
      <c r="J11" s="9" t="s">
        <v>798</v>
      </c>
      <c r="K11" s="10" t="s">
        <v>799</v>
      </c>
    </row>
    <row r="12" spans="1:11" x14ac:dyDescent="0.2">
      <c r="C12" s="7"/>
      <c r="G12" s="7"/>
      <c r="K12" s="36"/>
    </row>
    <row r="13" spans="1:11" x14ac:dyDescent="0.2">
      <c r="B13" s="1" t="s">
        <v>781</v>
      </c>
      <c r="C13" s="22">
        <v>438007</v>
      </c>
      <c r="D13" s="13">
        <v>180128</v>
      </c>
      <c r="E13" s="13">
        <v>110792</v>
      </c>
      <c r="F13" s="13">
        <v>147040</v>
      </c>
      <c r="G13" s="22">
        <v>438007</v>
      </c>
      <c r="H13" s="13">
        <v>178130</v>
      </c>
      <c r="I13" s="13">
        <v>128940</v>
      </c>
      <c r="J13" s="13">
        <v>69656</v>
      </c>
      <c r="K13" s="89">
        <v>61279</v>
      </c>
    </row>
    <row r="14" spans="1:11" x14ac:dyDescent="0.2">
      <c r="B14" s="1" t="s">
        <v>782</v>
      </c>
      <c r="C14" s="22">
        <v>457345</v>
      </c>
      <c r="D14" s="13">
        <v>157936</v>
      </c>
      <c r="E14" s="13">
        <v>127447</v>
      </c>
      <c r="F14" s="13">
        <v>171879</v>
      </c>
      <c r="G14" s="22">
        <v>457345</v>
      </c>
      <c r="H14" s="13">
        <v>157972</v>
      </c>
      <c r="I14" s="13">
        <v>152399</v>
      </c>
      <c r="J14" s="13">
        <v>77468</v>
      </c>
      <c r="K14" s="89">
        <v>69443</v>
      </c>
    </row>
    <row r="15" spans="1:11" x14ac:dyDescent="0.2">
      <c r="B15" s="1" t="s">
        <v>783</v>
      </c>
      <c r="C15" s="22">
        <v>481181</v>
      </c>
      <c r="D15" s="13">
        <v>129783</v>
      </c>
      <c r="E15" s="13">
        <v>144465</v>
      </c>
      <c r="F15" s="13">
        <v>206700</v>
      </c>
      <c r="G15" s="22">
        <v>481181</v>
      </c>
      <c r="H15" s="13">
        <v>129850</v>
      </c>
      <c r="I15" s="13">
        <v>176452</v>
      </c>
      <c r="J15" s="13">
        <v>90379</v>
      </c>
      <c r="K15" s="89">
        <v>84275</v>
      </c>
    </row>
    <row r="16" spans="1:11" x14ac:dyDescent="0.2">
      <c r="B16" s="1" t="s">
        <v>784</v>
      </c>
      <c r="C16" s="22">
        <v>511565</v>
      </c>
      <c r="D16" s="13">
        <v>113326</v>
      </c>
      <c r="E16" s="13">
        <v>159668</v>
      </c>
      <c r="F16" s="13">
        <v>238047</v>
      </c>
      <c r="G16" s="22">
        <v>511565</v>
      </c>
      <c r="H16" s="13">
        <v>113840</v>
      </c>
      <c r="I16" s="13">
        <v>190210</v>
      </c>
      <c r="J16" s="13">
        <v>98760</v>
      </c>
      <c r="K16" s="89">
        <v>107290</v>
      </c>
    </row>
    <row r="17" spans="2:11" x14ac:dyDescent="0.2">
      <c r="B17" s="1"/>
      <c r="C17" s="22"/>
      <c r="D17" s="13"/>
      <c r="E17" s="13"/>
      <c r="F17" s="13"/>
      <c r="G17" s="22"/>
      <c r="H17" s="13"/>
      <c r="I17" s="13"/>
      <c r="J17" s="13"/>
      <c r="K17" s="89"/>
    </row>
    <row r="18" spans="2:11" x14ac:dyDescent="0.2">
      <c r="B18" s="1" t="s">
        <v>785</v>
      </c>
      <c r="C18" s="22">
        <v>487213</v>
      </c>
      <c r="D18" s="13">
        <v>87405</v>
      </c>
      <c r="E18" s="13">
        <v>150660</v>
      </c>
      <c r="F18" s="13">
        <v>247245</v>
      </c>
      <c r="G18" s="22">
        <v>487213</v>
      </c>
      <c r="H18" s="13">
        <v>87440</v>
      </c>
      <c r="I18" s="13">
        <v>178190</v>
      </c>
      <c r="J18" s="13">
        <v>99780</v>
      </c>
      <c r="K18" s="89">
        <v>119885</v>
      </c>
    </row>
    <row r="19" spans="2:11" x14ac:dyDescent="0.2">
      <c r="B19" s="1" t="s">
        <v>503</v>
      </c>
      <c r="C19" s="22">
        <v>499416</v>
      </c>
      <c r="D19" s="13">
        <v>80323</v>
      </c>
      <c r="E19" s="13">
        <v>148264</v>
      </c>
      <c r="F19" s="13">
        <v>270182</v>
      </c>
      <c r="G19" s="22">
        <v>499416</v>
      </c>
      <c r="H19" s="13">
        <v>80252</v>
      </c>
      <c r="I19" s="13">
        <v>178110</v>
      </c>
      <c r="J19" s="13">
        <v>112403</v>
      </c>
      <c r="K19" s="89">
        <v>127962</v>
      </c>
    </row>
    <row r="20" spans="2:11" x14ac:dyDescent="0.2">
      <c r="B20" s="1" t="s">
        <v>504</v>
      </c>
      <c r="C20" s="22">
        <v>497049</v>
      </c>
      <c r="D20" s="13">
        <v>74153</v>
      </c>
      <c r="E20" s="13">
        <v>140508</v>
      </c>
      <c r="F20" s="13">
        <v>281078</v>
      </c>
      <c r="G20" s="22">
        <v>497049</v>
      </c>
      <c r="H20" s="13">
        <v>73940</v>
      </c>
      <c r="I20" s="13">
        <v>169166</v>
      </c>
      <c r="J20" s="13">
        <v>110629</v>
      </c>
      <c r="K20" s="89">
        <v>142009</v>
      </c>
    </row>
    <row r="21" spans="2:11" x14ac:dyDescent="0.2">
      <c r="B21" s="1"/>
      <c r="C21" s="22"/>
      <c r="D21" s="13"/>
      <c r="E21" s="13"/>
      <c r="F21" s="13"/>
      <c r="G21" s="22"/>
      <c r="H21" s="13"/>
      <c r="I21" s="13"/>
      <c r="J21" s="13"/>
      <c r="K21" s="89"/>
    </row>
    <row r="22" spans="2:11" x14ac:dyDescent="0.2">
      <c r="B22" s="1" t="s">
        <v>505</v>
      </c>
      <c r="C22" s="22">
        <v>503903</v>
      </c>
      <c r="D22" s="13">
        <v>63542</v>
      </c>
      <c r="E22" s="13">
        <v>146093</v>
      </c>
      <c r="F22" s="13">
        <v>291796</v>
      </c>
      <c r="G22" s="22">
        <v>503903</v>
      </c>
      <c r="H22" s="13">
        <v>63373</v>
      </c>
      <c r="I22" s="13">
        <v>173209</v>
      </c>
      <c r="J22" s="13">
        <v>114387</v>
      </c>
      <c r="K22" s="89">
        <v>150514</v>
      </c>
    </row>
    <row r="23" spans="2:11" x14ac:dyDescent="0.2">
      <c r="B23" s="1" t="s">
        <v>565</v>
      </c>
      <c r="C23" s="22">
        <v>521584</v>
      </c>
      <c r="D23" s="13">
        <v>60823</v>
      </c>
      <c r="E23" s="13">
        <v>146920</v>
      </c>
      <c r="F23" s="13">
        <v>310469</v>
      </c>
      <c r="G23" s="22">
        <v>521584</v>
      </c>
      <c r="H23" s="13">
        <v>60461</v>
      </c>
      <c r="I23" s="13">
        <v>172437</v>
      </c>
      <c r="J23" s="13">
        <v>120437</v>
      </c>
      <c r="K23" s="89">
        <v>164963</v>
      </c>
    </row>
    <row r="24" spans="2:11" x14ac:dyDescent="0.2">
      <c r="B24" s="3" t="s">
        <v>521</v>
      </c>
      <c r="C24" s="15">
        <v>499157</v>
      </c>
      <c r="D24" s="136">
        <v>52712</v>
      </c>
      <c r="E24" s="136">
        <v>132006</v>
      </c>
      <c r="F24" s="136">
        <v>310576</v>
      </c>
      <c r="G24" s="15">
        <v>499157</v>
      </c>
      <c r="H24" s="176">
        <v>52250</v>
      </c>
      <c r="I24" s="176">
        <v>159840</v>
      </c>
      <c r="J24" s="176">
        <v>121097</v>
      </c>
      <c r="K24" s="176">
        <v>162216</v>
      </c>
    </row>
    <row r="25" spans="2:11" ht="18" thickBot="1" x14ac:dyDescent="0.25">
      <c r="B25" s="4"/>
      <c r="C25" s="20"/>
      <c r="D25" s="4"/>
      <c r="E25" s="4"/>
      <c r="F25" s="4"/>
      <c r="G25" s="20"/>
      <c r="H25" s="4"/>
      <c r="I25" s="4"/>
      <c r="J25" s="4"/>
      <c r="K25" s="4"/>
    </row>
    <row r="26" spans="2:11" x14ac:dyDescent="0.2">
      <c r="C26" s="7"/>
      <c r="D26" s="36"/>
      <c r="E26" s="36"/>
      <c r="F26" s="36"/>
      <c r="G26" s="36"/>
      <c r="H26" s="36"/>
      <c r="I26" s="36"/>
      <c r="J26" s="36"/>
    </row>
    <row r="27" spans="2:11" x14ac:dyDescent="0.2">
      <c r="C27" s="6" t="s">
        <v>4</v>
      </c>
      <c r="D27" s="8"/>
      <c r="E27" s="8"/>
      <c r="F27" s="8"/>
      <c r="G27" s="24" t="s">
        <v>800</v>
      </c>
      <c r="H27" s="8"/>
      <c r="I27" s="8"/>
      <c r="J27" s="8"/>
      <c r="K27" s="8"/>
    </row>
    <row r="28" spans="2:11" x14ac:dyDescent="0.2">
      <c r="C28" s="37" t="s">
        <v>778</v>
      </c>
      <c r="D28" s="7"/>
      <c r="E28" s="8"/>
      <c r="F28" s="8"/>
      <c r="G28" s="7"/>
      <c r="H28" s="8"/>
      <c r="I28" s="8"/>
      <c r="J28" s="8"/>
      <c r="K28" s="7"/>
    </row>
    <row r="29" spans="2:11" x14ac:dyDescent="0.2">
      <c r="C29" s="37" t="s">
        <v>152</v>
      </c>
      <c r="D29" s="37" t="s">
        <v>144</v>
      </c>
      <c r="E29" s="6" t="s">
        <v>801</v>
      </c>
      <c r="F29" s="7"/>
      <c r="G29" s="37" t="s">
        <v>57</v>
      </c>
      <c r="H29" s="6" t="s">
        <v>802</v>
      </c>
      <c r="I29" s="6" t="s">
        <v>802</v>
      </c>
      <c r="J29" s="6" t="s">
        <v>53</v>
      </c>
      <c r="K29" s="6" t="s">
        <v>803</v>
      </c>
    </row>
    <row r="30" spans="2:11" x14ac:dyDescent="0.2">
      <c r="B30" s="8"/>
      <c r="C30" s="17"/>
      <c r="D30" s="17"/>
      <c r="E30" s="10" t="s">
        <v>804</v>
      </c>
      <c r="F30" s="9" t="s">
        <v>151</v>
      </c>
      <c r="G30" s="17"/>
      <c r="H30" s="10" t="s">
        <v>805</v>
      </c>
      <c r="I30" s="10" t="s">
        <v>806</v>
      </c>
      <c r="J30" s="9" t="s">
        <v>807</v>
      </c>
      <c r="K30" s="9" t="s">
        <v>808</v>
      </c>
    </row>
    <row r="31" spans="2:11" x14ac:dyDescent="0.2">
      <c r="C31" s="7"/>
      <c r="K31" s="36"/>
    </row>
    <row r="32" spans="2:11" x14ac:dyDescent="0.2">
      <c r="B32" s="1" t="s">
        <v>781</v>
      </c>
      <c r="C32" s="22">
        <v>438007</v>
      </c>
      <c r="D32" s="13">
        <v>194832</v>
      </c>
      <c r="E32" s="23" t="s">
        <v>211</v>
      </c>
      <c r="F32" s="23" t="s">
        <v>211</v>
      </c>
      <c r="G32" s="13">
        <v>126120</v>
      </c>
      <c r="H32" s="23" t="s">
        <v>211</v>
      </c>
      <c r="I32" s="23" t="s">
        <v>211</v>
      </c>
      <c r="J32" s="23" t="s">
        <v>211</v>
      </c>
      <c r="K32" s="89">
        <v>117053</v>
      </c>
    </row>
    <row r="33" spans="1:11" x14ac:dyDescent="0.2">
      <c r="B33" s="1" t="s">
        <v>782</v>
      </c>
      <c r="C33" s="22">
        <v>457345</v>
      </c>
      <c r="D33" s="13">
        <v>229297</v>
      </c>
      <c r="E33" s="23" t="s">
        <v>211</v>
      </c>
      <c r="F33" s="23" t="s">
        <v>211</v>
      </c>
      <c r="G33" s="13">
        <v>123770</v>
      </c>
      <c r="H33" s="23" t="s">
        <v>211</v>
      </c>
      <c r="I33" s="23" t="s">
        <v>211</v>
      </c>
      <c r="J33" s="23" t="s">
        <v>211</v>
      </c>
      <c r="K33" s="89">
        <v>104235</v>
      </c>
    </row>
    <row r="34" spans="1:11" x14ac:dyDescent="0.2">
      <c r="B34" s="1" t="s">
        <v>783</v>
      </c>
      <c r="C34" s="22">
        <v>481181</v>
      </c>
      <c r="D34" s="13">
        <v>268212</v>
      </c>
      <c r="E34" s="23" t="s">
        <v>211</v>
      </c>
      <c r="F34" s="23" t="s">
        <v>211</v>
      </c>
      <c r="G34" s="13">
        <v>117822</v>
      </c>
      <c r="H34" s="23" t="s">
        <v>211</v>
      </c>
      <c r="I34" s="23" t="s">
        <v>211</v>
      </c>
      <c r="J34" s="23" t="s">
        <v>211</v>
      </c>
      <c r="K34" s="89">
        <v>94420</v>
      </c>
    </row>
    <row r="35" spans="1:11" x14ac:dyDescent="0.2">
      <c r="B35" s="1" t="s">
        <v>784</v>
      </c>
      <c r="C35" s="22">
        <v>511565</v>
      </c>
      <c r="D35" s="13">
        <v>296250</v>
      </c>
      <c r="E35" s="23" t="s">
        <v>211</v>
      </c>
      <c r="F35" s="23" t="s">
        <v>211</v>
      </c>
      <c r="G35" s="13">
        <v>125222</v>
      </c>
      <c r="H35" s="23" t="s">
        <v>211</v>
      </c>
      <c r="I35" s="23" t="s">
        <v>211</v>
      </c>
      <c r="J35" s="23" t="s">
        <v>211</v>
      </c>
      <c r="K35" s="89">
        <v>90090</v>
      </c>
    </row>
    <row r="36" spans="1:11" x14ac:dyDescent="0.2">
      <c r="B36" s="1"/>
      <c r="C36" s="22"/>
      <c r="D36" s="13"/>
      <c r="E36" s="23"/>
      <c r="F36" s="23"/>
      <c r="G36" s="13"/>
      <c r="H36" s="23"/>
      <c r="I36" s="23"/>
      <c r="J36" s="23"/>
      <c r="K36" s="89"/>
    </row>
    <row r="37" spans="1:11" x14ac:dyDescent="0.2">
      <c r="B37" s="1" t="s">
        <v>785</v>
      </c>
      <c r="C37" s="22">
        <v>487213</v>
      </c>
      <c r="D37" s="18">
        <v>299924</v>
      </c>
      <c r="E37" s="13">
        <v>288185</v>
      </c>
      <c r="F37" s="13">
        <v>11739</v>
      </c>
      <c r="G37" s="18">
        <v>114284</v>
      </c>
      <c r="H37" s="13">
        <v>21701</v>
      </c>
      <c r="I37" s="13">
        <v>85143</v>
      </c>
      <c r="J37" s="13">
        <v>7440</v>
      </c>
      <c r="K37" s="89">
        <v>72267</v>
      </c>
    </row>
    <row r="38" spans="1:11" x14ac:dyDescent="0.2">
      <c r="B38" s="1" t="s">
        <v>503</v>
      </c>
      <c r="C38" s="22">
        <v>499416</v>
      </c>
      <c r="D38" s="18">
        <v>311268</v>
      </c>
      <c r="E38" s="13">
        <v>297631</v>
      </c>
      <c r="F38" s="13">
        <v>13637</v>
      </c>
      <c r="G38" s="18">
        <v>115066</v>
      </c>
      <c r="H38" s="13">
        <v>25506</v>
      </c>
      <c r="I38" s="13">
        <v>80894</v>
      </c>
      <c r="J38" s="13">
        <v>8666</v>
      </c>
      <c r="K38" s="89">
        <v>72883</v>
      </c>
    </row>
    <row r="39" spans="1:11" x14ac:dyDescent="0.2">
      <c r="B39" s="1" t="s">
        <v>504</v>
      </c>
      <c r="C39" s="22">
        <v>497049</v>
      </c>
      <c r="D39" s="18">
        <v>325188</v>
      </c>
      <c r="E39" s="13">
        <v>310011</v>
      </c>
      <c r="F39" s="13">
        <v>15177</v>
      </c>
      <c r="G39" s="18">
        <v>108401</v>
      </c>
      <c r="H39" s="13">
        <v>24651</v>
      </c>
      <c r="I39" s="13">
        <v>77550</v>
      </c>
      <c r="J39" s="13">
        <v>6200</v>
      </c>
      <c r="K39" s="89">
        <v>63398</v>
      </c>
    </row>
    <row r="40" spans="1:11" x14ac:dyDescent="0.2">
      <c r="B40" s="1"/>
      <c r="C40" s="22"/>
      <c r="D40" s="18"/>
      <c r="E40" s="13"/>
      <c r="F40" s="13"/>
      <c r="G40" s="18"/>
      <c r="H40" s="13"/>
      <c r="I40" s="13"/>
      <c r="J40" s="13"/>
      <c r="K40" s="89"/>
    </row>
    <row r="41" spans="1:11" x14ac:dyDescent="0.2">
      <c r="B41" s="1" t="s">
        <v>505</v>
      </c>
      <c r="C41" s="22">
        <v>503903</v>
      </c>
      <c r="D41" s="18">
        <v>344711</v>
      </c>
      <c r="E41" s="13">
        <v>326455</v>
      </c>
      <c r="F41" s="13">
        <v>18256</v>
      </c>
      <c r="G41" s="18">
        <v>99704</v>
      </c>
      <c r="H41" s="13">
        <v>24492</v>
      </c>
      <c r="I41" s="13">
        <v>68574</v>
      </c>
      <c r="J41" s="13">
        <v>6638</v>
      </c>
      <c r="K41" s="89">
        <v>59398</v>
      </c>
    </row>
    <row r="42" spans="1:11" x14ac:dyDescent="0.2">
      <c r="B42" s="1" t="s">
        <v>565</v>
      </c>
      <c r="C42" s="22">
        <v>521584</v>
      </c>
      <c r="D42" s="18">
        <v>371197</v>
      </c>
      <c r="E42" s="13">
        <v>349991</v>
      </c>
      <c r="F42" s="13">
        <v>21206</v>
      </c>
      <c r="G42" s="18">
        <v>94569</v>
      </c>
      <c r="H42" s="13">
        <v>24560</v>
      </c>
      <c r="I42" s="13">
        <v>66173</v>
      </c>
      <c r="J42" s="13">
        <v>3836</v>
      </c>
      <c r="K42" s="89">
        <v>55756</v>
      </c>
    </row>
    <row r="43" spans="1:11" x14ac:dyDescent="0.2">
      <c r="B43" s="3" t="s">
        <v>521</v>
      </c>
      <c r="C43" s="15">
        <v>499157</v>
      </c>
      <c r="D43" s="16">
        <v>368498</v>
      </c>
      <c r="E43" s="136">
        <v>346797</v>
      </c>
      <c r="F43" s="136">
        <v>21701</v>
      </c>
      <c r="G43" s="16">
        <v>82885</v>
      </c>
      <c r="H43" s="136">
        <v>23213</v>
      </c>
      <c r="I43" s="136">
        <v>56788</v>
      </c>
      <c r="J43" s="136">
        <v>2884</v>
      </c>
      <c r="K43" s="276">
        <v>47747</v>
      </c>
    </row>
    <row r="44" spans="1:11" ht="18" thickBot="1" x14ac:dyDescent="0.25">
      <c r="B44" s="80"/>
      <c r="C44" s="20"/>
      <c r="D44" s="4"/>
      <c r="E44" s="4"/>
      <c r="F44" s="4"/>
      <c r="G44" s="80"/>
      <c r="H44" s="80"/>
      <c r="I44" s="4"/>
      <c r="J44" s="80"/>
      <c r="K44" s="4"/>
    </row>
    <row r="45" spans="1:11" x14ac:dyDescent="0.2">
      <c r="C45" s="1" t="s">
        <v>809</v>
      </c>
    </row>
    <row r="46" spans="1:11" x14ac:dyDescent="0.2">
      <c r="A46" s="16"/>
      <c r="B46" s="16"/>
      <c r="C46" s="1" t="s">
        <v>45</v>
      </c>
      <c r="D46" s="16"/>
      <c r="E46" s="16"/>
      <c r="F46" s="16"/>
      <c r="G46" s="16"/>
      <c r="I46" s="16"/>
      <c r="K46" s="16"/>
    </row>
    <row r="47" spans="1:11" x14ac:dyDescent="0.2">
      <c r="A47" s="1"/>
      <c r="B47" s="16"/>
      <c r="F47" s="16"/>
      <c r="G47" s="16"/>
      <c r="I47" s="16"/>
    </row>
  </sheetData>
  <phoneticPr fontId="2"/>
  <pageMargins left="0.43" right="0.66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7"/>
  <sheetViews>
    <sheetView showGridLines="0" zoomScale="75" zoomScaleNormal="100" workbookViewId="0">
      <selection activeCell="C38" sqref="C38"/>
    </sheetView>
  </sheetViews>
  <sheetFormatPr defaultColWidth="10.875" defaultRowHeight="17.25" x14ac:dyDescent="0.2"/>
  <cols>
    <col min="1" max="1" width="13.375" style="181" customWidth="1"/>
    <col min="2" max="2" width="18.375" style="181" customWidth="1"/>
    <col min="3" max="3" width="10.875" style="181"/>
    <col min="4" max="4" width="13.375" style="181" customWidth="1"/>
    <col min="5" max="6" width="10.875" style="181"/>
    <col min="7" max="7" width="12.125" style="181" customWidth="1"/>
    <col min="8" max="8" width="10.875" style="181"/>
    <col min="9" max="10" width="10.875" style="181" customWidth="1"/>
    <col min="11" max="11" width="12.125" style="181" customWidth="1"/>
    <col min="12" max="12" width="10.875" style="181" customWidth="1"/>
    <col min="13" max="256" width="10.875" style="181"/>
    <col min="257" max="257" width="13.375" style="181" customWidth="1"/>
    <col min="258" max="258" width="18.375" style="181" customWidth="1"/>
    <col min="259" max="259" width="10.875" style="181"/>
    <col min="260" max="260" width="13.375" style="181" customWidth="1"/>
    <col min="261" max="262" width="10.875" style="181"/>
    <col min="263" max="263" width="12.125" style="181" customWidth="1"/>
    <col min="264" max="264" width="10.875" style="181"/>
    <col min="265" max="266" width="10.875" style="181" customWidth="1"/>
    <col min="267" max="267" width="12.125" style="181" customWidth="1"/>
    <col min="268" max="268" width="10.875" style="181" customWidth="1"/>
    <col min="269" max="512" width="10.875" style="181"/>
    <col min="513" max="513" width="13.375" style="181" customWidth="1"/>
    <col min="514" max="514" width="18.375" style="181" customWidth="1"/>
    <col min="515" max="515" width="10.875" style="181"/>
    <col min="516" max="516" width="13.375" style="181" customWidth="1"/>
    <col min="517" max="518" width="10.875" style="181"/>
    <col min="519" max="519" width="12.125" style="181" customWidth="1"/>
    <col min="520" max="520" width="10.875" style="181"/>
    <col min="521" max="522" width="10.875" style="181" customWidth="1"/>
    <col min="523" max="523" width="12.125" style="181" customWidth="1"/>
    <col min="524" max="524" width="10.875" style="181" customWidth="1"/>
    <col min="525" max="768" width="10.875" style="181"/>
    <col min="769" max="769" width="13.375" style="181" customWidth="1"/>
    <col min="770" max="770" width="18.375" style="181" customWidth="1"/>
    <col min="771" max="771" width="10.875" style="181"/>
    <col min="772" max="772" width="13.375" style="181" customWidth="1"/>
    <col min="773" max="774" width="10.875" style="181"/>
    <col min="775" max="775" width="12.125" style="181" customWidth="1"/>
    <col min="776" max="776" width="10.875" style="181"/>
    <col min="777" max="778" width="10.875" style="181" customWidth="1"/>
    <col min="779" max="779" width="12.125" style="181" customWidth="1"/>
    <col min="780" max="780" width="10.875" style="181" customWidth="1"/>
    <col min="781" max="1024" width="10.875" style="181"/>
    <col min="1025" max="1025" width="13.375" style="181" customWidth="1"/>
    <col min="1026" max="1026" width="18.375" style="181" customWidth="1"/>
    <col min="1027" max="1027" width="10.875" style="181"/>
    <col min="1028" max="1028" width="13.375" style="181" customWidth="1"/>
    <col min="1029" max="1030" width="10.875" style="181"/>
    <col min="1031" max="1031" width="12.125" style="181" customWidth="1"/>
    <col min="1032" max="1032" width="10.875" style="181"/>
    <col min="1033" max="1034" width="10.875" style="181" customWidth="1"/>
    <col min="1035" max="1035" width="12.125" style="181" customWidth="1"/>
    <col min="1036" max="1036" width="10.875" style="181" customWidth="1"/>
    <col min="1037" max="1280" width="10.875" style="181"/>
    <col min="1281" max="1281" width="13.375" style="181" customWidth="1"/>
    <col min="1282" max="1282" width="18.375" style="181" customWidth="1"/>
    <col min="1283" max="1283" width="10.875" style="181"/>
    <col min="1284" max="1284" width="13.375" style="181" customWidth="1"/>
    <col min="1285" max="1286" width="10.875" style="181"/>
    <col min="1287" max="1287" width="12.125" style="181" customWidth="1"/>
    <col min="1288" max="1288" width="10.875" style="181"/>
    <col min="1289" max="1290" width="10.875" style="181" customWidth="1"/>
    <col min="1291" max="1291" width="12.125" style="181" customWidth="1"/>
    <col min="1292" max="1292" width="10.875" style="181" customWidth="1"/>
    <col min="1293" max="1536" width="10.875" style="181"/>
    <col min="1537" max="1537" width="13.375" style="181" customWidth="1"/>
    <col min="1538" max="1538" width="18.375" style="181" customWidth="1"/>
    <col min="1539" max="1539" width="10.875" style="181"/>
    <col min="1540" max="1540" width="13.375" style="181" customWidth="1"/>
    <col min="1541" max="1542" width="10.875" style="181"/>
    <col min="1543" max="1543" width="12.125" style="181" customWidth="1"/>
    <col min="1544" max="1544" width="10.875" style="181"/>
    <col min="1545" max="1546" width="10.875" style="181" customWidth="1"/>
    <col min="1547" max="1547" width="12.125" style="181" customWidth="1"/>
    <col min="1548" max="1548" width="10.875" style="181" customWidth="1"/>
    <col min="1549" max="1792" width="10.875" style="181"/>
    <col min="1793" max="1793" width="13.375" style="181" customWidth="1"/>
    <col min="1794" max="1794" width="18.375" style="181" customWidth="1"/>
    <col min="1795" max="1795" width="10.875" style="181"/>
    <col min="1796" max="1796" width="13.375" style="181" customWidth="1"/>
    <col min="1797" max="1798" width="10.875" style="181"/>
    <col min="1799" max="1799" width="12.125" style="181" customWidth="1"/>
    <col min="1800" max="1800" width="10.875" style="181"/>
    <col min="1801" max="1802" width="10.875" style="181" customWidth="1"/>
    <col min="1803" max="1803" width="12.125" style="181" customWidth="1"/>
    <col min="1804" max="1804" width="10.875" style="181" customWidth="1"/>
    <col min="1805" max="2048" width="10.875" style="181"/>
    <col min="2049" max="2049" width="13.375" style="181" customWidth="1"/>
    <col min="2050" max="2050" width="18.375" style="181" customWidth="1"/>
    <col min="2051" max="2051" width="10.875" style="181"/>
    <col min="2052" max="2052" width="13.375" style="181" customWidth="1"/>
    <col min="2053" max="2054" width="10.875" style="181"/>
    <col min="2055" max="2055" width="12.125" style="181" customWidth="1"/>
    <col min="2056" max="2056" width="10.875" style="181"/>
    <col min="2057" max="2058" width="10.875" style="181" customWidth="1"/>
    <col min="2059" max="2059" width="12.125" style="181" customWidth="1"/>
    <col min="2060" max="2060" width="10.875" style="181" customWidth="1"/>
    <col min="2061" max="2304" width="10.875" style="181"/>
    <col min="2305" max="2305" width="13.375" style="181" customWidth="1"/>
    <col min="2306" max="2306" width="18.375" style="181" customWidth="1"/>
    <col min="2307" max="2307" width="10.875" style="181"/>
    <col min="2308" max="2308" width="13.375" style="181" customWidth="1"/>
    <col min="2309" max="2310" width="10.875" style="181"/>
    <col min="2311" max="2311" width="12.125" style="181" customWidth="1"/>
    <col min="2312" max="2312" width="10.875" style="181"/>
    <col min="2313" max="2314" width="10.875" style="181" customWidth="1"/>
    <col min="2315" max="2315" width="12.125" style="181" customWidth="1"/>
    <col min="2316" max="2316" width="10.875" style="181" customWidth="1"/>
    <col min="2317" max="2560" width="10.875" style="181"/>
    <col min="2561" max="2561" width="13.375" style="181" customWidth="1"/>
    <col min="2562" max="2562" width="18.375" style="181" customWidth="1"/>
    <col min="2563" max="2563" width="10.875" style="181"/>
    <col min="2564" max="2564" width="13.375" style="181" customWidth="1"/>
    <col min="2565" max="2566" width="10.875" style="181"/>
    <col min="2567" max="2567" width="12.125" style="181" customWidth="1"/>
    <col min="2568" max="2568" width="10.875" style="181"/>
    <col min="2569" max="2570" width="10.875" style="181" customWidth="1"/>
    <col min="2571" max="2571" width="12.125" style="181" customWidth="1"/>
    <col min="2572" max="2572" width="10.875" style="181" customWidth="1"/>
    <col min="2573" max="2816" width="10.875" style="181"/>
    <col min="2817" max="2817" width="13.375" style="181" customWidth="1"/>
    <col min="2818" max="2818" width="18.375" style="181" customWidth="1"/>
    <col min="2819" max="2819" width="10.875" style="181"/>
    <col min="2820" max="2820" width="13.375" style="181" customWidth="1"/>
    <col min="2821" max="2822" width="10.875" style="181"/>
    <col min="2823" max="2823" width="12.125" style="181" customWidth="1"/>
    <col min="2824" max="2824" width="10.875" style="181"/>
    <col min="2825" max="2826" width="10.875" style="181" customWidth="1"/>
    <col min="2827" max="2827" width="12.125" style="181" customWidth="1"/>
    <col min="2828" max="2828" width="10.875" style="181" customWidth="1"/>
    <col min="2829" max="3072" width="10.875" style="181"/>
    <col min="3073" max="3073" width="13.375" style="181" customWidth="1"/>
    <col min="3074" max="3074" width="18.375" style="181" customWidth="1"/>
    <col min="3075" max="3075" width="10.875" style="181"/>
    <col min="3076" max="3076" width="13.375" style="181" customWidth="1"/>
    <col min="3077" max="3078" width="10.875" style="181"/>
    <col min="3079" max="3079" width="12.125" style="181" customWidth="1"/>
    <col min="3080" max="3080" width="10.875" style="181"/>
    <col min="3081" max="3082" width="10.875" style="181" customWidth="1"/>
    <col min="3083" max="3083" width="12.125" style="181" customWidth="1"/>
    <col min="3084" max="3084" width="10.875" style="181" customWidth="1"/>
    <col min="3085" max="3328" width="10.875" style="181"/>
    <col min="3329" max="3329" width="13.375" style="181" customWidth="1"/>
    <col min="3330" max="3330" width="18.375" style="181" customWidth="1"/>
    <col min="3331" max="3331" width="10.875" style="181"/>
    <col min="3332" max="3332" width="13.375" style="181" customWidth="1"/>
    <col min="3333" max="3334" width="10.875" style="181"/>
    <col min="3335" max="3335" width="12.125" style="181" customWidth="1"/>
    <col min="3336" max="3336" width="10.875" style="181"/>
    <col min="3337" max="3338" width="10.875" style="181" customWidth="1"/>
    <col min="3339" max="3339" width="12.125" style="181" customWidth="1"/>
    <col min="3340" max="3340" width="10.875" style="181" customWidth="1"/>
    <col min="3341" max="3584" width="10.875" style="181"/>
    <col min="3585" max="3585" width="13.375" style="181" customWidth="1"/>
    <col min="3586" max="3586" width="18.375" style="181" customWidth="1"/>
    <col min="3587" max="3587" width="10.875" style="181"/>
    <col min="3588" max="3588" width="13.375" style="181" customWidth="1"/>
    <col min="3589" max="3590" width="10.875" style="181"/>
    <col min="3591" max="3591" width="12.125" style="181" customWidth="1"/>
    <col min="3592" max="3592" width="10.875" style="181"/>
    <col min="3593" max="3594" width="10.875" style="181" customWidth="1"/>
    <col min="3595" max="3595" width="12.125" style="181" customWidth="1"/>
    <col min="3596" max="3596" width="10.875" style="181" customWidth="1"/>
    <col min="3597" max="3840" width="10.875" style="181"/>
    <col min="3841" max="3841" width="13.375" style="181" customWidth="1"/>
    <col min="3842" max="3842" width="18.375" style="181" customWidth="1"/>
    <col min="3843" max="3843" width="10.875" style="181"/>
    <col min="3844" max="3844" width="13.375" style="181" customWidth="1"/>
    <col min="3845" max="3846" width="10.875" style="181"/>
    <col min="3847" max="3847" width="12.125" style="181" customWidth="1"/>
    <col min="3848" max="3848" width="10.875" style="181"/>
    <col min="3849" max="3850" width="10.875" style="181" customWidth="1"/>
    <col min="3851" max="3851" width="12.125" style="181" customWidth="1"/>
    <col min="3852" max="3852" width="10.875" style="181" customWidth="1"/>
    <col min="3853" max="4096" width="10.875" style="181"/>
    <col min="4097" max="4097" width="13.375" style="181" customWidth="1"/>
    <col min="4098" max="4098" width="18.375" style="181" customWidth="1"/>
    <col min="4099" max="4099" width="10.875" style="181"/>
    <col min="4100" max="4100" width="13.375" style="181" customWidth="1"/>
    <col min="4101" max="4102" width="10.875" style="181"/>
    <col min="4103" max="4103" width="12.125" style="181" customWidth="1"/>
    <col min="4104" max="4104" width="10.875" style="181"/>
    <col min="4105" max="4106" width="10.875" style="181" customWidth="1"/>
    <col min="4107" max="4107" width="12.125" style="181" customWidth="1"/>
    <col min="4108" max="4108" width="10.875" style="181" customWidth="1"/>
    <col min="4109" max="4352" width="10.875" style="181"/>
    <col min="4353" max="4353" width="13.375" style="181" customWidth="1"/>
    <col min="4354" max="4354" width="18.375" style="181" customWidth="1"/>
    <col min="4355" max="4355" width="10.875" style="181"/>
    <col min="4356" max="4356" width="13.375" style="181" customWidth="1"/>
    <col min="4357" max="4358" width="10.875" style="181"/>
    <col min="4359" max="4359" width="12.125" style="181" customWidth="1"/>
    <col min="4360" max="4360" width="10.875" style="181"/>
    <col min="4361" max="4362" width="10.875" style="181" customWidth="1"/>
    <col min="4363" max="4363" width="12.125" style="181" customWidth="1"/>
    <col min="4364" max="4364" width="10.875" style="181" customWidth="1"/>
    <col min="4365" max="4608" width="10.875" style="181"/>
    <col min="4609" max="4609" width="13.375" style="181" customWidth="1"/>
    <col min="4610" max="4610" width="18.375" style="181" customWidth="1"/>
    <col min="4611" max="4611" width="10.875" style="181"/>
    <col min="4612" max="4612" width="13.375" style="181" customWidth="1"/>
    <col min="4613" max="4614" width="10.875" style="181"/>
    <col min="4615" max="4615" width="12.125" style="181" customWidth="1"/>
    <col min="4616" max="4616" width="10.875" style="181"/>
    <col min="4617" max="4618" width="10.875" style="181" customWidth="1"/>
    <col min="4619" max="4619" width="12.125" style="181" customWidth="1"/>
    <col min="4620" max="4620" width="10.875" style="181" customWidth="1"/>
    <col min="4621" max="4864" width="10.875" style="181"/>
    <col min="4865" max="4865" width="13.375" style="181" customWidth="1"/>
    <col min="4866" max="4866" width="18.375" style="181" customWidth="1"/>
    <col min="4867" max="4867" width="10.875" style="181"/>
    <col min="4868" max="4868" width="13.375" style="181" customWidth="1"/>
    <col min="4869" max="4870" width="10.875" style="181"/>
    <col min="4871" max="4871" width="12.125" style="181" customWidth="1"/>
    <col min="4872" max="4872" width="10.875" style="181"/>
    <col min="4873" max="4874" width="10.875" style="181" customWidth="1"/>
    <col min="4875" max="4875" width="12.125" style="181" customWidth="1"/>
    <col min="4876" max="4876" width="10.875" style="181" customWidth="1"/>
    <col min="4877" max="5120" width="10.875" style="181"/>
    <col min="5121" max="5121" width="13.375" style="181" customWidth="1"/>
    <col min="5122" max="5122" width="18.375" style="181" customWidth="1"/>
    <col min="5123" max="5123" width="10.875" style="181"/>
    <col min="5124" max="5124" width="13.375" style="181" customWidth="1"/>
    <col min="5125" max="5126" width="10.875" style="181"/>
    <col min="5127" max="5127" width="12.125" style="181" customWidth="1"/>
    <col min="5128" max="5128" width="10.875" style="181"/>
    <col min="5129" max="5130" width="10.875" style="181" customWidth="1"/>
    <col min="5131" max="5131" width="12.125" style="181" customWidth="1"/>
    <col min="5132" max="5132" width="10.875" style="181" customWidth="1"/>
    <col min="5133" max="5376" width="10.875" style="181"/>
    <col min="5377" max="5377" width="13.375" style="181" customWidth="1"/>
    <col min="5378" max="5378" width="18.375" style="181" customWidth="1"/>
    <col min="5379" max="5379" width="10.875" style="181"/>
    <col min="5380" max="5380" width="13.375" style="181" customWidth="1"/>
    <col min="5381" max="5382" width="10.875" style="181"/>
    <col min="5383" max="5383" width="12.125" style="181" customWidth="1"/>
    <col min="5384" max="5384" width="10.875" style="181"/>
    <col min="5385" max="5386" width="10.875" style="181" customWidth="1"/>
    <col min="5387" max="5387" width="12.125" style="181" customWidth="1"/>
    <col min="5388" max="5388" width="10.875" style="181" customWidth="1"/>
    <col min="5389" max="5632" width="10.875" style="181"/>
    <col min="5633" max="5633" width="13.375" style="181" customWidth="1"/>
    <col min="5634" max="5634" width="18.375" style="181" customWidth="1"/>
    <col min="5635" max="5635" width="10.875" style="181"/>
    <col min="5636" max="5636" width="13.375" style="181" customWidth="1"/>
    <col min="5637" max="5638" width="10.875" style="181"/>
    <col min="5639" max="5639" width="12.125" style="181" customWidth="1"/>
    <col min="5640" max="5640" width="10.875" style="181"/>
    <col min="5641" max="5642" width="10.875" style="181" customWidth="1"/>
    <col min="5643" max="5643" width="12.125" style="181" customWidth="1"/>
    <col min="5644" max="5644" width="10.875" style="181" customWidth="1"/>
    <col min="5645" max="5888" width="10.875" style="181"/>
    <col min="5889" max="5889" width="13.375" style="181" customWidth="1"/>
    <col min="5890" max="5890" width="18.375" style="181" customWidth="1"/>
    <col min="5891" max="5891" width="10.875" style="181"/>
    <col min="5892" max="5892" width="13.375" style="181" customWidth="1"/>
    <col min="5893" max="5894" width="10.875" style="181"/>
    <col min="5895" max="5895" width="12.125" style="181" customWidth="1"/>
    <col min="5896" max="5896" width="10.875" style="181"/>
    <col min="5897" max="5898" width="10.875" style="181" customWidth="1"/>
    <col min="5899" max="5899" width="12.125" style="181" customWidth="1"/>
    <col min="5900" max="5900" width="10.875" style="181" customWidth="1"/>
    <col min="5901" max="6144" width="10.875" style="181"/>
    <col min="6145" max="6145" width="13.375" style="181" customWidth="1"/>
    <col min="6146" max="6146" width="18.375" style="181" customWidth="1"/>
    <col min="6147" max="6147" width="10.875" style="181"/>
    <col min="6148" max="6148" width="13.375" style="181" customWidth="1"/>
    <col min="6149" max="6150" width="10.875" style="181"/>
    <col min="6151" max="6151" width="12.125" style="181" customWidth="1"/>
    <col min="6152" max="6152" width="10.875" style="181"/>
    <col min="6153" max="6154" width="10.875" style="181" customWidth="1"/>
    <col min="6155" max="6155" width="12.125" style="181" customWidth="1"/>
    <col min="6156" max="6156" width="10.875" style="181" customWidth="1"/>
    <col min="6157" max="6400" width="10.875" style="181"/>
    <col min="6401" max="6401" width="13.375" style="181" customWidth="1"/>
    <col min="6402" max="6402" width="18.375" style="181" customWidth="1"/>
    <col min="6403" max="6403" width="10.875" style="181"/>
    <col min="6404" max="6404" width="13.375" style="181" customWidth="1"/>
    <col min="6405" max="6406" width="10.875" style="181"/>
    <col min="6407" max="6407" width="12.125" style="181" customWidth="1"/>
    <col min="6408" max="6408" width="10.875" style="181"/>
    <col min="6409" max="6410" width="10.875" style="181" customWidth="1"/>
    <col min="6411" max="6411" width="12.125" style="181" customWidth="1"/>
    <col min="6412" max="6412" width="10.875" style="181" customWidth="1"/>
    <col min="6413" max="6656" width="10.875" style="181"/>
    <col min="6657" max="6657" width="13.375" style="181" customWidth="1"/>
    <col min="6658" max="6658" width="18.375" style="181" customWidth="1"/>
    <col min="6659" max="6659" width="10.875" style="181"/>
    <col min="6660" max="6660" width="13.375" style="181" customWidth="1"/>
    <col min="6661" max="6662" width="10.875" style="181"/>
    <col min="6663" max="6663" width="12.125" style="181" customWidth="1"/>
    <col min="6664" max="6664" width="10.875" style="181"/>
    <col min="6665" max="6666" width="10.875" style="181" customWidth="1"/>
    <col min="6667" max="6667" width="12.125" style="181" customWidth="1"/>
    <col min="6668" max="6668" width="10.875" style="181" customWidth="1"/>
    <col min="6669" max="6912" width="10.875" style="181"/>
    <col min="6913" max="6913" width="13.375" style="181" customWidth="1"/>
    <col min="6914" max="6914" width="18.375" style="181" customWidth="1"/>
    <col min="6915" max="6915" width="10.875" style="181"/>
    <col min="6916" max="6916" width="13.375" style="181" customWidth="1"/>
    <col min="6917" max="6918" width="10.875" style="181"/>
    <col min="6919" max="6919" width="12.125" style="181" customWidth="1"/>
    <col min="6920" max="6920" width="10.875" style="181"/>
    <col min="6921" max="6922" width="10.875" style="181" customWidth="1"/>
    <col min="6923" max="6923" width="12.125" style="181" customWidth="1"/>
    <col min="6924" max="6924" width="10.875" style="181" customWidth="1"/>
    <col min="6925" max="7168" width="10.875" style="181"/>
    <col min="7169" max="7169" width="13.375" style="181" customWidth="1"/>
    <col min="7170" max="7170" width="18.375" style="181" customWidth="1"/>
    <col min="7171" max="7171" width="10.875" style="181"/>
    <col min="7172" max="7172" width="13.375" style="181" customWidth="1"/>
    <col min="7173" max="7174" width="10.875" style="181"/>
    <col min="7175" max="7175" width="12.125" style="181" customWidth="1"/>
    <col min="7176" max="7176" width="10.875" style="181"/>
    <col min="7177" max="7178" width="10.875" style="181" customWidth="1"/>
    <col min="7179" max="7179" width="12.125" style="181" customWidth="1"/>
    <col min="7180" max="7180" width="10.875" style="181" customWidth="1"/>
    <col min="7181" max="7424" width="10.875" style="181"/>
    <col min="7425" max="7425" width="13.375" style="181" customWidth="1"/>
    <col min="7426" max="7426" width="18.375" style="181" customWidth="1"/>
    <col min="7427" max="7427" width="10.875" style="181"/>
    <col min="7428" max="7428" width="13.375" style="181" customWidth="1"/>
    <col min="7429" max="7430" width="10.875" style="181"/>
    <col min="7431" max="7431" width="12.125" style="181" customWidth="1"/>
    <col min="7432" max="7432" width="10.875" style="181"/>
    <col min="7433" max="7434" width="10.875" style="181" customWidth="1"/>
    <col min="7435" max="7435" width="12.125" style="181" customWidth="1"/>
    <col min="7436" max="7436" width="10.875" style="181" customWidth="1"/>
    <col min="7437" max="7680" width="10.875" style="181"/>
    <col min="7681" max="7681" width="13.375" style="181" customWidth="1"/>
    <col min="7682" max="7682" width="18.375" style="181" customWidth="1"/>
    <col min="7683" max="7683" width="10.875" style="181"/>
    <col min="7684" max="7684" width="13.375" style="181" customWidth="1"/>
    <col min="7685" max="7686" width="10.875" style="181"/>
    <col min="7687" max="7687" width="12.125" style="181" customWidth="1"/>
    <col min="7688" max="7688" width="10.875" style="181"/>
    <col min="7689" max="7690" width="10.875" style="181" customWidth="1"/>
    <col min="7691" max="7691" width="12.125" style="181" customWidth="1"/>
    <col min="7692" max="7692" width="10.875" style="181" customWidth="1"/>
    <col min="7693" max="7936" width="10.875" style="181"/>
    <col min="7937" max="7937" width="13.375" style="181" customWidth="1"/>
    <col min="7938" max="7938" width="18.375" style="181" customWidth="1"/>
    <col min="7939" max="7939" width="10.875" style="181"/>
    <col min="7940" max="7940" width="13.375" style="181" customWidth="1"/>
    <col min="7941" max="7942" width="10.875" style="181"/>
    <col min="7943" max="7943" width="12.125" style="181" customWidth="1"/>
    <col min="7944" max="7944" width="10.875" style="181"/>
    <col min="7945" max="7946" width="10.875" style="181" customWidth="1"/>
    <col min="7947" max="7947" width="12.125" style="181" customWidth="1"/>
    <col min="7948" max="7948" width="10.875" style="181" customWidth="1"/>
    <col min="7949" max="8192" width="10.875" style="181"/>
    <col min="8193" max="8193" width="13.375" style="181" customWidth="1"/>
    <col min="8194" max="8194" width="18.375" style="181" customWidth="1"/>
    <col min="8195" max="8195" width="10.875" style="181"/>
    <col min="8196" max="8196" width="13.375" style="181" customWidth="1"/>
    <col min="8197" max="8198" width="10.875" style="181"/>
    <col min="8199" max="8199" width="12.125" style="181" customWidth="1"/>
    <col min="8200" max="8200" width="10.875" style="181"/>
    <col min="8201" max="8202" width="10.875" style="181" customWidth="1"/>
    <col min="8203" max="8203" width="12.125" style="181" customWidth="1"/>
    <col min="8204" max="8204" width="10.875" style="181" customWidth="1"/>
    <col min="8205" max="8448" width="10.875" style="181"/>
    <col min="8449" max="8449" width="13.375" style="181" customWidth="1"/>
    <col min="8450" max="8450" width="18.375" style="181" customWidth="1"/>
    <col min="8451" max="8451" width="10.875" style="181"/>
    <col min="8452" max="8452" width="13.375" style="181" customWidth="1"/>
    <col min="8453" max="8454" width="10.875" style="181"/>
    <col min="8455" max="8455" width="12.125" style="181" customWidth="1"/>
    <col min="8456" max="8456" width="10.875" style="181"/>
    <col min="8457" max="8458" width="10.875" style="181" customWidth="1"/>
    <col min="8459" max="8459" width="12.125" style="181" customWidth="1"/>
    <col min="8460" max="8460" width="10.875" style="181" customWidth="1"/>
    <col min="8461" max="8704" width="10.875" style="181"/>
    <col min="8705" max="8705" width="13.375" style="181" customWidth="1"/>
    <col min="8706" max="8706" width="18.375" style="181" customWidth="1"/>
    <col min="8707" max="8707" width="10.875" style="181"/>
    <col min="8708" max="8708" width="13.375" style="181" customWidth="1"/>
    <col min="8709" max="8710" width="10.875" style="181"/>
    <col min="8711" max="8711" width="12.125" style="181" customWidth="1"/>
    <col min="8712" max="8712" width="10.875" style="181"/>
    <col min="8713" max="8714" width="10.875" style="181" customWidth="1"/>
    <col min="8715" max="8715" width="12.125" style="181" customWidth="1"/>
    <col min="8716" max="8716" width="10.875" style="181" customWidth="1"/>
    <col min="8717" max="8960" width="10.875" style="181"/>
    <col min="8961" max="8961" width="13.375" style="181" customWidth="1"/>
    <col min="8962" max="8962" width="18.375" style="181" customWidth="1"/>
    <col min="8963" max="8963" width="10.875" style="181"/>
    <col min="8964" max="8964" width="13.375" style="181" customWidth="1"/>
    <col min="8965" max="8966" width="10.875" style="181"/>
    <col min="8967" max="8967" width="12.125" style="181" customWidth="1"/>
    <col min="8968" max="8968" width="10.875" style="181"/>
    <col min="8969" max="8970" width="10.875" style="181" customWidth="1"/>
    <col min="8971" max="8971" width="12.125" style="181" customWidth="1"/>
    <col min="8972" max="8972" width="10.875" style="181" customWidth="1"/>
    <col min="8973" max="9216" width="10.875" style="181"/>
    <col min="9217" max="9217" width="13.375" style="181" customWidth="1"/>
    <col min="9218" max="9218" width="18.375" style="181" customWidth="1"/>
    <col min="9219" max="9219" width="10.875" style="181"/>
    <col min="9220" max="9220" width="13.375" style="181" customWidth="1"/>
    <col min="9221" max="9222" width="10.875" style="181"/>
    <col min="9223" max="9223" width="12.125" style="181" customWidth="1"/>
    <col min="9224" max="9224" width="10.875" style="181"/>
    <col min="9225" max="9226" width="10.875" style="181" customWidth="1"/>
    <col min="9227" max="9227" width="12.125" style="181" customWidth="1"/>
    <col min="9228" max="9228" width="10.875" style="181" customWidth="1"/>
    <col min="9229" max="9472" width="10.875" style="181"/>
    <col min="9473" max="9473" width="13.375" style="181" customWidth="1"/>
    <col min="9474" max="9474" width="18.375" style="181" customWidth="1"/>
    <col min="9475" max="9475" width="10.875" style="181"/>
    <col min="9476" max="9476" width="13.375" style="181" customWidth="1"/>
    <col min="9477" max="9478" width="10.875" style="181"/>
    <col min="9479" max="9479" width="12.125" style="181" customWidth="1"/>
    <col min="9480" max="9480" width="10.875" style="181"/>
    <col min="9481" max="9482" width="10.875" style="181" customWidth="1"/>
    <col min="9483" max="9483" width="12.125" style="181" customWidth="1"/>
    <col min="9484" max="9484" width="10.875" style="181" customWidth="1"/>
    <col min="9485" max="9728" width="10.875" style="181"/>
    <col min="9729" max="9729" width="13.375" style="181" customWidth="1"/>
    <col min="9730" max="9730" width="18.375" style="181" customWidth="1"/>
    <col min="9731" max="9731" width="10.875" style="181"/>
    <col min="9732" max="9732" width="13.375" style="181" customWidth="1"/>
    <col min="9733" max="9734" width="10.875" style="181"/>
    <col min="9735" max="9735" width="12.125" style="181" customWidth="1"/>
    <col min="9736" max="9736" width="10.875" style="181"/>
    <col min="9737" max="9738" width="10.875" style="181" customWidth="1"/>
    <col min="9739" max="9739" width="12.125" style="181" customWidth="1"/>
    <col min="9740" max="9740" width="10.875" style="181" customWidth="1"/>
    <col min="9741" max="9984" width="10.875" style="181"/>
    <col min="9985" max="9985" width="13.375" style="181" customWidth="1"/>
    <col min="9986" max="9986" width="18.375" style="181" customWidth="1"/>
    <col min="9987" max="9987" width="10.875" style="181"/>
    <col min="9988" max="9988" width="13.375" style="181" customWidth="1"/>
    <col min="9989" max="9990" width="10.875" style="181"/>
    <col min="9991" max="9991" width="12.125" style="181" customWidth="1"/>
    <col min="9992" max="9992" width="10.875" style="181"/>
    <col min="9993" max="9994" width="10.875" style="181" customWidth="1"/>
    <col min="9995" max="9995" width="12.125" style="181" customWidth="1"/>
    <col min="9996" max="9996" width="10.875" style="181" customWidth="1"/>
    <col min="9997" max="10240" width="10.875" style="181"/>
    <col min="10241" max="10241" width="13.375" style="181" customWidth="1"/>
    <col min="10242" max="10242" width="18.375" style="181" customWidth="1"/>
    <col min="10243" max="10243" width="10.875" style="181"/>
    <col min="10244" max="10244" width="13.375" style="181" customWidth="1"/>
    <col min="10245" max="10246" width="10.875" style="181"/>
    <col min="10247" max="10247" width="12.125" style="181" customWidth="1"/>
    <col min="10248" max="10248" width="10.875" style="181"/>
    <col min="10249" max="10250" width="10.875" style="181" customWidth="1"/>
    <col min="10251" max="10251" width="12.125" style="181" customWidth="1"/>
    <col min="10252" max="10252" width="10.875" style="181" customWidth="1"/>
    <col min="10253" max="10496" width="10.875" style="181"/>
    <col min="10497" max="10497" width="13.375" style="181" customWidth="1"/>
    <col min="10498" max="10498" width="18.375" style="181" customWidth="1"/>
    <col min="10499" max="10499" width="10.875" style="181"/>
    <col min="10500" max="10500" width="13.375" style="181" customWidth="1"/>
    <col min="10501" max="10502" width="10.875" style="181"/>
    <col min="10503" max="10503" width="12.125" style="181" customWidth="1"/>
    <col min="10504" max="10504" width="10.875" style="181"/>
    <col min="10505" max="10506" width="10.875" style="181" customWidth="1"/>
    <col min="10507" max="10507" width="12.125" style="181" customWidth="1"/>
    <col min="10508" max="10508" width="10.875" style="181" customWidth="1"/>
    <col min="10509" max="10752" width="10.875" style="181"/>
    <col min="10753" max="10753" width="13.375" style="181" customWidth="1"/>
    <col min="10754" max="10754" width="18.375" style="181" customWidth="1"/>
    <col min="10755" max="10755" width="10.875" style="181"/>
    <col min="10756" max="10756" width="13.375" style="181" customWidth="1"/>
    <col min="10757" max="10758" width="10.875" style="181"/>
    <col min="10759" max="10759" width="12.125" style="181" customWidth="1"/>
    <col min="10760" max="10760" width="10.875" style="181"/>
    <col min="10761" max="10762" width="10.875" style="181" customWidth="1"/>
    <col min="10763" max="10763" width="12.125" style="181" customWidth="1"/>
    <col min="10764" max="10764" width="10.875" style="181" customWidth="1"/>
    <col min="10765" max="11008" width="10.875" style="181"/>
    <col min="11009" max="11009" width="13.375" style="181" customWidth="1"/>
    <col min="11010" max="11010" width="18.375" style="181" customWidth="1"/>
    <col min="11011" max="11011" width="10.875" style="181"/>
    <col min="11012" max="11012" width="13.375" style="181" customWidth="1"/>
    <col min="11013" max="11014" width="10.875" style="181"/>
    <col min="11015" max="11015" width="12.125" style="181" customWidth="1"/>
    <col min="11016" max="11016" width="10.875" style="181"/>
    <col min="11017" max="11018" width="10.875" style="181" customWidth="1"/>
    <col min="11019" max="11019" width="12.125" style="181" customWidth="1"/>
    <col min="11020" max="11020" width="10.875" style="181" customWidth="1"/>
    <col min="11021" max="11264" width="10.875" style="181"/>
    <col min="11265" max="11265" width="13.375" style="181" customWidth="1"/>
    <col min="11266" max="11266" width="18.375" style="181" customWidth="1"/>
    <col min="11267" max="11267" width="10.875" style="181"/>
    <col min="11268" max="11268" width="13.375" style="181" customWidth="1"/>
    <col min="11269" max="11270" width="10.875" style="181"/>
    <col min="11271" max="11271" width="12.125" style="181" customWidth="1"/>
    <col min="11272" max="11272" width="10.875" style="181"/>
    <col min="11273" max="11274" width="10.875" style="181" customWidth="1"/>
    <col min="11275" max="11275" width="12.125" style="181" customWidth="1"/>
    <col min="11276" max="11276" width="10.875" style="181" customWidth="1"/>
    <col min="11277" max="11520" width="10.875" style="181"/>
    <col min="11521" max="11521" width="13.375" style="181" customWidth="1"/>
    <col min="11522" max="11522" width="18.375" style="181" customWidth="1"/>
    <col min="11523" max="11523" width="10.875" style="181"/>
    <col min="11524" max="11524" width="13.375" style="181" customWidth="1"/>
    <col min="11525" max="11526" width="10.875" style="181"/>
    <col min="11527" max="11527" width="12.125" style="181" customWidth="1"/>
    <col min="11528" max="11528" width="10.875" style="181"/>
    <col min="11529" max="11530" width="10.875" style="181" customWidth="1"/>
    <col min="11531" max="11531" width="12.125" style="181" customWidth="1"/>
    <col min="11532" max="11532" width="10.875" style="181" customWidth="1"/>
    <col min="11533" max="11776" width="10.875" style="181"/>
    <col min="11777" max="11777" width="13.375" style="181" customWidth="1"/>
    <col min="11778" max="11778" width="18.375" style="181" customWidth="1"/>
    <col min="11779" max="11779" width="10.875" style="181"/>
    <col min="11780" max="11780" width="13.375" style="181" customWidth="1"/>
    <col min="11781" max="11782" width="10.875" style="181"/>
    <col min="11783" max="11783" width="12.125" style="181" customWidth="1"/>
    <col min="11784" max="11784" width="10.875" style="181"/>
    <col min="11785" max="11786" width="10.875" style="181" customWidth="1"/>
    <col min="11787" max="11787" width="12.125" style="181" customWidth="1"/>
    <col min="11788" max="11788" width="10.875" style="181" customWidth="1"/>
    <col min="11789" max="12032" width="10.875" style="181"/>
    <col min="12033" max="12033" width="13.375" style="181" customWidth="1"/>
    <col min="12034" max="12034" width="18.375" style="181" customWidth="1"/>
    <col min="12035" max="12035" width="10.875" style="181"/>
    <col min="12036" max="12036" width="13.375" style="181" customWidth="1"/>
    <col min="12037" max="12038" width="10.875" style="181"/>
    <col min="12039" max="12039" width="12.125" style="181" customWidth="1"/>
    <col min="12040" max="12040" width="10.875" style="181"/>
    <col min="12041" max="12042" width="10.875" style="181" customWidth="1"/>
    <col min="12043" max="12043" width="12.125" style="181" customWidth="1"/>
    <col min="12044" max="12044" width="10.875" style="181" customWidth="1"/>
    <col min="12045" max="12288" width="10.875" style="181"/>
    <col min="12289" max="12289" width="13.375" style="181" customWidth="1"/>
    <col min="12290" max="12290" width="18.375" style="181" customWidth="1"/>
    <col min="12291" max="12291" width="10.875" style="181"/>
    <col min="12292" max="12292" width="13.375" style="181" customWidth="1"/>
    <col min="12293" max="12294" width="10.875" style="181"/>
    <col min="12295" max="12295" width="12.125" style="181" customWidth="1"/>
    <col min="12296" max="12296" width="10.875" style="181"/>
    <col min="12297" max="12298" width="10.875" style="181" customWidth="1"/>
    <col min="12299" max="12299" width="12.125" style="181" customWidth="1"/>
    <col min="12300" max="12300" width="10.875" style="181" customWidth="1"/>
    <col min="12301" max="12544" width="10.875" style="181"/>
    <col min="12545" max="12545" width="13.375" style="181" customWidth="1"/>
    <col min="12546" max="12546" width="18.375" style="181" customWidth="1"/>
    <col min="12547" max="12547" width="10.875" style="181"/>
    <col min="12548" max="12548" width="13.375" style="181" customWidth="1"/>
    <col min="12549" max="12550" width="10.875" style="181"/>
    <col min="12551" max="12551" width="12.125" style="181" customWidth="1"/>
    <col min="12552" max="12552" width="10.875" style="181"/>
    <col min="12553" max="12554" width="10.875" style="181" customWidth="1"/>
    <col min="12555" max="12555" width="12.125" style="181" customWidth="1"/>
    <col min="12556" max="12556" width="10.875" style="181" customWidth="1"/>
    <col min="12557" max="12800" width="10.875" style="181"/>
    <col min="12801" max="12801" width="13.375" style="181" customWidth="1"/>
    <col min="12802" max="12802" width="18.375" style="181" customWidth="1"/>
    <col min="12803" max="12803" width="10.875" style="181"/>
    <col min="12804" max="12804" width="13.375" style="181" customWidth="1"/>
    <col min="12805" max="12806" width="10.875" style="181"/>
    <col min="12807" max="12807" width="12.125" style="181" customWidth="1"/>
    <col min="12808" max="12808" width="10.875" style="181"/>
    <col min="12809" max="12810" width="10.875" style="181" customWidth="1"/>
    <col min="12811" max="12811" width="12.125" style="181" customWidth="1"/>
    <col min="12812" max="12812" width="10.875" style="181" customWidth="1"/>
    <col min="12813" max="13056" width="10.875" style="181"/>
    <col min="13057" max="13057" width="13.375" style="181" customWidth="1"/>
    <col min="13058" max="13058" width="18.375" style="181" customWidth="1"/>
    <col min="13059" max="13059" width="10.875" style="181"/>
    <col min="13060" max="13060" width="13.375" style="181" customWidth="1"/>
    <col min="13061" max="13062" width="10.875" style="181"/>
    <col min="13063" max="13063" width="12.125" style="181" customWidth="1"/>
    <col min="13064" max="13064" width="10.875" style="181"/>
    <col min="13065" max="13066" width="10.875" style="181" customWidth="1"/>
    <col min="13067" max="13067" width="12.125" style="181" customWidth="1"/>
    <col min="13068" max="13068" width="10.875" style="181" customWidth="1"/>
    <col min="13069" max="13312" width="10.875" style="181"/>
    <col min="13313" max="13313" width="13.375" style="181" customWidth="1"/>
    <col min="13314" max="13314" width="18.375" style="181" customWidth="1"/>
    <col min="13315" max="13315" width="10.875" style="181"/>
    <col min="13316" max="13316" width="13.375" style="181" customWidth="1"/>
    <col min="13317" max="13318" width="10.875" style="181"/>
    <col min="13319" max="13319" width="12.125" style="181" customWidth="1"/>
    <col min="13320" max="13320" width="10.875" style="181"/>
    <col min="13321" max="13322" width="10.875" style="181" customWidth="1"/>
    <col min="13323" max="13323" width="12.125" style="181" customWidth="1"/>
    <col min="13324" max="13324" width="10.875" style="181" customWidth="1"/>
    <col min="13325" max="13568" width="10.875" style="181"/>
    <col min="13569" max="13569" width="13.375" style="181" customWidth="1"/>
    <col min="13570" max="13570" width="18.375" style="181" customWidth="1"/>
    <col min="13571" max="13571" width="10.875" style="181"/>
    <col min="13572" max="13572" width="13.375" style="181" customWidth="1"/>
    <col min="13573" max="13574" width="10.875" style="181"/>
    <col min="13575" max="13575" width="12.125" style="181" customWidth="1"/>
    <col min="13576" max="13576" width="10.875" style="181"/>
    <col min="13577" max="13578" width="10.875" style="181" customWidth="1"/>
    <col min="13579" max="13579" width="12.125" style="181" customWidth="1"/>
    <col min="13580" max="13580" width="10.875" style="181" customWidth="1"/>
    <col min="13581" max="13824" width="10.875" style="181"/>
    <col min="13825" max="13825" width="13.375" style="181" customWidth="1"/>
    <col min="13826" max="13826" width="18.375" style="181" customWidth="1"/>
    <col min="13827" max="13827" width="10.875" style="181"/>
    <col min="13828" max="13828" width="13.375" style="181" customWidth="1"/>
    <col min="13829" max="13830" width="10.875" style="181"/>
    <col min="13831" max="13831" width="12.125" style="181" customWidth="1"/>
    <col min="13832" max="13832" width="10.875" style="181"/>
    <col min="13833" max="13834" width="10.875" style="181" customWidth="1"/>
    <col min="13835" max="13835" width="12.125" style="181" customWidth="1"/>
    <col min="13836" max="13836" width="10.875" style="181" customWidth="1"/>
    <col min="13837" max="14080" width="10.875" style="181"/>
    <col min="14081" max="14081" width="13.375" style="181" customWidth="1"/>
    <col min="14082" max="14082" width="18.375" style="181" customWidth="1"/>
    <col min="14083" max="14083" width="10.875" style="181"/>
    <col min="14084" max="14084" width="13.375" style="181" customWidth="1"/>
    <col min="14085" max="14086" width="10.875" style="181"/>
    <col min="14087" max="14087" width="12.125" style="181" customWidth="1"/>
    <col min="14088" max="14088" width="10.875" style="181"/>
    <col min="14089" max="14090" width="10.875" style="181" customWidth="1"/>
    <col min="14091" max="14091" width="12.125" style="181" customWidth="1"/>
    <col min="14092" max="14092" width="10.875" style="181" customWidth="1"/>
    <col min="14093" max="14336" width="10.875" style="181"/>
    <col min="14337" max="14337" width="13.375" style="181" customWidth="1"/>
    <col min="14338" max="14338" width="18.375" style="181" customWidth="1"/>
    <col min="14339" max="14339" width="10.875" style="181"/>
    <col min="14340" max="14340" width="13.375" style="181" customWidth="1"/>
    <col min="14341" max="14342" width="10.875" style="181"/>
    <col min="14343" max="14343" width="12.125" style="181" customWidth="1"/>
    <col min="14344" max="14344" width="10.875" style="181"/>
    <col min="14345" max="14346" width="10.875" style="181" customWidth="1"/>
    <col min="14347" max="14347" width="12.125" style="181" customWidth="1"/>
    <col min="14348" max="14348" width="10.875" style="181" customWidth="1"/>
    <col min="14349" max="14592" width="10.875" style="181"/>
    <col min="14593" max="14593" width="13.375" style="181" customWidth="1"/>
    <col min="14594" max="14594" width="18.375" style="181" customWidth="1"/>
    <col min="14595" max="14595" width="10.875" style="181"/>
    <col min="14596" max="14596" width="13.375" style="181" customWidth="1"/>
    <col min="14597" max="14598" width="10.875" style="181"/>
    <col min="14599" max="14599" width="12.125" style="181" customWidth="1"/>
    <col min="14600" max="14600" width="10.875" style="181"/>
    <col min="14601" max="14602" width="10.875" style="181" customWidth="1"/>
    <col min="14603" max="14603" width="12.125" style="181" customWidth="1"/>
    <col min="14604" max="14604" width="10.875" style="181" customWidth="1"/>
    <col min="14605" max="14848" width="10.875" style="181"/>
    <col min="14849" max="14849" width="13.375" style="181" customWidth="1"/>
    <col min="14850" max="14850" width="18.375" style="181" customWidth="1"/>
    <col min="14851" max="14851" width="10.875" style="181"/>
    <col min="14852" max="14852" width="13.375" style="181" customWidth="1"/>
    <col min="14853" max="14854" width="10.875" style="181"/>
    <col min="14855" max="14855" width="12.125" style="181" customWidth="1"/>
    <col min="14856" max="14856" width="10.875" style="181"/>
    <col min="14857" max="14858" width="10.875" style="181" customWidth="1"/>
    <col min="14859" max="14859" width="12.125" style="181" customWidth="1"/>
    <col min="14860" max="14860" width="10.875" style="181" customWidth="1"/>
    <col min="14861" max="15104" width="10.875" style="181"/>
    <col min="15105" max="15105" width="13.375" style="181" customWidth="1"/>
    <col min="15106" max="15106" width="18.375" style="181" customWidth="1"/>
    <col min="15107" max="15107" width="10.875" style="181"/>
    <col min="15108" max="15108" width="13.375" style="181" customWidth="1"/>
    <col min="15109" max="15110" width="10.875" style="181"/>
    <col min="15111" max="15111" width="12.125" style="181" customWidth="1"/>
    <col min="15112" max="15112" width="10.875" style="181"/>
    <col min="15113" max="15114" width="10.875" style="181" customWidth="1"/>
    <col min="15115" max="15115" width="12.125" style="181" customWidth="1"/>
    <col min="15116" max="15116" width="10.875" style="181" customWidth="1"/>
    <col min="15117" max="15360" width="10.875" style="181"/>
    <col min="15361" max="15361" width="13.375" style="181" customWidth="1"/>
    <col min="15362" max="15362" width="18.375" style="181" customWidth="1"/>
    <col min="15363" max="15363" width="10.875" style="181"/>
    <col min="15364" max="15364" width="13.375" style="181" customWidth="1"/>
    <col min="15365" max="15366" width="10.875" style="181"/>
    <col min="15367" max="15367" width="12.125" style="181" customWidth="1"/>
    <col min="15368" max="15368" width="10.875" style="181"/>
    <col min="15369" max="15370" width="10.875" style="181" customWidth="1"/>
    <col min="15371" max="15371" width="12.125" style="181" customWidth="1"/>
    <col min="15372" max="15372" width="10.875" style="181" customWidth="1"/>
    <col min="15373" max="15616" width="10.875" style="181"/>
    <col min="15617" max="15617" width="13.375" style="181" customWidth="1"/>
    <col min="15618" max="15618" width="18.375" style="181" customWidth="1"/>
    <col min="15619" max="15619" width="10.875" style="181"/>
    <col min="15620" max="15620" width="13.375" style="181" customWidth="1"/>
    <col min="15621" max="15622" width="10.875" style="181"/>
    <col min="15623" max="15623" width="12.125" style="181" customWidth="1"/>
    <col min="15624" max="15624" width="10.875" style="181"/>
    <col min="15625" max="15626" width="10.875" style="181" customWidth="1"/>
    <col min="15627" max="15627" width="12.125" style="181" customWidth="1"/>
    <col min="15628" max="15628" width="10.875" style="181" customWidth="1"/>
    <col min="15629" max="15872" width="10.875" style="181"/>
    <col min="15873" max="15873" width="13.375" style="181" customWidth="1"/>
    <col min="15874" max="15874" width="18.375" style="181" customWidth="1"/>
    <col min="15875" max="15875" width="10.875" style="181"/>
    <col min="15876" max="15876" width="13.375" style="181" customWidth="1"/>
    <col min="15877" max="15878" width="10.875" style="181"/>
    <col min="15879" max="15879" width="12.125" style="181" customWidth="1"/>
    <col min="15880" max="15880" width="10.875" style="181"/>
    <col min="15881" max="15882" width="10.875" style="181" customWidth="1"/>
    <col min="15883" max="15883" width="12.125" style="181" customWidth="1"/>
    <col min="15884" max="15884" width="10.875" style="181" customWidth="1"/>
    <col min="15885" max="16128" width="10.875" style="181"/>
    <col min="16129" max="16129" width="13.375" style="181" customWidth="1"/>
    <col min="16130" max="16130" width="18.375" style="181" customWidth="1"/>
    <col min="16131" max="16131" width="10.875" style="181"/>
    <col min="16132" max="16132" width="13.375" style="181" customWidth="1"/>
    <col min="16133" max="16134" width="10.875" style="181"/>
    <col min="16135" max="16135" width="12.125" style="181" customWidth="1"/>
    <col min="16136" max="16136" width="10.875" style="181"/>
    <col min="16137" max="16138" width="10.875" style="181" customWidth="1"/>
    <col min="16139" max="16139" width="12.125" style="181" customWidth="1"/>
    <col min="16140" max="16140" width="10.875" style="181" customWidth="1"/>
    <col min="16141" max="16384" width="10.875" style="181"/>
  </cols>
  <sheetData>
    <row r="1" spans="1:12" x14ac:dyDescent="0.2">
      <c r="A1" s="180"/>
    </row>
    <row r="6" spans="1:12" x14ac:dyDescent="0.2">
      <c r="D6" s="182" t="s">
        <v>624</v>
      </c>
    </row>
    <row r="8" spans="1:12" x14ac:dyDescent="0.2">
      <c r="C8" s="182" t="s">
        <v>598</v>
      </c>
      <c r="G8" s="180" t="s">
        <v>625</v>
      </c>
    </row>
    <row r="9" spans="1:12" ht="18" thickBot="1" x14ac:dyDescent="0.25">
      <c r="B9" s="183"/>
      <c r="C9" s="184"/>
      <c r="D9" s="183"/>
      <c r="E9" s="183"/>
      <c r="F9" s="183"/>
      <c r="G9" s="184"/>
      <c r="H9" s="184"/>
      <c r="I9" s="184"/>
      <c r="J9" s="184"/>
      <c r="K9" s="185" t="s">
        <v>626</v>
      </c>
      <c r="L9" s="184"/>
    </row>
    <row r="10" spans="1:12" x14ac:dyDescent="0.2">
      <c r="C10" s="186"/>
      <c r="D10" s="187" t="s">
        <v>600</v>
      </c>
      <c r="E10" s="186"/>
      <c r="F10" s="186"/>
      <c r="G10" s="187" t="s">
        <v>601</v>
      </c>
      <c r="H10" s="186"/>
      <c r="I10" s="187" t="s">
        <v>627</v>
      </c>
      <c r="J10" s="186"/>
      <c r="K10" s="186"/>
      <c r="L10" s="186"/>
    </row>
    <row r="11" spans="1:12" x14ac:dyDescent="0.2">
      <c r="C11" s="187" t="s">
        <v>603</v>
      </c>
      <c r="D11" s="187" t="s">
        <v>604</v>
      </c>
      <c r="E11" s="187" t="s">
        <v>178</v>
      </c>
      <c r="F11" s="187" t="s">
        <v>179</v>
      </c>
      <c r="G11" s="187" t="s">
        <v>605</v>
      </c>
      <c r="H11" s="187" t="s">
        <v>628</v>
      </c>
      <c r="I11" s="187" t="s">
        <v>607</v>
      </c>
      <c r="J11" s="187" t="s">
        <v>629</v>
      </c>
      <c r="K11" s="217" t="s">
        <v>630</v>
      </c>
      <c r="L11" s="187" t="s">
        <v>609</v>
      </c>
    </row>
    <row r="12" spans="1:12" x14ac:dyDescent="0.2">
      <c r="B12" s="188"/>
      <c r="C12" s="189" t="s">
        <v>610</v>
      </c>
      <c r="D12" s="189" t="s">
        <v>611</v>
      </c>
      <c r="E12" s="190"/>
      <c r="F12" s="190"/>
      <c r="G12" s="189" t="s">
        <v>612</v>
      </c>
      <c r="H12" s="189" t="s">
        <v>613</v>
      </c>
      <c r="I12" s="189" t="s">
        <v>614</v>
      </c>
      <c r="J12" s="189" t="s">
        <v>615</v>
      </c>
      <c r="K12" s="190"/>
      <c r="L12" s="189"/>
    </row>
    <row r="13" spans="1:12" x14ac:dyDescent="0.2">
      <c r="C13" s="186"/>
    </row>
    <row r="14" spans="1:12" x14ac:dyDescent="0.2">
      <c r="B14" s="180" t="s">
        <v>616</v>
      </c>
      <c r="C14" s="209">
        <v>103.3</v>
      </c>
      <c r="D14" s="210">
        <v>101.4</v>
      </c>
      <c r="E14" s="210">
        <v>101.6</v>
      </c>
      <c r="F14" s="210">
        <v>105.3</v>
      </c>
      <c r="G14" s="218">
        <v>83</v>
      </c>
      <c r="H14" s="210">
        <v>92.7</v>
      </c>
      <c r="I14" s="210">
        <v>107.6</v>
      </c>
      <c r="J14" s="210">
        <v>98.6</v>
      </c>
      <c r="K14" s="202" t="s">
        <v>631</v>
      </c>
      <c r="L14" s="210">
        <v>109.4</v>
      </c>
    </row>
    <row r="15" spans="1:12" x14ac:dyDescent="0.2">
      <c r="B15" s="180" t="s">
        <v>632</v>
      </c>
      <c r="C15" s="209">
        <v>97.7</v>
      </c>
      <c r="D15" s="210">
        <v>99</v>
      </c>
      <c r="E15" s="210">
        <v>92.7</v>
      </c>
      <c r="F15" s="210">
        <v>101.7</v>
      </c>
      <c r="G15" s="218">
        <v>94.9</v>
      </c>
      <c r="H15" s="210">
        <v>97.1</v>
      </c>
      <c r="I15" s="210">
        <v>104.1</v>
      </c>
      <c r="J15" s="210">
        <v>90.2</v>
      </c>
      <c r="K15" s="202" t="s">
        <v>631</v>
      </c>
      <c r="L15" s="210">
        <v>96.1</v>
      </c>
    </row>
    <row r="16" spans="1:12" x14ac:dyDescent="0.2">
      <c r="B16" s="180" t="s">
        <v>633</v>
      </c>
      <c r="C16" s="211">
        <v>100</v>
      </c>
      <c r="D16" s="212">
        <v>100</v>
      </c>
      <c r="E16" s="212">
        <v>100</v>
      </c>
      <c r="F16" s="212">
        <v>100</v>
      </c>
      <c r="G16" s="212">
        <v>100</v>
      </c>
      <c r="H16" s="212">
        <v>100</v>
      </c>
      <c r="I16" s="212">
        <v>100</v>
      </c>
      <c r="J16" s="212">
        <v>100</v>
      </c>
      <c r="K16" s="202" t="s">
        <v>631</v>
      </c>
      <c r="L16" s="212">
        <v>100</v>
      </c>
    </row>
    <row r="17" spans="2:12" x14ac:dyDescent="0.2">
      <c r="B17" s="182" t="s">
        <v>634</v>
      </c>
      <c r="C17" s="213">
        <v>102</v>
      </c>
      <c r="D17" s="214">
        <v>100.3</v>
      </c>
      <c r="E17" s="219">
        <v>109.8</v>
      </c>
      <c r="F17" s="219">
        <v>97.5</v>
      </c>
      <c r="G17" s="219">
        <v>100</v>
      </c>
      <c r="H17" s="219">
        <v>99.1</v>
      </c>
      <c r="I17" s="219">
        <v>97.9</v>
      </c>
      <c r="J17" s="219">
        <v>116.4</v>
      </c>
      <c r="K17" s="220" t="s">
        <v>631</v>
      </c>
      <c r="L17" s="219">
        <v>104.2</v>
      </c>
    </row>
    <row r="18" spans="2:12" x14ac:dyDescent="0.2">
      <c r="C18" s="211"/>
      <c r="D18" s="212"/>
      <c r="E18" s="212"/>
      <c r="F18" s="212"/>
      <c r="G18" s="212"/>
      <c r="H18" s="212"/>
      <c r="I18" s="212"/>
      <c r="J18" s="212"/>
      <c r="K18" s="212"/>
      <c r="L18" s="212"/>
    </row>
    <row r="19" spans="2:12" x14ac:dyDescent="0.2">
      <c r="B19" s="180" t="s">
        <v>635</v>
      </c>
      <c r="C19" s="221">
        <v>82.9</v>
      </c>
      <c r="D19" s="222">
        <v>82.6</v>
      </c>
      <c r="E19" s="222">
        <v>100.1</v>
      </c>
      <c r="F19" s="222">
        <v>79.8</v>
      </c>
      <c r="G19" s="202">
        <v>72.8</v>
      </c>
      <c r="H19" s="222">
        <v>83.4</v>
      </c>
      <c r="I19" s="222">
        <v>82.7</v>
      </c>
      <c r="J19" s="222">
        <v>84.8</v>
      </c>
      <c r="K19" s="202" t="s">
        <v>631</v>
      </c>
      <c r="L19" s="222">
        <v>83.4</v>
      </c>
    </row>
    <row r="20" spans="2:12" x14ac:dyDescent="0.2">
      <c r="B20" s="180" t="s">
        <v>573</v>
      </c>
      <c r="C20" s="221">
        <v>80.900000000000006</v>
      </c>
      <c r="D20" s="222">
        <v>81</v>
      </c>
      <c r="E20" s="222">
        <v>102.6</v>
      </c>
      <c r="F20" s="222">
        <v>76.7</v>
      </c>
      <c r="G20" s="202">
        <v>73.7</v>
      </c>
      <c r="H20" s="222">
        <v>81.3</v>
      </c>
      <c r="I20" s="222">
        <v>83.2</v>
      </c>
      <c r="J20" s="222">
        <v>84.7</v>
      </c>
      <c r="K20" s="202" t="s">
        <v>631</v>
      </c>
      <c r="L20" s="222">
        <v>80.5</v>
      </c>
    </row>
    <row r="21" spans="2:12" x14ac:dyDescent="0.2">
      <c r="B21" s="180" t="s">
        <v>574</v>
      </c>
      <c r="C21" s="221">
        <v>90</v>
      </c>
      <c r="D21" s="222">
        <v>84.1</v>
      </c>
      <c r="E21" s="222">
        <v>99.1</v>
      </c>
      <c r="F21" s="222">
        <v>77.5</v>
      </c>
      <c r="G21" s="202">
        <v>89.2</v>
      </c>
      <c r="H21" s="222">
        <v>87.9</v>
      </c>
      <c r="I21" s="222">
        <v>86.4</v>
      </c>
      <c r="J21" s="222">
        <v>93.5</v>
      </c>
      <c r="K21" s="202" t="s">
        <v>631</v>
      </c>
      <c r="L21" s="222">
        <v>99.5</v>
      </c>
    </row>
    <row r="22" spans="2:12" x14ac:dyDescent="0.2">
      <c r="C22" s="211"/>
      <c r="D22" s="212"/>
      <c r="E22" s="212"/>
      <c r="F22" s="212"/>
      <c r="G22" s="212"/>
      <c r="H22" s="212"/>
      <c r="I22" s="212"/>
      <c r="J22" s="212"/>
      <c r="K22" s="212"/>
      <c r="L22" s="212"/>
    </row>
    <row r="23" spans="2:12" x14ac:dyDescent="0.2">
      <c r="B23" s="180" t="s">
        <v>575</v>
      </c>
      <c r="C23" s="221">
        <v>82.9</v>
      </c>
      <c r="D23" s="222">
        <v>82.4</v>
      </c>
      <c r="E23" s="222">
        <v>104.3</v>
      </c>
      <c r="F23" s="222">
        <v>78.7</v>
      </c>
      <c r="G23" s="202">
        <v>74.2</v>
      </c>
      <c r="H23" s="222">
        <v>81.3</v>
      </c>
      <c r="I23" s="222">
        <v>82.2</v>
      </c>
      <c r="J23" s="222">
        <v>93</v>
      </c>
      <c r="K23" s="202" t="s">
        <v>631</v>
      </c>
      <c r="L23" s="222">
        <v>83.4</v>
      </c>
    </row>
    <row r="24" spans="2:12" x14ac:dyDescent="0.2">
      <c r="B24" s="180" t="s">
        <v>576</v>
      </c>
      <c r="C24" s="221">
        <v>81.400000000000006</v>
      </c>
      <c r="D24" s="222">
        <v>80.099999999999994</v>
      </c>
      <c r="E24" s="222">
        <v>95.2</v>
      </c>
      <c r="F24" s="222">
        <v>75.099999999999994</v>
      </c>
      <c r="G24" s="202">
        <v>73.5</v>
      </c>
      <c r="H24" s="222">
        <v>80.7</v>
      </c>
      <c r="I24" s="222">
        <v>82.3</v>
      </c>
      <c r="J24" s="222">
        <v>92.5</v>
      </c>
      <c r="K24" s="202" t="s">
        <v>631</v>
      </c>
      <c r="L24" s="222">
        <v>83.4</v>
      </c>
    </row>
    <row r="25" spans="2:12" x14ac:dyDescent="0.2">
      <c r="B25" s="180" t="s">
        <v>577</v>
      </c>
      <c r="C25" s="221">
        <v>141.4</v>
      </c>
      <c r="D25" s="222">
        <v>131.69999999999999</v>
      </c>
      <c r="E25" s="222">
        <v>116.8</v>
      </c>
      <c r="F25" s="222">
        <v>130.69999999999999</v>
      </c>
      <c r="G25" s="202">
        <v>212.9</v>
      </c>
      <c r="H25" s="222">
        <v>141.9</v>
      </c>
      <c r="I25" s="222">
        <v>92.2</v>
      </c>
      <c r="J25" s="222">
        <v>189</v>
      </c>
      <c r="K25" s="202" t="s">
        <v>631</v>
      </c>
      <c r="L25" s="222">
        <v>156.69999999999999</v>
      </c>
    </row>
    <row r="26" spans="2:12" x14ac:dyDescent="0.2">
      <c r="C26" s="211"/>
      <c r="D26" s="212"/>
      <c r="E26" s="212"/>
      <c r="F26" s="212"/>
      <c r="G26" s="212"/>
      <c r="H26" s="212"/>
      <c r="I26" s="212"/>
      <c r="J26" s="212"/>
      <c r="K26" s="212"/>
      <c r="L26" s="212"/>
    </row>
    <row r="27" spans="2:12" x14ac:dyDescent="0.2">
      <c r="B27" s="180" t="s">
        <v>477</v>
      </c>
      <c r="C27" s="221">
        <v>127.6</v>
      </c>
      <c r="D27" s="222">
        <v>132.4</v>
      </c>
      <c r="E27" s="222">
        <v>122.9</v>
      </c>
      <c r="F27" s="222">
        <v>139.1</v>
      </c>
      <c r="G27" s="202">
        <v>78.8</v>
      </c>
      <c r="H27" s="222">
        <v>104.1</v>
      </c>
      <c r="I27" s="222">
        <v>160.19999999999999</v>
      </c>
      <c r="J27" s="222">
        <v>107.6</v>
      </c>
      <c r="K27" s="202" t="s">
        <v>631</v>
      </c>
      <c r="L27" s="222">
        <v>119</v>
      </c>
    </row>
    <row r="28" spans="2:12" x14ac:dyDescent="0.2">
      <c r="B28" s="180" t="s">
        <v>578</v>
      </c>
      <c r="C28" s="221">
        <v>87.5</v>
      </c>
      <c r="D28" s="222">
        <v>88</v>
      </c>
      <c r="E28" s="222">
        <v>115.4</v>
      </c>
      <c r="F28" s="222">
        <v>85.4</v>
      </c>
      <c r="G28" s="202">
        <v>72.599999999999994</v>
      </c>
      <c r="H28" s="222">
        <v>87.6</v>
      </c>
      <c r="I28" s="222">
        <v>81.900000000000006</v>
      </c>
      <c r="J28" s="222">
        <v>104.6</v>
      </c>
      <c r="K28" s="202" t="s">
        <v>631</v>
      </c>
      <c r="L28" s="222">
        <v>85.9</v>
      </c>
    </row>
    <row r="29" spans="2:12" x14ac:dyDescent="0.2">
      <c r="B29" s="180" t="s">
        <v>579</v>
      </c>
      <c r="C29" s="221">
        <v>82.8</v>
      </c>
      <c r="D29" s="222">
        <v>81.7</v>
      </c>
      <c r="E29" s="222">
        <v>102.8</v>
      </c>
      <c r="F29" s="222">
        <v>76.3</v>
      </c>
      <c r="G29" s="202">
        <v>73.8</v>
      </c>
      <c r="H29" s="222">
        <v>83.2</v>
      </c>
      <c r="I29" s="222">
        <v>80.7</v>
      </c>
      <c r="J29" s="222">
        <v>99.5</v>
      </c>
      <c r="K29" s="202" t="s">
        <v>631</v>
      </c>
      <c r="L29" s="222">
        <v>84.3</v>
      </c>
    </row>
    <row r="30" spans="2:12" x14ac:dyDescent="0.2">
      <c r="C30" s="211"/>
      <c r="D30" s="212"/>
      <c r="E30" s="212"/>
      <c r="F30" s="212"/>
      <c r="G30" s="212"/>
      <c r="H30" s="212"/>
      <c r="I30" s="212"/>
      <c r="J30" s="212"/>
      <c r="K30" s="212"/>
      <c r="L30" s="212"/>
    </row>
    <row r="31" spans="2:12" x14ac:dyDescent="0.2">
      <c r="B31" s="180" t="s">
        <v>478</v>
      </c>
      <c r="C31" s="221">
        <v>83.2</v>
      </c>
      <c r="D31" s="222">
        <v>82.2</v>
      </c>
      <c r="E31" s="222">
        <v>103</v>
      </c>
      <c r="F31" s="222">
        <v>77.3</v>
      </c>
      <c r="G31" s="202">
        <v>73.8</v>
      </c>
      <c r="H31" s="222">
        <v>84.5</v>
      </c>
      <c r="I31" s="222">
        <v>80.5</v>
      </c>
      <c r="J31" s="222">
        <v>93.5</v>
      </c>
      <c r="K31" s="202" t="s">
        <v>631</v>
      </c>
      <c r="L31" s="222">
        <v>84.5</v>
      </c>
    </row>
    <row r="32" spans="2:12" x14ac:dyDescent="0.2">
      <c r="B32" s="180" t="s">
        <v>580</v>
      </c>
      <c r="C32" s="221">
        <v>83.7</v>
      </c>
      <c r="D32" s="222">
        <v>82.1</v>
      </c>
      <c r="E32" s="222">
        <v>107.3</v>
      </c>
      <c r="F32" s="222">
        <v>76.3</v>
      </c>
      <c r="G32" s="202">
        <v>75.2</v>
      </c>
      <c r="H32" s="222">
        <v>86.6</v>
      </c>
      <c r="I32" s="222">
        <v>78.400000000000006</v>
      </c>
      <c r="J32" s="222">
        <v>98</v>
      </c>
      <c r="K32" s="202" t="s">
        <v>631</v>
      </c>
      <c r="L32" s="222">
        <v>85.7</v>
      </c>
    </row>
    <row r="33" spans="2:12" x14ac:dyDescent="0.2">
      <c r="B33" s="180" t="s">
        <v>581</v>
      </c>
      <c r="C33" s="221">
        <v>200.8</v>
      </c>
      <c r="D33" s="222">
        <v>196.5</v>
      </c>
      <c r="E33" s="222">
        <v>148.6</v>
      </c>
      <c r="F33" s="222">
        <v>197.6</v>
      </c>
      <c r="G33" s="202">
        <v>230.9</v>
      </c>
      <c r="H33" s="222">
        <v>187.4</v>
      </c>
      <c r="I33" s="222">
        <v>184.2</v>
      </c>
      <c r="J33" s="222">
        <v>258.7</v>
      </c>
      <c r="K33" s="202" t="s">
        <v>631</v>
      </c>
      <c r="L33" s="222">
        <v>206.4</v>
      </c>
    </row>
    <row r="34" spans="2:12" ht="18" thickBot="1" x14ac:dyDescent="0.25">
      <c r="B34" s="183"/>
      <c r="C34" s="206"/>
      <c r="D34" s="207"/>
      <c r="E34" s="207"/>
      <c r="F34" s="207"/>
      <c r="G34" s="207"/>
      <c r="H34" s="207"/>
      <c r="I34" s="207"/>
      <c r="J34" s="207"/>
      <c r="K34" s="207"/>
      <c r="L34" s="207"/>
    </row>
    <row r="35" spans="2:12" x14ac:dyDescent="0.2">
      <c r="C35" s="180" t="s">
        <v>620</v>
      </c>
      <c r="D35" s="203"/>
      <c r="E35" s="203"/>
      <c r="F35" s="203"/>
      <c r="G35" s="203"/>
      <c r="H35" s="203"/>
      <c r="I35" s="203"/>
      <c r="J35" s="203"/>
      <c r="K35" s="203"/>
      <c r="L35" s="203"/>
    </row>
    <row r="39" spans="2:12" x14ac:dyDescent="0.2">
      <c r="C39" s="182" t="s">
        <v>621</v>
      </c>
      <c r="E39" s="208"/>
    </row>
    <row r="40" spans="2:12" ht="18" thickBot="1" x14ac:dyDescent="0.25">
      <c r="B40" s="183"/>
      <c r="C40" s="183"/>
      <c r="D40" s="183"/>
      <c r="E40" s="183"/>
      <c r="F40" s="183"/>
      <c r="G40" s="183"/>
      <c r="H40" s="183"/>
      <c r="I40" s="183"/>
      <c r="J40" s="183"/>
      <c r="K40" s="185" t="s">
        <v>626</v>
      </c>
      <c r="L40" s="183"/>
    </row>
    <row r="41" spans="2:12" x14ac:dyDescent="0.2">
      <c r="C41" s="186"/>
      <c r="D41" s="187" t="s">
        <v>600</v>
      </c>
      <c r="E41" s="186"/>
      <c r="F41" s="186"/>
      <c r="G41" s="187" t="s">
        <v>601</v>
      </c>
      <c r="H41" s="186"/>
      <c r="I41" s="187" t="s">
        <v>627</v>
      </c>
      <c r="J41" s="186"/>
      <c r="K41" s="186"/>
      <c r="L41" s="186"/>
    </row>
    <row r="42" spans="2:12" x14ac:dyDescent="0.2">
      <c r="C42" s="187" t="s">
        <v>603</v>
      </c>
      <c r="D42" s="187" t="s">
        <v>604</v>
      </c>
      <c r="E42" s="187" t="s">
        <v>178</v>
      </c>
      <c r="F42" s="187" t="s">
        <v>179</v>
      </c>
      <c r="G42" s="187" t="s">
        <v>605</v>
      </c>
      <c r="H42" s="187" t="s">
        <v>628</v>
      </c>
      <c r="I42" s="187" t="s">
        <v>607</v>
      </c>
      <c r="J42" s="187" t="s">
        <v>629</v>
      </c>
      <c r="K42" s="187" t="s">
        <v>189</v>
      </c>
      <c r="L42" s="217" t="s">
        <v>636</v>
      </c>
    </row>
    <row r="43" spans="2:12" x14ac:dyDescent="0.2">
      <c r="B43" s="188"/>
      <c r="C43" s="189" t="s">
        <v>610</v>
      </c>
      <c r="D43" s="189" t="s">
        <v>611</v>
      </c>
      <c r="E43" s="190"/>
      <c r="F43" s="190"/>
      <c r="G43" s="189" t="s">
        <v>612</v>
      </c>
      <c r="H43" s="189" t="s">
        <v>613</v>
      </c>
      <c r="I43" s="189" t="s">
        <v>622</v>
      </c>
      <c r="J43" s="189" t="s">
        <v>615</v>
      </c>
      <c r="K43" s="190"/>
      <c r="L43" s="189"/>
    </row>
    <row r="44" spans="2:12" x14ac:dyDescent="0.2">
      <c r="C44" s="186"/>
    </row>
    <row r="45" spans="2:12" x14ac:dyDescent="0.2">
      <c r="B45" s="180" t="s">
        <v>616</v>
      </c>
      <c r="C45" s="209">
        <v>100.6</v>
      </c>
      <c r="D45" s="210">
        <v>100.6</v>
      </c>
      <c r="E45" s="210">
        <v>100.7</v>
      </c>
      <c r="F45" s="210">
        <v>101.6</v>
      </c>
      <c r="G45" s="210">
        <v>87.5</v>
      </c>
      <c r="H45" s="210">
        <v>98.6</v>
      </c>
      <c r="I45" s="210">
        <v>101.5</v>
      </c>
      <c r="J45" s="210">
        <v>101</v>
      </c>
      <c r="K45" s="210">
        <v>70.2</v>
      </c>
      <c r="L45" s="210">
        <v>101.4</v>
      </c>
    </row>
    <row r="46" spans="2:12" x14ac:dyDescent="0.2">
      <c r="B46" s="180" t="s">
        <v>632</v>
      </c>
      <c r="C46" s="209">
        <v>99.3</v>
      </c>
      <c r="D46" s="210">
        <v>102.5</v>
      </c>
      <c r="E46" s="210">
        <v>97.8</v>
      </c>
      <c r="F46" s="210">
        <v>100.8</v>
      </c>
      <c r="G46" s="210">
        <v>99.9</v>
      </c>
      <c r="H46" s="210">
        <v>94.8</v>
      </c>
      <c r="I46" s="210">
        <v>114.2</v>
      </c>
      <c r="J46" s="210">
        <v>99.1</v>
      </c>
      <c r="K46" s="210">
        <v>90.1</v>
      </c>
      <c r="L46" s="210">
        <v>94</v>
      </c>
    </row>
    <row r="47" spans="2:12" x14ac:dyDescent="0.2">
      <c r="B47" s="180" t="s">
        <v>633</v>
      </c>
      <c r="C47" s="211">
        <v>100</v>
      </c>
      <c r="D47" s="212">
        <v>100</v>
      </c>
      <c r="E47" s="212">
        <v>100</v>
      </c>
      <c r="F47" s="212">
        <v>100</v>
      </c>
      <c r="G47" s="212">
        <v>100</v>
      </c>
      <c r="H47" s="212">
        <v>100</v>
      </c>
      <c r="I47" s="212">
        <v>100</v>
      </c>
      <c r="J47" s="212">
        <v>100</v>
      </c>
      <c r="K47" s="212">
        <v>100</v>
      </c>
      <c r="L47" s="212">
        <v>100</v>
      </c>
    </row>
    <row r="48" spans="2:12" x14ac:dyDescent="0.2">
      <c r="B48" s="182" t="s">
        <v>634</v>
      </c>
      <c r="C48" s="213">
        <v>99.8</v>
      </c>
      <c r="D48" s="214">
        <v>98.3</v>
      </c>
      <c r="E48" s="214">
        <v>99.4</v>
      </c>
      <c r="F48" s="214">
        <v>99.4</v>
      </c>
      <c r="G48" s="214">
        <v>108.1</v>
      </c>
      <c r="H48" s="214">
        <v>98.3</v>
      </c>
      <c r="I48" s="214">
        <v>87.2</v>
      </c>
      <c r="J48" s="214">
        <v>125.8</v>
      </c>
      <c r="K48" s="214">
        <v>105.9</v>
      </c>
      <c r="L48" s="214">
        <v>101.9</v>
      </c>
    </row>
    <row r="49" spans="2:12" x14ac:dyDescent="0.2">
      <c r="C49" s="211"/>
      <c r="D49" s="212"/>
      <c r="E49" s="212"/>
      <c r="F49" s="212"/>
      <c r="G49" s="212"/>
      <c r="H49" s="212"/>
      <c r="I49" s="212"/>
      <c r="J49" s="212"/>
      <c r="K49" s="212"/>
      <c r="L49" s="212"/>
    </row>
    <row r="50" spans="2:12" x14ac:dyDescent="0.2">
      <c r="B50" s="180" t="s">
        <v>635</v>
      </c>
      <c r="C50" s="221">
        <v>83.6</v>
      </c>
      <c r="D50" s="222">
        <v>84</v>
      </c>
      <c r="E50" s="222">
        <v>87</v>
      </c>
      <c r="F50" s="222">
        <v>84.7</v>
      </c>
      <c r="G50" s="222">
        <v>78</v>
      </c>
      <c r="H50" s="222">
        <v>91.5</v>
      </c>
      <c r="I50" s="222">
        <v>76.7</v>
      </c>
      <c r="J50" s="222">
        <v>90.1</v>
      </c>
      <c r="K50" s="222">
        <v>77.099999999999994</v>
      </c>
      <c r="L50" s="222">
        <v>82.5</v>
      </c>
    </row>
    <row r="51" spans="2:12" x14ac:dyDescent="0.2">
      <c r="B51" s="180" t="s">
        <v>573</v>
      </c>
      <c r="C51" s="221">
        <v>81.400000000000006</v>
      </c>
      <c r="D51" s="222">
        <v>82.4</v>
      </c>
      <c r="E51" s="222">
        <v>90</v>
      </c>
      <c r="F51" s="222">
        <v>82.8</v>
      </c>
      <c r="G51" s="222">
        <v>78.900000000000006</v>
      </c>
      <c r="H51" s="222">
        <v>84.5</v>
      </c>
      <c r="I51" s="222">
        <v>75.7</v>
      </c>
      <c r="J51" s="222">
        <v>91.9</v>
      </c>
      <c r="K51" s="222">
        <v>80.3</v>
      </c>
      <c r="L51" s="222">
        <v>79.099999999999994</v>
      </c>
    </row>
    <row r="52" spans="2:12" x14ac:dyDescent="0.2">
      <c r="B52" s="180" t="s">
        <v>574</v>
      </c>
      <c r="C52" s="221">
        <v>89.1</v>
      </c>
      <c r="D52" s="222">
        <v>85.3</v>
      </c>
      <c r="E52" s="222">
        <v>88.3</v>
      </c>
      <c r="F52" s="222">
        <v>83.8</v>
      </c>
      <c r="G52" s="222">
        <v>99.1</v>
      </c>
      <c r="H52" s="222">
        <v>94.4</v>
      </c>
      <c r="I52" s="222">
        <v>76.8</v>
      </c>
      <c r="J52" s="222">
        <v>96.2</v>
      </c>
      <c r="K52" s="222">
        <v>91.1</v>
      </c>
      <c r="L52" s="222">
        <v>95.6</v>
      </c>
    </row>
    <row r="53" spans="2:12" x14ac:dyDescent="0.2">
      <c r="C53" s="211"/>
      <c r="D53" s="212"/>
      <c r="E53" s="212"/>
      <c r="F53" s="212"/>
      <c r="G53" s="212"/>
      <c r="H53" s="212"/>
      <c r="I53" s="212"/>
      <c r="J53" s="212"/>
      <c r="K53" s="212"/>
      <c r="L53" s="212"/>
    </row>
    <row r="54" spans="2:12" x14ac:dyDescent="0.2">
      <c r="B54" s="180" t="s">
        <v>575</v>
      </c>
      <c r="C54" s="221">
        <v>83.5</v>
      </c>
      <c r="D54" s="222">
        <v>84.8</v>
      </c>
      <c r="E54" s="222">
        <v>89.8</v>
      </c>
      <c r="F54" s="222">
        <v>84.9</v>
      </c>
      <c r="G54" s="222">
        <v>78.900000000000006</v>
      </c>
      <c r="H54" s="222">
        <v>84</v>
      </c>
      <c r="I54" s="222">
        <v>80.5</v>
      </c>
      <c r="J54" s="222">
        <v>96.8</v>
      </c>
      <c r="K54" s="222">
        <v>77</v>
      </c>
      <c r="L54" s="222">
        <v>80.599999999999994</v>
      </c>
    </row>
    <row r="55" spans="2:12" x14ac:dyDescent="0.2">
      <c r="B55" s="180" t="s">
        <v>576</v>
      </c>
      <c r="C55" s="221">
        <v>80.8</v>
      </c>
      <c r="D55" s="222">
        <v>81</v>
      </c>
      <c r="E55" s="222">
        <v>84.8</v>
      </c>
      <c r="F55" s="222">
        <v>81.8</v>
      </c>
      <c r="G55" s="222">
        <v>78.8</v>
      </c>
      <c r="H55" s="222">
        <v>83.1</v>
      </c>
      <c r="I55" s="222">
        <v>73.900000000000006</v>
      </c>
      <c r="J55" s="222">
        <v>95.9</v>
      </c>
      <c r="K55" s="222">
        <v>79.3</v>
      </c>
      <c r="L55" s="222">
        <v>80.099999999999994</v>
      </c>
    </row>
    <row r="56" spans="2:12" x14ac:dyDescent="0.2">
      <c r="B56" s="180" t="s">
        <v>577</v>
      </c>
      <c r="C56" s="215">
        <v>137.9</v>
      </c>
      <c r="D56" s="222">
        <v>128.30000000000001</v>
      </c>
      <c r="E56" s="222">
        <v>93.1</v>
      </c>
      <c r="F56" s="222">
        <v>126.2</v>
      </c>
      <c r="G56" s="222">
        <v>227.7</v>
      </c>
      <c r="H56" s="222">
        <v>149.1</v>
      </c>
      <c r="I56" s="222">
        <v>80.599999999999994</v>
      </c>
      <c r="J56" s="222">
        <v>272.8</v>
      </c>
      <c r="K56" s="222">
        <v>231.7</v>
      </c>
      <c r="L56" s="222">
        <v>154.30000000000001</v>
      </c>
    </row>
    <row r="57" spans="2:12" x14ac:dyDescent="0.2">
      <c r="C57" s="211"/>
      <c r="D57" s="212"/>
      <c r="E57" s="212"/>
      <c r="F57" s="212"/>
      <c r="G57" s="212"/>
      <c r="H57" s="212"/>
      <c r="I57" s="212"/>
      <c r="J57" s="212"/>
      <c r="K57" s="212"/>
      <c r="L57" s="212"/>
    </row>
    <row r="58" spans="2:12" x14ac:dyDescent="0.2">
      <c r="B58" s="180" t="s">
        <v>477</v>
      </c>
      <c r="C58" s="221">
        <v>118.4</v>
      </c>
      <c r="D58" s="222">
        <v>122.3</v>
      </c>
      <c r="E58" s="216">
        <v>116.3</v>
      </c>
      <c r="F58" s="222">
        <v>131</v>
      </c>
      <c r="G58" s="222">
        <v>85.7</v>
      </c>
      <c r="H58" s="222">
        <v>99.4</v>
      </c>
      <c r="I58" s="222">
        <v>137.5</v>
      </c>
      <c r="J58" s="216">
        <v>97.5</v>
      </c>
      <c r="K58" s="222">
        <v>78.5</v>
      </c>
      <c r="L58" s="222">
        <v>111</v>
      </c>
    </row>
    <row r="59" spans="2:12" x14ac:dyDescent="0.2">
      <c r="B59" s="180" t="s">
        <v>578</v>
      </c>
      <c r="C59" s="221">
        <v>88.9</v>
      </c>
      <c r="D59" s="222">
        <v>91.3</v>
      </c>
      <c r="E59" s="222">
        <v>119.8</v>
      </c>
      <c r="F59" s="222">
        <v>94.4</v>
      </c>
      <c r="G59" s="222">
        <v>79.099999999999994</v>
      </c>
      <c r="H59" s="222">
        <v>82.6</v>
      </c>
      <c r="I59" s="222">
        <v>79.099999999999994</v>
      </c>
      <c r="J59" s="222">
        <v>97.5</v>
      </c>
      <c r="K59" s="222">
        <v>78.599999999999994</v>
      </c>
      <c r="L59" s="222">
        <v>83.9</v>
      </c>
    </row>
    <row r="60" spans="2:12" x14ac:dyDescent="0.2">
      <c r="B60" s="180" t="s">
        <v>579</v>
      </c>
      <c r="C60" s="221">
        <v>81.099999999999994</v>
      </c>
      <c r="D60" s="222">
        <v>80</v>
      </c>
      <c r="E60" s="222">
        <v>89.1</v>
      </c>
      <c r="F60" s="222">
        <v>80.099999999999994</v>
      </c>
      <c r="G60" s="222">
        <v>82.5</v>
      </c>
      <c r="H60" s="222">
        <v>79.3</v>
      </c>
      <c r="I60" s="222">
        <v>71.900000000000006</v>
      </c>
      <c r="J60" s="222">
        <v>96.2</v>
      </c>
      <c r="K60" s="222">
        <v>79.400000000000006</v>
      </c>
      <c r="L60" s="222">
        <v>82.6</v>
      </c>
    </row>
    <row r="61" spans="2:12" x14ac:dyDescent="0.2">
      <c r="C61" s="211"/>
      <c r="D61" s="212"/>
      <c r="E61" s="212"/>
      <c r="F61" s="212"/>
      <c r="G61" s="212"/>
      <c r="H61" s="212"/>
      <c r="I61" s="212"/>
      <c r="J61" s="212"/>
      <c r="K61" s="212"/>
      <c r="L61" s="212"/>
    </row>
    <row r="62" spans="2:12" x14ac:dyDescent="0.2">
      <c r="B62" s="180" t="s">
        <v>478</v>
      </c>
      <c r="C62" s="221">
        <v>81.3</v>
      </c>
      <c r="D62" s="222">
        <v>80.400000000000006</v>
      </c>
      <c r="E62" s="222">
        <v>92</v>
      </c>
      <c r="F62" s="222">
        <v>80.599999999999994</v>
      </c>
      <c r="G62" s="222">
        <v>80.8</v>
      </c>
      <c r="H62" s="222">
        <v>79.900000000000006</v>
      </c>
      <c r="I62" s="222">
        <v>71.599999999999994</v>
      </c>
      <c r="J62" s="222">
        <v>92.3</v>
      </c>
      <c r="K62" s="222">
        <v>79.8</v>
      </c>
      <c r="L62" s="222">
        <v>82.6</v>
      </c>
    </row>
    <row r="63" spans="2:12" x14ac:dyDescent="0.2">
      <c r="B63" s="180" t="s">
        <v>580</v>
      </c>
      <c r="C63" s="221">
        <v>82.1</v>
      </c>
      <c r="D63" s="222">
        <v>80.900000000000006</v>
      </c>
      <c r="E63" s="222">
        <v>91.7</v>
      </c>
      <c r="F63" s="222">
        <v>79.099999999999994</v>
      </c>
      <c r="G63" s="222">
        <v>82.1</v>
      </c>
      <c r="H63" s="222">
        <v>81.8</v>
      </c>
      <c r="I63" s="222">
        <v>72.099999999999994</v>
      </c>
      <c r="J63" s="222">
        <v>95.9</v>
      </c>
      <c r="K63" s="222">
        <v>79.8</v>
      </c>
      <c r="L63" s="222">
        <v>83.6</v>
      </c>
    </row>
    <row r="64" spans="2:12" x14ac:dyDescent="0.2">
      <c r="B64" s="180" t="s">
        <v>581</v>
      </c>
      <c r="C64" s="221">
        <v>191</v>
      </c>
      <c r="D64" s="222">
        <v>180.2</v>
      </c>
      <c r="E64" s="222">
        <v>151.19999999999999</v>
      </c>
      <c r="F64" s="222">
        <v>184.6</v>
      </c>
      <c r="G64" s="222">
        <v>247.9</v>
      </c>
      <c r="H64" s="222">
        <v>170.7</v>
      </c>
      <c r="I64" s="222">
        <v>150.30000000000001</v>
      </c>
      <c r="J64" s="222">
        <v>288.8</v>
      </c>
      <c r="K64" s="222">
        <v>239.9</v>
      </c>
      <c r="L64" s="222">
        <v>208.2</v>
      </c>
    </row>
    <row r="65" spans="1:12" ht="18" thickBot="1" x14ac:dyDescent="0.25">
      <c r="B65" s="184"/>
      <c r="C65" s="206"/>
      <c r="D65" s="207"/>
      <c r="E65" s="207"/>
      <c r="F65" s="207"/>
      <c r="G65" s="207"/>
      <c r="H65" s="207"/>
      <c r="I65" s="207"/>
      <c r="J65" s="207"/>
      <c r="K65" s="207"/>
      <c r="L65" s="207"/>
    </row>
    <row r="66" spans="1:12" x14ac:dyDescent="0.2">
      <c r="B66" s="208"/>
      <c r="C66" s="180" t="s">
        <v>620</v>
      </c>
      <c r="D66" s="208"/>
      <c r="E66" s="208"/>
      <c r="F66" s="208"/>
      <c r="G66" s="208"/>
      <c r="H66" s="208"/>
      <c r="I66" s="208"/>
      <c r="J66" s="208"/>
      <c r="K66" s="208"/>
      <c r="L66" s="208"/>
    </row>
    <row r="67" spans="1:12" x14ac:dyDescent="0.2">
      <c r="A67" s="180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</row>
  </sheetData>
  <phoneticPr fontId="2"/>
  <pageMargins left="0.43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100" workbookViewId="0">
      <selection activeCell="C38" sqref="C38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3" width="10.875" style="2"/>
    <col min="4" max="4" width="13.375" style="2" customWidth="1"/>
    <col min="5" max="6" width="10.875" style="2"/>
    <col min="7" max="7" width="12.125" style="2" customWidth="1"/>
    <col min="8" max="8" width="10.875" style="2"/>
    <col min="9" max="10" width="10.875" style="2" customWidth="1"/>
    <col min="11" max="11" width="12.125" style="2" customWidth="1"/>
    <col min="12" max="12" width="10.875" style="2" customWidth="1"/>
    <col min="13" max="256" width="10.875" style="2"/>
    <col min="257" max="257" width="13.375" style="2" customWidth="1"/>
    <col min="258" max="258" width="18.375" style="2" customWidth="1"/>
    <col min="259" max="259" width="10.875" style="2"/>
    <col min="260" max="260" width="13.375" style="2" customWidth="1"/>
    <col min="261" max="262" width="10.875" style="2"/>
    <col min="263" max="263" width="12.125" style="2" customWidth="1"/>
    <col min="264" max="264" width="10.875" style="2"/>
    <col min="265" max="266" width="10.875" style="2" customWidth="1"/>
    <col min="267" max="267" width="12.125" style="2" customWidth="1"/>
    <col min="268" max="268" width="10.875" style="2" customWidth="1"/>
    <col min="269" max="512" width="10.875" style="2"/>
    <col min="513" max="513" width="13.375" style="2" customWidth="1"/>
    <col min="514" max="514" width="18.375" style="2" customWidth="1"/>
    <col min="515" max="515" width="10.875" style="2"/>
    <col min="516" max="516" width="13.375" style="2" customWidth="1"/>
    <col min="517" max="518" width="10.875" style="2"/>
    <col min="519" max="519" width="12.125" style="2" customWidth="1"/>
    <col min="520" max="520" width="10.875" style="2"/>
    <col min="521" max="522" width="10.875" style="2" customWidth="1"/>
    <col min="523" max="523" width="12.125" style="2" customWidth="1"/>
    <col min="524" max="524" width="10.875" style="2" customWidth="1"/>
    <col min="525" max="768" width="10.875" style="2"/>
    <col min="769" max="769" width="13.375" style="2" customWidth="1"/>
    <col min="770" max="770" width="18.375" style="2" customWidth="1"/>
    <col min="771" max="771" width="10.875" style="2"/>
    <col min="772" max="772" width="13.375" style="2" customWidth="1"/>
    <col min="773" max="774" width="10.875" style="2"/>
    <col min="775" max="775" width="12.125" style="2" customWidth="1"/>
    <col min="776" max="776" width="10.875" style="2"/>
    <col min="777" max="778" width="10.875" style="2" customWidth="1"/>
    <col min="779" max="779" width="12.125" style="2" customWidth="1"/>
    <col min="780" max="780" width="10.875" style="2" customWidth="1"/>
    <col min="781" max="1024" width="10.875" style="2"/>
    <col min="1025" max="1025" width="13.375" style="2" customWidth="1"/>
    <col min="1026" max="1026" width="18.375" style="2" customWidth="1"/>
    <col min="1027" max="1027" width="10.875" style="2"/>
    <col min="1028" max="1028" width="13.375" style="2" customWidth="1"/>
    <col min="1029" max="1030" width="10.875" style="2"/>
    <col min="1031" max="1031" width="12.125" style="2" customWidth="1"/>
    <col min="1032" max="1032" width="10.875" style="2"/>
    <col min="1033" max="1034" width="10.875" style="2" customWidth="1"/>
    <col min="1035" max="1035" width="12.125" style="2" customWidth="1"/>
    <col min="1036" max="1036" width="10.875" style="2" customWidth="1"/>
    <col min="1037" max="1280" width="10.875" style="2"/>
    <col min="1281" max="1281" width="13.375" style="2" customWidth="1"/>
    <col min="1282" max="1282" width="18.375" style="2" customWidth="1"/>
    <col min="1283" max="1283" width="10.875" style="2"/>
    <col min="1284" max="1284" width="13.375" style="2" customWidth="1"/>
    <col min="1285" max="1286" width="10.875" style="2"/>
    <col min="1287" max="1287" width="12.125" style="2" customWidth="1"/>
    <col min="1288" max="1288" width="10.875" style="2"/>
    <col min="1289" max="1290" width="10.875" style="2" customWidth="1"/>
    <col min="1291" max="1291" width="12.125" style="2" customWidth="1"/>
    <col min="1292" max="1292" width="10.875" style="2" customWidth="1"/>
    <col min="1293" max="1536" width="10.875" style="2"/>
    <col min="1537" max="1537" width="13.375" style="2" customWidth="1"/>
    <col min="1538" max="1538" width="18.375" style="2" customWidth="1"/>
    <col min="1539" max="1539" width="10.875" style="2"/>
    <col min="1540" max="1540" width="13.375" style="2" customWidth="1"/>
    <col min="1541" max="1542" width="10.875" style="2"/>
    <col min="1543" max="1543" width="12.125" style="2" customWidth="1"/>
    <col min="1544" max="1544" width="10.875" style="2"/>
    <col min="1545" max="1546" width="10.875" style="2" customWidth="1"/>
    <col min="1547" max="1547" width="12.125" style="2" customWidth="1"/>
    <col min="1548" max="1548" width="10.875" style="2" customWidth="1"/>
    <col min="1549" max="1792" width="10.875" style="2"/>
    <col min="1793" max="1793" width="13.375" style="2" customWidth="1"/>
    <col min="1794" max="1794" width="18.375" style="2" customWidth="1"/>
    <col min="1795" max="1795" width="10.875" style="2"/>
    <col min="1796" max="1796" width="13.375" style="2" customWidth="1"/>
    <col min="1797" max="1798" width="10.875" style="2"/>
    <col min="1799" max="1799" width="12.125" style="2" customWidth="1"/>
    <col min="1800" max="1800" width="10.875" style="2"/>
    <col min="1801" max="1802" width="10.875" style="2" customWidth="1"/>
    <col min="1803" max="1803" width="12.125" style="2" customWidth="1"/>
    <col min="1804" max="1804" width="10.875" style="2" customWidth="1"/>
    <col min="1805" max="2048" width="10.875" style="2"/>
    <col min="2049" max="2049" width="13.375" style="2" customWidth="1"/>
    <col min="2050" max="2050" width="18.375" style="2" customWidth="1"/>
    <col min="2051" max="2051" width="10.875" style="2"/>
    <col min="2052" max="2052" width="13.375" style="2" customWidth="1"/>
    <col min="2053" max="2054" width="10.875" style="2"/>
    <col min="2055" max="2055" width="12.125" style="2" customWidth="1"/>
    <col min="2056" max="2056" width="10.875" style="2"/>
    <col min="2057" max="2058" width="10.875" style="2" customWidth="1"/>
    <col min="2059" max="2059" width="12.125" style="2" customWidth="1"/>
    <col min="2060" max="2060" width="10.875" style="2" customWidth="1"/>
    <col min="2061" max="2304" width="10.875" style="2"/>
    <col min="2305" max="2305" width="13.375" style="2" customWidth="1"/>
    <col min="2306" max="2306" width="18.375" style="2" customWidth="1"/>
    <col min="2307" max="2307" width="10.875" style="2"/>
    <col min="2308" max="2308" width="13.375" style="2" customWidth="1"/>
    <col min="2309" max="2310" width="10.875" style="2"/>
    <col min="2311" max="2311" width="12.125" style="2" customWidth="1"/>
    <col min="2312" max="2312" width="10.875" style="2"/>
    <col min="2313" max="2314" width="10.875" style="2" customWidth="1"/>
    <col min="2315" max="2315" width="12.125" style="2" customWidth="1"/>
    <col min="2316" max="2316" width="10.875" style="2" customWidth="1"/>
    <col min="2317" max="2560" width="10.875" style="2"/>
    <col min="2561" max="2561" width="13.375" style="2" customWidth="1"/>
    <col min="2562" max="2562" width="18.375" style="2" customWidth="1"/>
    <col min="2563" max="2563" width="10.875" style="2"/>
    <col min="2564" max="2564" width="13.375" style="2" customWidth="1"/>
    <col min="2565" max="2566" width="10.875" style="2"/>
    <col min="2567" max="2567" width="12.125" style="2" customWidth="1"/>
    <col min="2568" max="2568" width="10.875" style="2"/>
    <col min="2569" max="2570" width="10.875" style="2" customWidth="1"/>
    <col min="2571" max="2571" width="12.125" style="2" customWidth="1"/>
    <col min="2572" max="2572" width="10.875" style="2" customWidth="1"/>
    <col min="2573" max="2816" width="10.875" style="2"/>
    <col min="2817" max="2817" width="13.375" style="2" customWidth="1"/>
    <col min="2818" max="2818" width="18.375" style="2" customWidth="1"/>
    <col min="2819" max="2819" width="10.875" style="2"/>
    <col min="2820" max="2820" width="13.375" style="2" customWidth="1"/>
    <col min="2821" max="2822" width="10.875" style="2"/>
    <col min="2823" max="2823" width="12.125" style="2" customWidth="1"/>
    <col min="2824" max="2824" width="10.875" style="2"/>
    <col min="2825" max="2826" width="10.875" style="2" customWidth="1"/>
    <col min="2827" max="2827" width="12.125" style="2" customWidth="1"/>
    <col min="2828" max="2828" width="10.875" style="2" customWidth="1"/>
    <col min="2829" max="3072" width="10.875" style="2"/>
    <col min="3073" max="3073" width="13.375" style="2" customWidth="1"/>
    <col min="3074" max="3074" width="18.375" style="2" customWidth="1"/>
    <col min="3075" max="3075" width="10.875" style="2"/>
    <col min="3076" max="3076" width="13.375" style="2" customWidth="1"/>
    <col min="3077" max="3078" width="10.875" style="2"/>
    <col min="3079" max="3079" width="12.125" style="2" customWidth="1"/>
    <col min="3080" max="3080" width="10.875" style="2"/>
    <col min="3081" max="3082" width="10.875" style="2" customWidth="1"/>
    <col min="3083" max="3083" width="12.125" style="2" customWidth="1"/>
    <col min="3084" max="3084" width="10.875" style="2" customWidth="1"/>
    <col min="3085" max="3328" width="10.875" style="2"/>
    <col min="3329" max="3329" width="13.375" style="2" customWidth="1"/>
    <col min="3330" max="3330" width="18.375" style="2" customWidth="1"/>
    <col min="3331" max="3331" width="10.875" style="2"/>
    <col min="3332" max="3332" width="13.375" style="2" customWidth="1"/>
    <col min="3333" max="3334" width="10.875" style="2"/>
    <col min="3335" max="3335" width="12.125" style="2" customWidth="1"/>
    <col min="3336" max="3336" width="10.875" style="2"/>
    <col min="3337" max="3338" width="10.875" style="2" customWidth="1"/>
    <col min="3339" max="3339" width="12.125" style="2" customWidth="1"/>
    <col min="3340" max="3340" width="10.875" style="2" customWidth="1"/>
    <col min="3341" max="3584" width="10.875" style="2"/>
    <col min="3585" max="3585" width="13.375" style="2" customWidth="1"/>
    <col min="3586" max="3586" width="18.375" style="2" customWidth="1"/>
    <col min="3587" max="3587" width="10.875" style="2"/>
    <col min="3588" max="3588" width="13.375" style="2" customWidth="1"/>
    <col min="3589" max="3590" width="10.875" style="2"/>
    <col min="3591" max="3591" width="12.125" style="2" customWidth="1"/>
    <col min="3592" max="3592" width="10.875" style="2"/>
    <col min="3593" max="3594" width="10.875" style="2" customWidth="1"/>
    <col min="3595" max="3595" width="12.125" style="2" customWidth="1"/>
    <col min="3596" max="3596" width="10.875" style="2" customWidth="1"/>
    <col min="3597" max="3840" width="10.875" style="2"/>
    <col min="3841" max="3841" width="13.375" style="2" customWidth="1"/>
    <col min="3842" max="3842" width="18.375" style="2" customWidth="1"/>
    <col min="3843" max="3843" width="10.875" style="2"/>
    <col min="3844" max="3844" width="13.375" style="2" customWidth="1"/>
    <col min="3845" max="3846" width="10.875" style="2"/>
    <col min="3847" max="3847" width="12.125" style="2" customWidth="1"/>
    <col min="3848" max="3848" width="10.875" style="2"/>
    <col min="3849" max="3850" width="10.875" style="2" customWidth="1"/>
    <col min="3851" max="3851" width="12.125" style="2" customWidth="1"/>
    <col min="3852" max="3852" width="10.875" style="2" customWidth="1"/>
    <col min="3853" max="4096" width="10.875" style="2"/>
    <col min="4097" max="4097" width="13.375" style="2" customWidth="1"/>
    <col min="4098" max="4098" width="18.375" style="2" customWidth="1"/>
    <col min="4099" max="4099" width="10.875" style="2"/>
    <col min="4100" max="4100" width="13.375" style="2" customWidth="1"/>
    <col min="4101" max="4102" width="10.875" style="2"/>
    <col min="4103" max="4103" width="12.125" style="2" customWidth="1"/>
    <col min="4104" max="4104" width="10.875" style="2"/>
    <col min="4105" max="4106" width="10.875" style="2" customWidth="1"/>
    <col min="4107" max="4107" width="12.125" style="2" customWidth="1"/>
    <col min="4108" max="4108" width="10.875" style="2" customWidth="1"/>
    <col min="4109" max="4352" width="10.875" style="2"/>
    <col min="4353" max="4353" width="13.375" style="2" customWidth="1"/>
    <col min="4354" max="4354" width="18.375" style="2" customWidth="1"/>
    <col min="4355" max="4355" width="10.875" style="2"/>
    <col min="4356" max="4356" width="13.375" style="2" customWidth="1"/>
    <col min="4357" max="4358" width="10.875" style="2"/>
    <col min="4359" max="4359" width="12.125" style="2" customWidth="1"/>
    <col min="4360" max="4360" width="10.875" style="2"/>
    <col min="4361" max="4362" width="10.875" style="2" customWidth="1"/>
    <col min="4363" max="4363" width="12.125" style="2" customWidth="1"/>
    <col min="4364" max="4364" width="10.875" style="2" customWidth="1"/>
    <col min="4365" max="4608" width="10.875" style="2"/>
    <col min="4609" max="4609" width="13.375" style="2" customWidth="1"/>
    <col min="4610" max="4610" width="18.375" style="2" customWidth="1"/>
    <col min="4611" max="4611" width="10.875" style="2"/>
    <col min="4612" max="4612" width="13.375" style="2" customWidth="1"/>
    <col min="4613" max="4614" width="10.875" style="2"/>
    <col min="4615" max="4615" width="12.125" style="2" customWidth="1"/>
    <col min="4616" max="4616" width="10.875" style="2"/>
    <col min="4617" max="4618" width="10.875" style="2" customWidth="1"/>
    <col min="4619" max="4619" width="12.125" style="2" customWidth="1"/>
    <col min="4620" max="4620" width="10.875" style="2" customWidth="1"/>
    <col min="4621" max="4864" width="10.875" style="2"/>
    <col min="4865" max="4865" width="13.375" style="2" customWidth="1"/>
    <col min="4866" max="4866" width="18.375" style="2" customWidth="1"/>
    <col min="4867" max="4867" width="10.875" style="2"/>
    <col min="4868" max="4868" width="13.375" style="2" customWidth="1"/>
    <col min="4869" max="4870" width="10.875" style="2"/>
    <col min="4871" max="4871" width="12.125" style="2" customWidth="1"/>
    <col min="4872" max="4872" width="10.875" style="2"/>
    <col min="4873" max="4874" width="10.875" style="2" customWidth="1"/>
    <col min="4875" max="4875" width="12.125" style="2" customWidth="1"/>
    <col min="4876" max="4876" width="10.875" style="2" customWidth="1"/>
    <col min="4877" max="5120" width="10.875" style="2"/>
    <col min="5121" max="5121" width="13.375" style="2" customWidth="1"/>
    <col min="5122" max="5122" width="18.375" style="2" customWidth="1"/>
    <col min="5123" max="5123" width="10.875" style="2"/>
    <col min="5124" max="5124" width="13.375" style="2" customWidth="1"/>
    <col min="5125" max="5126" width="10.875" style="2"/>
    <col min="5127" max="5127" width="12.125" style="2" customWidth="1"/>
    <col min="5128" max="5128" width="10.875" style="2"/>
    <col min="5129" max="5130" width="10.875" style="2" customWidth="1"/>
    <col min="5131" max="5131" width="12.125" style="2" customWidth="1"/>
    <col min="5132" max="5132" width="10.875" style="2" customWidth="1"/>
    <col min="5133" max="5376" width="10.875" style="2"/>
    <col min="5377" max="5377" width="13.375" style="2" customWidth="1"/>
    <col min="5378" max="5378" width="18.375" style="2" customWidth="1"/>
    <col min="5379" max="5379" width="10.875" style="2"/>
    <col min="5380" max="5380" width="13.375" style="2" customWidth="1"/>
    <col min="5381" max="5382" width="10.875" style="2"/>
    <col min="5383" max="5383" width="12.125" style="2" customWidth="1"/>
    <col min="5384" max="5384" width="10.875" style="2"/>
    <col min="5385" max="5386" width="10.875" style="2" customWidth="1"/>
    <col min="5387" max="5387" width="12.125" style="2" customWidth="1"/>
    <col min="5388" max="5388" width="10.875" style="2" customWidth="1"/>
    <col min="5389" max="5632" width="10.875" style="2"/>
    <col min="5633" max="5633" width="13.375" style="2" customWidth="1"/>
    <col min="5634" max="5634" width="18.375" style="2" customWidth="1"/>
    <col min="5635" max="5635" width="10.875" style="2"/>
    <col min="5636" max="5636" width="13.375" style="2" customWidth="1"/>
    <col min="5637" max="5638" width="10.875" style="2"/>
    <col min="5639" max="5639" width="12.125" style="2" customWidth="1"/>
    <col min="5640" max="5640" width="10.875" style="2"/>
    <col min="5641" max="5642" width="10.875" style="2" customWidth="1"/>
    <col min="5643" max="5643" width="12.125" style="2" customWidth="1"/>
    <col min="5644" max="5644" width="10.875" style="2" customWidth="1"/>
    <col min="5645" max="5888" width="10.875" style="2"/>
    <col min="5889" max="5889" width="13.375" style="2" customWidth="1"/>
    <col min="5890" max="5890" width="18.375" style="2" customWidth="1"/>
    <col min="5891" max="5891" width="10.875" style="2"/>
    <col min="5892" max="5892" width="13.375" style="2" customWidth="1"/>
    <col min="5893" max="5894" width="10.875" style="2"/>
    <col min="5895" max="5895" width="12.125" style="2" customWidth="1"/>
    <col min="5896" max="5896" width="10.875" style="2"/>
    <col min="5897" max="5898" width="10.875" style="2" customWidth="1"/>
    <col min="5899" max="5899" width="12.125" style="2" customWidth="1"/>
    <col min="5900" max="5900" width="10.875" style="2" customWidth="1"/>
    <col min="5901" max="6144" width="10.875" style="2"/>
    <col min="6145" max="6145" width="13.375" style="2" customWidth="1"/>
    <col min="6146" max="6146" width="18.375" style="2" customWidth="1"/>
    <col min="6147" max="6147" width="10.875" style="2"/>
    <col min="6148" max="6148" width="13.375" style="2" customWidth="1"/>
    <col min="6149" max="6150" width="10.875" style="2"/>
    <col min="6151" max="6151" width="12.125" style="2" customWidth="1"/>
    <col min="6152" max="6152" width="10.875" style="2"/>
    <col min="6153" max="6154" width="10.875" style="2" customWidth="1"/>
    <col min="6155" max="6155" width="12.125" style="2" customWidth="1"/>
    <col min="6156" max="6156" width="10.875" style="2" customWidth="1"/>
    <col min="6157" max="6400" width="10.875" style="2"/>
    <col min="6401" max="6401" width="13.375" style="2" customWidth="1"/>
    <col min="6402" max="6402" width="18.375" style="2" customWidth="1"/>
    <col min="6403" max="6403" width="10.875" style="2"/>
    <col min="6404" max="6404" width="13.375" style="2" customWidth="1"/>
    <col min="6405" max="6406" width="10.875" style="2"/>
    <col min="6407" max="6407" width="12.125" style="2" customWidth="1"/>
    <col min="6408" max="6408" width="10.875" style="2"/>
    <col min="6409" max="6410" width="10.875" style="2" customWidth="1"/>
    <col min="6411" max="6411" width="12.125" style="2" customWidth="1"/>
    <col min="6412" max="6412" width="10.875" style="2" customWidth="1"/>
    <col min="6413" max="6656" width="10.875" style="2"/>
    <col min="6657" max="6657" width="13.375" style="2" customWidth="1"/>
    <col min="6658" max="6658" width="18.375" style="2" customWidth="1"/>
    <col min="6659" max="6659" width="10.875" style="2"/>
    <col min="6660" max="6660" width="13.375" style="2" customWidth="1"/>
    <col min="6661" max="6662" width="10.875" style="2"/>
    <col min="6663" max="6663" width="12.125" style="2" customWidth="1"/>
    <col min="6664" max="6664" width="10.875" style="2"/>
    <col min="6665" max="6666" width="10.875" style="2" customWidth="1"/>
    <col min="6667" max="6667" width="12.125" style="2" customWidth="1"/>
    <col min="6668" max="6668" width="10.875" style="2" customWidth="1"/>
    <col min="6669" max="6912" width="10.875" style="2"/>
    <col min="6913" max="6913" width="13.375" style="2" customWidth="1"/>
    <col min="6914" max="6914" width="18.375" style="2" customWidth="1"/>
    <col min="6915" max="6915" width="10.875" style="2"/>
    <col min="6916" max="6916" width="13.375" style="2" customWidth="1"/>
    <col min="6917" max="6918" width="10.875" style="2"/>
    <col min="6919" max="6919" width="12.125" style="2" customWidth="1"/>
    <col min="6920" max="6920" width="10.875" style="2"/>
    <col min="6921" max="6922" width="10.875" style="2" customWidth="1"/>
    <col min="6923" max="6923" width="12.125" style="2" customWidth="1"/>
    <col min="6924" max="6924" width="10.875" style="2" customWidth="1"/>
    <col min="6925" max="7168" width="10.875" style="2"/>
    <col min="7169" max="7169" width="13.375" style="2" customWidth="1"/>
    <col min="7170" max="7170" width="18.375" style="2" customWidth="1"/>
    <col min="7171" max="7171" width="10.875" style="2"/>
    <col min="7172" max="7172" width="13.375" style="2" customWidth="1"/>
    <col min="7173" max="7174" width="10.875" style="2"/>
    <col min="7175" max="7175" width="12.125" style="2" customWidth="1"/>
    <col min="7176" max="7176" width="10.875" style="2"/>
    <col min="7177" max="7178" width="10.875" style="2" customWidth="1"/>
    <col min="7179" max="7179" width="12.125" style="2" customWidth="1"/>
    <col min="7180" max="7180" width="10.875" style="2" customWidth="1"/>
    <col min="7181" max="7424" width="10.875" style="2"/>
    <col min="7425" max="7425" width="13.375" style="2" customWidth="1"/>
    <col min="7426" max="7426" width="18.375" style="2" customWidth="1"/>
    <col min="7427" max="7427" width="10.875" style="2"/>
    <col min="7428" max="7428" width="13.375" style="2" customWidth="1"/>
    <col min="7429" max="7430" width="10.875" style="2"/>
    <col min="7431" max="7431" width="12.125" style="2" customWidth="1"/>
    <col min="7432" max="7432" width="10.875" style="2"/>
    <col min="7433" max="7434" width="10.875" style="2" customWidth="1"/>
    <col min="7435" max="7435" width="12.125" style="2" customWidth="1"/>
    <col min="7436" max="7436" width="10.875" style="2" customWidth="1"/>
    <col min="7437" max="7680" width="10.875" style="2"/>
    <col min="7681" max="7681" width="13.375" style="2" customWidth="1"/>
    <col min="7682" max="7682" width="18.375" style="2" customWidth="1"/>
    <col min="7683" max="7683" width="10.875" style="2"/>
    <col min="7684" max="7684" width="13.375" style="2" customWidth="1"/>
    <col min="7685" max="7686" width="10.875" style="2"/>
    <col min="7687" max="7687" width="12.125" style="2" customWidth="1"/>
    <col min="7688" max="7688" width="10.875" style="2"/>
    <col min="7689" max="7690" width="10.875" style="2" customWidth="1"/>
    <col min="7691" max="7691" width="12.125" style="2" customWidth="1"/>
    <col min="7692" max="7692" width="10.875" style="2" customWidth="1"/>
    <col min="7693" max="7936" width="10.875" style="2"/>
    <col min="7937" max="7937" width="13.375" style="2" customWidth="1"/>
    <col min="7938" max="7938" width="18.375" style="2" customWidth="1"/>
    <col min="7939" max="7939" width="10.875" style="2"/>
    <col min="7940" max="7940" width="13.375" style="2" customWidth="1"/>
    <col min="7941" max="7942" width="10.875" style="2"/>
    <col min="7943" max="7943" width="12.125" style="2" customWidth="1"/>
    <col min="7944" max="7944" width="10.875" style="2"/>
    <col min="7945" max="7946" width="10.875" style="2" customWidth="1"/>
    <col min="7947" max="7947" width="12.125" style="2" customWidth="1"/>
    <col min="7948" max="7948" width="10.875" style="2" customWidth="1"/>
    <col min="7949" max="8192" width="10.875" style="2"/>
    <col min="8193" max="8193" width="13.375" style="2" customWidth="1"/>
    <col min="8194" max="8194" width="18.375" style="2" customWidth="1"/>
    <col min="8195" max="8195" width="10.875" style="2"/>
    <col min="8196" max="8196" width="13.375" style="2" customWidth="1"/>
    <col min="8197" max="8198" width="10.875" style="2"/>
    <col min="8199" max="8199" width="12.125" style="2" customWidth="1"/>
    <col min="8200" max="8200" width="10.875" style="2"/>
    <col min="8201" max="8202" width="10.875" style="2" customWidth="1"/>
    <col min="8203" max="8203" width="12.125" style="2" customWidth="1"/>
    <col min="8204" max="8204" width="10.875" style="2" customWidth="1"/>
    <col min="8205" max="8448" width="10.875" style="2"/>
    <col min="8449" max="8449" width="13.375" style="2" customWidth="1"/>
    <col min="8450" max="8450" width="18.375" style="2" customWidth="1"/>
    <col min="8451" max="8451" width="10.875" style="2"/>
    <col min="8452" max="8452" width="13.375" style="2" customWidth="1"/>
    <col min="8453" max="8454" width="10.875" style="2"/>
    <col min="8455" max="8455" width="12.125" style="2" customWidth="1"/>
    <col min="8456" max="8456" width="10.875" style="2"/>
    <col min="8457" max="8458" width="10.875" style="2" customWidth="1"/>
    <col min="8459" max="8459" width="12.125" style="2" customWidth="1"/>
    <col min="8460" max="8460" width="10.875" style="2" customWidth="1"/>
    <col min="8461" max="8704" width="10.875" style="2"/>
    <col min="8705" max="8705" width="13.375" style="2" customWidth="1"/>
    <col min="8706" max="8706" width="18.375" style="2" customWidth="1"/>
    <col min="8707" max="8707" width="10.875" style="2"/>
    <col min="8708" max="8708" width="13.375" style="2" customWidth="1"/>
    <col min="8709" max="8710" width="10.875" style="2"/>
    <col min="8711" max="8711" width="12.125" style="2" customWidth="1"/>
    <col min="8712" max="8712" width="10.875" style="2"/>
    <col min="8713" max="8714" width="10.875" style="2" customWidth="1"/>
    <col min="8715" max="8715" width="12.125" style="2" customWidth="1"/>
    <col min="8716" max="8716" width="10.875" style="2" customWidth="1"/>
    <col min="8717" max="8960" width="10.875" style="2"/>
    <col min="8961" max="8961" width="13.375" style="2" customWidth="1"/>
    <col min="8962" max="8962" width="18.375" style="2" customWidth="1"/>
    <col min="8963" max="8963" width="10.875" style="2"/>
    <col min="8964" max="8964" width="13.375" style="2" customWidth="1"/>
    <col min="8965" max="8966" width="10.875" style="2"/>
    <col min="8967" max="8967" width="12.125" style="2" customWidth="1"/>
    <col min="8968" max="8968" width="10.875" style="2"/>
    <col min="8969" max="8970" width="10.875" style="2" customWidth="1"/>
    <col min="8971" max="8971" width="12.125" style="2" customWidth="1"/>
    <col min="8972" max="8972" width="10.875" style="2" customWidth="1"/>
    <col min="8973" max="9216" width="10.875" style="2"/>
    <col min="9217" max="9217" width="13.375" style="2" customWidth="1"/>
    <col min="9218" max="9218" width="18.375" style="2" customWidth="1"/>
    <col min="9219" max="9219" width="10.875" style="2"/>
    <col min="9220" max="9220" width="13.375" style="2" customWidth="1"/>
    <col min="9221" max="9222" width="10.875" style="2"/>
    <col min="9223" max="9223" width="12.125" style="2" customWidth="1"/>
    <col min="9224" max="9224" width="10.875" style="2"/>
    <col min="9225" max="9226" width="10.875" style="2" customWidth="1"/>
    <col min="9227" max="9227" width="12.125" style="2" customWidth="1"/>
    <col min="9228" max="9228" width="10.875" style="2" customWidth="1"/>
    <col min="9229" max="9472" width="10.875" style="2"/>
    <col min="9473" max="9473" width="13.375" style="2" customWidth="1"/>
    <col min="9474" max="9474" width="18.375" style="2" customWidth="1"/>
    <col min="9475" max="9475" width="10.875" style="2"/>
    <col min="9476" max="9476" width="13.375" style="2" customWidth="1"/>
    <col min="9477" max="9478" width="10.875" style="2"/>
    <col min="9479" max="9479" width="12.125" style="2" customWidth="1"/>
    <col min="9480" max="9480" width="10.875" style="2"/>
    <col min="9481" max="9482" width="10.875" style="2" customWidth="1"/>
    <col min="9483" max="9483" width="12.125" style="2" customWidth="1"/>
    <col min="9484" max="9484" width="10.875" style="2" customWidth="1"/>
    <col min="9485" max="9728" width="10.875" style="2"/>
    <col min="9729" max="9729" width="13.375" style="2" customWidth="1"/>
    <col min="9730" max="9730" width="18.375" style="2" customWidth="1"/>
    <col min="9731" max="9731" width="10.875" style="2"/>
    <col min="9732" max="9732" width="13.375" style="2" customWidth="1"/>
    <col min="9733" max="9734" width="10.875" style="2"/>
    <col min="9735" max="9735" width="12.125" style="2" customWidth="1"/>
    <col min="9736" max="9736" width="10.875" style="2"/>
    <col min="9737" max="9738" width="10.875" style="2" customWidth="1"/>
    <col min="9739" max="9739" width="12.125" style="2" customWidth="1"/>
    <col min="9740" max="9740" width="10.875" style="2" customWidth="1"/>
    <col min="9741" max="9984" width="10.875" style="2"/>
    <col min="9985" max="9985" width="13.375" style="2" customWidth="1"/>
    <col min="9986" max="9986" width="18.375" style="2" customWidth="1"/>
    <col min="9987" max="9987" width="10.875" style="2"/>
    <col min="9988" max="9988" width="13.375" style="2" customWidth="1"/>
    <col min="9989" max="9990" width="10.875" style="2"/>
    <col min="9991" max="9991" width="12.125" style="2" customWidth="1"/>
    <col min="9992" max="9992" width="10.875" style="2"/>
    <col min="9993" max="9994" width="10.875" style="2" customWidth="1"/>
    <col min="9995" max="9995" width="12.125" style="2" customWidth="1"/>
    <col min="9996" max="9996" width="10.875" style="2" customWidth="1"/>
    <col min="9997" max="10240" width="10.875" style="2"/>
    <col min="10241" max="10241" width="13.375" style="2" customWidth="1"/>
    <col min="10242" max="10242" width="18.375" style="2" customWidth="1"/>
    <col min="10243" max="10243" width="10.875" style="2"/>
    <col min="10244" max="10244" width="13.375" style="2" customWidth="1"/>
    <col min="10245" max="10246" width="10.875" style="2"/>
    <col min="10247" max="10247" width="12.125" style="2" customWidth="1"/>
    <col min="10248" max="10248" width="10.875" style="2"/>
    <col min="10249" max="10250" width="10.875" style="2" customWidth="1"/>
    <col min="10251" max="10251" width="12.125" style="2" customWidth="1"/>
    <col min="10252" max="10252" width="10.875" style="2" customWidth="1"/>
    <col min="10253" max="10496" width="10.875" style="2"/>
    <col min="10497" max="10497" width="13.375" style="2" customWidth="1"/>
    <col min="10498" max="10498" width="18.375" style="2" customWidth="1"/>
    <col min="10499" max="10499" width="10.875" style="2"/>
    <col min="10500" max="10500" width="13.375" style="2" customWidth="1"/>
    <col min="10501" max="10502" width="10.875" style="2"/>
    <col min="10503" max="10503" width="12.125" style="2" customWidth="1"/>
    <col min="10504" max="10504" width="10.875" style="2"/>
    <col min="10505" max="10506" width="10.875" style="2" customWidth="1"/>
    <col min="10507" max="10507" width="12.125" style="2" customWidth="1"/>
    <col min="10508" max="10508" width="10.875" style="2" customWidth="1"/>
    <col min="10509" max="10752" width="10.875" style="2"/>
    <col min="10753" max="10753" width="13.375" style="2" customWidth="1"/>
    <col min="10754" max="10754" width="18.375" style="2" customWidth="1"/>
    <col min="10755" max="10755" width="10.875" style="2"/>
    <col min="10756" max="10756" width="13.375" style="2" customWidth="1"/>
    <col min="10757" max="10758" width="10.875" style="2"/>
    <col min="10759" max="10759" width="12.125" style="2" customWidth="1"/>
    <col min="10760" max="10760" width="10.875" style="2"/>
    <col min="10761" max="10762" width="10.875" style="2" customWidth="1"/>
    <col min="10763" max="10763" width="12.125" style="2" customWidth="1"/>
    <col min="10764" max="10764" width="10.875" style="2" customWidth="1"/>
    <col min="10765" max="11008" width="10.875" style="2"/>
    <col min="11009" max="11009" width="13.375" style="2" customWidth="1"/>
    <col min="11010" max="11010" width="18.375" style="2" customWidth="1"/>
    <col min="11011" max="11011" width="10.875" style="2"/>
    <col min="11012" max="11012" width="13.375" style="2" customWidth="1"/>
    <col min="11013" max="11014" width="10.875" style="2"/>
    <col min="11015" max="11015" width="12.125" style="2" customWidth="1"/>
    <col min="11016" max="11016" width="10.875" style="2"/>
    <col min="11017" max="11018" width="10.875" style="2" customWidth="1"/>
    <col min="11019" max="11019" width="12.125" style="2" customWidth="1"/>
    <col min="11020" max="11020" width="10.875" style="2" customWidth="1"/>
    <col min="11021" max="11264" width="10.875" style="2"/>
    <col min="11265" max="11265" width="13.375" style="2" customWidth="1"/>
    <col min="11266" max="11266" width="18.375" style="2" customWidth="1"/>
    <col min="11267" max="11267" width="10.875" style="2"/>
    <col min="11268" max="11268" width="13.375" style="2" customWidth="1"/>
    <col min="11269" max="11270" width="10.875" style="2"/>
    <col min="11271" max="11271" width="12.125" style="2" customWidth="1"/>
    <col min="11272" max="11272" width="10.875" style="2"/>
    <col min="11273" max="11274" width="10.875" style="2" customWidth="1"/>
    <col min="11275" max="11275" width="12.125" style="2" customWidth="1"/>
    <col min="11276" max="11276" width="10.875" style="2" customWidth="1"/>
    <col min="11277" max="11520" width="10.875" style="2"/>
    <col min="11521" max="11521" width="13.375" style="2" customWidth="1"/>
    <col min="11522" max="11522" width="18.375" style="2" customWidth="1"/>
    <col min="11523" max="11523" width="10.875" style="2"/>
    <col min="11524" max="11524" width="13.375" style="2" customWidth="1"/>
    <col min="11525" max="11526" width="10.875" style="2"/>
    <col min="11527" max="11527" width="12.125" style="2" customWidth="1"/>
    <col min="11528" max="11528" width="10.875" style="2"/>
    <col min="11529" max="11530" width="10.875" style="2" customWidth="1"/>
    <col min="11531" max="11531" width="12.125" style="2" customWidth="1"/>
    <col min="11532" max="11532" width="10.875" style="2" customWidth="1"/>
    <col min="11533" max="11776" width="10.875" style="2"/>
    <col min="11777" max="11777" width="13.375" style="2" customWidth="1"/>
    <col min="11778" max="11778" width="18.375" style="2" customWidth="1"/>
    <col min="11779" max="11779" width="10.875" style="2"/>
    <col min="11780" max="11780" width="13.375" style="2" customWidth="1"/>
    <col min="11781" max="11782" width="10.875" style="2"/>
    <col min="11783" max="11783" width="12.125" style="2" customWidth="1"/>
    <col min="11784" max="11784" width="10.875" style="2"/>
    <col min="11785" max="11786" width="10.875" style="2" customWidth="1"/>
    <col min="11787" max="11787" width="12.125" style="2" customWidth="1"/>
    <col min="11788" max="11788" width="10.875" style="2" customWidth="1"/>
    <col min="11789" max="12032" width="10.875" style="2"/>
    <col min="12033" max="12033" width="13.375" style="2" customWidth="1"/>
    <col min="12034" max="12034" width="18.375" style="2" customWidth="1"/>
    <col min="12035" max="12035" width="10.875" style="2"/>
    <col min="12036" max="12036" width="13.375" style="2" customWidth="1"/>
    <col min="12037" max="12038" width="10.875" style="2"/>
    <col min="12039" max="12039" width="12.125" style="2" customWidth="1"/>
    <col min="12040" max="12040" width="10.875" style="2"/>
    <col min="12041" max="12042" width="10.875" style="2" customWidth="1"/>
    <col min="12043" max="12043" width="12.125" style="2" customWidth="1"/>
    <col min="12044" max="12044" width="10.875" style="2" customWidth="1"/>
    <col min="12045" max="12288" width="10.875" style="2"/>
    <col min="12289" max="12289" width="13.375" style="2" customWidth="1"/>
    <col min="12290" max="12290" width="18.375" style="2" customWidth="1"/>
    <col min="12291" max="12291" width="10.875" style="2"/>
    <col min="12292" max="12292" width="13.375" style="2" customWidth="1"/>
    <col min="12293" max="12294" width="10.875" style="2"/>
    <col min="12295" max="12295" width="12.125" style="2" customWidth="1"/>
    <col min="12296" max="12296" width="10.875" style="2"/>
    <col min="12297" max="12298" width="10.875" style="2" customWidth="1"/>
    <col min="12299" max="12299" width="12.125" style="2" customWidth="1"/>
    <col min="12300" max="12300" width="10.875" style="2" customWidth="1"/>
    <col min="12301" max="12544" width="10.875" style="2"/>
    <col min="12545" max="12545" width="13.375" style="2" customWidth="1"/>
    <col min="12546" max="12546" width="18.375" style="2" customWidth="1"/>
    <col min="12547" max="12547" width="10.875" style="2"/>
    <col min="12548" max="12548" width="13.375" style="2" customWidth="1"/>
    <col min="12549" max="12550" width="10.875" style="2"/>
    <col min="12551" max="12551" width="12.125" style="2" customWidth="1"/>
    <col min="12552" max="12552" width="10.875" style="2"/>
    <col min="12553" max="12554" width="10.875" style="2" customWidth="1"/>
    <col min="12555" max="12555" width="12.125" style="2" customWidth="1"/>
    <col min="12556" max="12556" width="10.875" style="2" customWidth="1"/>
    <col min="12557" max="12800" width="10.875" style="2"/>
    <col min="12801" max="12801" width="13.375" style="2" customWidth="1"/>
    <col min="12802" max="12802" width="18.375" style="2" customWidth="1"/>
    <col min="12803" max="12803" width="10.875" style="2"/>
    <col min="12804" max="12804" width="13.375" style="2" customWidth="1"/>
    <col min="12805" max="12806" width="10.875" style="2"/>
    <col min="12807" max="12807" width="12.125" style="2" customWidth="1"/>
    <col min="12808" max="12808" width="10.875" style="2"/>
    <col min="12809" max="12810" width="10.875" style="2" customWidth="1"/>
    <col min="12811" max="12811" width="12.125" style="2" customWidth="1"/>
    <col min="12812" max="12812" width="10.875" style="2" customWidth="1"/>
    <col min="12813" max="13056" width="10.875" style="2"/>
    <col min="13057" max="13057" width="13.375" style="2" customWidth="1"/>
    <col min="13058" max="13058" width="18.375" style="2" customWidth="1"/>
    <col min="13059" max="13059" width="10.875" style="2"/>
    <col min="13060" max="13060" width="13.375" style="2" customWidth="1"/>
    <col min="13061" max="13062" width="10.875" style="2"/>
    <col min="13063" max="13063" width="12.125" style="2" customWidth="1"/>
    <col min="13064" max="13064" width="10.875" style="2"/>
    <col min="13065" max="13066" width="10.875" style="2" customWidth="1"/>
    <col min="13067" max="13067" width="12.125" style="2" customWidth="1"/>
    <col min="13068" max="13068" width="10.875" style="2" customWidth="1"/>
    <col min="13069" max="13312" width="10.875" style="2"/>
    <col min="13313" max="13313" width="13.375" style="2" customWidth="1"/>
    <col min="13314" max="13314" width="18.375" style="2" customWidth="1"/>
    <col min="13315" max="13315" width="10.875" style="2"/>
    <col min="13316" max="13316" width="13.375" style="2" customWidth="1"/>
    <col min="13317" max="13318" width="10.875" style="2"/>
    <col min="13319" max="13319" width="12.125" style="2" customWidth="1"/>
    <col min="13320" max="13320" width="10.875" style="2"/>
    <col min="13321" max="13322" width="10.875" style="2" customWidth="1"/>
    <col min="13323" max="13323" width="12.125" style="2" customWidth="1"/>
    <col min="13324" max="13324" width="10.875" style="2" customWidth="1"/>
    <col min="13325" max="13568" width="10.875" style="2"/>
    <col min="13569" max="13569" width="13.375" style="2" customWidth="1"/>
    <col min="13570" max="13570" width="18.375" style="2" customWidth="1"/>
    <col min="13571" max="13571" width="10.875" style="2"/>
    <col min="13572" max="13572" width="13.375" style="2" customWidth="1"/>
    <col min="13573" max="13574" width="10.875" style="2"/>
    <col min="13575" max="13575" width="12.125" style="2" customWidth="1"/>
    <col min="13576" max="13576" width="10.875" style="2"/>
    <col min="13577" max="13578" width="10.875" style="2" customWidth="1"/>
    <col min="13579" max="13579" width="12.125" style="2" customWidth="1"/>
    <col min="13580" max="13580" width="10.875" style="2" customWidth="1"/>
    <col min="13581" max="13824" width="10.875" style="2"/>
    <col min="13825" max="13825" width="13.375" style="2" customWidth="1"/>
    <col min="13826" max="13826" width="18.375" style="2" customWidth="1"/>
    <col min="13827" max="13827" width="10.875" style="2"/>
    <col min="13828" max="13828" width="13.375" style="2" customWidth="1"/>
    <col min="13829" max="13830" width="10.875" style="2"/>
    <col min="13831" max="13831" width="12.125" style="2" customWidth="1"/>
    <col min="13832" max="13832" width="10.875" style="2"/>
    <col min="13833" max="13834" width="10.875" style="2" customWidth="1"/>
    <col min="13835" max="13835" width="12.125" style="2" customWidth="1"/>
    <col min="13836" max="13836" width="10.875" style="2" customWidth="1"/>
    <col min="13837" max="14080" width="10.875" style="2"/>
    <col min="14081" max="14081" width="13.375" style="2" customWidth="1"/>
    <col min="14082" max="14082" width="18.375" style="2" customWidth="1"/>
    <col min="14083" max="14083" width="10.875" style="2"/>
    <col min="14084" max="14084" width="13.375" style="2" customWidth="1"/>
    <col min="14085" max="14086" width="10.875" style="2"/>
    <col min="14087" max="14087" width="12.125" style="2" customWidth="1"/>
    <col min="14088" max="14088" width="10.875" style="2"/>
    <col min="14089" max="14090" width="10.875" style="2" customWidth="1"/>
    <col min="14091" max="14091" width="12.125" style="2" customWidth="1"/>
    <col min="14092" max="14092" width="10.875" style="2" customWidth="1"/>
    <col min="14093" max="14336" width="10.875" style="2"/>
    <col min="14337" max="14337" width="13.375" style="2" customWidth="1"/>
    <col min="14338" max="14338" width="18.375" style="2" customWidth="1"/>
    <col min="14339" max="14339" width="10.875" style="2"/>
    <col min="14340" max="14340" width="13.375" style="2" customWidth="1"/>
    <col min="14341" max="14342" width="10.875" style="2"/>
    <col min="14343" max="14343" width="12.125" style="2" customWidth="1"/>
    <col min="14344" max="14344" width="10.875" style="2"/>
    <col min="14345" max="14346" width="10.875" style="2" customWidth="1"/>
    <col min="14347" max="14347" width="12.125" style="2" customWidth="1"/>
    <col min="14348" max="14348" width="10.875" style="2" customWidth="1"/>
    <col min="14349" max="14592" width="10.875" style="2"/>
    <col min="14593" max="14593" width="13.375" style="2" customWidth="1"/>
    <col min="14594" max="14594" width="18.375" style="2" customWidth="1"/>
    <col min="14595" max="14595" width="10.875" style="2"/>
    <col min="14596" max="14596" width="13.375" style="2" customWidth="1"/>
    <col min="14597" max="14598" width="10.875" style="2"/>
    <col min="14599" max="14599" width="12.125" style="2" customWidth="1"/>
    <col min="14600" max="14600" width="10.875" style="2"/>
    <col min="14601" max="14602" width="10.875" style="2" customWidth="1"/>
    <col min="14603" max="14603" width="12.125" style="2" customWidth="1"/>
    <col min="14604" max="14604" width="10.875" style="2" customWidth="1"/>
    <col min="14605" max="14848" width="10.875" style="2"/>
    <col min="14849" max="14849" width="13.375" style="2" customWidth="1"/>
    <col min="14850" max="14850" width="18.375" style="2" customWidth="1"/>
    <col min="14851" max="14851" width="10.875" style="2"/>
    <col min="14852" max="14852" width="13.375" style="2" customWidth="1"/>
    <col min="14853" max="14854" width="10.875" style="2"/>
    <col min="14855" max="14855" width="12.125" style="2" customWidth="1"/>
    <col min="14856" max="14856" width="10.875" style="2"/>
    <col min="14857" max="14858" width="10.875" style="2" customWidth="1"/>
    <col min="14859" max="14859" width="12.125" style="2" customWidth="1"/>
    <col min="14860" max="14860" width="10.875" style="2" customWidth="1"/>
    <col min="14861" max="15104" width="10.875" style="2"/>
    <col min="15105" max="15105" width="13.375" style="2" customWidth="1"/>
    <col min="15106" max="15106" width="18.375" style="2" customWidth="1"/>
    <col min="15107" max="15107" width="10.875" style="2"/>
    <col min="15108" max="15108" width="13.375" style="2" customWidth="1"/>
    <col min="15109" max="15110" width="10.875" style="2"/>
    <col min="15111" max="15111" width="12.125" style="2" customWidth="1"/>
    <col min="15112" max="15112" width="10.875" style="2"/>
    <col min="15113" max="15114" width="10.875" style="2" customWidth="1"/>
    <col min="15115" max="15115" width="12.125" style="2" customWidth="1"/>
    <col min="15116" max="15116" width="10.875" style="2" customWidth="1"/>
    <col min="15117" max="15360" width="10.875" style="2"/>
    <col min="15361" max="15361" width="13.375" style="2" customWidth="1"/>
    <col min="15362" max="15362" width="18.375" style="2" customWidth="1"/>
    <col min="15363" max="15363" width="10.875" style="2"/>
    <col min="15364" max="15364" width="13.375" style="2" customWidth="1"/>
    <col min="15365" max="15366" width="10.875" style="2"/>
    <col min="15367" max="15367" width="12.125" style="2" customWidth="1"/>
    <col min="15368" max="15368" width="10.875" style="2"/>
    <col min="15369" max="15370" width="10.875" style="2" customWidth="1"/>
    <col min="15371" max="15371" width="12.125" style="2" customWidth="1"/>
    <col min="15372" max="15372" width="10.875" style="2" customWidth="1"/>
    <col min="15373" max="15616" width="10.875" style="2"/>
    <col min="15617" max="15617" width="13.375" style="2" customWidth="1"/>
    <col min="15618" max="15618" width="18.375" style="2" customWidth="1"/>
    <col min="15619" max="15619" width="10.875" style="2"/>
    <col min="15620" max="15620" width="13.375" style="2" customWidth="1"/>
    <col min="15621" max="15622" width="10.875" style="2"/>
    <col min="15623" max="15623" width="12.125" style="2" customWidth="1"/>
    <col min="15624" max="15624" width="10.875" style="2"/>
    <col min="15625" max="15626" width="10.875" style="2" customWidth="1"/>
    <col min="15627" max="15627" width="12.125" style="2" customWidth="1"/>
    <col min="15628" max="15628" width="10.875" style="2" customWidth="1"/>
    <col min="15629" max="15872" width="10.875" style="2"/>
    <col min="15873" max="15873" width="13.375" style="2" customWidth="1"/>
    <col min="15874" max="15874" width="18.375" style="2" customWidth="1"/>
    <col min="15875" max="15875" width="10.875" style="2"/>
    <col min="15876" max="15876" width="13.375" style="2" customWidth="1"/>
    <col min="15877" max="15878" width="10.875" style="2"/>
    <col min="15879" max="15879" width="12.125" style="2" customWidth="1"/>
    <col min="15880" max="15880" width="10.875" style="2"/>
    <col min="15881" max="15882" width="10.875" style="2" customWidth="1"/>
    <col min="15883" max="15883" width="12.125" style="2" customWidth="1"/>
    <col min="15884" max="15884" width="10.875" style="2" customWidth="1"/>
    <col min="15885" max="16128" width="10.875" style="2"/>
    <col min="16129" max="16129" width="13.375" style="2" customWidth="1"/>
    <col min="16130" max="16130" width="18.375" style="2" customWidth="1"/>
    <col min="16131" max="16131" width="10.875" style="2"/>
    <col min="16132" max="16132" width="13.375" style="2" customWidth="1"/>
    <col min="16133" max="16134" width="10.875" style="2"/>
    <col min="16135" max="16135" width="12.125" style="2" customWidth="1"/>
    <col min="16136" max="16136" width="10.875" style="2"/>
    <col min="16137" max="16138" width="10.875" style="2" customWidth="1"/>
    <col min="16139" max="16139" width="12.125" style="2" customWidth="1"/>
    <col min="16140" max="16140" width="10.875" style="2" customWidth="1"/>
    <col min="16141" max="16384" width="10.875" style="2"/>
  </cols>
  <sheetData>
    <row r="1" spans="1:12" x14ac:dyDescent="0.2">
      <c r="A1" s="1"/>
    </row>
    <row r="6" spans="1:12" x14ac:dyDescent="0.2">
      <c r="D6" s="3" t="s">
        <v>637</v>
      </c>
    </row>
    <row r="7" spans="1:12" x14ac:dyDescent="0.2">
      <c r="C7" s="3" t="s">
        <v>598</v>
      </c>
      <c r="G7" s="1" t="s">
        <v>625</v>
      </c>
    </row>
    <row r="8" spans="1:12" ht="18" thickBot="1" x14ac:dyDescent="0.25">
      <c r="B8" s="4"/>
      <c r="C8" s="80"/>
      <c r="D8" s="4"/>
      <c r="E8" s="4"/>
      <c r="F8" s="80"/>
      <c r="G8" s="80"/>
      <c r="H8" s="80"/>
      <c r="I8" s="80"/>
      <c r="J8" s="80"/>
      <c r="K8" s="5" t="s">
        <v>638</v>
      </c>
      <c r="L8" s="80"/>
    </row>
    <row r="9" spans="1:12" x14ac:dyDescent="0.2">
      <c r="C9" s="7"/>
      <c r="D9" s="6" t="s">
        <v>600</v>
      </c>
      <c r="E9" s="7"/>
      <c r="F9" s="7"/>
      <c r="G9" s="6" t="s">
        <v>601</v>
      </c>
      <c r="H9" s="7"/>
      <c r="I9" s="6" t="s">
        <v>602</v>
      </c>
      <c r="J9" s="7"/>
      <c r="K9" s="7"/>
      <c r="L9" s="7"/>
    </row>
    <row r="10" spans="1:12" x14ac:dyDescent="0.2">
      <c r="C10" s="6" t="s">
        <v>603</v>
      </c>
      <c r="D10" s="6" t="s">
        <v>604</v>
      </c>
      <c r="E10" s="6" t="s">
        <v>178</v>
      </c>
      <c r="F10" s="6" t="s">
        <v>179</v>
      </c>
      <c r="G10" s="6" t="s">
        <v>605</v>
      </c>
      <c r="H10" s="6" t="s">
        <v>606</v>
      </c>
      <c r="I10" s="6" t="s">
        <v>607</v>
      </c>
      <c r="J10" s="6" t="s">
        <v>608</v>
      </c>
      <c r="K10" s="6" t="s">
        <v>189</v>
      </c>
      <c r="L10" s="6" t="s">
        <v>609</v>
      </c>
    </row>
    <row r="11" spans="1:12" x14ac:dyDescent="0.2">
      <c r="B11" s="8"/>
      <c r="C11" s="10" t="s">
        <v>610</v>
      </c>
      <c r="D11" s="10" t="s">
        <v>611</v>
      </c>
      <c r="E11" s="17"/>
      <c r="F11" s="17"/>
      <c r="G11" s="10" t="s">
        <v>612</v>
      </c>
      <c r="H11" s="10" t="s">
        <v>613</v>
      </c>
      <c r="I11" s="10" t="s">
        <v>622</v>
      </c>
      <c r="J11" s="10" t="s">
        <v>615</v>
      </c>
      <c r="K11" s="17"/>
      <c r="L11" s="10"/>
    </row>
    <row r="12" spans="1:12" x14ac:dyDescent="0.2">
      <c r="C12" s="7"/>
    </row>
    <row r="13" spans="1:12" x14ac:dyDescent="0.2">
      <c r="B13" s="1" t="s">
        <v>639</v>
      </c>
      <c r="C13" s="177" t="s">
        <v>211</v>
      </c>
      <c r="D13" s="13">
        <v>74</v>
      </c>
      <c r="E13" s="13">
        <v>72</v>
      </c>
      <c r="F13" s="13">
        <v>74</v>
      </c>
      <c r="G13" s="13">
        <v>110</v>
      </c>
      <c r="H13" s="13">
        <v>79</v>
      </c>
      <c r="I13" s="13">
        <v>56</v>
      </c>
      <c r="J13" s="13">
        <v>68</v>
      </c>
      <c r="K13" s="19" t="s">
        <v>211</v>
      </c>
      <c r="L13" s="19" t="s">
        <v>211</v>
      </c>
    </row>
    <row r="14" spans="1:12" x14ac:dyDescent="0.2">
      <c r="B14" s="1" t="s">
        <v>640</v>
      </c>
      <c r="C14" s="12">
        <v>177</v>
      </c>
      <c r="D14" s="13">
        <v>174</v>
      </c>
      <c r="E14" s="13">
        <v>156</v>
      </c>
      <c r="F14" s="13">
        <v>173</v>
      </c>
      <c r="G14" s="13">
        <v>230</v>
      </c>
      <c r="H14" s="13">
        <v>191</v>
      </c>
      <c r="I14" s="13">
        <v>137</v>
      </c>
      <c r="J14" s="13">
        <v>180</v>
      </c>
      <c r="K14" s="19" t="s">
        <v>641</v>
      </c>
      <c r="L14" s="13">
        <v>189</v>
      </c>
    </row>
    <row r="15" spans="1:12" x14ac:dyDescent="0.2">
      <c r="B15" s="1" t="s">
        <v>642</v>
      </c>
      <c r="C15" s="12">
        <v>259</v>
      </c>
      <c r="D15" s="13">
        <v>254</v>
      </c>
      <c r="E15" s="13">
        <v>231</v>
      </c>
      <c r="F15" s="13">
        <v>256</v>
      </c>
      <c r="G15" s="13">
        <v>337</v>
      </c>
      <c r="H15" s="13">
        <v>278</v>
      </c>
      <c r="I15" s="13">
        <v>189</v>
      </c>
      <c r="J15" s="13">
        <v>260</v>
      </c>
      <c r="K15" s="19" t="s">
        <v>641</v>
      </c>
      <c r="L15" s="13">
        <v>277</v>
      </c>
    </row>
    <row r="16" spans="1:12" x14ac:dyDescent="0.2">
      <c r="B16" s="1" t="s">
        <v>564</v>
      </c>
      <c r="C16" s="12">
        <v>310</v>
      </c>
      <c r="D16" s="13">
        <v>304</v>
      </c>
      <c r="E16" s="13">
        <v>274</v>
      </c>
      <c r="F16" s="13">
        <v>325</v>
      </c>
      <c r="G16" s="13">
        <v>393</v>
      </c>
      <c r="H16" s="13">
        <v>322</v>
      </c>
      <c r="I16" s="13">
        <v>187</v>
      </c>
      <c r="J16" s="13">
        <v>358</v>
      </c>
      <c r="K16" s="19" t="s">
        <v>641</v>
      </c>
      <c r="L16" s="13">
        <v>328</v>
      </c>
    </row>
    <row r="17" spans="2:12" x14ac:dyDescent="0.2">
      <c r="B17" s="1" t="s">
        <v>505</v>
      </c>
      <c r="C17" s="12">
        <v>344</v>
      </c>
      <c r="D17" s="13">
        <v>336</v>
      </c>
      <c r="E17" s="13">
        <v>404</v>
      </c>
      <c r="F17" s="13">
        <v>355</v>
      </c>
      <c r="G17" s="19" t="s">
        <v>641</v>
      </c>
      <c r="H17" s="13">
        <v>366</v>
      </c>
      <c r="I17" s="13">
        <v>190</v>
      </c>
      <c r="J17" s="13">
        <v>421</v>
      </c>
      <c r="K17" s="19" t="s">
        <v>641</v>
      </c>
      <c r="L17" s="13">
        <v>363</v>
      </c>
    </row>
    <row r="18" spans="2:12" x14ac:dyDescent="0.2">
      <c r="B18" s="1" t="s">
        <v>565</v>
      </c>
      <c r="C18" s="12">
        <v>376.66899999999998</v>
      </c>
      <c r="D18" s="13">
        <v>356.43400000000003</v>
      </c>
      <c r="E18" s="13">
        <v>419.38799999999998</v>
      </c>
      <c r="F18" s="13">
        <v>360.56200000000001</v>
      </c>
      <c r="G18" s="19" t="s">
        <v>641</v>
      </c>
      <c r="H18" s="13">
        <v>443.827</v>
      </c>
      <c r="I18" s="13">
        <v>224.501</v>
      </c>
      <c r="J18" s="13">
        <v>429.976</v>
      </c>
      <c r="K18" s="19" t="s">
        <v>641</v>
      </c>
      <c r="L18" s="13">
        <v>425.892</v>
      </c>
    </row>
    <row r="19" spans="2:12" x14ac:dyDescent="0.2">
      <c r="C19" s="7"/>
    </row>
    <row r="20" spans="2:12" x14ac:dyDescent="0.2">
      <c r="B20" s="1" t="s">
        <v>566</v>
      </c>
      <c r="C20" s="12">
        <v>388.32400000000001</v>
      </c>
      <c r="D20" s="13">
        <v>365.09899999999999</v>
      </c>
      <c r="E20" s="13">
        <v>463.19299999999998</v>
      </c>
      <c r="F20" s="13">
        <v>354.93299999999999</v>
      </c>
      <c r="G20" s="19">
        <v>532</v>
      </c>
      <c r="H20" s="13">
        <v>391.45699999999999</v>
      </c>
      <c r="I20" s="13">
        <v>278.90600000000001</v>
      </c>
      <c r="J20" s="13">
        <v>472.11099999999999</v>
      </c>
      <c r="K20" s="19" t="s">
        <v>617</v>
      </c>
      <c r="L20" s="13">
        <v>444.40800000000002</v>
      </c>
    </row>
    <row r="21" spans="2:12" x14ac:dyDescent="0.2">
      <c r="B21" s="1" t="s">
        <v>567</v>
      </c>
      <c r="C21" s="12">
        <v>385.298</v>
      </c>
      <c r="D21" s="13">
        <v>357.875</v>
      </c>
      <c r="E21" s="13">
        <v>452.76900000000001</v>
      </c>
      <c r="F21" s="13">
        <v>353.70400000000001</v>
      </c>
      <c r="G21" s="19">
        <v>498</v>
      </c>
      <c r="H21" s="13">
        <v>365.09300000000002</v>
      </c>
      <c r="I21" s="13">
        <v>272.10700000000003</v>
      </c>
      <c r="J21" s="13">
        <v>461.15699999999998</v>
      </c>
      <c r="K21" s="19" t="s">
        <v>641</v>
      </c>
      <c r="L21" s="13">
        <v>450.95600000000002</v>
      </c>
    </row>
    <row r="22" spans="2:12" x14ac:dyDescent="0.2">
      <c r="B22" s="1" t="s">
        <v>618</v>
      </c>
      <c r="C22" s="12">
        <v>354.452</v>
      </c>
      <c r="D22" s="13">
        <v>341.15499999999997</v>
      </c>
      <c r="E22" s="13">
        <v>347.43099999999998</v>
      </c>
      <c r="F22" s="13">
        <v>369.19299999999998</v>
      </c>
      <c r="G22" s="19">
        <v>556.93399999999997</v>
      </c>
      <c r="H22" s="13">
        <v>383.69099999999997</v>
      </c>
      <c r="I22" s="13">
        <v>242.13</v>
      </c>
      <c r="J22" s="13">
        <v>340.13799999999998</v>
      </c>
      <c r="K22" s="19" t="s">
        <v>641</v>
      </c>
      <c r="L22" s="13">
        <v>381.15800000000002</v>
      </c>
    </row>
    <row r="23" spans="2:12" x14ac:dyDescent="0.2">
      <c r="B23" s="1" t="s">
        <v>569</v>
      </c>
      <c r="C23" s="22">
        <v>356.30700000000002</v>
      </c>
      <c r="D23" s="18">
        <v>341.04599999999999</v>
      </c>
      <c r="E23" s="18">
        <v>342.88</v>
      </c>
      <c r="F23" s="18">
        <v>370.24400000000003</v>
      </c>
      <c r="G23" s="18">
        <v>578.41</v>
      </c>
      <c r="H23" s="18">
        <v>373.214</v>
      </c>
      <c r="I23" s="18">
        <v>248.68199999999999</v>
      </c>
      <c r="J23" s="18">
        <v>323.435</v>
      </c>
      <c r="K23" s="19" t="s">
        <v>641</v>
      </c>
      <c r="L23" s="18">
        <v>385.77100000000002</v>
      </c>
    </row>
    <row r="24" spans="2:12" x14ac:dyDescent="0.2">
      <c r="B24" s="3" t="s">
        <v>571</v>
      </c>
      <c r="C24" s="15">
        <v>357</v>
      </c>
      <c r="D24" s="16">
        <v>339</v>
      </c>
      <c r="E24" s="16">
        <v>347</v>
      </c>
      <c r="F24" s="16">
        <v>368</v>
      </c>
      <c r="G24" s="16">
        <v>570</v>
      </c>
      <c r="H24" s="16">
        <v>351</v>
      </c>
      <c r="I24" s="16">
        <v>262</v>
      </c>
      <c r="J24" s="16">
        <v>328</v>
      </c>
      <c r="K24" s="82" t="s">
        <v>641</v>
      </c>
      <c r="L24" s="16">
        <v>391</v>
      </c>
    </row>
    <row r="25" spans="2:12" x14ac:dyDescent="0.2">
      <c r="C25" s="7"/>
      <c r="G25" s="13"/>
      <c r="I25" s="136"/>
      <c r="K25" s="13"/>
    </row>
    <row r="26" spans="2:12" x14ac:dyDescent="0.2">
      <c r="B26" s="1" t="s">
        <v>619</v>
      </c>
      <c r="C26" s="12">
        <v>293.94799999999998</v>
      </c>
      <c r="D26" s="13">
        <v>281.56900000000002</v>
      </c>
      <c r="E26" s="13">
        <v>329.85199999999998</v>
      </c>
      <c r="F26" s="13">
        <v>300.09899999999999</v>
      </c>
      <c r="G26" s="13">
        <v>419.68599999999998</v>
      </c>
      <c r="H26" s="13">
        <v>304.04000000000002</v>
      </c>
      <c r="I26" s="13">
        <v>214.12700000000001</v>
      </c>
      <c r="J26" s="13">
        <v>256.10599999999999</v>
      </c>
      <c r="K26" s="19" t="s">
        <v>641</v>
      </c>
      <c r="L26" s="13">
        <v>317.39100000000002</v>
      </c>
    </row>
    <row r="27" spans="2:12" x14ac:dyDescent="0.2">
      <c r="B27" s="1" t="s">
        <v>573</v>
      </c>
      <c r="C27" s="12">
        <v>286.42</v>
      </c>
      <c r="D27" s="13">
        <v>276.12400000000002</v>
      </c>
      <c r="E27" s="13">
        <v>335.62099999999998</v>
      </c>
      <c r="F27" s="13">
        <v>289.07900000000001</v>
      </c>
      <c r="G27" s="13">
        <v>424.05900000000003</v>
      </c>
      <c r="H27" s="13">
        <v>295.613</v>
      </c>
      <c r="I27" s="13">
        <v>216.49</v>
      </c>
      <c r="J27" s="13">
        <v>252.791</v>
      </c>
      <c r="K27" s="19" t="s">
        <v>641</v>
      </c>
      <c r="L27" s="13">
        <v>305.89999999999998</v>
      </c>
    </row>
    <row r="28" spans="2:12" x14ac:dyDescent="0.2">
      <c r="B28" s="1" t="s">
        <v>574</v>
      </c>
      <c r="C28" s="12">
        <v>319.31799999999998</v>
      </c>
      <c r="D28" s="13">
        <v>287.65899999999999</v>
      </c>
      <c r="E28" s="13">
        <v>323.18299999999999</v>
      </c>
      <c r="F28" s="13">
        <v>293.84699999999998</v>
      </c>
      <c r="G28" s="13">
        <v>515.12800000000004</v>
      </c>
      <c r="H28" s="13">
        <v>319.57100000000003</v>
      </c>
      <c r="I28" s="13">
        <v>227.345</v>
      </c>
      <c r="J28" s="13">
        <v>277.13799999999998</v>
      </c>
      <c r="K28" s="19" t="s">
        <v>641</v>
      </c>
      <c r="L28" s="13">
        <v>379.43</v>
      </c>
    </row>
    <row r="29" spans="2:12" x14ac:dyDescent="0.2">
      <c r="B29" s="1" t="s">
        <v>575</v>
      </c>
      <c r="C29" s="12">
        <v>292.57499999999999</v>
      </c>
      <c r="D29" s="13">
        <v>280.35899999999998</v>
      </c>
      <c r="E29" s="13">
        <v>336.488</v>
      </c>
      <c r="F29" s="13">
        <v>296.96699999999998</v>
      </c>
      <c r="G29" s="13">
        <v>426.55099999999999</v>
      </c>
      <c r="H29" s="13">
        <v>292.85599999999999</v>
      </c>
      <c r="I29" s="13">
        <v>216.36699999999999</v>
      </c>
      <c r="J29" s="13">
        <v>271.05799999999999</v>
      </c>
      <c r="K29" s="19" t="s">
        <v>641</v>
      </c>
      <c r="L29" s="13">
        <v>315.54599999999999</v>
      </c>
    </row>
    <row r="30" spans="2:12" x14ac:dyDescent="0.2">
      <c r="B30" s="1" t="s">
        <v>576</v>
      </c>
      <c r="C30" s="12">
        <v>287.54599999999999</v>
      </c>
      <c r="D30" s="13">
        <v>272.589</v>
      </c>
      <c r="E30" s="13">
        <v>305.19499999999999</v>
      </c>
      <c r="F30" s="13">
        <v>284.50400000000002</v>
      </c>
      <c r="G30" s="13">
        <v>422.05599999999998</v>
      </c>
      <c r="H30" s="13">
        <v>290.29300000000001</v>
      </c>
      <c r="I30" s="13">
        <v>218.626</v>
      </c>
      <c r="J30" s="13">
        <v>267.57299999999998</v>
      </c>
      <c r="K30" s="19" t="s">
        <v>641</v>
      </c>
      <c r="L30" s="13">
        <v>315.28500000000003</v>
      </c>
    </row>
    <row r="31" spans="2:12" x14ac:dyDescent="0.2">
      <c r="B31" s="1" t="s">
        <v>577</v>
      </c>
      <c r="C31" s="12">
        <v>496.75900000000001</v>
      </c>
      <c r="D31" s="13">
        <v>446.786</v>
      </c>
      <c r="E31" s="13">
        <v>370.661</v>
      </c>
      <c r="F31" s="13">
        <v>494.69600000000003</v>
      </c>
      <c r="G31" s="13">
        <v>1217.732</v>
      </c>
      <c r="H31" s="13">
        <v>506.23200000000003</v>
      </c>
      <c r="I31" s="13">
        <v>245.52500000000001</v>
      </c>
      <c r="J31" s="13">
        <v>538.80600000000004</v>
      </c>
      <c r="K31" s="19" t="s">
        <v>641</v>
      </c>
      <c r="L31" s="13">
        <v>589.255</v>
      </c>
    </row>
    <row r="32" spans="2:12" x14ac:dyDescent="0.2">
      <c r="C32" s="12"/>
      <c r="D32" s="13"/>
      <c r="E32" s="13"/>
      <c r="F32" s="13"/>
      <c r="G32" s="13"/>
      <c r="H32" s="13"/>
      <c r="I32" s="13"/>
      <c r="J32" s="13"/>
      <c r="K32" s="13"/>
      <c r="L32" s="13"/>
    </row>
    <row r="33" spans="2:12" x14ac:dyDescent="0.2">
      <c r="B33" s="1" t="s">
        <v>477</v>
      </c>
      <c r="C33" s="12">
        <v>449.887</v>
      </c>
      <c r="D33" s="13">
        <v>450.596</v>
      </c>
      <c r="E33" s="13">
        <v>389.59899999999999</v>
      </c>
      <c r="F33" s="13">
        <v>530.32899999999995</v>
      </c>
      <c r="G33" s="13">
        <v>452.34300000000002</v>
      </c>
      <c r="H33" s="13">
        <v>371.56200000000001</v>
      </c>
      <c r="I33" s="13">
        <v>431.59199999999998</v>
      </c>
      <c r="J33" s="13">
        <v>305.24099999999999</v>
      </c>
      <c r="K33" s="19" t="s">
        <v>641</v>
      </c>
      <c r="L33" s="13">
        <v>448.57499999999999</v>
      </c>
    </row>
    <row r="34" spans="2:12" x14ac:dyDescent="0.2">
      <c r="B34" s="1" t="s">
        <v>578</v>
      </c>
      <c r="C34" s="12">
        <v>305.98200000000003</v>
      </c>
      <c r="D34" s="13">
        <v>297.87900000000002</v>
      </c>
      <c r="E34" s="13">
        <v>361.03699999999998</v>
      </c>
      <c r="F34" s="13">
        <v>324.72500000000002</v>
      </c>
      <c r="G34" s="13">
        <v>413.77300000000002</v>
      </c>
      <c r="H34" s="13">
        <v>309.923</v>
      </c>
      <c r="I34" s="13">
        <v>220.976</v>
      </c>
      <c r="J34" s="13">
        <v>291.85000000000002</v>
      </c>
      <c r="K34" s="19" t="s">
        <v>641</v>
      </c>
      <c r="L34" s="13">
        <v>321.245</v>
      </c>
    </row>
    <row r="35" spans="2:12" x14ac:dyDescent="0.2">
      <c r="B35" s="1" t="s">
        <v>579</v>
      </c>
      <c r="C35" s="12">
        <v>288.87599999999998</v>
      </c>
      <c r="D35" s="13">
        <v>275.77100000000002</v>
      </c>
      <c r="E35" s="13">
        <v>319.13099999999997</v>
      </c>
      <c r="F35" s="13">
        <v>289.50200000000001</v>
      </c>
      <c r="G35" s="13">
        <v>419.79199999999997</v>
      </c>
      <c r="H35" s="13">
        <v>292.08800000000002</v>
      </c>
      <c r="I35" s="13">
        <v>218.46799999999999</v>
      </c>
      <c r="J35" s="13">
        <v>273.87700000000001</v>
      </c>
      <c r="K35" s="19" t="s">
        <v>641</v>
      </c>
      <c r="L35" s="13">
        <v>313.608</v>
      </c>
    </row>
    <row r="36" spans="2:12" x14ac:dyDescent="0.2">
      <c r="B36" s="1" t="s">
        <v>478</v>
      </c>
      <c r="C36" s="12">
        <v>290.01499999999999</v>
      </c>
      <c r="D36" s="13">
        <v>277.14299999999997</v>
      </c>
      <c r="E36" s="13">
        <v>318.11900000000003</v>
      </c>
      <c r="F36" s="13">
        <v>294.42500000000001</v>
      </c>
      <c r="G36" s="13">
        <v>419.82299999999998</v>
      </c>
      <c r="H36" s="13">
        <v>295.721</v>
      </c>
      <c r="I36" s="13">
        <v>219.65</v>
      </c>
      <c r="J36" s="13">
        <v>255.017</v>
      </c>
      <c r="K36" s="19" t="s">
        <v>641</v>
      </c>
      <c r="L36" s="13">
        <v>314.089</v>
      </c>
    </row>
    <row r="37" spans="2:12" x14ac:dyDescent="0.2">
      <c r="B37" s="1" t="s">
        <v>580</v>
      </c>
      <c r="C37" s="12">
        <v>289.46899999999999</v>
      </c>
      <c r="D37" s="13">
        <v>275.21100000000001</v>
      </c>
      <c r="E37" s="13">
        <v>325.98899999999998</v>
      </c>
      <c r="F37" s="13">
        <v>288.96899999999999</v>
      </c>
      <c r="G37" s="13">
        <v>423.30900000000003</v>
      </c>
      <c r="H37" s="13">
        <v>299.69</v>
      </c>
      <c r="I37" s="13">
        <v>213.58</v>
      </c>
      <c r="J37" s="13">
        <v>262.57799999999997</v>
      </c>
      <c r="K37" s="19" t="s">
        <v>641</v>
      </c>
      <c r="L37" s="13">
        <v>315.79700000000003</v>
      </c>
    </row>
    <row r="38" spans="2:12" x14ac:dyDescent="0.2">
      <c r="B38" s="1" t="s">
        <v>581</v>
      </c>
      <c r="C38" s="12">
        <v>691.53099999999995</v>
      </c>
      <c r="D38" s="13">
        <v>655.90300000000002</v>
      </c>
      <c r="E38" s="13">
        <v>447.99700000000001</v>
      </c>
      <c r="F38" s="13">
        <v>748.14700000000005</v>
      </c>
      <c r="G38" s="13">
        <v>1296.7280000000001</v>
      </c>
      <c r="H38" s="13">
        <v>644.65800000000002</v>
      </c>
      <c r="I38" s="13">
        <v>504.35500000000002</v>
      </c>
      <c r="J38" s="13">
        <v>684.82100000000003</v>
      </c>
      <c r="K38" s="19" t="s">
        <v>641</v>
      </c>
      <c r="L38" s="13">
        <v>756.745</v>
      </c>
    </row>
    <row r="39" spans="2:12" ht="18" thickBot="1" x14ac:dyDescent="0.25">
      <c r="B39" s="4"/>
      <c r="C39" s="31"/>
      <c r="D39" s="32"/>
      <c r="E39" s="32"/>
      <c r="F39" s="32"/>
      <c r="G39" s="32"/>
      <c r="H39" s="32"/>
      <c r="I39" s="32"/>
      <c r="J39" s="32"/>
      <c r="K39" s="32"/>
      <c r="L39" s="32"/>
    </row>
    <row r="40" spans="2:12" x14ac:dyDescent="0.2">
      <c r="C40" s="1" t="s">
        <v>620</v>
      </c>
      <c r="D40" s="13"/>
      <c r="E40" s="13"/>
      <c r="F40" s="13"/>
      <c r="G40" s="13"/>
      <c r="H40" s="13"/>
      <c r="I40" s="13"/>
      <c r="J40" s="13"/>
      <c r="K40" s="13"/>
      <c r="L40" s="13"/>
    </row>
    <row r="42" spans="2:12" x14ac:dyDescent="0.2">
      <c r="C42" s="3" t="s">
        <v>621</v>
      </c>
      <c r="E42" s="16"/>
    </row>
    <row r="43" spans="2:12" ht="18" thickBot="1" x14ac:dyDescent="0.25">
      <c r="B43" s="4"/>
      <c r="C43" s="4"/>
      <c r="D43" s="4"/>
      <c r="E43" s="4"/>
      <c r="F43" s="4"/>
      <c r="G43" s="4"/>
      <c r="H43" s="4"/>
      <c r="I43" s="4"/>
      <c r="J43" s="4"/>
      <c r="K43" s="5" t="s">
        <v>638</v>
      </c>
      <c r="L43" s="4"/>
    </row>
    <row r="44" spans="2:12" x14ac:dyDescent="0.2">
      <c r="C44" s="7"/>
      <c r="D44" s="6" t="s">
        <v>600</v>
      </c>
      <c r="E44" s="7"/>
      <c r="F44" s="7"/>
      <c r="G44" s="6" t="s">
        <v>601</v>
      </c>
      <c r="H44" s="7"/>
      <c r="I44" s="6" t="s">
        <v>602</v>
      </c>
      <c r="J44" s="7"/>
      <c r="K44" s="7"/>
      <c r="L44" s="7"/>
    </row>
    <row r="45" spans="2:12" x14ac:dyDescent="0.2">
      <c r="C45" s="6" t="s">
        <v>603</v>
      </c>
      <c r="D45" s="6" t="s">
        <v>604</v>
      </c>
      <c r="E45" s="6" t="s">
        <v>178</v>
      </c>
      <c r="F45" s="6" t="s">
        <v>179</v>
      </c>
      <c r="G45" s="6" t="s">
        <v>605</v>
      </c>
      <c r="H45" s="6" t="s">
        <v>606</v>
      </c>
      <c r="I45" s="6" t="s">
        <v>607</v>
      </c>
      <c r="J45" s="6" t="s">
        <v>608</v>
      </c>
      <c r="K45" s="6" t="s">
        <v>189</v>
      </c>
      <c r="L45" s="6" t="s">
        <v>609</v>
      </c>
    </row>
    <row r="46" spans="2:12" x14ac:dyDescent="0.2">
      <c r="B46" s="8"/>
      <c r="C46" s="10" t="s">
        <v>610</v>
      </c>
      <c r="D46" s="10" t="s">
        <v>611</v>
      </c>
      <c r="E46" s="17"/>
      <c r="F46" s="17"/>
      <c r="G46" s="10" t="s">
        <v>612</v>
      </c>
      <c r="H46" s="10" t="s">
        <v>613</v>
      </c>
      <c r="I46" s="10" t="s">
        <v>622</v>
      </c>
      <c r="J46" s="10" t="s">
        <v>615</v>
      </c>
      <c r="K46" s="17"/>
      <c r="L46" s="10"/>
    </row>
    <row r="47" spans="2:12" x14ac:dyDescent="0.2">
      <c r="C47" s="7"/>
    </row>
    <row r="48" spans="2:12" x14ac:dyDescent="0.2">
      <c r="B48" s="1" t="s">
        <v>643</v>
      </c>
      <c r="C48" s="12">
        <v>342</v>
      </c>
      <c r="D48" s="13">
        <v>327</v>
      </c>
      <c r="E48" s="13">
        <v>333</v>
      </c>
      <c r="F48" s="13">
        <v>321</v>
      </c>
      <c r="G48" s="13">
        <v>587</v>
      </c>
      <c r="H48" s="13">
        <v>415</v>
      </c>
      <c r="I48" s="13">
        <v>259</v>
      </c>
      <c r="J48" s="13">
        <v>431</v>
      </c>
      <c r="K48" s="13">
        <v>303</v>
      </c>
      <c r="L48" s="13">
        <v>381</v>
      </c>
    </row>
    <row r="49" spans="2:12" x14ac:dyDescent="0.2">
      <c r="B49" s="1" t="s">
        <v>565</v>
      </c>
      <c r="C49" s="12">
        <v>345.51799999999997</v>
      </c>
      <c r="D49" s="13">
        <v>327.89100000000002</v>
      </c>
      <c r="E49" s="13">
        <v>349.30900000000003</v>
      </c>
      <c r="F49" s="13">
        <v>326.01799999999997</v>
      </c>
      <c r="G49" s="13">
        <v>600.41700000000003</v>
      </c>
      <c r="H49" s="13">
        <v>410.20299999999997</v>
      </c>
      <c r="I49" s="13">
        <v>247.17099999999999</v>
      </c>
      <c r="J49" s="13">
        <v>439.55900000000003</v>
      </c>
      <c r="K49" s="13">
        <v>250.273</v>
      </c>
      <c r="L49" s="13">
        <v>388.50400000000002</v>
      </c>
    </row>
    <row r="50" spans="2:12" x14ac:dyDescent="0.2">
      <c r="B50" s="1" t="s">
        <v>644</v>
      </c>
      <c r="C50" s="12">
        <v>334.589</v>
      </c>
      <c r="D50" s="13">
        <v>326.01400000000001</v>
      </c>
      <c r="E50" s="13">
        <v>374.50200000000001</v>
      </c>
      <c r="F50" s="13">
        <v>311.709</v>
      </c>
      <c r="G50" s="13">
        <v>540.22400000000005</v>
      </c>
      <c r="H50" s="13">
        <v>338.90100000000001</v>
      </c>
      <c r="I50" s="13">
        <v>273.55</v>
      </c>
      <c r="J50" s="13">
        <v>466.51499999999999</v>
      </c>
      <c r="K50" s="13">
        <v>338.99099999999999</v>
      </c>
      <c r="L50" s="13">
        <v>354.97199999999998</v>
      </c>
    </row>
    <row r="51" spans="2:12" x14ac:dyDescent="0.2">
      <c r="B51" s="1" t="s">
        <v>566</v>
      </c>
      <c r="C51" s="12">
        <v>341.81900000000002</v>
      </c>
      <c r="D51" s="13">
        <v>325.012</v>
      </c>
      <c r="E51" s="13">
        <v>367.96199999999999</v>
      </c>
      <c r="F51" s="13">
        <v>313.88499999999999</v>
      </c>
      <c r="G51" s="13">
        <v>532.27200000000005</v>
      </c>
      <c r="H51" s="13">
        <v>366.072</v>
      </c>
      <c r="I51" s="13">
        <v>260.32</v>
      </c>
      <c r="J51" s="13">
        <v>455.23899999999998</v>
      </c>
      <c r="K51" s="13">
        <v>381.68200000000002</v>
      </c>
      <c r="L51" s="13">
        <v>381.49099999999999</v>
      </c>
    </row>
    <row r="52" spans="2:12" x14ac:dyDescent="0.2">
      <c r="B52" s="1"/>
      <c r="C52" s="12"/>
      <c r="D52" s="13"/>
      <c r="E52" s="13"/>
      <c r="F52" s="13"/>
      <c r="G52" s="13"/>
      <c r="H52" s="13"/>
      <c r="I52" s="13"/>
      <c r="J52" s="13"/>
      <c r="K52" s="13"/>
      <c r="L52" s="13"/>
    </row>
    <row r="53" spans="2:12" x14ac:dyDescent="0.2">
      <c r="B53" s="1" t="s">
        <v>567</v>
      </c>
      <c r="C53" s="12">
        <v>337.38900000000001</v>
      </c>
      <c r="D53" s="13">
        <v>313.58199999999999</v>
      </c>
      <c r="E53" s="13">
        <v>357.24700000000001</v>
      </c>
      <c r="F53" s="13">
        <v>307.91500000000002</v>
      </c>
      <c r="G53" s="13">
        <v>497.90100000000001</v>
      </c>
      <c r="H53" s="13">
        <v>370.40300000000002</v>
      </c>
      <c r="I53" s="13">
        <v>238.21600000000001</v>
      </c>
      <c r="J53" s="13">
        <v>429.36399999999998</v>
      </c>
      <c r="K53" s="13">
        <v>306.62099999999998</v>
      </c>
      <c r="L53" s="13">
        <v>393.065</v>
      </c>
    </row>
    <row r="54" spans="2:12" x14ac:dyDescent="0.2">
      <c r="B54" s="1" t="s">
        <v>618</v>
      </c>
      <c r="C54" s="12">
        <v>328.15100000000001</v>
      </c>
      <c r="D54" s="13">
        <v>314.76299999999998</v>
      </c>
      <c r="E54" s="13">
        <v>321.06400000000002</v>
      </c>
      <c r="F54" s="13">
        <v>314.46800000000002</v>
      </c>
      <c r="G54" s="13">
        <v>552.49</v>
      </c>
      <c r="H54" s="13">
        <v>357.98500000000001</v>
      </c>
      <c r="I54" s="13">
        <v>269.53800000000001</v>
      </c>
      <c r="J54" s="13">
        <v>382.17700000000002</v>
      </c>
      <c r="K54" s="13">
        <v>398.10700000000003</v>
      </c>
      <c r="L54" s="13">
        <v>358.62799999999999</v>
      </c>
    </row>
    <row r="55" spans="2:12" x14ac:dyDescent="0.2">
      <c r="B55" s="1" t="s">
        <v>569</v>
      </c>
      <c r="C55" s="12">
        <v>325.82900000000001</v>
      </c>
      <c r="D55" s="13">
        <v>304.48599999999999</v>
      </c>
      <c r="E55" s="13">
        <v>317.68400000000003</v>
      </c>
      <c r="F55" s="13">
        <v>317.13499999999999</v>
      </c>
      <c r="G55" s="13">
        <v>545.44200000000001</v>
      </c>
      <c r="H55" s="13">
        <v>362.96800000000002</v>
      </c>
      <c r="I55" s="13">
        <v>241.13800000000001</v>
      </c>
      <c r="J55" s="13">
        <v>357.57</v>
      </c>
      <c r="K55" s="13">
        <v>424.09800000000001</v>
      </c>
      <c r="L55" s="13">
        <v>374.01799999999997</v>
      </c>
    </row>
    <row r="56" spans="2:12" x14ac:dyDescent="0.2">
      <c r="B56" s="3" t="s">
        <v>571</v>
      </c>
      <c r="C56" s="135">
        <v>320</v>
      </c>
      <c r="D56" s="136">
        <v>296</v>
      </c>
      <c r="E56" s="136">
        <v>305</v>
      </c>
      <c r="F56" s="136">
        <v>319</v>
      </c>
      <c r="G56" s="136">
        <v>583</v>
      </c>
      <c r="H56" s="136">
        <v>344</v>
      </c>
      <c r="I56" s="136">
        <v>215</v>
      </c>
      <c r="J56" s="136">
        <v>421</v>
      </c>
      <c r="K56" s="136">
        <v>430</v>
      </c>
      <c r="L56" s="136">
        <v>373</v>
      </c>
    </row>
    <row r="57" spans="2:12" x14ac:dyDescent="0.2">
      <c r="C57" s="7"/>
    </row>
    <row r="58" spans="2:12" x14ac:dyDescent="0.2">
      <c r="B58" s="1" t="s">
        <v>619</v>
      </c>
      <c r="C58" s="12">
        <v>271.09100000000001</v>
      </c>
      <c r="D58" s="13">
        <v>255.23699999999999</v>
      </c>
      <c r="E58" s="13">
        <v>271.70499999999998</v>
      </c>
      <c r="F58" s="13">
        <v>271.52600000000001</v>
      </c>
      <c r="G58" s="13">
        <v>424.678</v>
      </c>
      <c r="H58" s="13">
        <v>326.85500000000002</v>
      </c>
      <c r="I58" s="13">
        <v>187.97499999999999</v>
      </c>
      <c r="J58" s="13">
        <v>313.23899999999998</v>
      </c>
      <c r="K58" s="13">
        <v>322.45100000000002</v>
      </c>
      <c r="L58" s="13">
        <v>305.79399999999998</v>
      </c>
    </row>
    <row r="59" spans="2:12" x14ac:dyDescent="0.2">
      <c r="B59" s="1" t="s">
        <v>573</v>
      </c>
      <c r="C59" s="12">
        <v>263.85700000000003</v>
      </c>
      <c r="D59" s="13">
        <v>250.67500000000001</v>
      </c>
      <c r="E59" s="13">
        <v>280.23899999999998</v>
      </c>
      <c r="F59" s="13">
        <v>265.75900000000001</v>
      </c>
      <c r="G59" s="13">
        <v>429.37799999999999</v>
      </c>
      <c r="H59" s="13">
        <v>300.77300000000002</v>
      </c>
      <c r="I59" s="13">
        <v>185.75800000000001</v>
      </c>
      <c r="J59" s="13">
        <v>317.28300000000002</v>
      </c>
      <c r="K59" s="13">
        <v>334.79199999999997</v>
      </c>
      <c r="L59" s="13">
        <v>292.69200000000001</v>
      </c>
    </row>
    <row r="60" spans="2:12" x14ac:dyDescent="0.2">
      <c r="B60" s="1" t="s">
        <v>574</v>
      </c>
      <c r="C60" s="12">
        <v>289.85000000000002</v>
      </c>
      <c r="D60" s="13">
        <v>260.30399999999997</v>
      </c>
      <c r="E60" s="13">
        <v>275.59899999999999</v>
      </c>
      <c r="F60" s="13">
        <v>270.41800000000001</v>
      </c>
      <c r="G60" s="13">
        <v>540.49900000000002</v>
      </c>
      <c r="H60" s="13">
        <v>336.88400000000001</v>
      </c>
      <c r="I60" s="13">
        <v>189.63399999999999</v>
      </c>
      <c r="J60" s="13">
        <v>332.238</v>
      </c>
      <c r="K60" s="13">
        <v>380.32299999999998</v>
      </c>
      <c r="L60" s="13">
        <v>354.55099999999999</v>
      </c>
    </row>
    <row r="61" spans="2:12" x14ac:dyDescent="0.2">
      <c r="B61" s="1" t="s">
        <v>575</v>
      </c>
      <c r="C61" s="12">
        <v>269.58100000000002</v>
      </c>
      <c r="D61" s="13">
        <v>257.19</v>
      </c>
      <c r="E61" s="13">
        <v>277.90300000000002</v>
      </c>
      <c r="F61" s="13">
        <v>273.214</v>
      </c>
      <c r="G61" s="13">
        <v>428.04500000000002</v>
      </c>
      <c r="H61" s="13">
        <v>297.209</v>
      </c>
      <c r="I61" s="13">
        <v>198.09</v>
      </c>
      <c r="J61" s="13">
        <v>330.572</v>
      </c>
      <c r="K61" s="13">
        <v>318.73</v>
      </c>
      <c r="L61" s="13">
        <v>296.70299999999997</v>
      </c>
    </row>
    <row r="62" spans="2:12" x14ac:dyDescent="0.2">
      <c r="B62" s="1" t="s">
        <v>576</v>
      </c>
      <c r="C62" s="12">
        <v>261.16899999999998</v>
      </c>
      <c r="D62" s="13">
        <v>245.74199999999999</v>
      </c>
      <c r="E62" s="13">
        <v>262.38499999999999</v>
      </c>
      <c r="F62" s="13">
        <v>263.84800000000001</v>
      </c>
      <c r="G62" s="13">
        <v>427.428</v>
      </c>
      <c r="H62" s="13">
        <v>293.52499999999998</v>
      </c>
      <c r="I62" s="13">
        <v>182.19200000000001</v>
      </c>
      <c r="J62" s="13">
        <v>326.40800000000002</v>
      </c>
      <c r="K62" s="13">
        <v>327.721</v>
      </c>
      <c r="L62" s="13">
        <v>294.68700000000001</v>
      </c>
    </row>
    <row r="63" spans="2:12" x14ac:dyDescent="0.2">
      <c r="B63" s="1" t="s">
        <v>577</v>
      </c>
      <c r="C63" s="12">
        <v>443.90800000000002</v>
      </c>
      <c r="D63" s="13">
        <v>387.58</v>
      </c>
      <c r="E63" s="13">
        <v>285.99400000000003</v>
      </c>
      <c r="F63" s="13">
        <v>405.959</v>
      </c>
      <c r="G63" s="13">
        <v>1230.2190000000001</v>
      </c>
      <c r="H63" s="13">
        <v>524.01700000000005</v>
      </c>
      <c r="I63" s="13">
        <v>198.96700000000001</v>
      </c>
      <c r="J63" s="13">
        <v>919.67700000000002</v>
      </c>
      <c r="K63" s="13">
        <v>950.95899999999995</v>
      </c>
      <c r="L63" s="13">
        <v>565.26599999999996</v>
      </c>
    </row>
    <row r="64" spans="2:12" x14ac:dyDescent="0.2">
      <c r="C64" s="12"/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2">
      <c r="B65" s="1" t="s">
        <v>477</v>
      </c>
      <c r="C65" s="12">
        <v>382.71100000000001</v>
      </c>
      <c r="D65" s="13">
        <v>371.01</v>
      </c>
      <c r="E65" s="13">
        <v>358.08600000000001</v>
      </c>
      <c r="F65" s="13">
        <v>423.608</v>
      </c>
      <c r="G65" s="13">
        <v>464.49400000000003</v>
      </c>
      <c r="H65" s="13">
        <v>349.82799999999997</v>
      </c>
      <c r="I65" s="13">
        <v>341.28399999999999</v>
      </c>
      <c r="J65" s="13">
        <v>328.2</v>
      </c>
      <c r="K65" s="13">
        <v>322.46800000000002</v>
      </c>
      <c r="L65" s="13">
        <v>407.815</v>
      </c>
    </row>
    <row r="66" spans="1:12" x14ac:dyDescent="0.2">
      <c r="B66" s="1" t="s">
        <v>578</v>
      </c>
      <c r="C66" s="12">
        <v>285.07</v>
      </c>
      <c r="D66" s="13">
        <v>275.35599999999999</v>
      </c>
      <c r="E66" s="13">
        <v>366.02699999999999</v>
      </c>
      <c r="F66" s="13">
        <v>304.02699999999999</v>
      </c>
      <c r="G66" s="13">
        <v>426.43900000000002</v>
      </c>
      <c r="H66" s="13">
        <v>288.35199999999998</v>
      </c>
      <c r="I66" s="13">
        <v>195.92599999999999</v>
      </c>
      <c r="J66" s="13">
        <v>325.05</v>
      </c>
      <c r="K66" s="13">
        <v>320.161</v>
      </c>
      <c r="L66" s="13">
        <v>306.22399999999999</v>
      </c>
    </row>
    <row r="67" spans="1:12" x14ac:dyDescent="0.2">
      <c r="B67" s="1" t="s">
        <v>579</v>
      </c>
      <c r="C67" s="12">
        <v>259.375</v>
      </c>
      <c r="D67" s="13">
        <v>240.87100000000001</v>
      </c>
      <c r="E67" s="13">
        <v>270.98700000000002</v>
      </c>
      <c r="F67" s="13">
        <v>257.798</v>
      </c>
      <c r="G67" s="13">
        <v>442.54700000000003</v>
      </c>
      <c r="H67" s="13">
        <v>275.697</v>
      </c>
      <c r="I67" s="13">
        <v>177.79499999999999</v>
      </c>
      <c r="J67" s="13">
        <v>318.32299999999998</v>
      </c>
      <c r="K67" s="13">
        <v>321.76499999999999</v>
      </c>
      <c r="L67" s="13">
        <v>299.96300000000002</v>
      </c>
    </row>
    <row r="68" spans="1:12" x14ac:dyDescent="0.2">
      <c r="B68" s="1" t="s">
        <v>478</v>
      </c>
      <c r="C68" s="12">
        <v>260.21699999999998</v>
      </c>
      <c r="D68" s="13">
        <v>241.97900000000001</v>
      </c>
      <c r="E68" s="13">
        <v>278.73200000000003</v>
      </c>
      <c r="F68" s="13">
        <v>260.065</v>
      </c>
      <c r="G68" s="13">
        <v>433.68400000000003</v>
      </c>
      <c r="H68" s="13">
        <v>277.279</v>
      </c>
      <c r="I68" s="13">
        <v>177.85300000000001</v>
      </c>
      <c r="J68" s="13">
        <v>304.16899999999998</v>
      </c>
      <c r="K68" s="13">
        <v>322.81599999999997</v>
      </c>
      <c r="L68" s="13">
        <v>299.721</v>
      </c>
    </row>
    <row r="69" spans="1:12" x14ac:dyDescent="0.2">
      <c r="B69" s="1" t="s">
        <v>580</v>
      </c>
      <c r="C69" s="12">
        <v>260.22000000000003</v>
      </c>
      <c r="D69" s="13">
        <v>241.23500000000001</v>
      </c>
      <c r="E69" s="13">
        <v>275.077</v>
      </c>
      <c r="F69" s="13">
        <v>253.66399999999999</v>
      </c>
      <c r="G69" s="13">
        <v>437.15300000000002</v>
      </c>
      <c r="H69" s="13">
        <v>280.86799999999999</v>
      </c>
      <c r="I69" s="13">
        <v>178.13800000000001</v>
      </c>
      <c r="J69" s="13">
        <v>311.72800000000001</v>
      </c>
      <c r="K69" s="13">
        <v>318.923</v>
      </c>
      <c r="L69" s="13">
        <v>300.7</v>
      </c>
    </row>
    <row r="70" spans="1:12" x14ac:dyDescent="0.2">
      <c r="B70" s="1" t="s">
        <v>581</v>
      </c>
      <c r="C70" s="12">
        <v>603.399</v>
      </c>
      <c r="D70" s="13">
        <v>535.89800000000002</v>
      </c>
      <c r="E70" s="13">
        <v>451.53300000000002</v>
      </c>
      <c r="F70" s="13">
        <v>591.26599999999996</v>
      </c>
      <c r="G70" s="13">
        <v>1315.3340000000001</v>
      </c>
      <c r="H70" s="13">
        <v>582.59500000000003</v>
      </c>
      <c r="I70" s="13">
        <v>370.83300000000003</v>
      </c>
      <c r="J70" s="13">
        <v>931.96400000000006</v>
      </c>
      <c r="K70" s="13">
        <v>953.76800000000003</v>
      </c>
      <c r="L70" s="13">
        <v>746.21699999999998</v>
      </c>
    </row>
    <row r="71" spans="1:12" ht="18" thickBot="1" x14ac:dyDescent="0.25">
      <c r="B71" s="80"/>
      <c r="C71" s="31"/>
      <c r="D71" s="32"/>
      <c r="E71" s="32"/>
      <c r="F71" s="32"/>
      <c r="G71" s="32"/>
      <c r="H71" s="32"/>
      <c r="I71" s="32"/>
      <c r="J71" s="32"/>
      <c r="K71" s="32"/>
      <c r="L71" s="32"/>
    </row>
    <row r="72" spans="1:12" x14ac:dyDescent="0.2">
      <c r="B72" s="16"/>
      <c r="C72" s="1" t="s">
        <v>620</v>
      </c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2">
      <c r="A73" s="1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</sheetData>
  <phoneticPr fontId="2"/>
  <pageMargins left="0.32" right="0.54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100" workbookViewId="0">
      <selection activeCell="I30" sqref="I30"/>
    </sheetView>
  </sheetViews>
  <sheetFormatPr defaultColWidth="10.875" defaultRowHeight="17.25" x14ac:dyDescent="0.2"/>
  <cols>
    <col min="1" max="1" width="13.375" style="181" customWidth="1"/>
    <col min="2" max="2" width="18.375" style="181" customWidth="1"/>
    <col min="3" max="3" width="10.875" style="181"/>
    <col min="4" max="4" width="13.375" style="181" customWidth="1"/>
    <col min="5" max="6" width="10.875" style="181"/>
    <col min="7" max="7" width="12.125" style="181" customWidth="1"/>
    <col min="8" max="8" width="10.875" style="181"/>
    <col min="9" max="10" width="10.875" style="181" customWidth="1"/>
    <col min="11" max="11" width="12.125" style="181" customWidth="1"/>
    <col min="12" max="12" width="10.875" style="181" customWidth="1"/>
    <col min="13" max="256" width="10.875" style="181"/>
    <col min="257" max="257" width="13.375" style="181" customWidth="1"/>
    <col min="258" max="258" width="18.375" style="181" customWidth="1"/>
    <col min="259" max="259" width="10.875" style="181"/>
    <col min="260" max="260" width="13.375" style="181" customWidth="1"/>
    <col min="261" max="262" width="10.875" style="181"/>
    <col min="263" max="263" width="12.125" style="181" customWidth="1"/>
    <col min="264" max="264" width="10.875" style="181"/>
    <col min="265" max="266" width="10.875" style="181" customWidth="1"/>
    <col min="267" max="267" width="12.125" style="181" customWidth="1"/>
    <col min="268" max="268" width="10.875" style="181" customWidth="1"/>
    <col min="269" max="512" width="10.875" style="181"/>
    <col min="513" max="513" width="13.375" style="181" customWidth="1"/>
    <col min="514" max="514" width="18.375" style="181" customWidth="1"/>
    <col min="515" max="515" width="10.875" style="181"/>
    <col min="516" max="516" width="13.375" style="181" customWidth="1"/>
    <col min="517" max="518" width="10.875" style="181"/>
    <col min="519" max="519" width="12.125" style="181" customWidth="1"/>
    <col min="520" max="520" width="10.875" style="181"/>
    <col min="521" max="522" width="10.875" style="181" customWidth="1"/>
    <col min="523" max="523" width="12.125" style="181" customWidth="1"/>
    <col min="524" max="524" width="10.875" style="181" customWidth="1"/>
    <col min="525" max="768" width="10.875" style="181"/>
    <col min="769" max="769" width="13.375" style="181" customWidth="1"/>
    <col min="770" max="770" width="18.375" style="181" customWidth="1"/>
    <col min="771" max="771" width="10.875" style="181"/>
    <col min="772" max="772" width="13.375" style="181" customWidth="1"/>
    <col min="773" max="774" width="10.875" style="181"/>
    <col min="775" max="775" width="12.125" style="181" customWidth="1"/>
    <col min="776" max="776" width="10.875" style="181"/>
    <col min="777" max="778" width="10.875" style="181" customWidth="1"/>
    <col min="779" max="779" width="12.125" style="181" customWidth="1"/>
    <col min="780" max="780" width="10.875" style="181" customWidth="1"/>
    <col min="781" max="1024" width="10.875" style="181"/>
    <col min="1025" max="1025" width="13.375" style="181" customWidth="1"/>
    <col min="1026" max="1026" width="18.375" style="181" customWidth="1"/>
    <col min="1027" max="1027" width="10.875" style="181"/>
    <col min="1028" max="1028" width="13.375" style="181" customWidth="1"/>
    <col min="1029" max="1030" width="10.875" style="181"/>
    <col min="1031" max="1031" width="12.125" style="181" customWidth="1"/>
    <col min="1032" max="1032" width="10.875" style="181"/>
    <col min="1033" max="1034" width="10.875" style="181" customWidth="1"/>
    <col min="1035" max="1035" width="12.125" style="181" customWidth="1"/>
    <col min="1036" max="1036" width="10.875" style="181" customWidth="1"/>
    <col min="1037" max="1280" width="10.875" style="181"/>
    <col min="1281" max="1281" width="13.375" style="181" customWidth="1"/>
    <col min="1282" max="1282" width="18.375" style="181" customWidth="1"/>
    <col min="1283" max="1283" width="10.875" style="181"/>
    <col min="1284" max="1284" width="13.375" style="181" customWidth="1"/>
    <col min="1285" max="1286" width="10.875" style="181"/>
    <col min="1287" max="1287" width="12.125" style="181" customWidth="1"/>
    <col min="1288" max="1288" width="10.875" style="181"/>
    <col min="1289" max="1290" width="10.875" style="181" customWidth="1"/>
    <col min="1291" max="1291" width="12.125" style="181" customWidth="1"/>
    <col min="1292" max="1292" width="10.875" style="181" customWidth="1"/>
    <col min="1293" max="1536" width="10.875" style="181"/>
    <col min="1537" max="1537" width="13.375" style="181" customWidth="1"/>
    <col min="1538" max="1538" width="18.375" style="181" customWidth="1"/>
    <col min="1539" max="1539" width="10.875" style="181"/>
    <col min="1540" max="1540" width="13.375" style="181" customWidth="1"/>
    <col min="1541" max="1542" width="10.875" style="181"/>
    <col min="1543" max="1543" width="12.125" style="181" customWidth="1"/>
    <col min="1544" max="1544" width="10.875" style="181"/>
    <col min="1545" max="1546" width="10.875" style="181" customWidth="1"/>
    <col min="1547" max="1547" width="12.125" style="181" customWidth="1"/>
    <col min="1548" max="1548" width="10.875" style="181" customWidth="1"/>
    <col min="1549" max="1792" width="10.875" style="181"/>
    <col min="1793" max="1793" width="13.375" style="181" customWidth="1"/>
    <col min="1794" max="1794" width="18.375" style="181" customWidth="1"/>
    <col min="1795" max="1795" width="10.875" style="181"/>
    <col min="1796" max="1796" width="13.375" style="181" customWidth="1"/>
    <col min="1797" max="1798" width="10.875" style="181"/>
    <col min="1799" max="1799" width="12.125" style="181" customWidth="1"/>
    <col min="1800" max="1800" width="10.875" style="181"/>
    <col min="1801" max="1802" width="10.875" style="181" customWidth="1"/>
    <col min="1803" max="1803" width="12.125" style="181" customWidth="1"/>
    <col min="1804" max="1804" width="10.875" style="181" customWidth="1"/>
    <col min="1805" max="2048" width="10.875" style="181"/>
    <col min="2049" max="2049" width="13.375" style="181" customWidth="1"/>
    <col min="2050" max="2050" width="18.375" style="181" customWidth="1"/>
    <col min="2051" max="2051" width="10.875" style="181"/>
    <col min="2052" max="2052" width="13.375" style="181" customWidth="1"/>
    <col min="2053" max="2054" width="10.875" style="181"/>
    <col min="2055" max="2055" width="12.125" style="181" customWidth="1"/>
    <col min="2056" max="2056" width="10.875" style="181"/>
    <col min="2057" max="2058" width="10.875" style="181" customWidth="1"/>
    <col min="2059" max="2059" width="12.125" style="181" customWidth="1"/>
    <col min="2060" max="2060" width="10.875" style="181" customWidth="1"/>
    <col min="2061" max="2304" width="10.875" style="181"/>
    <col min="2305" max="2305" width="13.375" style="181" customWidth="1"/>
    <col min="2306" max="2306" width="18.375" style="181" customWidth="1"/>
    <col min="2307" max="2307" width="10.875" style="181"/>
    <col min="2308" max="2308" width="13.375" style="181" customWidth="1"/>
    <col min="2309" max="2310" width="10.875" style="181"/>
    <col min="2311" max="2311" width="12.125" style="181" customWidth="1"/>
    <col min="2312" max="2312" width="10.875" style="181"/>
    <col min="2313" max="2314" width="10.875" style="181" customWidth="1"/>
    <col min="2315" max="2315" width="12.125" style="181" customWidth="1"/>
    <col min="2316" max="2316" width="10.875" style="181" customWidth="1"/>
    <col min="2317" max="2560" width="10.875" style="181"/>
    <col min="2561" max="2561" width="13.375" style="181" customWidth="1"/>
    <col min="2562" max="2562" width="18.375" style="181" customWidth="1"/>
    <col min="2563" max="2563" width="10.875" style="181"/>
    <col min="2564" max="2564" width="13.375" style="181" customWidth="1"/>
    <col min="2565" max="2566" width="10.875" style="181"/>
    <col min="2567" max="2567" width="12.125" style="181" customWidth="1"/>
    <col min="2568" max="2568" width="10.875" style="181"/>
    <col min="2569" max="2570" width="10.875" style="181" customWidth="1"/>
    <col min="2571" max="2571" width="12.125" style="181" customWidth="1"/>
    <col min="2572" max="2572" width="10.875" style="181" customWidth="1"/>
    <col min="2573" max="2816" width="10.875" style="181"/>
    <col min="2817" max="2817" width="13.375" style="181" customWidth="1"/>
    <col min="2818" max="2818" width="18.375" style="181" customWidth="1"/>
    <col min="2819" max="2819" width="10.875" style="181"/>
    <col min="2820" max="2820" width="13.375" style="181" customWidth="1"/>
    <col min="2821" max="2822" width="10.875" style="181"/>
    <col min="2823" max="2823" width="12.125" style="181" customWidth="1"/>
    <col min="2824" max="2824" width="10.875" style="181"/>
    <col min="2825" max="2826" width="10.875" style="181" customWidth="1"/>
    <col min="2827" max="2827" width="12.125" style="181" customWidth="1"/>
    <col min="2828" max="2828" width="10.875" style="181" customWidth="1"/>
    <col min="2829" max="3072" width="10.875" style="181"/>
    <col min="3073" max="3073" width="13.375" style="181" customWidth="1"/>
    <col min="3074" max="3074" width="18.375" style="181" customWidth="1"/>
    <col min="3075" max="3075" width="10.875" style="181"/>
    <col min="3076" max="3076" width="13.375" style="181" customWidth="1"/>
    <col min="3077" max="3078" width="10.875" style="181"/>
    <col min="3079" max="3079" width="12.125" style="181" customWidth="1"/>
    <col min="3080" max="3080" width="10.875" style="181"/>
    <col min="3081" max="3082" width="10.875" style="181" customWidth="1"/>
    <col min="3083" max="3083" width="12.125" style="181" customWidth="1"/>
    <col min="3084" max="3084" width="10.875" style="181" customWidth="1"/>
    <col min="3085" max="3328" width="10.875" style="181"/>
    <col min="3329" max="3329" width="13.375" style="181" customWidth="1"/>
    <col min="3330" max="3330" width="18.375" style="181" customWidth="1"/>
    <col min="3331" max="3331" width="10.875" style="181"/>
    <col min="3332" max="3332" width="13.375" style="181" customWidth="1"/>
    <col min="3333" max="3334" width="10.875" style="181"/>
    <col min="3335" max="3335" width="12.125" style="181" customWidth="1"/>
    <col min="3336" max="3336" width="10.875" style="181"/>
    <col min="3337" max="3338" width="10.875" style="181" customWidth="1"/>
    <col min="3339" max="3339" width="12.125" style="181" customWidth="1"/>
    <col min="3340" max="3340" width="10.875" style="181" customWidth="1"/>
    <col min="3341" max="3584" width="10.875" style="181"/>
    <col min="3585" max="3585" width="13.375" style="181" customWidth="1"/>
    <col min="3586" max="3586" width="18.375" style="181" customWidth="1"/>
    <col min="3587" max="3587" width="10.875" style="181"/>
    <col min="3588" max="3588" width="13.375" style="181" customWidth="1"/>
    <col min="3589" max="3590" width="10.875" style="181"/>
    <col min="3591" max="3591" width="12.125" style="181" customWidth="1"/>
    <col min="3592" max="3592" width="10.875" style="181"/>
    <col min="3593" max="3594" width="10.875" style="181" customWidth="1"/>
    <col min="3595" max="3595" width="12.125" style="181" customWidth="1"/>
    <col min="3596" max="3596" width="10.875" style="181" customWidth="1"/>
    <col min="3597" max="3840" width="10.875" style="181"/>
    <col min="3841" max="3841" width="13.375" style="181" customWidth="1"/>
    <col min="3842" max="3842" width="18.375" style="181" customWidth="1"/>
    <col min="3843" max="3843" width="10.875" style="181"/>
    <col min="3844" max="3844" width="13.375" style="181" customWidth="1"/>
    <col min="3845" max="3846" width="10.875" style="181"/>
    <col min="3847" max="3847" width="12.125" style="181" customWidth="1"/>
    <col min="3848" max="3848" width="10.875" style="181"/>
    <col min="3849" max="3850" width="10.875" style="181" customWidth="1"/>
    <col min="3851" max="3851" width="12.125" style="181" customWidth="1"/>
    <col min="3852" max="3852" width="10.875" style="181" customWidth="1"/>
    <col min="3853" max="4096" width="10.875" style="181"/>
    <col min="4097" max="4097" width="13.375" style="181" customWidth="1"/>
    <col min="4098" max="4098" width="18.375" style="181" customWidth="1"/>
    <col min="4099" max="4099" width="10.875" style="181"/>
    <col min="4100" max="4100" width="13.375" style="181" customWidth="1"/>
    <col min="4101" max="4102" width="10.875" style="181"/>
    <col min="4103" max="4103" width="12.125" style="181" customWidth="1"/>
    <col min="4104" max="4104" width="10.875" style="181"/>
    <col min="4105" max="4106" width="10.875" style="181" customWidth="1"/>
    <col min="4107" max="4107" width="12.125" style="181" customWidth="1"/>
    <col min="4108" max="4108" width="10.875" style="181" customWidth="1"/>
    <col min="4109" max="4352" width="10.875" style="181"/>
    <col min="4353" max="4353" width="13.375" style="181" customWidth="1"/>
    <col min="4354" max="4354" width="18.375" style="181" customWidth="1"/>
    <col min="4355" max="4355" width="10.875" style="181"/>
    <col min="4356" max="4356" width="13.375" style="181" customWidth="1"/>
    <col min="4357" max="4358" width="10.875" style="181"/>
    <col min="4359" max="4359" width="12.125" style="181" customWidth="1"/>
    <col min="4360" max="4360" width="10.875" style="181"/>
    <col min="4361" max="4362" width="10.875" style="181" customWidth="1"/>
    <col min="4363" max="4363" width="12.125" style="181" customWidth="1"/>
    <col min="4364" max="4364" width="10.875" style="181" customWidth="1"/>
    <col min="4365" max="4608" width="10.875" style="181"/>
    <col min="4609" max="4609" width="13.375" style="181" customWidth="1"/>
    <col min="4610" max="4610" width="18.375" style="181" customWidth="1"/>
    <col min="4611" max="4611" width="10.875" style="181"/>
    <col min="4612" max="4612" width="13.375" style="181" customWidth="1"/>
    <col min="4613" max="4614" width="10.875" style="181"/>
    <col min="4615" max="4615" width="12.125" style="181" customWidth="1"/>
    <col min="4616" max="4616" width="10.875" style="181"/>
    <col min="4617" max="4618" width="10.875" style="181" customWidth="1"/>
    <col min="4619" max="4619" width="12.125" style="181" customWidth="1"/>
    <col min="4620" max="4620" width="10.875" style="181" customWidth="1"/>
    <col min="4621" max="4864" width="10.875" style="181"/>
    <col min="4865" max="4865" width="13.375" style="181" customWidth="1"/>
    <col min="4866" max="4866" width="18.375" style="181" customWidth="1"/>
    <col min="4867" max="4867" width="10.875" style="181"/>
    <col min="4868" max="4868" width="13.375" style="181" customWidth="1"/>
    <col min="4869" max="4870" width="10.875" style="181"/>
    <col min="4871" max="4871" width="12.125" style="181" customWidth="1"/>
    <col min="4872" max="4872" width="10.875" style="181"/>
    <col min="4873" max="4874" width="10.875" style="181" customWidth="1"/>
    <col min="4875" max="4875" width="12.125" style="181" customWidth="1"/>
    <col min="4876" max="4876" width="10.875" style="181" customWidth="1"/>
    <col min="4877" max="5120" width="10.875" style="181"/>
    <col min="5121" max="5121" width="13.375" style="181" customWidth="1"/>
    <col min="5122" max="5122" width="18.375" style="181" customWidth="1"/>
    <col min="5123" max="5123" width="10.875" style="181"/>
    <col min="5124" max="5124" width="13.375" style="181" customWidth="1"/>
    <col min="5125" max="5126" width="10.875" style="181"/>
    <col min="5127" max="5127" width="12.125" style="181" customWidth="1"/>
    <col min="5128" max="5128" width="10.875" style="181"/>
    <col min="5129" max="5130" width="10.875" style="181" customWidth="1"/>
    <col min="5131" max="5131" width="12.125" style="181" customWidth="1"/>
    <col min="5132" max="5132" width="10.875" style="181" customWidth="1"/>
    <col min="5133" max="5376" width="10.875" style="181"/>
    <col min="5377" max="5377" width="13.375" style="181" customWidth="1"/>
    <col min="5378" max="5378" width="18.375" style="181" customWidth="1"/>
    <col min="5379" max="5379" width="10.875" style="181"/>
    <col min="5380" max="5380" width="13.375" style="181" customWidth="1"/>
    <col min="5381" max="5382" width="10.875" style="181"/>
    <col min="5383" max="5383" width="12.125" style="181" customWidth="1"/>
    <col min="5384" max="5384" width="10.875" style="181"/>
    <col min="5385" max="5386" width="10.875" style="181" customWidth="1"/>
    <col min="5387" max="5387" width="12.125" style="181" customWidth="1"/>
    <col min="5388" max="5388" width="10.875" style="181" customWidth="1"/>
    <col min="5389" max="5632" width="10.875" style="181"/>
    <col min="5633" max="5633" width="13.375" style="181" customWidth="1"/>
    <col min="5634" max="5634" width="18.375" style="181" customWidth="1"/>
    <col min="5635" max="5635" width="10.875" style="181"/>
    <col min="5636" max="5636" width="13.375" style="181" customWidth="1"/>
    <col min="5637" max="5638" width="10.875" style="181"/>
    <col min="5639" max="5639" width="12.125" style="181" customWidth="1"/>
    <col min="5640" max="5640" width="10.875" style="181"/>
    <col min="5641" max="5642" width="10.875" style="181" customWidth="1"/>
    <col min="5643" max="5643" width="12.125" style="181" customWidth="1"/>
    <col min="5644" max="5644" width="10.875" style="181" customWidth="1"/>
    <col min="5645" max="5888" width="10.875" style="181"/>
    <col min="5889" max="5889" width="13.375" style="181" customWidth="1"/>
    <col min="5890" max="5890" width="18.375" style="181" customWidth="1"/>
    <col min="5891" max="5891" width="10.875" style="181"/>
    <col min="5892" max="5892" width="13.375" style="181" customWidth="1"/>
    <col min="5893" max="5894" width="10.875" style="181"/>
    <col min="5895" max="5895" width="12.125" style="181" customWidth="1"/>
    <col min="5896" max="5896" width="10.875" style="181"/>
    <col min="5897" max="5898" width="10.875" style="181" customWidth="1"/>
    <col min="5899" max="5899" width="12.125" style="181" customWidth="1"/>
    <col min="5900" max="5900" width="10.875" style="181" customWidth="1"/>
    <col min="5901" max="6144" width="10.875" style="181"/>
    <col min="6145" max="6145" width="13.375" style="181" customWidth="1"/>
    <col min="6146" max="6146" width="18.375" style="181" customWidth="1"/>
    <col min="6147" max="6147" width="10.875" style="181"/>
    <col min="6148" max="6148" width="13.375" style="181" customWidth="1"/>
    <col min="6149" max="6150" width="10.875" style="181"/>
    <col min="6151" max="6151" width="12.125" style="181" customWidth="1"/>
    <col min="6152" max="6152" width="10.875" style="181"/>
    <col min="6153" max="6154" width="10.875" style="181" customWidth="1"/>
    <col min="6155" max="6155" width="12.125" style="181" customWidth="1"/>
    <col min="6156" max="6156" width="10.875" style="181" customWidth="1"/>
    <col min="6157" max="6400" width="10.875" style="181"/>
    <col min="6401" max="6401" width="13.375" style="181" customWidth="1"/>
    <col min="6402" max="6402" width="18.375" style="181" customWidth="1"/>
    <col min="6403" max="6403" width="10.875" style="181"/>
    <col min="6404" max="6404" width="13.375" style="181" customWidth="1"/>
    <col min="6405" max="6406" width="10.875" style="181"/>
    <col min="6407" max="6407" width="12.125" style="181" customWidth="1"/>
    <col min="6408" max="6408" width="10.875" style="181"/>
    <col min="6409" max="6410" width="10.875" style="181" customWidth="1"/>
    <col min="6411" max="6411" width="12.125" style="181" customWidth="1"/>
    <col min="6412" max="6412" width="10.875" style="181" customWidth="1"/>
    <col min="6413" max="6656" width="10.875" style="181"/>
    <col min="6657" max="6657" width="13.375" style="181" customWidth="1"/>
    <col min="6658" max="6658" width="18.375" style="181" customWidth="1"/>
    <col min="6659" max="6659" width="10.875" style="181"/>
    <col min="6660" max="6660" width="13.375" style="181" customWidth="1"/>
    <col min="6661" max="6662" width="10.875" style="181"/>
    <col min="6663" max="6663" width="12.125" style="181" customWidth="1"/>
    <col min="6664" max="6664" width="10.875" style="181"/>
    <col min="6665" max="6666" width="10.875" style="181" customWidth="1"/>
    <col min="6667" max="6667" width="12.125" style="181" customWidth="1"/>
    <col min="6668" max="6668" width="10.875" style="181" customWidth="1"/>
    <col min="6669" max="6912" width="10.875" style="181"/>
    <col min="6913" max="6913" width="13.375" style="181" customWidth="1"/>
    <col min="6914" max="6914" width="18.375" style="181" customWidth="1"/>
    <col min="6915" max="6915" width="10.875" style="181"/>
    <col min="6916" max="6916" width="13.375" style="181" customWidth="1"/>
    <col min="6917" max="6918" width="10.875" style="181"/>
    <col min="6919" max="6919" width="12.125" style="181" customWidth="1"/>
    <col min="6920" max="6920" width="10.875" style="181"/>
    <col min="6921" max="6922" width="10.875" style="181" customWidth="1"/>
    <col min="6923" max="6923" width="12.125" style="181" customWidth="1"/>
    <col min="6924" max="6924" width="10.875" style="181" customWidth="1"/>
    <col min="6925" max="7168" width="10.875" style="181"/>
    <col min="7169" max="7169" width="13.375" style="181" customWidth="1"/>
    <col min="7170" max="7170" width="18.375" style="181" customWidth="1"/>
    <col min="7171" max="7171" width="10.875" style="181"/>
    <col min="7172" max="7172" width="13.375" style="181" customWidth="1"/>
    <col min="7173" max="7174" width="10.875" style="181"/>
    <col min="7175" max="7175" width="12.125" style="181" customWidth="1"/>
    <col min="7176" max="7176" width="10.875" style="181"/>
    <col min="7177" max="7178" width="10.875" style="181" customWidth="1"/>
    <col min="7179" max="7179" width="12.125" style="181" customWidth="1"/>
    <col min="7180" max="7180" width="10.875" style="181" customWidth="1"/>
    <col min="7181" max="7424" width="10.875" style="181"/>
    <col min="7425" max="7425" width="13.375" style="181" customWidth="1"/>
    <col min="7426" max="7426" width="18.375" style="181" customWidth="1"/>
    <col min="7427" max="7427" width="10.875" style="181"/>
    <col min="7428" max="7428" width="13.375" style="181" customWidth="1"/>
    <col min="7429" max="7430" width="10.875" style="181"/>
    <col min="7431" max="7431" width="12.125" style="181" customWidth="1"/>
    <col min="7432" max="7432" width="10.875" style="181"/>
    <col min="7433" max="7434" width="10.875" style="181" customWidth="1"/>
    <col min="7435" max="7435" width="12.125" style="181" customWidth="1"/>
    <col min="7436" max="7436" width="10.875" style="181" customWidth="1"/>
    <col min="7437" max="7680" width="10.875" style="181"/>
    <col min="7681" max="7681" width="13.375" style="181" customWidth="1"/>
    <col min="7682" max="7682" width="18.375" style="181" customWidth="1"/>
    <col min="7683" max="7683" width="10.875" style="181"/>
    <col min="7684" max="7684" width="13.375" style="181" customWidth="1"/>
    <col min="7685" max="7686" width="10.875" style="181"/>
    <col min="7687" max="7687" width="12.125" style="181" customWidth="1"/>
    <col min="7688" max="7688" width="10.875" style="181"/>
    <col min="7689" max="7690" width="10.875" style="181" customWidth="1"/>
    <col min="7691" max="7691" width="12.125" style="181" customWidth="1"/>
    <col min="7692" max="7692" width="10.875" style="181" customWidth="1"/>
    <col min="7693" max="7936" width="10.875" style="181"/>
    <col min="7937" max="7937" width="13.375" style="181" customWidth="1"/>
    <col min="7938" max="7938" width="18.375" style="181" customWidth="1"/>
    <col min="7939" max="7939" width="10.875" style="181"/>
    <col min="7940" max="7940" width="13.375" style="181" customWidth="1"/>
    <col min="7941" max="7942" width="10.875" style="181"/>
    <col min="7943" max="7943" width="12.125" style="181" customWidth="1"/>
    <col min="7944" max="7944" width="10.875" style="181"/>
    <col min="7945" max="7946" width="10.875" style="181" customWidth="1"/>
    <col min="7947" max="7947" width="12.125" style="181" customWidth="1"/>
    <col min="7948" max="7948" width="10.875" style="181" customWidth="1"/>
    <col min="7949" max="8192" width="10.875" style="181"/>
    <col min="8193" max="8193" width="13.375" style="181" customWidth="1"/>
    <col min="8194" max="8194" width="18.375" style="181" customWidth="1"/>
    <col min="8195" max="8195" width="10.875" style="181"/>
    <col min="8196" max="8196" width="13.375" style="181" customWidth="1"/>
    <col min="8197" max="8198" width="10.875" style="181"/>
    <col min="8199" max="8199" width="12.125" style="181" customWidth="1"/>
    <col min="8200" max="8200" width="10.875" style="181"/>
    <col min="8201" max="8202" width="10.875" style="181" customWidth="1"/>
    <col min="8203" max="8203" width="12.125" style="181" customWidth="1"/>
    <col min="8204" max="8204" width="10.875" style="181" customWidth="1"/>
    <col min="8205" max="8448" width="10.875" style="181"/>
    <col min="8449" max="8449" width="13.375" style="181" customWidth="1"/>
    <col min="8450" max="8450" width="18.375" style="181" customWidth="1"/>
    <col min="8451" max="8451" width="10.875" style="181"/>
    <col min="8452" max="8452" width="13.375" style="181" customWidth="1"/>
    <col min="8453" max="8454" width="10.875" style="181"/>
    <col min="8455" max="8455" width="12.125" style="181" customWidth="1"/>
    <col min="8456" max="8456" width="10.875" style="181"/>
    <col min="8457" max="8458" width="10.875" style="181" customWidth="1"/>
    <col min="8459" max="8459" width="12.125" style="181" customWidth="1"/>
    <col min="8460" max="8460" width="10.875" style="181" customWidth="1"/>
    <col min="8461" max="8704" width="10.875" style="181"/>
    <col min="8705" max="8705" width="13.375" style="181" customWidth="1"/>
    <col min="8706" max="8706" width="18.375" style="181" customWidth="1"/>
    <col min="8707" max="8707" width="10.875" style="181"/>
    <col min="8708" max="8708" width="13.375" style="181" customWidth="1"/>
    <col min="8709" max="8710" width="10.875" style="181"/>
    <col min="8711" max="8711" width="12.125" style="181" customWidth="1"/>
    <col min="8712" max="8712" width="10.875" style="181"/>
    <col min="8713" max="8714" width="10.875" style="181" customWidth="1"/>
    <col min="8715" max="8715" width="12.125" style="181" customWidth="1"/>
    <col min="8716" max="8716" width="10.875" style="181" customWidth="1"/>
    <col min="8717" max="8960" width="10.875" style="181"/>
    <col min="8961" max="8961" width="13.375" style="181" customWidth="1"/>
    <col min="8962" max="8962" width="18.375" style="181" customWidth="1"/>
    <col min="8963" max="8963" width="10.875" style="181"/>
    <col min="8964" max="8964" width="13.375" style="181" customWidth="1"/>
    <col min="8965" max="8966" width="10.875" style="181"/>
    <col min="8967" max="8967" width="12.125" style="181" customWidth="1"/>
    <col min="8968" max="8968" width="10.875" style="181"/>
    <col min="8969" max="8970" width="10.875" style="181" customWidth="1"/>
    <col min="8971" max="8971" width="12.125" style="181" customWidth="1"/>
    <col min="8972" max="8972" width="10.875" style="181" customWidth="1"/>
    <col min="8973" max="9216" width="10.875" style="181"/>
    <col min="9217" max="9217" width="13.375" style="181" customWidth="1"/>
    <col min="9218" max="9218" width="18.375" style="181" customWidth="1"/>
    <col min="9219" max="9219" width="10.875" style="181"/>
    <col min="9220" max="9220" width="13.375" style="181" customWidth="1"/>
    <col min="9221" max="9222" width="10.875" style="181"/>
    <col min="9223" max="9223" width="12.125" style="181" customWidth="1"/>
    <col min="9224" max="9224" width="10.875" style="181"/>
    <col min="9225" max="9226" width="10.875" style="181" customWidth="1"/>
    <col min="9227" max="9227" width="12.125" style="181" customWidth="1"/>
    <col min="9228" max="9228" width="10.875" style="181" customWidth="1"/>
    <col min="9229" max="9472" width="10.875" style="181"/>
    <col min="9473" max="9473" width="13.375" style="181" customWidth="1"/>
    <col min="9474" max="9474" width="18.375" style="181" customWidth="1"/>
    <col min="9475" max="9475" width="10.875" style="181"/>
    <col min="9476" max="9476" width="13.375" style="181" customWidth="1"/>
    <col min="9477" max="9478" width="10.875" style="181"/>
    <col min="9479" max="9479" width="12.125" style="181" customWidth="1"/>
    <col min="9480" max="9480" width="10.875" style="181"/>
    <col min="9481" max="9482" width="10.875" style="181" customWidth="1"/>
    <col min="9483" max="9483" width="12.125" style="181" customWidth="1"/>
    <col min="9484" max="9484" width="10.875" style="181" customWidth="1"/>
    <col min="9485" max="9728" width="10.875" style="181"/>
    <col min="9729" max="9729" width="13.375" style="181" customWidth="1"/>
    <col min="9730" max="9730" width="18.375" style="181" customWidth="1"/>
    <col min="9731" max="9731" width="10.875" style="181"/>
    <col min="9732" max="9732" width="13.375" style="181" customWidth="1"/>
    <col min="9733" max="9734" width="10.875" style="181"/>
    <col min="9735" max="9735" width="12.125" style="181" customWidth="1"/>
    <col min="9736" max="9736" width="10.875" style="181"/>
    <col min="9737" max="9738" width="10.875" style="181" customWidth="1"/>
    <col min="9739" max="9739" width="12.125" style="181" customWidth="1"/>
    <col min="9740" max="9740" width="10.875" style="181" customWidth="1"/>
    <col min="9741" max="9984" width="10.875" style="181"/>
    <col min="9985" max="9985" width="13.375" style="181" customWidth="1"/>
    <col min="9986" max="9986" width="18.375" style="181" customWidth="1"/>
    <col min="9987" max="9987" width="10.875" style="181"/>
    <col min="9988" max="9988" width="13.375" style="181" customWidth="1"/>
    <col min="9989" max="9990" width="10.875" style="181"/>
    <col min="9991" max="9991" width="12.125" style="181" customWidth="1"/>
    <col min="9992" max="9992" width="10.875" style="181"/>
    <col min="9993" max="9994" width="10.875" style="181" customWidth="1"/>
    <col min="9995" max="9995" width="12.125" style="181" customWidth="1"/>
    <col min="9996" max="9996" width="10.875" style="181" customWidth="1"/>
    <col min="9997" max="10240" width="10.875" style="181"/>
    <col min="10241" max="10241" width="13.375" style="181" customWidth="1"/>
    <col min="10242" max="10242" width="18.375" style="181" customWidth="1"/>
    <col min="10243" max="10243" width="10.875" style="181"/>
    <col min="10244" max="10244" width="13.375" style="181" customWidth="1"/>
    <col min="10245" max="10246" width="10.875" style="181"/>
    <col min="10247" max="10247" width="12.125" style="181" customWidth="1"/>
    <col min="10248" max="10248" width="10.875" style="181"/>
    <col min="10249" max="10250" width="10.875" style="181" customWidth="1"/>
    <col min="10251" max="10251" width="12.125" style="181" customWidth="1"/>
    <col min="10252" max="10252" width="10.875" style="181" customWidth="1"/>
    <col min="10253" max="10496" width="10.875" style="181"/>
    <col min="10497" max="10497" width="13.375" style="181" customWidth="1"/>
    <col min="10498" max="10498" width="18.375" style="181" customWidth="1"/>
    <col min="10499" max="10499" width="10.875" style="181"/>
    <col min="10500" max="10500" width="13.375" style="181" customWidth="1"/>
    <col min="10501" max="10502" width="10.875" style="181"/>
    <col min="10503" max="10503" width="12.125" style="181" customWidth="1"/>
    <col min="10504" max="10504" width="10.875" style="181"/>
    <col min="10505" max="10506" width="10.875" style="181" customWidth="1"/>
    <col min="10507" max="10507" width="12.125" style="181" customWidth="1"/>
    <col min="10508" max="10508" width="10.875" style="181" customWidth="1"/>
    <col min="10509" max="10752" width="10.875" style="181"/>
    <col min="10753" max="10753" width="13.375" style="181" customWidth="1"/>
    <col min="10754" max="10754" width="18.375" style="181" customWidth="1"/>
    <col min="10755" max="10755" width="10.875" style="181"/>
    <col min="10756" max="10756" width="13.375" style="181" customWidth="1"/>
    <col min="10757" max="10758" width="10.875" style="181"/>
    <col min="10759" max="10759" width="12.125" style="181" customWidth="1"/>
    <col min="10760" max="10760" width="10.875" style="181"/>
    <col min="10761" max="10762" width="10.875" style="181" customWidth="1"/>
    <col min="10763" max="10763" width="12.125" style="181" customWidth="1"/>
    <col min="10764" max="10764" width="10.875" style="181" customWidth="1"/>
    <col min="10765" max="11008" width="10.875" style="181"/>
    <col min="11009" max="11009" width="13.375" style="181" customWidth="1"/>
    <col min="11010" max="11010" width="18.375" style="181" customWidth="1"/>
    <col min="11011" max="11011" width="10.875" style="181"/>
    <col min="11012" max="11012" width="13.375" style="181" customWidth="1"/>
    <col min="11013" max="11014" width="10.875" style="181"/>
    <col min="11015" max="11015" width="12.125" style="181" customWidth="1"/>
    <col min="11016" max="11016" width="10.875" style="181"/>
    <col min="11017" max="11018" width="10.875" style="181" customWidth="1"/>
    <col min="11019" max="11019" width="12.125" style="181" customWidth="1"/>
    <col min="11020" max="11020" width="10.875" style="181" customWidth="1"/>
    <col min="11021" max="11264" width="10.875" style="181"/>
    <col min="11265" max="11265" width="13.375" style="181" customWidth="1"/>
    <col min="11266" max="11266" width="18.375" style="181" customWidth="1"/>
    <col min="11267" max="11267" width="10.875" style="181"/>
    <col min="11268" max="11268" width="13.375" style="181" customWidth="1"/>
    <col min="11269" max="11270" width="10.875" style="181"/>
    <col min="11271" max="11271" width="12.125" style="181" customWidth="1"/>
    <col min="11272" max="11272" width="10.875" style="181"/>
    <col min="11273" max="11274" width="10.875" style="181" customWidth="1"/>
    <col min="11275" max="11275" width="12.125" style="181" customWidth="1"/>
    <col min="11276" max="11276" width="10.875" style="181" customWidth="1"/>
    <col min="11277" max="11520" width="10.875" style="181"/>
    <col min="11521" max="11521" width="13.375" style="181" customWidth="1"/>
    <col min="11522" max="11522" width="18.375" style="181" customWidth="1"/>
    <col min="11523" max="11523" width="10.875" style="181"/>
    <col min="11524" max="11524" width="13.375" style="181" customWidth="1"/>
    <col min="11525" max="11526" width="10.875" style="181"/>
    <col min="11527" max="11527" width="12.125" style="181" customWidth="1"/>
    <col min="11528" max="11528" width="10.875" style="181"/>
    <col min="11529" max="11530" width="10.875" style="181" customWidth="1"/>
    <col min="11531" max="11531" width="12.125" style="181" customWidth="1"/>
    <col min="11532" max="11532" width="10.875" style="181" customWidth="1"/>
    <col min="11533" max="11776" width="10.875" style="181"/>
    <col min="11777" max="11777" width="13.375" style="181" customWidth="1"/>
    <col min="11778" max="11778" width="18.375" style="181" customWidth="1"/>
    <col min="11779" max="11779" width="10.875" style="181"/>
    <col min="11780" max="11780" width="13.375" style="181" customWidth="1"/>
    <col min="11781" max="11782" width="10.875" style="181"/>
    <col min="11783" max="11783" width="12.125" style="181" customWidth="1"/>
    <col min="11784" max="11784" width="10.875" style="181"/>
    <col min="11785" max="11786" width="10.875" style="181" customWidth="1"/>
    <col min="11787" max="11787" width="12.125" style="181" customWidth="1"/>
    <col min="11788" max="11788" width="10.875" style="181" customWidth="1"/>
    <col min="11789" max="12032" width="10.875" style="181"/>
    <col min="12033" max="12033" width="13.375" style="181" customWidth="1"/>
    <col min="12034" max="12034" width="18.375" style="181" customWidth="1"/>
    <col min="12035" max="12035" width="10.875" style="181"/>
    <col min="12036" max="12036" width="13.375" style="181" customWidth="1"/>
    <col min="12037" max="12038" width="10.875" style="181"/>
    <col min="12039" max="12039" width="12.125" style="181" customWidth="1"/>
    <col min="12040" max="12040" width="10.875" style="181"/>
    <col min="12041" max="12042" width="10.875" style="181" customWidth="1"/>
    <col min="12043" max="12043" width="12.125" style="181" customWidth="1"/>
    <col min="12044" max="12044" width="10.875" style="181" customWidth="1"/>
    <col min="12045" max="12288" width="10.875" style="181"/>
    <col min="12289" max="12289" width="13.375" style="181" customWidth="1"/>
    <col min="12290" max="12290" width="18.375" style="181" customWidth="1"/>
    <col min="12291" max="12291" width="10.875" style="181"/>
    <col min="12292" max="12292" width="13.375" style="181" customWidth="1"/>
    <col min="12293" max="12294" width="10.875" style="181"/>
    <col min="12295" max="12295" width="12.125" style="181" customWidth="1"/>
    <col min="12296" max="12296" width="10.875" style="181"/>
    <col min="12297" max="12298" width="10.875" style="181" customWidth="1"/>
    <col min="12299" max="12299" width="12.125" style="181" customWidth="1"/>
    <col min="12300" max="12300" width="10.875" style="181" customWidth="1"/>
    <col min="12301" max="12544" width="10.875" style="181"/>
    <col min="12545" max="12545" width="13.375" style="181" customWidth="1"/>
    <col min="12546" max="12546" width="18.375" style="181" customWidth="1"/>
    <col min="12547" max="12547" width="10.875" style="181"/>
    <col min="12548" max="12548" width="13.375" style="181" customWidth="1"/>
    <col min="12549" max="12550" width="10.875" style="181"/>
    <col min="12551" max="12551" width="12.125" style="181" customWidth="1"/>
    <col min="12552" max="12552" width="10.875" style="181"/>
    <col min="12553" max="12554" width="10.875" style="181" customWidth="1"/>
    <col min="12555" max="12555" width="12.125" style="181" customWidth="1"/>
    <col min="12556" max="12556" width="10.875" style="181" customWidth="1"/>
    <col min="12557" max="12800" width="10.875" style="181"/>
    <col min="12801" max="12801" width="13.375" style="181" customWidth="1"/>
    <col min="12802" max="12802" width="18.375" style="181" customWidth="1"/>
    <col min="12803" max="12803" width="10.875" style="181"/>
    <col min="12804" max="12804" width="13.375" style="181" customWidth="1"/>
    <col min="12805" max="12806" width="10.875" style="181"/>
    <col min="12807" max="12807" width="12.125" style="181" customWidth="1"/>
    <col min="12808" max="12808" width="10.875" style="181"/>
    <col min="12809" max="12810" width="10.875" style="181" customWidth="1"/>
    <col min="12811" max="12811" width="12.125" style="181" customWidth="1"/>
    <col min="12812" max="12812" width="10.875" style="181" customWidth="1"/>
    <col min="12813" max="13056" width="10.875" style="181"/>
    <col min="13057" max="13057" width="13.375" style="181" customWidth="1"/>
    <col min="13058" max="13058" width="18.375" style="181" customWidth="1"/>
    <col min="13059" max="13059" width="10.875" style="181"/>
    <col min="13060" max="13060" width="13.375" style="181" customWidth="1"/>
    <col min="13061" max="13062" width="10.875" style="181"/>
    <col min="13063" max="13063" width="12.125" style="181" customWidth="1"/>
    <col min="13064" max="13064" width="10.875" style="181"/>
    <col min="13065" max="13066" width="10.875" style="181" customWidth="1"/>
    <col min="13067" max="13067" width="12.125" style="181" customWidth="1"/>
    <col min="13068" max="13068" width="10.875" style="181" customWidth="1"/>
    <col min="13069" max="13312" width="10.875" style="181"/>
    <col min="13313" max="13313" width="13.375" style="181" customWidth="1"/>
    <col min="13314" max="13314" width="18.375" style="181" customWidth="1"/>
    <col min="13315" max="13315" width="10.875" style="181"/>
    <col min="13316" max="13316" width="13.375" style="181" customWidth="1"/>
    <col min="13317" max="13318" width="10.875" style="181"/>
    <col min="13319" max="13319" width="12.125" style="181" customWidth="1"/>
    <col min="13320" max="13320" width="10.875" style="181"/>
    <col min="13321" max="13322" width="10.875" style="181" customWidth="1"/>
    <col min="13323" max="13323" width="12.125" style="181" customWidth="1"/>
    <col min="13324" max="13324" width="10.875" style="181" customWidth="1"/>
    <col min="13325" max="13568" width="10.875" style="181"/>
    <col min="13569" max="13569" width="13.375" style="181" customWidth="1"/>
    <col min="13570" max="13570" width="18.375" style="181" customWidth="1"/>
    <col min="13571" max="13571" width="10.875" style="181"/>
    <col min="13572" max="13572" width="13.375" style="181" customWidth="1"/>
    <col min="13573" max="13574" width="10.875" style="181"/>
    <col min="13575" max="13575" width="12.125" style="181" customWidth="1"/>
    <col min="13576" max="13576" width="10.875" style="181"/>
    <col min="13577" max="13578" width="10.875" style="181" customWidth="1"/>
    <col min="13579" max="13579" width="12.125" style="181" customWidth="1"/>
    <col min="13580" max="13580" width="10.875" style="181" customWidth="1"/>
    <col min="13581" max="13824" width="10.875" style="181"/>
    <col min="13825" max="13825" width="13.375" style="181" customWidth="1"/>
    <col min="13826" max="13826" width="18.375" style="181" customWidth="1"/>
    <col min="13827" max="13827" width="10.875" style="181"/>
    <col min="13828" max="13828" width="13.375" style="181" customWidth="1"/>
    <col min="13829" max="13830" width="10.875" style="181"/>
    <col min="13831" max="13831" width="12.125" style="181" customWidth="1"/>
    <col min="13832" max="13832" width="10.875" style="181"/>
    <col min="13833" max="13834" width="10.875" style="181" customWidth="1"/>
    <col min="13835" max="13835" width="12.125" style="181" customWidth="1"/>
    <col min="13836" max="13836" width="10.875" style="181" customWidth="1"/>
    <col min="13837" max="14080" width="10.875" style="181"/>
    <col min="14081" max="14081" width="13.375" style="181" customWidth="1"/>
    <col min="14082" max="14082" width="18.375" style="181" customWidth="1"/>
    <col min="14083" max="14083" width="10.875" style="181"/>
    <col min="14084" max="14084" width="13.375" style="181" customWidth="1"/>
    <col min="14085" max="14086" width="10.875" style="181"/>
    <col min="14087" max="14087" width="12.125" style="181" customWidth="1"/>
    <col min="14088" max="14088" width="10.875" style="181"/>
    <col min="14089" max="14090" width="10.875" style="181" customWidth="1"/>
    <col min="14091" max="14091" width="12.125" style="181" customWidth="1"/>
    <col min="14092" max="14092" width="10.875" style="181" customWidth="1"/>
    <col min="14093" max="14336" width="10.875" style="181"/>
    <col min="14337" max="14337" width="13.375" style="181" customWidth="1"/>
    <col min="14338" max="14338" width="18.375" style="181" customWidth="1"/>
    <col min="14339" max="14339" width="10.875" style="181"/>
    <col min="14340" max="14340" width="13.375" style="181" customWidth="1"/>
    <col min="14341" max="14342" width="10.875" style="181"/>
    <col min="14343" max="14343" width="12.125" style="181" customWidth="1"/>
    <col min="14344" max="14344" width="10.875" style="181"/>
    <col min="14345" max="14346" width="10.875" style="181" customWidth="1"/>
    <col min="14347" max="14347" width="12.125" style="181" customWidth="1"/>
    <col min="14348" max="14348" width="10.875" style="181" customWidth="1"/>
    <col min="14349" max="14592" width="10.875" style="181"/>
    <col min="14593" max="14593" width="13.375" style="181" customWidth="1"/>
    <col min="14594" max="14594" width="18.375" style="181" customWidth="1"/>
    <col min="14595" max="14595" width="10.875" style="181"/>
    <col min="14596" max="14596" width="13.375" style="181" customWidth="1"/>
    <col min="14597" max="14598" width="10.875" style="181"/>
    <col min="14599" max="14599" width="12.125" style="181" customWidth="1"/>
    <col min="14600" max="14600" width="10.875" style="181"/>
    <col min="14601" max="14602" width="10.875" style="181" customWidth="1"/>
    <col min="14603" max="14603" width="12.125" style="181" customWidth="1"/>
    <col min="14604" max="14604" width="10.875" style="181" customWidth="1"/>
    <col min="14605" max="14848" width="10.875" style="181"/>
    <col min="14849" max="14849" width="13.375" style="181" customWidth="1"/>
    <col min="14850" max="14850" width="18.375" style="181" customWidth="1"/>
    <col min="14851" max="14851" width="10.875" style="181"/>
    <col min="14852" max="14852" width="13.375" style="181" customWidth="1"/>
    <col min="14853" max="14854" width="10.875" style="181"/>
    <col min="14855" max="14855" width="12.125" style="181" customWidth="1"/>
    <col min="14856" max="14856" width="10.875" style="181"/>
    <col min="14857" max="14858" width="10.875" style="181" customWidth="1"/>
    <col min="14859" max="14859" width="12.125" style="181" customWidth="1"/>
    <col min="14860" max="14860" width="10.875" style="181" customWidth="1"/>
    <col min="14861" max="15104" width="10.875" style="181"/>
    <col min="15105" max="15105" width="13.375" style="181" customWidth="1"/>
    <col min="15106" max="15106" width="18.375" style="181" customWidth="1"/>
    <col min="15107" max="15107" width="10.875" style="181"/>
    <col min="15108" max="15108" width="13.375" style="181" customWidth="1"/>
    <col min="15109" max="15110" width="10.875" style="181"/>
    <col min="15111" max="15111" width="12.125" style="181" customWidth="1"/>
    <col min="15112" max="15112" width="10.875" style="181"/>
    <col min="15113" max="15114" width="10.875" style="181" customWidth="1"/>
    <col min="15115" max="15115" width="12.125" style="181" customWidth="1"/>
    <col min="15116" max="15116" width="10.875" style="181" customWidth="1"/>
    <col min="15117" max="15360" width="10.875" style="181"/>
    <col min="15361" max="15361" width="13.375" style="181" customWidth="1"/>
    <col min="15362" max="15362" width="18.375" style="181" customWidth="1"/>
    <col min="15363" max="15363" width="10.875" style="181"/>
    <col min="15364" max="15364" width="13.375" style="181" customWidth="1"/>
    <col min="15365" max="15366" width="10.875" style="181"/>
    <col min="15367" max="15367" width="12.125" style="181" customWidth="1"/>
    <col min="15368" max="15368" width="10.875" style="181"/>
    <col min="15369" max="15370" width="10.875" style="181" customWidth="1"/>
    <col min="15371" max="15371" width="12.125" style="181" customWidth="1"/>
    <col min="15372" max="15372" width="10.875" style="181" customWidth="1"/>
    <col min="15373" max="15616" width="10.875" style="181"/>
    <col min="15617" max="15617" width="13.375" style="181" customWidth="1"/>
    <col min="15618" max="15618" width="18.375" style="181" customWidth="1"/>
    <col min="15619" max="15619" width="10.875" style="181"/>
    <col min="15620" max="15620" width="13.375" style="181" customWidth="1"/>
    <col min="15621" max="15622" width="10.875" style="181"/>
    <col min="15623" max="15623" width="12.125" style="181" customWidth="1"/>
    <col min="15624" max="15624" width="10.875" style="181"/>
    <col min="15625" max="15626" width="10.875" style="181" customWidth="1"/>
    <col min="15627" max="15627" width="12.125" style="181" customWidth="1"/>
    <col min="15628" max="15628" width="10.875" style="181" customWidth="1"/>
    <col min="15629" max="15872" width="10.875" style="181"/>
    <col min="15873" max="15873" width="13.375" style="181" customWidth="1"/>
    <col min="15874" max="15874" width="18.375" style="181" customWidth="1"/>
    <col min="15875" max="15875" width="10.875" style="181"/>
    <col min="15876" max="15876" width="13.375" style="181" customWidth="1"/>
    <col min="15877" max="15878" width="10.875" style="181"/>
    <col min="15879" max="15879" width="12.125" style="181" customWidth="1"/>
    <col min="15880" max="15880" width="10.875" style="181"/>
    <col min="15881" max="15882" width="10.875" style="181" customWidth="1"/>
    <col min="15883" max="15883" width="12.125" style="181" customWidth="1"/>
    <col min="15884" max="15884" width="10.875" style="181" customWidth="1"/>
    <col min="15885" max="16128" width="10.875" style="181"/>
    <col min="16129" max="16129" width="13.375" style="181" customWidth="1"/>
    <col min="16130" max="16130" width="18.375" style="181" customWidth="1"/>
    <col min="16131" max="16131" width="10.875" style="181"/>
    <col min="16132" max="16132" width="13.375" style="181" customWidth="1"/>
    <col min="16133" max="16134" width="10.875" style="181"/>
    <col min="16135" max="16135" width="12.125" style="181" customWidth="1"/>
    <col min="16136" max="16136" width="10.875" style="181"/>
    <col min="16137" max="16138" width="10.875" style="181" customWidth="1"/>
    <col min="16139" max="16139" width="12.125" style="181" customWidth="1"/>
    <col min="16140" max="16140" width="10.875" style="181" customWidth="1"/>
    <col min="16141" max="16384" width="10.875" style="181"/>
  </cols>
  <sheetData>
    <row r="1" spans="1:12" x14ac:dyDescent="0.2">
      <c r="A1" s="180"/>
    </row>
    <row r="6" spans="1:12" x14ac:dyDescent="0.2">
      <c r="D6" s="182" t="s">
        <v>645</v>
      </c>
    </row>
    <row r="7" spans="1:12" x14ac:dyDescent="0.2">
      <c r="C7" s="182" t="s">
        <v>598</v>
      </c>
      <c r="G7" s="180" t="s">
        <v>625</v>
      </c>
    </row>
    <row r="8" spans="1:12" ht="18" thickBot="1" x14ac:dyDescent="0.25">
      <c r="B8" s="183"/>
      <c r="C8" s="184"/>
      <c r="D8" s="183"/>
      <c r="E8" s="183"/>
      <c r="F8" s="184"/>
      <c r="G8" s="184"/>
      <c r="H8" s="184"/>
      <c r="I8" s="184"/>
      <c r="J8" s="184"/>
      <c r="K8" s="185" t="s">
        <v>646</v>
      </c>
      <c r="L8" s="183"/>
    </row>
    <row r="9" spans="1:12" x14ac:dyDescent="0.2">
      <c r="C9" s="186"/>
      <c r="D9" s="187" t="s">
        <v>600</v>
      </c>
      <c r="E9" s="186"/>
      <c r="F9" s="186"/>
      <c r="G9" s="187" t="s">
        <v>601</v>
      </c>
      <c r="H9" s="186"/>
      <c r="I9" s="187" t="s">
        <v>602</v>
      </c>
      <c r="J9" s="186"/>
      <c r="K9" s="186"/>
      <c r="L9" s="186"/>
    </row>
    <row r="10" spans="1:12" x14ac:dyDescent="0.2">
      <c r="C10" s="187" t="s">
        <v>603</v>
      </c>
      <c r="D10" s="187" t="s">
        <v>604</v>
      </c>
      <c r="E10" s="187" t="s">
        <v>178</v>
      </c>
      <c r="F10" s="187" t="s">
        <v>179</v>
      </c>
      <c r="G10" s="187" t="s">
        <v>605</v>
      </c>
      <c r="H10" s="187" t="s">
        <v>606</v>
      </c>
      <c r="I10" s="187" t="s">
        <v>607</v>
      </c>
      <c r="J10" s="187" t="s">
        <v>608</v>
      </c>
      <c r="K10" s="217" t="s">
        <v>293</v>
      </c>
      <c r="L10" s="187" t="s">
        <v>609</v>
      </c>
    </row>
    <row r="11" spans="1:12" x14ac:dyDescent="0.2">
      <c r="B11" s="188"/>
      <c r="C11" s="189" t="s">
        <v>610</v>
      </c>
      <c r="D11" s="189" t="s">
        <v>611</v>
      </c>
      <c r="E11" s="190"/>
      <c r="F11" s="190"/>
      <c r="G11" s="189" t="s">
        <v>612</v>
      </c>
      <c r="H11" s="189" t="s">
        <v>613</v>
      </c>
      <c r="I11" s="189" t="s">
        <v>622</v>
      </c>
      <c r="J11" s="189" t="s">
        <v>615</v>
      </c>
      <c r="K11" s="190"/>
      <c r="L11" s="189"/>
    </row>
    <row r="12" spans="1:12" x14ac:dyDescent="0.2">
      <c r="C12" s="186"/>
    </row>
    <row r="13" spans="1:12" x14ac:dyDescent="0.2">
      <c r="B13" s="180" t="s">
        <v>639</v>
      </c>
      <c r="C13" s="223" t="s">
        <v>211</v>
      </c>
      <c r="D13" s="210">
        <v>22.6</v>
      </c>
      <c r="E13" s="210">
        <v>22.9</v>
      </c>
      <c r="F13" s="210">
        <v>22.7</v>
      </c>
      <c r="G13" s="210">
        <v>23.2</v>
      </c>
      <c r="H13" s="210">
        <v>22.2</v>
      </c>
      <c r="I13" s="210">
        <v>23.7</v>
      </c>
      <c r="J13" s="210">
        <v>21.6</v>
      </c>
      <c r="K13" s="218" t="s">
        <v>211</v>
      </c>
      <c r="L13" s="218" t="s">
        <v>211</v>
      </c>
    </row>
    <row r="14" spans="1:12" x14ac:dyDescent="0.2">
      <c r="B14" s="180" t="s">
        <v>640</v>
      </c>
      <c r="C14" s="209">
        <v>21.9</v>
      </c>
      <c r="D14" s="210">
        <v>21.6</v>
      </c>
      <c r="E14" s="210">
        <v>22.7</v>
      </c>
      <c r="F14" s="210">
        <v>20.9</v>
      </c>
      <c r="G14" s="210">
        <v>20.399999999999999</v>
      </c>
      <c r="H14" s="210">
        <v>22.2</v>
      </c>
      <c r="I14" s="210">
        <v>23.3</v>
      </c>
      <c r="J14" s="210">
        <v>22.2</v>
      </c>
      <c r="K14" s="202" t="s">
        <v>617</v>
      </c>
      <c r="L14" s="210">
        <v>22.9</v>
      </c>
    </row>
    <row r="15" spans="1:12" x14ac:dyDescent="0.2">
      <c r="B15" s="180" t="s">
        <v>642</v>
      </c>
      <c r="C15" s="209">
        <v>21.9</v>
      </c>
      <c r="D15" s="210">
        <v>21.6</v>
      </c>
      <c r="E15" s="210">
        <v>23.6</v>
      </c>
      <c r="F15" s="210">
        <v>21.3</v>
      </c>
      <c r="G15" s="210">
        <v>21.3</v>
      </c>
      <c r="H15" s="210">
        <v>21.4</v>
      </c>
      <c r="I15" s="210">
        <v>23.3</v>
      </c>
      <c r="J15" s="210">
        <v>20.9</v>
      </c>
      <c r="K15" s="202" t="s">
        <v>617</v>
      </c>
      <c r="L15" s="210">
        <v>22.8</v>
      </c>
    </row>
    <row r="16" spans="1:12" x14ac:dyDescent="0.2">
      <c r="B16" s="180" t="s">
        <v>564</v>
      </c>
      <c r="C16" s="209">
        <v>21.9</v>
      </c>
      <c r="D16" s="210">
        <v>21.8</v>
      </c>
      <c r="E16" s="210">
        <v>23.5</v>
      </c>
      <c r="F16" s="210">
        <v>21.3</v>
      </c>
      <c r="G16" s="210">
        <v>19.7</v>
      </c>
      <c r="H16" s="210">
        <v>21.1</v>
      </c>
      <c r="I16" s="210">
        <v>23</v>
      </c>
      <c r="J16" s="210">
        <v>22.6</v>
      </c>
      <c r="K16" s="202" t="s">
        <v>617</v>
      </c>
      <c r="L16" s="210">
        <v>22.3</v>
      </c>
    </row>
    <row r="17" spans="2:12" x14ac:dyDescent="0.2">
      <c r="B17" s="180" t="s">
        <v>505</v>
      </c>
      <c r="C17" s="209">
        <v>21.7</v>
      </c>
      <c r="D17" s="210">
        <v>21.7</v>
      </c>
      <c r="E17" s="210">
        <v>22.6</v>
      </c>
      <c r="F17" s="210">
        <v>21.2</v>
      </c>
      <c r="G17" s="218" t="s">
        <v>641</v>
      </c>
      <c r="H17" s="210">
        <v>21.9</v>
      </c>
      <c r="I17" s="210">
        <v>22.9</v>
      </c>
      <c r="J17" s="210">
        <v>20.6</v>
      </c>
      <c r="K17" s="202" t="s">
        <v>617</v>
      </c>
      <c r="L17" s="210">
        <v>21.7</v>
      </c>
    </row>
    <row r="18" spans="2:12" x14ac:dyDescent="0.2">
      <c r="B18" s="180" t="s">
        <v>565</v>
      </c>
      <c r="C18" s="209">
        <v>20.100000000000001</v>
      </c>
      <c r="D18" s="210">
        <v>20.2</v>
      </c>
      <c r="E18" s="210">
        <v>20.9</v>
      </c>
      <c r="F18" s="210">
        <v>20.2</v>
      </c>
      <c r="G18" s="218" t="s">
        <v>641</v>
      </c>
      <c r="H18" s="210">
        <v>19.899999999999999</v>
      </c>
      <c r="I18" s="210">
        <v>20.6</v>
      </c>
      <c r="J18" s="210">
        <v>19.399999999999999</v>
      </c>
      <c r="K18" s="202" t="s">
        <v>617</v>
      </c>
      <c r="L18" s="210">
        <v>19.899999999999999</v>
      </c>
    </row>
    <row r="19" spans="2:12" x14ac:dyDescent="0.2">
      <c r="C19" s="211"/>
      <c r="D19" s="212"/>
      <c r="E19" s="212"/>
      <c r="F19" s="212"/>
      <c r="G19" s="212"/>
      <c r="H19" s="212"/>
      <c r="I19" s="212"/>
      <c r="J19" s="212"/>
      <c r="K19" s="212"/>
      <c r="L19" s="212"/>
    </row>
    <row r="20" spans="2:12" x14ac:dyDescent="0.2">
      <c r="B20" s="180" t="s">
        <v>566</v>
      </c>
      <c r="C20" s="209">
        <v>20.2</v>
      </c>
      <c r="D20" s="210">
        <v>20.399999999999999</v>
      </c>
      <c r="E20" s="210">
        <v>20.9</v>
      </c>
      <c r="F20" s="210">
        <v>20</v>
      </c>
      <c r="G20" s="218">
        <v>20</v>
      </c>
      <c r="H20" s="210">
        <v>19.8</v>
      </c>
      <c r="I20" s="210">
        <v>21.7</v>
      </c>
      <c r="J20" s="210">
        <v>19.3</v>
      </c>
      <c r="K20" s="202" t="s">
        <v>617</v>
      </c>
      <c r="L20" s="210">
        <v>19.7</v>
      </c>
    </row>
    <row r="21" spans="2:12" x14ac:dyDescent="0.2">
      <c r="B21" s="180" t="s">
        <v>567</v>
      </c>
      <c r="C21" s="209">
        <v>20.100000000000001</v>
      </c>
      <c r="D21" s="210">
        <v>20.3</v>
      </c>
      <c r="E21" s="210">
        <v>20.8</v>
      </c>
      <c r="F21" s="210">
        <v>19.899999999999999</v>
      </c>
      <c r="G21" s="218">
        <v>19.600000000000001</v>
      </c>
      <c r="H21" s="210">
        <v>19.5</v>
      </c>
      <c r="I21" s="210">
        <v>21.6</v>
      </c>
      <c r="J21" s="210">
        <v>19.7</v>
      </c>
      <c r="K21" s="202" t="s">
        <v>617</v>
      </c>
      <c r="L21" s="210">
        <v>19.600000000000001</v>
      </c>
    </row>
    <row r="22" spans="2:12" x14ac:dyDescent="0.2">
      <c r="B22" s="180" t="s">
        <v>568</v>
      </c>
      <c r="C22" s="209">
        <v>20.100000000000001</v>
      </c>
      <c r="D22" s="210">
        <v>19.899999999999999</v>
      </c>
      <c r="E22" s="210">
        <v>21</v>
      </c>
      <c r="F22" s="210">
        <v>19.899999999999999</v>
      </c>
      <c r="G22" s="218">
        <v>18.7</v>
      </c>
      <c r="H22" s="210">
        <v>19.399999999999999</v>
      </c>
      <c r="I22" s="210">
        <v>20.399999999999999</v>
      </c>
      <c r="J22" s="210">
        <v>18.600000000000001</v>
      </c>
      <c r="K22" s="202" t="s">
        <v>617</v>
      </c>
      <c r="L22" s="210">
        <v>20.3</v>
      </c>
    </row>
    <row r="23" spans="2:12" x14ac:dyDescent="0.2">
      <c r="B23" s="180" t="s">
        <v>569</v>
      </c>
      <c r="C23" s="224">
        <v>20.100000000000001</v>
      </c>
      <c r="D23" s="225">
        <v>20.100000000000001</v>
      </c>
      <c r="E23" s="225">
        <v>20.9</v>
      </c>
      <c r="F23" s="225">
        <v>20.100000000000001</v>
      </c>
      <c r="G23" s="225">
        <v>18.8</v>
      </c>
      <c r="H23" s="225">
        <v>19.7</v>
      </c>
      <c r="I23" s="225">
        <v>20.5</v>
      </c>
      <c r="J23" s="218">
        <v>18.8</v>
      </c>
      <c r="K23" s="202" t="s">
        <v>617</v>
      </c>
      <c r="L23" s="225">
        <v>20.2</v>
      </c>
    </row>
    <row r="24" spans="2:12" x14ac:dyDescent="0.2">
      <c r="B24" s="182" t="s">
        <v>571</v>
      </c>
      <c r="C24" s="226">
        <v>19.899999999999999</v>
      </c>
      <c r="D24" s="227">
        <v>19.899999999999999</v>
      </c>
      <c r="E24" s="227">
        <v>21.2</v>
      </c>
      <c r="F24" s="227">
        <v>20.100000000000001</v>
      </c>
      <c r="G24" s="227">
        <v>18.8</v>
      </c>
      <c r="H24" s="227">
        <v>18.899999999999999</v>
      </c>
      <c r="I24" s="227">
        <v>20.3</v>
      </c>
      <c r="J24" s="228">
        <v>18.399999999999999</v>
      </c>
      <c r="K24" s="220" t="s">
        <v>617</v>
      </c>
      <c r="L24" s="227">
        <v>19.8</v>
      </c>
    </row>
    <row r="25" spans="2:12" x14ac:dyDescent="0.2">
      <c r="C25" s="211"/>
      <c r="D25" s="212"/>
      <c r="E25" s="212"/>
      <c r="F25" s="212"/>
      <c r="G25" s="210"/>
      <c r="H25" s="212"/>
      <c r="I25" s="212"/>
      <c r="J25" s="212"/>
      <c r="K25" s="210"/>
      <c r="L25" s="212"/>
    </row>
    <row r="26" spans="2:12" x14ac:dyDescent="0.2">
      <c r="B26" s="180" t="s">
        <v>619</v>
      </c>
      <c r="C26" s="215">
        <v>18.3</v>
      </c>
      <c r="D26" s="216">
        <v>18.399999999999999</v>
      </c>
      <c r="E26" s="216">
        <v>19.600000000000001</v>
      </c>
      <c r="F26" s="216">
        <v>17.5</v>
      </c>
      <c r="G26" s="202">
        <v>17.7</v>
      </c>
      <c r="H26" s="216">
        <v>18.899999999999999</v>
      </c>
      <c r="I26" s="216">
        <v>19.5</v>
      </c>
      <c r="J26" s="216">
        <v>17.5</v>
      </c>
      <c r="K26" s="202" t="s">
        <v>617</v>
      </c>
      <c r="L26" s="216">
        <v>18.2</v>
      </c>
    </row>
    <row r="27" spans="2:12" x14ac:dyDescent="0.2">
      <c r="B27" s="180" t="s">
        <v>573</v>
      </c>
      <c r="C27" s="215">
        <v>20</v>
      </c>
      <c r="D27" s="216">
        <v>19.899999999999999</v>
      </c>
      <c r="E27" s="216">
        <v>21.2</v>
      </c>
      <c r="F27" s="216">
        <v>20.5</v>
      </c>
      <c r="G27" s="202">
        <v>17.899999999999999</v>
      </c>
      <c r="H27" s="216">
        <v>18.399999999999999</v>
      </c>
      <c r="I27" s="216">
        <v>20.3</v>
      </c>
      <c r="J27" s="216">
        <v>17.100000000000001</v>
      </c>
      <c r="K27" s="202" t="s">
        <v>617</v>
      </c>
      <c r="L27" s="216">
        <v>20.100000000000001</v>
      </c>
    </row>
    <row r="28" spans="2:12" x14ac:dyDescent="0.2">
      <c r="B28" s="180" t="s">
        <v>574</v>
      </c>
      <c r="C28" s="215">
        <v>19.2</v>
      </c>
      <c r="D28" s="216">
        <v>19.100000000000001</v>
      </c>
      <c r="E28" s="216">
        <v>20.5</v>
      </c>
      <c r="F28" s="216">
        <v>19.3</v>
      </c>
      <c r="G28" s="202">
        <v>18.3</v>
      </c>
      <c r="H28" s="216">
        <v>18.399999999999999</v>
      </c>
      <c r="I28" s="216">
        <v>19.2</v>
      </c>
      <c r="J28" s="216">
        <v>18.399999999999999</v>
      </c>
      <c r="K28" s="202" t="s">
        <v>617</v>
      </c>
      <c r="L28" s="216">
        <v>19.3</v>
      </c>
    </row>
    <row r="29" spans="2:12" x14ac:dyDescent="0.2">
      <c r="B29" s="180" t="s">
        <v>575</v>
      </c>
      <c r="C29" s="215">
        <v>20.5</v>
      </c>
      <c r="D29" s="216">
        <v>20.6</v>
      </c>
      <c r="E29" s="216">
        <v>22.8</v>
      </c>
      <c r="F29" s="216">
        <v>21.2</v>
      </c>
      <c r="G29" s="202">
        <v>19</v>
      </c>
      <c r="H29" s="216">
        <v>19.3</v>
      </c>
      <c r="I29" s="216">
        <v>20.399999999999999</v>
      </c>
      <c r="J29" s="216">
        <v>19.100000000000001</v>
      </c>
      <c r="K29" s="202" t="s">
        <v>617</v>
      </c>
      <c r="L29" s="216">
        <v>20.2</v>
      </c>
    </row>
    <row r="30" spans="2:12" x14ac:dyDescent="0.2">
      <c r="B30" s="180" t="s">
        <v>576</v>
      </c>
      <c r="C30" s="215">
        <v>19.3</v>
      </c>
      <c r="D30" s="216">
        <v>19</v>
      </c>
      <c r="E30" s="216">
        <v>19.600000000000001</v>
      </c>
      <c r="F30" s="216">
        <v>18.399999999999999</v>
      </c>
      <c r="G30" s="202">
        <v>18.8</v>
      </c>
      <c r="H30" s="216">
        <v>18.8</v>
      </c>
      <c r="I30" s="216">
        <v>20.100000000000001</v>
      </c>
      <c r="J30" s="216">
        <v>18.7</v>
      </c>
      <c r="K30" s="202" t="s">
        <v>617</v>
      </c>
      <c r="L30" s="216">
        <v>19.8</v>
      </c>
    </row>
    <row r="31" spans="2:12" x14ac:dyDescent="0.2">
      <c r="B31" s="180" t="s">
        <v>577</v>
      </c>
      <c r="C31" s="215">
        <v>21.1</v>
      </c>
      <c r="D31" s="216">
        <v>21.1</v>
      </c>
      <c r="E31" s="216">
        <v>22</v>
      </c>
      <c r="F31" s="216">
        <v>21.7</v>
      </c>
      <c r="G31" s="202">
        <v>19.5</v>
      </c>
      <c r="H31" s="216">
        <v>19.5</v>
      </c>
      <c r="I31" s="216">
        <v>21.3</v>
      </c>
      <c r="J31" s="216">
        <v>19.3</v>
      </c>
      <c r="K31" s="202" t="s">
        <v>617</v>
      </c>
      <c r="L31" s="216">
        <v>21.2</v>
      </c>
    </row>
    <row r="32" spans="2:12" x14ac:dyDescent="0.2">
      <c r="C32" s="215"/>
      <c r="D32" s="216"/>
      <c r="E32" s="216"/>
      <c r="F32" s="216"/>
      <c r="G32" s="229" t="s">
        <v>647</v>
      </c>
      <c r="H32" s="216"/>
      <c r="I32" s="216"/>
      <c r="J32" s="216" t="s">
        <v>648</v>
      </c>
      <c r="K32" s="229" t="s">
        <v>647</v>
      </c>
      <c r="L32" s="216" t="s">
        <v>648</v>
      </c>
    </row>
    <row r="33" spans="2:12" x14ac:dyDescent="0.2">
      <c r="B33" s="180" t="s">
        <v>477</v>
      </c>
      <c r="C33" s="215">
        <v>20.2</v>
      </c>
      <c r="D33" s="216">
        <v>20.399999999999999</v>
      </c>
      <c r="E33" s="216">
        <v>21.7</v>
      </c>
      <c r="F33" s="216">
        <v>20.6</v>
      </c>
      <c r="G33" s="202">
        <v>19.3</v>
      </c>
      <c r="H33" s="216">
        <v>19.100000000000001</v>
      </c>
      <c r="I33" s="216">
        <v>20.9</v>
      </c>
      <c r="J33" s="216">
        <v>19.2</v>
      </c>
      <c r="K33" s="202" t="s">
        <v>617</v>
      </c>
      <c r="L33" s="216">
        <v>19.899999999999999</v>
      </c>
    </row>
    <row r="34" spans="2:12" x14ac:dyDescent="0.2">
      <c r="B34" s="180" t="s">
        <v>578</v>
      </c>
      <c r="C34" s="215">
        <v>19.2</v>
      </c>
      <c r="D34" s="216">
        <v>19.600000000000001</v>
      </c>
      <c r="E34" s="216">
        <v>20.3</v>
      </c>
      <c r="F34" s="216">
        <v>19.399999999999999</v>
      </c>
      <c r="G34" s="202">
        <v>19.5</v>
      </c>
      <c r="H34" s="216">
        <v>19.100000000000001</v>
      </c>
      <c r="I34" s="216">
        <v>20.6</v>
      </c>
      <c r="J34" s="216">
        <v>17.8</v>
      </c>
      <c r="K34" s="202" t="s">
        <v>617</v>
      </c>
      <c r="L34" s="216">
        <v>18.3</v>
      </c>
    </row>
    <row r="35" spans="2:12" x14ac:dyDescent="0.2">
      <c r="B35" s="180" t="s">
        <v>579</v>
      </c>
      <c r="C35" s="215">
        <v>20.100000000000001</v>
      </c>
      <c r="D35" s="216">
        <v>20.3</v>
      </c>
      <c r="E35" s="216">
        <v>22.1</v>
      </c>
      <c r="F35" s="216">
        <v>21.1</v>
      </c>
      <c r="G35" s="202">
        <v>18.100000000000001</v>
      </c>
      <c r="H35" s="216">
        <v>18.5</v>
      </c>
      <c r="I35" s="216">
        <v>20.5</v>
      </c>
      <c r="J35" s="216">
        <v>18.2</v>
      </c>
      <c r="K35" s="202" t="s">
        <v>617</v>
      </c>
      <c r="L35" s="216">
        <v>19.600000000000001</v>
      </c>
    </row>
    <row r="36" spans="2:12" x14ac:dyDescent="0.2">
      <c r="B36" s="180" t="s">
        <v>478</v>
      </c>
      <c r="C36" s="215">
        <v>20.100000000000001</v>
      </c>
      <c r="D36" s="216">
        <v>19.8</v>
      </c>
      <c r="E36" s="216">
        <v>22.2</v>
      </c>
      <c r="F36" s="216">
        <v>19.8</v>
      </c>
      <c r="G36" s="202">
        <v>19.3</v>
      </c>
      <c r="H36" s="216">
        <v>18.600000000000001</v>
      </c>
      <c r="I36" s="216">
        <v>20.2</v>
      </c>
      <c r="J36" s="216">
        <v>18.600000000000001</v>
      </c>
      <c r="K36" s="202" t="s">
        <v>617</v>
      </c>
      <c r="L36" s="216">
        <v>20.7</v>
      </c>
    </row>
    <row r="37" spans="2:12" x14ac:dyDescent="0.2">
      <c r="B37" s="180" t="s">
        <v>580</v>
      </c>
      <c r="C37" s="215">
        <v>20.8</v>
      </c>
      <c r="D37" s="216">
        <v>20.8</v>
      </c>
      <c r="E37" s="216">
        <v>22.1</v>
      </c>
      <c r="F37" s="216">
        <v>21.3</v>
      </c>
      <c r="G37" s="202">
        <v>19.5</v>
      </c>
      <c r="H37" s="216">
        <v>19.3</v>
      </c>
      <c r="I37" s="216">
        <v>21</v>
      </c>
      <c r="J37" s="216">
        <v>19.7</v>
      </c>
      <c r="K37" s="202" t="s">
        <v>617</v>
      </c>
      <c r="L37" s="216">
        <v>20.9</v>
      </c>
    </row>
    <row r="38" spans="2:12" x14ac:dyDescent="0.2">
      <c r="B38" s="180" t="s">
        <v>581</v>
      </c>
      <c r="C38" s="215">
        <v>19.899999999999999</v>
      </c>
      <c r="D38" s="216">
        <v>20</v>
      </c>
      <c r="E38" s="230">
        <v>20.3</v>
      </c>
      <c r="F38" s="230">
        <v>20.8</v>
      </c>
      <c r="G38" s="231">
        <v>18.2</v>
      </c>
      <c r="H38" s="230">
        <v>19.100000000000001</v>
      </c>
      <c r="I38" s="230">
        <v>20.100000000000001</v>
      </c>
      <c r="J38" s="230">
        <v>17.2</v>
      </c>
      <c r="K38" s="202" t="s">
        <v>617</v>
      </c>
      <c r="L38" s="230">
        <v>19.600000000000001</v>
      </c>
    </row>
    <row r="39" spans="2:12" ht="18" thickBot="1" x14ac:dyDescent="0.25">
      <c r="B39" s="183"/>
      <c r="C39" s="206"/>
      <c r="D39" s="207"/>
      <c r="E39" s="207"/>
      <c r="F39" s="207"/>
      <c r="G39" s="207"/>
      <c r="H39" s="207"/>
      <c r="I39" s="207"/>
      <c r="J39" s="207"/>
      <c r="K39" s="207"/>
      <c r="L39" s="207"/>
    </row>
    <row r="40" spans="2:12" x14ac:dyDescent="0.2">
      <c r="C40" s="180" t="s">
        <v>620</v>
      </c>
      <c r="D40" s="203"/>
      <c r="E40" s="203"/>
      <c r="F40" s="203"/>
      <c r="G40" s="203"/>
      <c r="H40" s="203"/>
      <c r="I40" s="203"/>
      <c r="J40" s="203"/>
      <c r="K40" s="203"/>
      <c r="L40" s="203"/>
    </row>
    <row r="42" spans="2:12" x14ac:dyDescent="0.2">
      <c r="C42" s="182" t="s">
        <v>621</v>
      </c>
      <c r="E42" s="208"/>
    </row>
    <row r="43" spans="2:12" ht="18" thickBot="1" x14ac:dyDescent="0.25">
      <c r="B43" s="183"/>
      <c r="C43" s="183"/>
      <c r="D43" s="183"/>
      <c r="E43" s="183"/>
      <c r="F43" s="183"/>
      <c r="G43" s="183"/>
      <c r="H43" s="183"/>
      <c r="I43" s="183"/>
      <c r="J43" s="183"/>
      <c r="K43" s="185" t="s">
        <v>646</v>
      </c>
      <c r="L43" s="183"/>
    </row>
    <row r="44" spans="2:12" x14ac:dyDescent="0.2">
      <c r="C44" s="186"/>
      <c r="D44" s="187" t="s">
        <v>649</v>
      </c>
      <c r="E44" s="186"/>
      <c r="F44" s="186"/>
      <c r="G44" s="187" t="s">
        <v>601</v>
      </c>
      <c r="H44" s="186"/>
      <c r="I44" s="187" t="s">
        <v>602</v>
      </c>
      <c r="J44" s="186"/>
      <c r="K44" s="186"/>
      <c r="L44" s="186"/>
    </row>
    <row r="45" spans="2:12" x14ac:dyDescent="0.2">
      <c r="C45" s="187" t="s">
        <v>603</v>
      </c>
      <c r="D45" s="187" t="s">
        <v>650</v>
      </c>
      <c r="E45" s="187" t="s">
        <v>178</v>
      </c>
      <c r="F45" s="187" t="s">
        <v>179</v>
      </c>
      <c r="G45" s="187" t="s">
        <v>605</v>
      </c>
      <c r="H45" s="187" t="s">
        <v>606</v>
      </c>
      <c r="I45" s="187" t="s">
        <v>607</v>
      </c>
      <c r="J45" s="187" t="s">
        <v>608</v>
      </c>
      <c r="K45" s="217" t="s">
        <v>293</v>
      </c>
      <c r="L45" s="187" t="s">
        <v>609</v>
      </c>
    </row>
    <row r="46" spans="2:12" x14ac:dyDescent="0.2">
      <c r="B46" s="188"/>
      <c r="C46" s="189" t="s">
        <v>610</v>
      </c>
      <c r="D46" s="189" t="s">
        <v>611</v>
      </c>
      <c r="E46" s="190"/>
      <c r="F46" s="190"/>
      <c r="G46" s="189" t="s">
        <v>612</v>
      </c>
      <c r="H46" s="189" t="s">
        <v>613</v>
      </c>
      <c r="I46" s="189" t="s">
        <v>622</v>
      </c>
      <c r="J46" s="189" t="s">
        <v>615</v>
      </c>
      <c r="K46" s="190"/>
      <c r="L46" s="189"/>
    </row>
    <row r="47" spans="2:12" x14ac:dyDescent="0.2">
      <c r="C47" s="186"/>
    </row>
    <row r="48" spans="2:12" x14ac:dyDescent="0.2">
      <c r="B48" s="180" t="s">
        <v>643</v>
      </c>
      <c r="C48" s="209">
        <v>20.7</v>
      </c>
      <c r="D48" s="210">
        <v>20.8</v>
      </c>
      <c r="E48" s="210">
        <v>21.6</v>
      </c>
      <c r="F48" s="210">
        <v>20.6</v>
      </c>
      <c r="G48" s="210">
        <v>18.600000000000001</v>
      </c>
      <c r="H48" s="210">
        <v>20.2</v>
      </c>
      <c r="I48" s="210">
        <v>21.4</v>
      </c>
      <c r="J48" s="210">
        <v>19.399999999999999</v>
      </c>
      <c r="K48" s="210">
        <v>22.1</v>
      </c>
      <c r="L48" s="210">
        <v>20.399999999999999</v>
      </c>
    </row>
    <row r="49" spans="2:12" x14ac:dyDescent="0.2">
      <c r="B49" s="180" t="s">
        <v>565</v>
      </c>
      <c r="C49" s="209">
        <v>20.6</v>
      </c>
      <c r="D49" s="210">
        <v>20.7</v>
      </c>
      <c r="E49" s="210">
        <v>21.4</v>
      </c>
      <c r="F49" s="210">
        <v>20.5</v>
      </c>
      <c r="G49" s="210">
        <v>18.7</v>
      </c>
      <c r="H49" s="210">
        <v>20.3</v>
      </c>
      <c r="I49" s="210">
        <v>21.2</v>
      </c>
      <c r="J49" s="210">
        <v>19.5</v>
      </c>
      <c r="K49" s="210">
        <v>20.8</v>
      </c>
      <c r="L49" s="210">
        <v>20.399999999999999</v>
      </c>
    </row>
    <row r="50" spans="2:12" x14ac:dyDescent="0.2">
      <c r="B50" s="180" t="s">
        <v>644</v>
      </c>
      <c r="C50" s="209">
        <v>20.9</v>
      </c>
      <c r="D50" s="210">
        <v>21.1</v>
      </c>
      <c r="E50" s="210">
        <v>22</v>
      </c>
      <c r="F50" s="210">
        <v>20.7</v>
      </c>
      <c r="G50" s="210">
        <v>19.399999999999999</v>
      </c>
      <c r="H50" s="210">
        <v>20.7</v>
      </c>
      <c r="I50" s="210">
        <v>21.8</v>
      </c>
      <c r="J50" s="210">
        <v>19.3</v>
      </c>
      <c r="K50" s="210">
        <v>19.8</v>
      </c>
      <c r="L50" s="210">
        <v>20.399999999999999</v>
      </c>
    </row>
    <row r="51" spans="2:12" x14ac:dyDescent="0.2">
      <c r="B51" s="180" t="s">
        <v>566</v>
      </c>
      <c r="C51" s="209">
        <v>20.399999999999999</v>
      </c>
      <c r="D51" s="210">
        <v>20.8</v>
      </c>
      <c r="E51" s="210">
        <v>21.6</v>
      </c>
      <c r="F51" s="210">
        <v>20.5</v>
      </c>
      <c r="G51" s="210">
        <v>20</v>
      </c>
      <c r="H51" s="210">
        <v>20.2</v>
      </c>
      <c r="I51" s="210">
        <v>21.5</v>
      </c>
      <c r="J51" s="210">
        <v>19.3</v>
      </c>
      <c r="K51" s="210">
        <v>19.600000000000001</v>
      </c>
      <c r="L51" s="210">
        <v>19.600000000000001</v>
      </c>
    </row>
    <row r="52" spans="2:12" x14ac:dyDescent="0.2">
      <c r="B52" s="180"/>
      <c r="C52" s="209"/>
      <c r="D52" s="210"/>
      <c r="E52" s="210"/>
      <c r="F52" s="210"/>
      <c r="G52" s="210"/>
      <c r="H52" s="210"/>
      <c r="I52" s="210"/>
      <c r="J52" s="210"/>
      <c r="K52" s="210"/>
      <c r="L52" s="210"/>
    </row>
    <row r="53" spans="2:12" x14ac:dyDescent="0.2">
      <c r="B53" s="180" t="s">
        <v>567</v>
      </c>
      <c r="C53" s="209">
        <v>20.399999999999999</v>
      </c>
      <c r="D53" s="210">
        <v>20.5</v>
      </c>
      <c r="E53" s="210">
        <v>21.2</v>
      </c>
      <c r="F53" s="210">
        <v>20.3</v>
      </c>
      <c r="G53" s="210">
        <v>19.600000000000001</v>
      </c>
      <c r="H53" s="210">
        <v>20</v>
      </c>
      <c r="I53" s="210">
        <v>21.1</v>
      </c>
      <c r="J53" s="210">
        <v>19.600000000000001</v>
      </c>
      <c r="K53" s="210">
        <v>21</v>
      </c>
      <c r="L53" s="210">
        <v>20</v>
      </c>
    </row>
    <row r="54" spans="2:12" x14ac:dyDescent="0.2">
      <c r="B54" s="180" t="s">
        <v>568</v>
      </c>
      <c r="C54" s="209">
        <v>20.6</v>
      </c>
      <c r="D54" s="210">
        <v>20.5</v>
      </c>
      <c r="E54" s="210">
        <v>21.1</v>
      </c>
      <c r="F54" s="210">
        <v>20.3</v>
      </c>
      <c r="G54" s="210">
        <v>18.8</v>
      </c>
      <c r="H54" s="210">
        <v>19.8</v>
      </c>
      <c r="I54" s="210">
        <v>21.2</v>
      </c>
      <c r="J54" s="210">
        <v>19.100000000000001</v>
      </c>
      <c r="K54" s="210">
        <v>18.7</v>
      </c>
      <c r="L54" s="210">
        <v>20.6</v>
      </c>
    </row>
    <row r="55" spans="2:12" x14ac:dyDescent="0.2">
      <c r="B55" s="180" t="s">
        <v>569</v>
      </c>
      <c r="C55" s="224">
        <v>20.5</v>
      </c>
      <c r="D55" s="225">
        <v>20.5</v>
      </c>
      <c r="E55" s="225">
        <v>21.3</v>
      </c>
      <c r="F55" s="225">
        <v>20.7</v>
      </c>
      <c r="G55" s="225">
        <v>18.8</v>
      </c>
      <c r="H55" s="225">
        <v>19.8</v>
      </c>
      <c r="I55" s="225">
        <v>20.5</v>
      </c>
      <c r="J55" s="225">
        <v>19.600000000000001</v>
      </c>
      <c r="K55" s="225">
        <v>18.399999999999999</v>
      </c>
      <c r="L55" s="225">
        <v>20.399999999999999</v>
      </c>
    </row>
    <row r="56" spans="2:12" x14ac:dyDescent="0.2">
      <c r="B56" s="182" t="s">
        <v>571</v>
      </c>
      <c r="C56" s="226">
        <v>20</v>
      </c>
      <c r="D56" s="227">
        <v>20</v>
      </c>
      <c r="E56" s="227">
        <v>21.2</v>
      </c>
      <c r="F56" s="227">
        <v>20.399999999999999</v>
      </c>
      <c r="G56" s="227">
        <v>18.8</v>
      </c>
      <c r="H56" s="227">
        <v>19.5</v>
      </c>
      <c r="I56" s="227">
        <v>19.7</v>
      </c>
      <c r="J56" s="227">
        <v>19.2</v>
      </c>
      <c r="K56" s="227">
        <v>18.399999999999999</v>
      </c>
      <c r="L56" s="227">
        <v>19.8</v>
      </c>
    </row>
    <row r="57" spans="2:12" x14ac:dyDescent="0.2">
      <c r="C57" s="211"/>
      <c r="D57" s="212"/>
      <c r="E57" s="212"/>
      <c r="F57" s="212"/>
      <c r="G57" s="212"/>
      <c r="H57" s="212"/>
      <c r="I57" s="212"/>
      <c r="J57" s="212"/>
      <c r="K57" s="212"/>
      <c r="L57" s="212"/>
    </row>
    <row r="58" spans="2:12" x14ac:dyDescent="0.2">
      <c r="B58" s="180" t="s">
        <v>619</v>
      </c>
      <c r="C58" s="215">
        <v>18.399999999999999</v>
      </c>
      <c r="D58" s="216">
        <v>18.600000000000001</v>
      </c>
      <c r="E58" s="216">
        <v>18.899999999999999</v>
      </c>
      <c r="F58" s="216">
        <v>18</v>
      </c>
      <c r="G58" s="216">
        <v>18.100000000000001</v>
      </c>
      <c r="H58" s="216">
        <v>18.8</v>
      </c>
      <c r="I58" s="216">
        <v>19.100000000000001</v>
      </c>
      <c r="J58" s="216">
        <v>18.399999999999999</v>
      </c>
      <c r="K58" s="216">
        <v>14.6</v>
      </c>
      <c r="L58" s="216">
        <v>18.100000000000001</v>
      </c>
    </row>
    <row r="59" spans="2:12" x14ac:dyDescent="0.2">
      <c r="B59" s="180" t="s">
        <v>573</v>
      </c>
      <c r="C59" s="215">
        <v>20</v>
      </c>
      <c r="D59" s="216">
        <v>19.899999999999999</v>
      </c>
      <c r="E59" s="216">
        <v>21.5</v>
      </c>
      <c r="F59" s="216">
        <v>20.7</v>
      </c>
      <c r="G59" s="216">
        <v>18</v>
      </c>
      <c r="H59" s="216">
        <v>18.7</v>
      </c>
      <c r="I59" s="216">
        <v>19.7</v>
      </c>
      <c r="J59" s="216">
        <v>17.899999999999999</v>
      </c>
      <c r="K59" s="216">
        <v>19</v>
      </c>
      <c r="L59" s="216">
        <v>20</v>
      </c>
    </row>
    <row r="60" spans="2:12" x14ac:dyDescent="0.2">
      <c r="B60" s="180" t="s">
        <v>574</v>
      </c>
      <c r="C60" s="215">
        <v>19.600000000000001</v>
      </c>
      <c r="D60" s="216">
        <v>19.5</v>
      </c>
      <c r="E60" s="216">
        <v>21.9</v>
      </c>
      <c r="F60" s="216">
        <v>19.7</v>
      </c>
      <c r="G60" s="216">
        <v>18.3</v>
      </c>
      <c r="H60" s="216">
        <v>19</v>
      </c>
      <c r="I60" s="216">
        <v>18.899999999999999</v>
      </c>
      <c r="J60" s="216">
        <v>18.8</v>
      </c>
      <c r="K60" s="216">
        <v>18.5</v>
      </c>
      <c r="L60" s="216">
        <v>19.7</v>
      </c>
    </row>
    <row r="61" spans="2:12" x14ac:dyDescent="0.2">
      <c r="B61" s="180" t="s">
        <v>575</v>
      </c>
      <c r="C61" s="215">
        <v>20.5</v>
      </c>
      <c r="D61" s="216">
        <v>20.6</v>
      </c>
      <c r="E61" s="216">
        <v>22.3</v>
      </c>
      <c r="F61" s="216">
        <v>21.3</v>
      </c>
      <c r="G61" s="216">
        <v>19</v>
      </c>
      <c r="H61" s="216">
        <v>19.600000000000001</v>
      </c>
      <c r="I61" s="216">
        <v>20</v>
      </c>
      <c r="J61" s="216">
        <v>19.8</v>
      </c>
      <c r="K61" s="216">
        <v>17.3</v>
      </c>
      <c r="L61" s="216">
        <v>20.3</v>
      </c>
    </row>
    <row r="62" spans="2:12" x14ac:dyDescent="0.2">
      <c r="B62" s="180" t="s">
        <v>576</v>
      </c>
      <c r="C62" s="215">
        <v>19.399999999999999</v>
      </c>
      <c r="D62" s="216">
        <v>19.3</v>
      </c>
      <c r="E62" s="216">
        <v>19.899999999999999</v>
      </c>
      <c r="F62" s="216">
        <v>19</v>
      </c>
      <c r="G62" s="216">
        <v>18.899999999999999</v>
      </c>
      <c r="H62" s="216">
        <v>19.100000000000001</v>
      </c>
      <c r="I62" s="216">
        <v>19.399999999999999</v>
      </c>
      <c r="J62" s="216">
        <v>19.399999999999999</v>
      </c>
      <c r="K62" s="216">
        <v>17.2</v>
      </c>
      <c r="L62" s="216">
        <v>19.8</v>
      </c>
    </row>
    <row r="63" spans="2:12" x14ac:dyDescent="0.2">
      <c r="B63" s="180" t="s">
        <v>577</v>
      </c>
      <c r="C63" s="215">
        <v>21.1</v>
      </c>
      <c r="D63" s="216">
        <v>21</v>
      </c>
      <c r="E63" s="216">
        <v>21.8</v>
      </c>
      <c r="F63" s="216">
        <v>21.8</v>
      </c>
      <c r="G63" s="216">
        <v>19.5</v>
      </c>
      <c r="H63" s="216">
        <v>20.100000000000001</v>
      </c>
      <c r="I63" s="216">
        <v>20.6</v>
      </c>
      <c r="J63" s="216">
        <v>20.100000000000001</v>
      </c>
      <c r="K63" s="216">
        <v>21.4</v>
      </c>
      <c r="L63" s="216">
        <v>21.3</v>
      </c>
    </row>
    <row r="64" spans="2:12" x14ac:dyDescent="0.2">
      <c r="C64" s="215"/>
      <c r="D64" s="216"/>
      <c r="E64" s="216"/>
      <c r="F64" s="216"/>
      <c r="G64" s="216"/>
      <c r="H64" s="216"/>
      <c r="I64" s="216"/>
      <c r="J64" s="216"/>
      <c r="K64" s="216"/>
      <c r="L64" s="216"/>
    </row>
    <row r="65" spans="1:12" x14ac:dyDescent="0.2">
      <c r="B65" s="180" t="s">
        <v>477</v>
      </c>
      <c r="C65" s="215">
        <v>20.5</v>
      </c>
      <c r="D65" s="216">
        <v>20.6</v>
      </c>
      <c r="E65" s="216">
        <v>22.1</v>
      </c>
      <c r="F65" s="216">
        <v>21.1</v>
      </c>
      <c r="G65" s="216">
        <v>19.2</v>
      </c>
      <c r="H65" s="216">
        <v>19.899999999999999</v>
      </c>
      <c r="I65" s="216">
        <v>20.100000000000001</v>
      </c>
      <c r="J65" s="216">
        <v>19.899999999999999</v>
      </c>
      <c r="K65" s="216">
        <v>19.100000000000001</v>
      </c>
      <c r="L65" s="216">
        <v>20.2</v>
      </c>
    </row>
    <row r="66" spans="1:12" x14ac:dyDescent="0.2">
      <c r="B66" s="180" t="s">
        <v>578</v>
      </c>
      <c r="C66" s="215">
        <v>19.600000000000001</v>
      </c>
      <c r="D66" s="216">
        <v>20.100000000000001</v>
      </c>
      <c r="E66" s="216">
        <v>20</v>
      </c>
      <c r="F66" s="216">
        <v>19.7</v>
      </c>
      <c r="G66" s="216">
        <v>19.600000000000001</v>
      </c>
      <c r="H66" s="216">
        <v>20.100000000000001</v>
      </c>
      <c r="I66" s="216">
        <v>20.7</v>
      </c>
      <c r="J66" s="216">
        <v>19.2</v>
      </c>
      <c r="K66" s="216">
        <v>18.7</v>
      </c>
      <c r="L66" s="216">
        <v>18.5</v>
      </c>
    </row>
    <row r="67" spans="1:12" x14ac:dyDescent="0.2">
      <c r="B67" s="180" t="s">
        <v>579</v>
      </c>
      <c r="C67" s="215">
        <v>19.899999999999999</v>
      </c>
      <c r="D67" s="216">
        <v>20.2</v>
      </c>
      <c r="E67" s="216">
        <v>21.1</v>
      </c>
      <c r="F67" s="216">
        <v>21.1</v>
      </c>
      <c r="G67" s="216">
        <v>18.5</v>
      </c>
      <c r="H67" s="216">
        <v>19.399999999999999</v>
      </c>
      <c r="I67" s="216">
        <v>19.7</v>
      </c>
      <c r="J67" s="216">
        <v>18.8</v>
      </c>
      <c r="K67" s="216">
        <v>17.600000000000001</v>
      </c>
      <c r="L67" s="216">
        <v>19.399999999999999</v>
      </c>
    </row>
    <row r="68" spans="1:12" x14ac:dyDescent="0.2">
      <c r="B68" s="180" t="s">
        <v>478</v>
      </c>
      <c r="C68" s="215">
        <v>20.2</v>
      </c>
      <c r="D68" s="216">
        <v>20</v>
      </c>
      <c r="E68" s="216">
        <v>22.1</v>
      </c>
      <c r="F68" s="216">
        <v>20.3</v>
      </c>
      <c r="G68" s="216">
        <v>19.100000000000001</v>
      </c>
      <c r="H68" s="216">
        <v>19.7</v>
      </c>
      <c r="I68" s="216">
        <v>19.3</v>
      </c>
      <c r="J68" s="216">
        <v>19.5</v>
      </c>
      <c r="K68" s="216">
        <v>19</v>
      </c>
      <c r="L68" s="216">
        <v>20.5</v>
      </c>
    </row>
    <row r="69" spans="1:12" x14ac:dyDescent="0.2">
      <c r="B69" s="180" t="s">
        <v>580</v>
      </c>
      <c r="C69" s="215">
        <v>20.6</v>
      </c>
      <c r="D69" s="216">
        <v>20.6</v>
      </c>
      <c r="E69" s="216">
        <v>22</v>
      </c>
      <c r="F69" s="216">
        <v>21.2</v>
      </c>
      <c r="G69" s="216">
        <v>19.600000000000001</v>
      </c>
      <c r="H69" s="216">
        <v>19.7</v>
      </c>
      <c r="I69" s="216">
        <v>20.100000000000001</v>
      </c>
      <c r="J69" s="216">
        <v>20</v>
      </c>
      <c r="K69" s="216">
        <v>20.6</v>
      </c>
      <c r="L69" s="216">
        <v>20.7</v>
      </c>
    </row>
    <row r="70" spans="1:12" x14ac:dyDescent="0.2">
      <c r="B70" s="180" t="s">
        <v>581</v>
      </c>
      <c r="C70" s="215">
        <v>19.8</v>
      </c>
      <c r="D70" s="230">
        <v>20</v>
      </c>
      <c r="E70" s="230">
        <v>20.9</v>
      </c>
      <c r="F70" s="230">
        <v>21.1</v>
      </c>
      <c r="G70" s="216">
        <v>18.3</v>
      </c>
      <c r="H70" s="230">
        <v>19.8</v>
      </c>
      <c r="I70" s="230">
        <v>19.2</v>
      </c>
      <c r="J70" s="216">
        <v>18.399999999999999</v>
      </c>
      <c r="K70" s="230">
        <v>18.600000000000001</v>
      </c>
      <c r="L70" s="230">
        <v>19.399999999999999</v>
      </c>
    </row>
    <row r="71" spans="1:12" ht="18" thickBot="1" x14ac:dyDescent="0.25">
      <c r="B71" s="184"/>
      <c r="C71" s="206"/>
      <c r="D71" s="207"/>
      <c r="E71" s="207"/>
      <c r="F71" s="207"/>
      <c r="G71" s="207"/>
      <c r="H71" s="207"/>
      <c r="I71" s="207"/>
      <c r="J71" s="207"/>
      <c r="K71" s="207"/>
      <c r="L71" s="207"/>
    </row>
    <row r="72" spans="1:12" x14ac:dyDescent="0.2">
      <c r="B72" s="208"/>
      <c r="C72" s="180" t="s">
        <v>620</v>
      </c>
      <c r="D72" s="208"/>
      <c r="E72" s="208"/>
      <c r="F72" s="208"/>
      <c r="G72" s="208"/>
      <c r="H72" s="208"/>
      <c r="I72" s="208"/>
      <c r="J72" s="208"/>
      <c r="K72" s="208"/>
      <c r="L72" s="208"/>
    </row>
    <row r="73" spans="1:12" x14ac:dyDescent="0.2">
      <c r="A73" s="180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</row>
  </sheetData>
  <phoneticPr fontId="2"/>
  <pageMargins left="0.37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>
      <selection activeCell="C56" sqref="C56"/>
    </sheetView>
  </sheetViews>
  <sheetFormatPr defaultColWidth="10.875" defaultRowHeight="17.25" x14ac:dyDescent="0.2"/>
  <cols>
    <col min="1" max="1" width="13.375" style="181" customWidth="1"/>
    <col min="2" max="2" width="18.375" style="181" customWidth="1"/>
    <col min="3" max="3" width="10.875" style="181"/>
    <col min="4" max="4" width="13.375" style="181" customWidth="1"/>
    <col min="5" max="6" width="10.875" style="181"/>
    <col min="7" max="7" width="12.125" style="181" customWidth="1"/>
    <col min="8" max="8" width="10.875" style="181"/>
    <col min="9" max="10" width="10.875" style="181" customWidth="1"/>
    <col min="11" max="11" width="12.125" style="181" customWidth="1"/>
    <col min="12" max="12" width="10.875" style="181" customWidth="1"/>
    <col min="13" max="256" width="10.875" style="181"/>
    <col min="257" max="257" width="13.375" style="181" customWidth="1"/>
    <col min="258" max="258" width="18.375" style="181" customWidth="1"/>
    <col min="259" max="259" width="10.875" style="181"/>
    <col min="260" max="260" width="13.375" style="181" customWidth="1"/>
    <col min="261" max="262" width="10.875" style="181"/>
    <col min="263" max="263" width="12.125" style="181" customWidth="1"/>
    <col min="264" max="264" width="10.875" style="181"/>
    <col min="265" max="266" width="10.875" style="181" customWidth="1"/>
    <col min="267" max="267" width="12.125" style="181" customWidth="1"/>
    <col min="268" max="268" width="10.875" style="181" customWidth="1"/>
    <col min="269" max="512" width="10.875" style="181"/>
    <col min="513" max="513" width="13.375" style="181" customWidth="1"/>
    <col min="514" max="514" width="18.375" style="181" customWidth="1"/>
    <col min="515" max="515" width="10.875" style="181"/>
    <col min="516" max="516" width="13.375" style="181" customWidth="1"/>
    <col min="517" max="518" width="10.875" style="181"/>
    <col min="519" max="519" width="12.125" style="181" customWidth="1"/>
    <col min="520" max="520" width="10.875" style="181"/>
    <col min="521" max="522" width="10.875" style="181" customWidth="1"/>
    <col min="523" max="523" width="12.125" style="181" customWidth="1"/>
    <col min="524" max="524" width="10.875" style="181" customWidth="1"/>
    <col min="525" max="768" width="10.875" style="181"/>
    <col min="769" max="769" width="13.375" style="181" customWidth="1"/>
    <col min="770" max="770" width="18.375" style="181" customWidth="1"/>
    <col min="771" max="771" width="10.875" style="181"/>
    <col min="772" max="772" width="13.375" style="181" customWidth="1"/>
    <col min="773" max="774" width="10.875" style="181"/>
    <col min="775" max="775" width="12.125" style="181" customWidth="1"/>
    <col min="776" max="776" width="10.875" style="181"/>
    <col min="777" max="778" width="10.875" style="181" customWidth="1"/>
    <col min="779" max="779" width="12.125" style="181" customWidth="1"/>
    <col min="780" max="780" width="10.875" style="181" customWidth="1"/>
    <col min="781" max="1024" width="10.875" style="181"/>
    <col min="1025" max="1025" width="13.375" style="181" customWidth="1"/>
    <col min="1026" max="1026" width="18.375" style="181" customWidth="1"/>
    <col min="1027" max="1027" width="10.875" style="181"/>
    <col min="1028" max="1028" width="13.375" style="181" customWidth="1"/>
    <col min="1029" max="1030" width="10.875" style="181"/>
    <col min="1031" max="1031" width="12.125" style="181" customWidth="1"/>
    <col min="1032" max="1032" width="10.875" style="181"/>
    <col min="1033" max="1034" width="10.875" style="181" customWidth="1"/>
    <col min="1035" max="1035" width="12.125" style="181" customWidth="1"/>
    <col min="1036" max="1036" width="10.875" style="181" customWidth="1"/>
    <col min="1037" max="1280" width="10.875" style="181"/>
    <col min="1281" max="1281" width="13.375" style="181" customWidth="1"/>
    <col min="1282" max="1282" width="18.375" style="181" customWidth="1"/>
    <col min="1283" max="1283" width="10.875" style="181"/>
    <col min="1284" max="1284" width="13.375" style="181" customWidth="1"/>
    <col min="1285" max="1286" width="10.875" style="181"/>
    <col min="1287" max="1287" width="12.125" style="181" customWidth="1"/>
    <col min="1288" max="1288" width="10.875" style="181"/>
    <col min="1289" max="1290" width="10.875" style="181" customWidth="1"/>
    <col min="1291" max="1291" width="12.125" style="181" customWidth="1"/>
    <col min="1292" max="1292" width="10.875" style="181" customWidth="1"/>
    <col min="1293" max="1536" width="10.875" style="181"/>
    <col min="1537" max="1537" width="13.375" style="181" customWidth="1"/>
    <col min="1538" max="1538" width="18.375" style="181" customWidth="1"/>
    <col min="1539" max="1539" width="10.875" style="181"/>
    <col min="1540" max="1540" width="13.375" style="181" customWidth="1"/>
    <col min="1541" max="1542" width="10.875" style="181"/>
    <col min="1543" max="1543" width="12.125" style="181" customWidth="1"/>
    <col min="1544" max="1544" width="10.875" style="181"/>
    <col min="1545" max="1546" width="10.875" style="181" customWidth="1"/>
    <col min="1547" max="1547" width="12.125" style="181" customWidth="1"/>
    <col min="1548" max="1548" width="10.875" style="181" customWidth="1"/>
    <col min="1549" max="1792" width="10.875" style="181"/>
    <col min="1793" max="1793" width="13.375" style="181" customWidth="1"/>
    <col min="1794" max="1794" width="18.375" style="181" customWidth="1"/>
    <col min="1795" max="1795" width="10.875" style="181"/>
    <col min="1796" max="1796" width="13.375" style="181" customWidth="1"/>
    <col min="1797" max="1798" width="10.875" style="181"/>
    <col min="1799" max="1799" width="12.125" style="181" customWidth="1"/>
    <col min="1800" max="1800" width="10.875" style="181"/>
    <col min="1801" max="1802" width="10.875" style="181" customWidth="1"/>
    <col min="1803" max="1803" width="12.125" style="181" customWidth="1"/>
    <col min="1804" max="1804" width="10.875" style="181" customWidth="1"/>
    <col min="1805" max="2048" width="10.875" style="181"/>
    <col min="2049" max="2049" width="13.375" style="181" customWidth="1"/>
    <col min="2050" max="2050" width="18.375" style="181" customWidth="1"/>
    <col min="2051" max="2051" width="10.875" style="181"/>
    <col min="2052" max="2052" width="13.375" style="181" customWidth="1"/>
    <col min="2053" max="2054" width="10.875" style="181"/>
    <col min="2055" max="2055" width="12.125" style="181" customWidth="1"/>
    <col min="2056" max="2056" width="10.875" style="181"/>
    <col min="2057" max="2058" width="10.875" style="181" customWidth="1"/>
    <col min="2059" max="2059" width="12.125" style="181" customWidth="1"/>
    <col min="2060" max="2060" width="10.875" style="181" customWidth="1"/>
    <col min="2061" max="2304" width="10.875" style="181"/>
    <col min="2305" max="2305" width="13.375" style="181" customWidth="1"/>
    <col min="2306" max="2306" width="18.375" style="181" customWidth="1"/>
    <col min="2307" max="2307" width="10.875" style="181"/>
    <col min="2308" max="2308" width="13.375" style="181" customWidth="1"/>
    <col min="2309" max="2310" width="10.875" style="181"/>
    <col min="2311" max="2311" width="12.125" style="181" customWidth="1"/>
    <col min="2312" max="2312" width="10.875" style="181"/>
    <col min="2313" max="2314" width="10.875" style="181" customWidth="1"/>
    <col min="2315" max="2315" width="12.125" style="181" customWidth="1"/>
    <col min="2316" max="2316" width="10.875" style="181" customWidth="1"/>
    <col min="2317" max="2560" width="10.875" style="181"/>
    <col min="2561" max="2561" width="13.375" style="181" customWidth="1"/>
    <col min="2562" max="2562" width="18.375" style="181" customWidth="1"/>
    <col min="2563" max="2563" width="10.875" style="181"/>
    <col min="2564" max="2564" width="13.375" style="181" customWidth="1"/>
    <col min="2565" max="2566" width="10.875" style="181"/>
    <col min="2567" max="2567" width="12.125" style="181" customWidth="1"/>
    <col min="2568" max="2568" width="10.875" style="181"/>
    <col min="2569" max="2570" width="10.875" style="181" customWidth="1"/>
    <col min="2571" max="2571" width="12.125" style="181" customWidth="1"/>
    <col min="2572" max="2572" width="10.875" style="181" customWidth="1"/>
    <col min="2573" max="2816" width="10.875" style="181"/>
    <col min="2817" max="2817" width="13.375" style="181" customWidth="1"/>
    <col min="2818" max="2818" width="18.375" style="181" customWidth="1"/>
    <col min="2819" max="2819" width="10.875" style="181"/>
    <col min="2820" max="2820" width="13.375" style="181" customWidth="1"/>
    <col min="2821" max="2822" width="10.875" style="181"/>
    <col min="2823" max="2823" width="12.125" style="181" customWidth="1"/>
    <col min="2824" max="2824" width="10.875" style="181"/>
    <col min="2825" max="2826" width="10.875" style="181" customWidth="1"/>
    <col min="2827" max="2827" width="12.125" style="181" customWidth="1"/>
    <col min="2828" max="2828" width="10.875" style="181" customWidth="1"/>
    <col min="2829" max="3072" width="10.875" style="181"/>
    <col min="3073" max="3073" width="13.375" style="181" customWidth="1"/>
    <col min="3074" max="3074" width="18.375" style="181" customWidth="1"/>
    <col min="3075" max="3075" width="10.875" style="181"/>
    <col min="3076" max="3076" width="13.375" style="181" customWidth="1"/>
    <col min="3077" max="3078" width="10.875" style="181"/>
    <col min="3079" max="3079" width="12.125" style="181" customWidth="1"/>
    <col min="3080" max="3080" width="10.875" style="181"/>
    <col min="3081" max="3082" width="10.875" style="181" customWidth="1"/>
    <col min="3083" max="3083" width="12.125" style="181" customWidth="1"/>
    <col min="3084" max="3084" width="10.875" style="181" customWidth="1"/>
    <col min="3085" max="3328" width="10.875" style="181"/>
    <col min="3329" max="3329" width="13.375" style="181" customWidth="1"/>
    <col min="3330" max="3330" width="18.375" style="181" customWidth="1"/>
    <col min="3331" max="3331" width="10.875" style="181"/>
    <col min="3332" max="3332" width="13.375" style="181" customWidth="1"/>
    <col min="3333" max="3334" width="10.875" style="181"/>
    <col min="3335" max="3335" width="12.125" style="181" customWidth="1"/>
    <col min="3336" max="3336" width="10.875" style="181"/>
    <col min="3337" max="3338" width="10.875" style="181" customWidth="1"/>
    <col min="3339" max="3339" width="12.125" style="181" customWidth="1"/>
    <col min="3340" max="3340" width="10.875" style="181" customWidth="1"/>
    <col min="3341" max="3584" width="10.875" style="181"/>
    <col min="3585" max="3585" width="13.375" style="181" customWidth="1"/>
    <col min="3586" max="3586" width="18.375" style="181" customWidth="1"/>
    <col min="3587" max="3587" width="10.875" style="181"/>
    <col min="3588" max="3588" width="13.375" style="181" customWidth="1"/>
    <col min="3589" max="3590" width="10.875" style="181"/>
    <col min="3591" max="3591" width="12.125" style="181" customWidth="1"/>
    <col min="3592" max="3592" width="10.875" style="181"/>
    <col min="3593" max="3594" width="10.875" style="181" customWidth="1"/>
    <col min="3595" max="3595" width="12.125" style="181" customWidth="1"/>
    <col min="3596" max="3596" width="10.875" style="181" customWidth="1"/>
    <col min="3597" max="3840" width="10.875" style="181"/>
    <col min="3841" max="3841" width="13.375" style="181" customWidth="1"/>
    <col min="3842" max="3842" width="18.375" style="181" customWidth="1"/>
    <col min="3843" max="3843" width="10.875" style="181"/>
    <col min="3844" max="3844" width="13.375" style="181" customWidth="1"/>
    <col min="3845" max="3846" width="10.875" style="181"/>
    <col min="3847" max="3847" width="12.125" style="181" customWidth="1"/>
    <col min="3848" max="3848" width="10.875" style="181"/>
    <col min="3849" max="3850" width="10.875" style="181" customWidth="1"/>
    <col min="3851" max="3851" width="12.125" style="181" customWidth="1"/>
    <col min="3852" max="3852" width="10.875" style="181" customWidth="1"/>
    <col min="3853" max="4096" width="10.875" style="181"/>
    <col min="4097" max="4097" width="13.375" style="181" customWidth="1"/>
    <col min="4098" max="4098" width="18.375" style="181" customWidth="1"/>
    <col min="4099" max="4099" width="10.875" style="181"/>
    <col min="4100" max="4100" width="13.375" style="181" customWidth="1"/>
    <col min="4101" max="4102" width="10.875" style="181"/>
    <col min="4103" max="4103" width="12.125" style="181" customWidth="1"/>
    <col min="4104" max="4104" width="10.875" style="181"/>
    <col min="4105" max="4106" width="10.875" style="181" customWidth="1"/>
    <col min="4107" max="4107" width="12.125" style="181" customWidth="1"/>
    <col min="4108" max="4108" width="10.875" style="181" customWidth="1"/>
    <col min="4109" max="4352" width="10.875" style="181"/>
    <col min="4353" max="4353" width="13.375" style="181" customWidth="1"/>
    <col min="4354" max="4354" width="18.375" style="181" customWidth="1"/>
    <col min="4355" max="4355" width="10.875" style="181"/>
    <col min="4356" max="4356" width="13.375" style="181" customWidth="1"/>
    <col min="4357" max="4358" width="10.875" style="181"/>
    <col min="4359" max="4359" width="12.125" style="181" customWidth="1"/>
    <col min="4360" max="4360" width="10.875" style="181"/>
    <col min="4361" max="4362" width="10.875" style="181" customWidth="1"/>
    <col min="4363" max="4363" width="12.125" style="181" customWidth="1"/>
    <col min="4364" max="4364" width="10.875" style="181" customWidth="1"/>
    <col min="4365" max="4608" width="10.875" style="181"/>
    <col min="4609" max="4609" width="13.375" style="181" customWidth="1"/>
    <col min="4610" max="4610" width="18.375" style="181" customWidth="1"/>
    <col min="4611" max="4611" width="10.875" style="181"/>
    <col min="4612" max="4612" width="13.375" style="181" customWidth="1"/>
    <col min="4613" max="4614" width="10.875" style="181"/>
    <col min="4615" max="4615" width="12.125" style="181" customWidth="1"/>
    <col min="4616" max="4616" width="10.875" style="181"/>
    <col min="4617" max="4618" width="10.875" style="181" customWidth="1"/>
    <col min="4619" max="4619" width="12.125" style="181" customWidth="1"/>
    <col min="4620" max="4620" width="10.875" style="181" customWidth="1"/>
    <col min="4621" max="4864" width="10.875" style="181"/>
    <col min="4865" max="4865" width="13.375" style="181" customWidth="1"/>
    <col min="4866" max="4866" width="18.375" style="181" customWidth="1"/>
    <col min="4867" max="4867" width="10.875" style="181"/>
    <col min="4868" max="4868" width="13.375" style="181" customWidth="1"/>
    <col min="4869" max="4870" width="10.875" style="181"/>
    <col min="4871" max="4871" width="12.125" style="181" customWidth="1"/>
    <col min="4872" max="4872" width="10.875" style="181"/>
    <col min="4873" max="4874" width="10.875" style="181" customWidth="1"/>
    <col min="4875" max="4875" width="12.125" style="181" customWidth="1"/>
    <col min="4876" max="4876" width="10.875" style="181" customWidth="1"/>
    <col min="4877" max="5120" width="10.875" style="181"/>
    <col min="5121" max="5121" width="13.375" style="181" customWidth="1"/>
    <col min="5122" max="5122" width="18.375" style="181" customWidth="1"/>
    <col min="5123" max="5123" width="10.875" style="181"/>
    <col min="5124" max="5124" width="13.375" style="181" customWidth="1"/>
    <col min="5125" max="5126" width="10.875" style="181"/>
    <col min="5127" max="5127" width="12.125" style="181" customWidth="1"/>
    <col min="5128" max="5128" width="10.875" style="181"/>
    <col min="5129" max="5130" width="10.875" style="181" customWidth="1"/>
    <col min="5131" max="5131" width="12.125" style="181" customWidth="1"/>
    <col min="5132" max="5132" width="10.875" style="181" customWidth="1"/>
    <col min="5133" max="5376" width="10.875" style="181"/>
    <col min="5377" max="5377" width="13.375" style="181" customWidth="1"/>
    <col min="5378" max="5378" width="18.375" style="181" customWidth="1"/>
    <col min="5379" max="5379" width="10.875" style="181"/>
    <col min="5380" max="5380" width="13.375" style="181" customWidth="1"/>
    <col min="5381" max="5382" width="10.875" style="181"/>
    <col min="5383" max="5383" width="12.125" style="181" customWidth="1"/>
    <col min="5384" max="5384" width="10.875" style="181"/>
    <col min="5385" max="5386" width="10.875" style="181" customWidth="1"/>
    <col min="5387" max="5387" width="12.125" style="181" customWidth="1"/>
    <col min="5388" max="5388" width="10.875" style="181" customWidth="1"/>
    <col min="5389" max="5632" width="10.875" style="181"/>
    <col min="5633" max="5633" width="13.375" style="181" customWidth="1"/>
    <col min="5634" max="5634" width="18.375" style="181" customWidth="1"/>
    <col min="5635" max="5635" width="10.875" style="181"/>
    <col min="5636" max="5636" width="13.375" style="181" customWidth="1"/>
    <col min="5637" max="5638" width="10.875" style="181"/>
    <col min="5639" max="5639" width="12.125" style="181" customWidth="1"/>
    <col min="5640" max="5640" width="10.875" style="181"/>
    <col min="5641" max="5642" width="10.875" style="181" customWidth="1"/>
    <col min="5643" max="5643" width="12.125" style="181" customWidth="1"/>
    <col min="5644" max="5644" width="10.875" style="181" customWidth="1"/>
    <col min="5645" max="5888" width="10.875" style="181"/>
    <col min="5889" max="5889" width="13.375" style="181" customWidth="1"/>
    <col min="5890" max="5890" width="18.375" style="181" customWidth="1"/>
    <col min="5891" max="5891" width="10.875" style="181"/>
    <col min="5892" max="5892" width="13.375" style="181" customWidth="1"/>
    <col min="5893" max="5894" width="10.875" style="181"/>
    <col min="5895" max="5895" width="12.125" style="181" customWidth="1"/>
    <col min="5896" max="5896" width="10.875" style="181"/>
    <col min="5897" max="5898" width="10.875" style="181" customWidth="1"/>
    <col min="5899" max="5899" width="12.125" style="181" customWidth="1"/>
    <col min="5900" max="5900" width="10.875" style="181" customWidth="1"/>
    <col min="5901" max="6144" width="10.875" style="181"/>
    <col min="6145" max="6145" width="13.375" style="181" customWidth="1"/>
    <col min="6146" max="6146" width="18.375" style="181" customWidth="1"/>
    <col min="6147" max="6147" width="10.875" style="181"/>
    <col min="6148" max="6148" width="13.375" style="181" customWidth="1"/>
    <col min="6149" max="6150" width="10.875" style="181"/>
    <col min="6151" max="6151" width="12.125" style="181" customWidth="1"/>
    <col min="6152" max="6152" width="10.875" style="181"/>
    <col min="6153" max="6154" width="10.875" style="181" customWidth="1"/>
    <col min="6155" max="6155" width="12.125" style="181" customWidth="1"/>
    <col min="6156" max="6156" width="10.875" style="181" customWidth="1"/>
    <col min="6157" max="6400" width="10.875" style="181"/>
    <col min="6401" max="6401" width="13.375" style="181" customWidth="1"/>
    <col min="6402" max="6402" width="18.375" style="181" customWidth="1"/>
    <col min="6403" max="6403" width="10.875" style="181"/>
    <col min="6404" max="6404" width="13.375" style="181" customWidth="1"/>
    <col min="6405" max="6406" width="10.875" style="181"/>
    <col min="6407" max="6407" width="12.125" style="181" customWidth="1"/>
    <col min="6408" max="6408" width="10.875" style="181"/>
    <col min="6409" max="6410" width="10.875" style="181" customWidth="1"/>
    <col min="6411" max="6411" width="12.125" style="181" customWidth="1"/>
    <col min="6412" max="6412" width="10.875" style="181" customWidth="1"/>
    <col min="6413" max="6656" width="10.875" style="181"/>
    <col min="6657" max="6657" width="13.375" style="181" customWidth="1"/>
    <col min="6658" max="6658" width="18.375" style="181" customWidth="1"/>
    <col min="6659" max="6659" width="10.875" style="181"/>
    <col min="6660" max="6660" width="13.375" style="181" customWidth="1"/>
    <col min="6661" max="6662" width="10.875" style="181"/>
    <col min="6663" max="6663" width="12.125" style="181" customWidth="1"/>
    <col min="6664" max="6664" width="10.875" style="181"/>
    <col min="6665" max="6666" width="10.875" style="181" customWidth="1"/>
    <col min="6667" max="6667" width="12.125" style="181" customWidth="1"/>
    <col min="6668" max="6668" width="10.875" style="181" customWidth="1"/>
    <col min="6669" max="6912" width="10.875" style="181"/>
    <col min="6913" max="6913" width="13.375" style="181" customWidth="1"/>
    <col min="6914" max="6914" width="18.375" style="181" customWidth="1"/>
    <col min="6915" max="6915" width="10.875" style="181"/>
    <col min="6916" max="6916" width="13.375" style="181" customWidth="1"/>
    <col min="6917" max="6918" width="10.875" style="181"/>
    <col min="6919" max="6919" width="12.125" style="181" customWidth="1"/>
    <col min="6920" max="6920" width="10.875" style="181"/>
    <col min="6921" max="6922" width="10.875" style="181" customWidth="1"/>
    <col min="6923" max="6923" width="12.125" style="181" customWidth="1"/>
    <col min="6924" max="6924" width="10.875" style="181" customWidth="1"/>
    <col min="6925" max="7168" width="10.875" style="181"/>
    <col min="7169" max="7169" width="13.375" style="181" customWidth="1"/>
    <col min="7170" max="7170" width="18.375" style="181" customWidth="1"/>
    <col min="7171" max="7171" width="10.875" style="181"/>
    <col min="7172" max="7172" width="13.375" style="181" customWidth="1"/>
    <col min="7173" max="7174" width="10.875" style="181"/>
    <col min="7175" max="7175" width="12.125" style="181" customWidth="1"/>
    <col min="7176" max="7176" width="10.875" style="181"/>
    <col min="7177" max="7178" width="10.875" style="181" customWidth="1"/>
    <col min="7179" max="7179" width="12.125" style="181" customWidth="1"/>
    <col min="7180" max="7180" width="10.875" style="181" customWidth="1"/>
    <col min="7181" max="7424" width="10.875" style="181"/>
    <col min="7425" max="7425" width="13.375" style="181" customWidth="1"/>
    <col min="7426" max="7426" width="18.375" style="181" customWidth="1"/>
    <col min="7427" max="7427" width="10.875" style="181"/>
    <col min="7428" max="7428" width="13.375" style="181" customWidth="1"/>
    <col min="7429" max="7430" width="10.875" style="181"/>
    <col min="7431" max="7431" width="12.125" style="181" customWidth="1"/>
    <col min="7432" max="7432" width="10.875" style="181"/>
    <col min="7433" max="7434" width="10.875" style="181" customWidth="1"/>
    <col min="7435" max="7435" width="12.125" style="181" customWidth="1"/>
    <col min="7436" max="7436" width="10.875" style="181" customWidth="1"/>
    <col min="7437" max="7680" width="10.875" style="181"/>
    <col min="7681" max="7681" width="13.375" style="181" customWidth="1"/>
    <col min="7682" max="7682" width="18.375" style="181" customWidth="1"/>
    <col min="7683" max="7683" width="10.875" style="181"/>
    <col min="7684" max="7684" width="13.375" style="181" customWidth="1"/>
    <col min="7685" max="7686" width="10.875" style="181"/>
    <col min="7687" max="7687" width="12.125" style="181" customWidth="1"/>
    <col min="7688" max="7688" width="10.875" style="181"/>
    <col min="7689" max="7690" width="10.875" style="181" customWidth="1"/>
    <col min="7691" max="7691" width="12.125" style="181" customWidth="1"/>
    <col min="7692" max="7692" width="10.875" style="181" customWidth="1"/>
    <col min="7693" max="7936" width="10.875" style="181"/>
    <col min="7937" max="7937" width="13.375" style="181" customWidth="1"/>
    <col min="7938" max="7938" width="18.375" style="181" customWidth="1"/>
    <col min="7939" max="7939" width="10.875" style="181"/>
    <col min="7940" max="7940" width="13.375" style="181" customWidth="1"/>
    <col min="7941" max="7942" width="10.875" style="181"/>
    <col min="7943" max="7943" width="12.125" style="181" customWidth="1"/>
    <col min="7944" max="7944" width="10.875" style="181"/>
    <col min="7945" max="7946" width="10.875" style="181" customWidth="1"/>
    <col min="7947" max="7947" width="12.125" style="181" customWidth="1"/>
    <col min="7948" max="7948" width="10.875" style="181" customWidth="1"/>
    <col min="7949" max="8192" width="10.875" style="181"/>
    <col min="8193" max="8193" width="13.375" style="181" customWidth="1"/>
    <col min="8194" max="8194" width="18.375" style="181" customWidth="1"/>
    <col min="8195" max="8195" width="10.875" style="181"/>
    <col min="8196" max="8196" width="13.375" style="181" customWidth="1"/>
    <col min="8197" max="8198" width="10.875" style="181"/>
    <col min="8199" max="8199" width="12.125" style="181" customWidth="1"/>
    <col min="8200" max="8200" width="10.875" style="181"/>
    <col min="8201" max="8202" width="10.875" style="181" customWidth="1"/>
    <col min="8203" max="8203" width="12.125" style="181" customWidth="1"/>
    <col min="8204" max="8204" width="10.875" style="181" customWidth="1"/>
    <col min="8205" max="8448" width="10.875" style="181"/>
    <col min="8449" max="8449" width="13.375" style="181" customWidth="1"/>
    <col min="8450" max="8450" width="18.375" style="181" customWidth="1"/>
    <col min="8451" max="8451" width="10.875" style="181"/>
    <col min="8452" max="8452" width="13.375" style="181" customWidth="1"/>
    <col min="8453" max="8454" width="10.875" style="181"/>
    <col min="8455" max="8455" width="12.125" style="181" customWidth="1"/>
    <col min="8456" max="8456" width="10.875" style="181"/>
    <col min="8457" max="8458" width="10.875" style="181" customWidth="1"/>
    <col min="8459" max="8459" width="12.125" style="181" customWidth="1"/>
    <col min="8460" max="8460" width="10.875" style="181" customWidth="1"/>
    <col min="8461" max="8704" width="10.875" style="181"/>
    <col min="8705" max="8705" width="13.375" style="181" customWidth="1"/>
    <col min="8706" max="8706" width="18.375" style="181" customWidth="1"/>
    <col min="8707" max="8707" width="10.875" style="181"/>
    <col min="8708" max="8708" width="13.375" style="181" customWidth="1"/>
    <col min="8709" max="8710" width="10.875" style="181"/>
    <col min="8711" max="8711" width="12.125" style="181" customWidth="1"/>
    <col min="8712" max="8712" width="10.875" style="181"/>
    <col min="8713" max="8714" width="10.875" style="181" customWidth="1"/>
    <col min="8715" max="8715" width="12.125" style="181" customWidth="1"/>
    <col min="8716" max="8716" width="10.875" style="181" customWidth="1"/>
    <col min="8717" max="8960" width="10.875" style="181"/>
    <col min="8961" max="8961" width="13.375" style="181" customWidth="1"/>
    <col min="8962" max="8962" width="18.375" style="181" customWidth="1"/>
    <col min="8963" max="8963" width="10.875" style="181"/>
    <col min="8964" max="8964" width="13.375" style="181" customWidth="1"/>
    <col min="8965" max="8966" width="10.875" style="181"/>
    <col min="8967" max="8967" width="12.125" style="181" customWidth="1"/>
    <col min="8968" max="8968" width="10.875" style="181"/>
    <col min="8969" max="8970" width="10.875" style="181" customWidth="1"/>
    <col min="8971" max="8971" width="12.125" style="181" customWidth="1"/>
    <col min="8972" max="8972" width="10.875" style="181" customWidth="1"/>
    <col min="8973" max="9216" width="10.875" style="181"/>
    <col min="9217" max="9217" width="13.375" style="181" customWidth="1"/>
    <col min="9218" max="9218" width="18.375" style="181" customWidth="1"/>
    <col min="9219" max="9219" width="10.875" style="181"/>
    <col min="9220" max="9220" width="13.375" style="181" customWidth="1"/>
    <col min="9221" max="9222" width="10.875" style="181"/>
    <col min="9223" max="9223" width="12.125" style="181" customWidth="1"/>
    <col min="9224" max="9224" width="10.875" style="181"/>
    <col min="9225" max="9226" width="10.875" style="181" customWidth="1"/>
    <col min="9227" max="9227" width="12.125" style="181" customWidth="1"/>
    <col min="9228" max="9228" width="10.875" style="181" customWidth="1"/>
    <col min="9229" max="9472" width="10.875" style="181"/>
    <col min="9473" max="9473" width="13.375" style="181" customWidth="1"/>
    <col min="9474" max="9474" width="18.375" style="181" customWidth="1"/>
    <col min="9475" max="9475" width="10.875" style="181"/>
    <col min="9476" max="9476" width="13.375" style="181" customWidth="1"/>
    <col min="9477" max="9478" width="10.875" style="181"/>
    <col min="9479" max="9479" width="12.125" style="181" customWidth="1"/>
    <col min="9480" max="9480" width="10.875" style="181"/>
    <col min="9481" max="9482" width="10.875" style="181" customWidth="1"/>
    <col min="9483" max="9483" width="12.125" style="181" customWidth="1"/>
    <col min="9484" max="9484" width="10.875" style="181" customWidth="1"/>
    <col min="9485" max="9728" width="10.875" style="181"/>
    <col min="9729" max="9729" width="13.375" style="181" customWidth="1"/>
    <col min="9730" max="9730" width="18.375" style="181" customWidth="1"/>
    <col min="9731" max="9731" width="10.875" style="181"/>
    <col min="9732" max="9732" width="13.375" style="181" customWidth="1"/>
    <col min="9733" max="9734" width="10.875" style="181"/>
    <col min="9735" max="9735" width="12.125" style="181" customWidth="1"/>
    <col min="9736" max="9736" width="10.875" style="181"/>
    <col min="9737" max="9738" width="10.875" style="181" customWidth="1"/>
    <col min="9739" max="9739" width="12.125" style="181" customWidth="1"/>
    <col min="9740" max="9740" width="10.875" style="181" customWidth="1"/>
    <col min="9741" max="9984" width="10.875" style="181"/>
    <col min="9985" max="9985" width="13.375" style="181" customWidth="1"/>
    <col min="9986" max="9986" width="18.375" style="181" customWidth="1"/>
    <col min="9987" max="9987" width="10.875" style="181"/>
    <col min="9988" max="9988" width="13.375" style="181" customWidth="1"/>
    <col min="9989" max="9990" width="10.875" style="181"/>
    <col min="9991" max="9991" width="12.125" style="181" customWidth="1"/>
    <col min="9992" max="9992" width="10.875" style="181"/>
    <col min="9993" max="9994" width="10.875" style="181" customWidth="1"/>
    <col min="9995" max="9995" width="12.125" style="181" customWidth="1"/>
    <col min="9996" max="9996" width="10.875" style="181" customWidth="1"/>
    <col min="9997" max="10240" width="10.875" style="181"/>
    <col min="10241" max="10241" width="13.375" style="181" customWidth="1"/>
    <col min="10242" max="10242" width="18.375" style="181" customWidth="1"/>
    <col min="10243" max="10243" width="10.875" style="181"/>
    <col min="10244" max="10244" width="13.375" style="181" customWidth="1"/>
    <col min="10245" max="10246" width="10.875" style="181"/>
    <col min="10247" max="10247" width="12.125" style="181" customWidth="1"/>
    <col min="10248" max="10248" width="10.875" style="181"/>
    <col min="10249" max="10250" width="10.875" style="181" customWidth="1"/>
    <col min="10251" max="10251" width="12.125" style="181" customWidth="1"/>
    <col min="10252" max="10252" width="10.875" style="181" customWidth="1"/>
    <col min="10253" max="10496" width="10.875" style="181"/>
    <col min="10497" max="10497" width="13.375" style="181" customWidth="1"/>
    <col min="10498" max="10498" width="18.375" style="181" customWidth="1"/>
    <col min="10499" max="10499" width="10.875" style="181"/>
    <col min="10500" max="10500" width="13.375" style="181" customWidth="1"/>
    <col min="10501" max="10502" width="10.875" style="181"/>
    <col min="10503" max="10503" width="12.125" style="181" customWidth="1"/>
    <col min="10504" max="10504" width="10.875" style="181"/>
    <col min="10505" max="10506" width="10.875" style="181" customWidth="1"/>
    <col min="10507" max="10507" width="12.125" style="181" customWidth="1"/>
    <col min="10508" max="10508" width="10.875" style="181" customWidth="1"/>
    <col min="10509" max="10752" width="10.875" style="181"/>
    <col min="10753" max="10753" width="13.375" style="181" customWidth="1"/>
    <col min="10754" max="10754" width="18.375" style="181" customWidth="1"/>
    <col min="10755" max="10755" width="10.875" style="181"/>
    <col min="10756" max="10756" width="13.375" style="181" customWidth="1"/>
    <col min="10757" max="10758" width="10.875" style="181"/>
    <col min="10759" max="10759" width="12.125" style="181" customWidth="1"/>
    <col min="10760" max="10760" width="10.875" style="181"/>
    <col min="10761" max="10762" width="10.875" style="181" customWidth="1"/>
    <col min="10763" max="10763" width="12.125" style="181" customWidth="1"/>
    <col min="10764" max="10764" width="10.875" style="181" customWidth="1"/>
    <col min="10765" max="11008" width="10.875" style="181"/>
    <col min="11009" max="11009" width="13.375" style="181" customWidth="1"/>
    <col min="11010" max="11010" width="18.375" style="181" customWidth="1"/>
    <col min="11011" max="11011" width="10.875" style="181"/>
    <col min="11012" max="11012" width="13.375" style="181" customWidth="1"/>
    <col min="11013" max="11014" width="10.875" style="181"/>
    <col min="11015" max="11015" width="12.125" style="181" customWidth="1"/>
    <col min="11016" max="11016" width="10.875" style="181"/>
    <col min="11017" max="11018" width="10.875" style="181" customWidth="1"/>
    <col min="11019" max="11019" width="12.125" style="181" customWidth="1"/>
    <col min="11020" max="11020" width="10.875" style="181" customWidth="1"/>
    <col min="11021" max="11264" width="10.875" style="181"/>
    <col min="11265" max="11265" width="13.375" style="181" customWidth="1"/>
    <col min="11266" max="11266" width="18.375" style="181" customWidth="1"/>
    <col min="11267" max="11267" width="10.875" style="181"/>
    <col min="11268" max="11268" width="13.375" style="181" customWidth="1"/>
    <col min="11269" max="11270" width="10.875" style="181"/>
    <col min="11271" max="11271" width="12.125" style="181" customWidth="1"/>
    <col min="11272" max="11272" width="10.875" style="181"/>
    <col min="11273" max="11274" width="10.875" style="181" customWidth="1"/>
    <col min="11275" max="11275" width="12.125" style="181" customWidth="1"/>
    <col min="11276" max="11276" width="10.875" style="181" customWidth="1"/>
    <col min="11277" max="11520" width="10.875" style="181"/>
    <col min="11521" max="11521" width="13.375" style="181" customWidth="1"/>
    <col min="11522" max="11522" width="18.375" style="181" customWidth="1"/>
    <col min="11523" max="11523" width="10.875" style="181"/>
    <col min="11524" max="11524" width="13.375" style="181" customWidth="1"/>
    <col min="11525" max="11526" width="10.875" style="181"/>
    <col min="11527" max="11527" width="12.125" style="181" customWidth="1"/>
    <col min="11528" max="11528" width="10.875" style="181"/>
    <col min="11529" max="11530" width="10.875" style="181" customWidth="1"/>
    <col min="11531" max="11531" width="12.125" style="181" customWidth="1"/>
    <col min="11532" max="11532" width="10.875" style="181" customWidth="1"/>
    <col min="11533" max="11776" width="10.875" style="181"/>
    <col min="11777" max="11777" width="13.375" style="181" customWidth="1"/>
    <col min="11778" max="11778" width="18.375" style="181" customWidth="1"/>
    <col min="11779" max="11779" width="10.875" style="181"/>
    <col min="11780" max="11780" width="13.375" style="181" customWidth="1"/>
    <col min="11781" max="11782" width="10.875" style="181"/>
    <col min="11783" max="11783" width="12.125" style="181" customWidth="1"/>
    <col min="11784" max="11784" width="10.875" style="181"/>
    <col min="11785" max="11786" width="10.875" style="181" customWidth="1"/>
    <col min="11787" max="11787" width="12.125" style="181" customWidth="1"/>
    <col min="11788" max="11788" width="10.875" style="181" customWidth="1"/>
    <col min="11789" max="12032" width="10.875" style="181"/>
    <col min="12033" max="12033" width="13.375" style="181" customWidth="1"/>
    <col min="12034" max="12034" width="18.375" style="181" customWidth="1"/>
    <col min="12035" max="12035" width="10.875" style="181"/>
    <col min="12036" max="12036" width="13.375" style="181" customWidth="1"/>
    <col min="12037" max="12038" width="10.875" style="181"/>
    <col min="12039" max="12039" width="12.125" style="181" customWidth="1"/>
    <col min="12040" max="12040" width="10.875" style="181"/>
    <col min="12041" max="12042" width="10.875" style="181" customWidth="1"/>
    <col min="12043" max="12043" width="12.125" style="181" customWidth="1"/>
    <col min="12044" max="12044" width="10.875" style="181" customWidth="1"/>
    <col min="12045" max="12288" width="10.875" style="181"/>
    <col min="12289" max="12289" width="13.375" style="181" customWidth="1"/>
    <col min="12290" max="12290" width="18.375" style="181" customWidth="1"/>
    <col min="12291" max="12291" width="10.875" style="181"/>
    <col min="12292" max="12292" width="13.375" style="181" customWidth="1"/>
    <col min="12293" max="12294" width="10.875" style="181"/>
    <col min="12295" max="12295" width="12.125" style="181" customWidth="1"/>
    <col min="12296" max="12296" width="10.875" style="181"/>
    <col min="12297" max="12298" width="10.875" style="181" customWidth="1"/>
    <col min="12299" max="12299" width="12.125" style="181" customWidth="1"/>
    <col min="12300" max="12300" width="10.875" style="181" customWidth="1"/>
    <col min="12301" max="12544" width="10.875" style="181"/>
    <col min="12545" max="12545" width="13.375" style="181" customWidth="1"/>
    <col min="12546" max="12546" width="18.375" style="181" customWidth="1"/>
    <col min="12547" max="12547" width="10.875" style="181"/>
    <col min="12548" max="12548" width="13.375" style="181" customWidth="1"/>
    <col min="12549" max="12550" width="10.875" style="181"/>
    <col min="12551" max="12551" width="12.125" style="181" customWidth="1"/>
    <col min="12552" max="12552" width="10.875" style="181"/>
    <col min="12553" max="12554" width="10.875" style="181" customWidth="1"/>
    <col min="12555" max="12555" width="12.125" style="181" customWidth="1"/>
    <col min="12556" max="12556" width="10.875" style="181" customWidth="1"/>
    <col min="12557" max="12800" width="10.875" style="181"/>
    <col min="12801" max="12801" width="13.375" style="181" customWidth="1"/>
    <col min="12802" max="12802" width="18.375" style="181" customWidth="1"/>
    <col min="12803" max="12803" width="10.875" style="181"/>
    <col min="12804" max="12804" width="13.375" style="181" customWidth="1"/>
    <col min="12805" max="12806" width="10.875" style="181"/>
    <col min="12807" max="12807" width="12.125" style="181" customWidth="1"/>
    <col min="12808" max="12808" width="10.875" style="181"/>
    <col min="12809" max="12810" width="10.875" style="181" customWidth="1"/>
    <col min="12811" max="12811" width="12.125" style="181" customWidth="1"/>
    <col min="12812" max="12812" width="10.875" style="181" customWidth="1"/>
    <col min="12813" max="13056" width="10.875" style="181"/>
    <col min="13057" max="13057" width="13.375" style="181" customWidth="1"/>
    <col min="13058" max="13058" width="18.375" style="181" customWidth="1"/>
    <col min="13059" max="13059" width="10.875" style="181"/>
    <col min="13060" max="13060" width="13.375" style="181" customWidth="1"/>
    <col min="13061" max="13062" width="10.875" style="181"/>
    <col min="13063" max="13063" width="12.125" style="181" customWidth="1"/>
    <col min="13064" max="13064" width="10.875" style="181"/>
    <col min="13065" max="13066" width="10.875" style="181" customWidth="1"/>
    <col min="13067" max="13067" width="12.125" style="181" customWidth="1"/>
    <col min="13068" max="13068" width="10.875" style="181" customWidth="1"/>
    <col min="13069" max="13312" width="10.875" style="181"/>
    <col min="13313" max="13313" width="13.375" style="181" customWidth="1"/>
    <col min="13314" max="13314" width="18.375" style="181" customWidth="1"/>
    <col min="13315" max="13315" width="10.875" style="181"/>
    <col min="13316" max="13316" width="13.375" style="181" customWidth="1"/>
    <col min="13317" max="13318" width="10.875" style="181"/>
    <col min="13319" max="13319" width="12.125" style="181" customWidth="1"/>
    <col min="13320" max="13320" width="10.875" style="181"/>
    <col min="13321" max="13322" width="10.875" style="181" customWidth="1"/>
    <col min="13323" max="13323" width="12.125" style="181" customWidth="1"/>
    <col min="13324" max="13324" width="10.875" style="181" customWidth="1"/>
    <col min="13325" max="13568" width="10.875" style="181"/>
    <col min="13569" max="13569" width="13.375" style="181" customWidth="1"/>
    <col min="13570" max="13570" width="18.375" style="181" customWidth="1"/>
    <col min="13571" max="13571" width="10.875" style="181"/>
    <col min="13572" max="13572" width="13.375" style="181" customWidth="1"/>
    <col min="13573" max="13574" width="10.875" style="181"/>
    <col min="13575" max="13575" width="12.125" style="181" customWidth="1"/>
    <col min="13576" max="13576" width="10.875" style="181"/>
    <col min="13577" max="13578" width="10.875" style="181" customWidth="1"/>
    <col min="13579" max="13579" width="12.125" style="181" customWidth="1"/>
    <col min="13580" max="13580" width="10.875" style="181" customWidth="1"/>
    <col min="13581" max="13824" width="10.875" style="181"/>
    <col min="13825" max="13825" width="13.375" style="181" customWidth="1"/>
    <col min="13826" max="13826" width="18.375" style="181" customWidth="1"/>
    <col min="13827" max="13827" width="10.875" style="181"/>
    <col min="13828" max="13828" width="13.375" style="181" customWidth="1"/>
    <col min="13829" max="13830" width="10.875" style="181"/>
    <col min="13831" max="13831" width="12.125" style="181" customWidth="1"/>
    <col min="13832" max="13832" width="10.875" style="181"/>
    <col min="13833" max="13834" width="10.875" style="181" customWidth="1"/>
    <col min="13835" max="13835" width="12.125" style="181" customWidth="1"/>
    <col min="13836" max="13836" width="10.875" style="181" customWidth="1"/>
    <col min="13837" max="14080" width="10.875" style="181"/>
    <col min="14081" max="14081" width="13.375" style="181" customWidth="1"/>
    <col min="14082" max="14082" width="18.375" style="181" customWidth="1"/>
    <col min="14083" max="14083" width="10.875" style="181"/>
    <col min="14084" max="14084" width="13.375" style="181" customWidth="1"/>
    <col min="14085" max="14086" width="10.875" style="181"/>
    <col min="14087" max="14087" width="12.125" style="181" customWidth="1"/>
    <col min="14088" max="14088" width="10.875" style="181"/>
    <col min="14089" max="14090" width="10.875" style="181" customWidth="1"/>
    <col min="14091" max="14091" width="12.125" style="181" customWidth="1"/>
    <col min="14092" max="14092" width="10.875" style="181" customWidth="1"/>
    <col min="14093" max="14336" width="10.875" style="181"/>
    <col min="14337" max="14337" width="13.375" style="181" customWidth="1"/>
    <col min="14338" max="14338" width="18.375" style="181" customWidth="1"/>
    <col min="14339" max="14339" width="10.875" style="181"/>
    <col min="14340" max="14340" width="13.375" style="181" customWidth="1"/>
    <col min="14341" max="14342" width="10.875" style="181"/>
    <col min="14343" max="14343" width="12.125" style="181" customWidth="1"/>
    <col min="14344" max="14344" width="10.875" style="181"/>
    <col min="14345" max="14346" width="10.875" style="181" customWidth="1"/>
    <col min="14347" max="14347" width="12.125" style="181" customWidth="1"/>
    <col min="14348" max="14348" width="10.875" style="181" customWidth="1"/>
    <col min="14349" max="14592" width="10.875" style="181"/>
    <col min="14593" max="14593" width="13.375" style="181" customWidth="1"/>
    <col min="14594" max="14594" width="18.375" style="181" customWidth="1"/>
    <col min="14595" max="14595" width="10.875" style="181"/>
    <col min="14596" max="14596" width="13.375" style="181" customWidth="1"/>
    <col min="14597" max="14598" width="10.875" style="181"/>
    <col min="14599" max="14599" width="12.125" style="181" customWidth="1"/>
    <col min="14600" max="14600" width="10.875" style="181"/>
    <col min="14601" max="14602" width="10.875" style="181" customWidth="1"/>
    <col min="14603" max="14603" width="12.125" style="181" customWidth="1"/>
    <col min="14604" max="14604" width="10.875" style="181" customWidth="1"/>
    <col min="14605" max="14848" width="10.875" style="181"/>
    <col min="14849" max="14849" width="13.375" style="181" customWidth="1"/>
    <col min="14850" max="14850" width="18.375" style="181" customWidth="1"/>
    <col min="14851" max="14851" width="10.875" style="181"/>
    <col min="14852" max="14852" width="13.375" style="181" customWidth="1"/>
    <col min="14853" max="14854" width="10.875" style="181"/>
    <col min="14855" max="14855" width="12.125" style="181" customWidth="1"/>
    <col min="14856" max="14856" width="10.875" style="181"/>
    <col min="14857" max="14858" width="10.875" style="181" customWidth="1"/>
    <col min="14859" max="14859" width="12.125" style="181" customWidth="1"/>
    <col min="14860" max="14860" width="10.875" style="181" customWidth="1"/>
    <col min="14861" max="15104" width="10.875" style="181"/>
    <col min="15105" max="15105" width="13.375" style="181" customWidth="1"/>
    <col min="15106" max="15106" width="18.375" style="181" customWidth="1"/>
    <col min="15107" max="15107" width="10.875" style="181"/>
    <col min="15108" max="15108" width="13.375" style="181" customWidth="1"/>
    <col min="15109" max="15110" width="10.875" style="181"/>
    <col min="15111" max="15111" width="12.125" style="181" customWidth="1"/>
    <col min="15112" max="15112" width="10.875" style="181"/>
    <col min="15113" max="15114" width="10.875" style="181" customWidth="1"/>
    <col min="15115" max="15115" width="12.125" style="181" customWidth="1"/>
    <col min="15116" max="15116" width="10.875" style="181" customWidth="1"/>
    <col min="15117" max="15360" width="10.875" style="181"/>
    <col min="15361" max="15361" width="13.375" style="181" customWidth="1"/>
    <col min="15362" max="15362" width="18.375" style="181" customWidth="1"/>
    <col min="15363" max="15363" width="10.875" style="181"/>
    <col min="15364" max="15364" width="13.375" style="181" customWidth="1"/>
    <col min="15365" max="15366" width="10.875" style="181"/>
    <col min="15367" max="15367" width="12.125" style="181" customWidth="1"/>
    <col min="15368" max="15368" width="10.875" style="181"/>
    <col min="15369" max="15370" width="10.875" style="181" customWidth="1"/>
    <col min="15371" max="15371" width="12.125" style="181" customWidth="1"/>
    <col min="15372" max="15372" width="10.875" style="181" customWidth="1"/>
    <col min="15373" max="15616" width="10.875" style="181"/>
    <col min="15617" max="15617" width="13.375" style="181" customWidth="1"/>
    <col min="15618" max="15618" width="18.375" style="181" customWidth="1"/>
    <col min="15619" max="15619" width="10.875" style="181"/>
    <col min="15620" max="15620" width="13.375" style="181" customWidth="1"/>
    <col min="15621" max="15622" width="10.875" style="181"/>
    <col min="15623" max="15623" width="12.125" style="181" customWidth="1"/>
    <col min="15624" max="15624" width="10.875" style="181"/>
    <col min="15625" max="15626" width="10.875" style="181" customWidth="1"/>
    <col min="15627" max="15627" width="12.125" style="181" customWidth="1"/>
    <col min="15628" max="15628" width="10.875" style="181" customWidth="1"/>
    <col min="15629" max="15872" width="10.875" style="181"/>
    <col min="15873" max="15873" width="13.375" style="181" customWidth="1"/>
    <col min="15874" max="15874" width="18.375" style="181" customWidth="1"/>
    <col min="15875" max="15875" width="10.875" style="181"/>
    <col min="15876" max="15876" width="13.375" style="181" customWidth="1"/>
    <col min="15877" max="15878" width="10.875" style="181"/>
    <col min="15879" max="15879" width="12.125" style="181" customWidth="1"/>
    <col min="15880" max="15880" width="10.875" style="181"/>
    <col min="15881" max="15882" width="10.875" style="181" customWidth="1"/>
    <col min="15883" max="15883" width="12.125" style="181" customWidth="1"/>
    <col min="15884" max="15884" width="10.875" style="181" customWidth="1"/>
    <col min="15885" max="16128" width="10.875" style="181"/>
    <col min="16129" max="16129" width="13.375" style="181" customWidth="1"/>
    <col min="16130" max="16130" width="18.375" style="181" customWidth="1"/>
    <col min="16131" max="16131" width="10.875" style="181"/>
    <col min="16132" max="16132" width="13.375" style="181" customWidth="1"/>
    <col min="16133" max="16134" width="10.875" style="181"/>
    <col min="16135" max="16135" width="12.125" style="181" customWidth="1"/>
    <col min="16136" max="16136" width="10.875" style="181"/>
    <col min="16137" max="16138" width="10.875" style="181" customWidth="1"/>
    <col min="16139" max="16139" width="12.125" style="181" customWidth="1"/>
    <col min="16140" max="16140" width="10.875" style="181" customWidth="1"/>
    <col min="16141" max="16384" width="10.875" style="181"/>
  </cols>
  <sheetData>
    <row r="1" spans="1:12" x14ac:dyDescent="0.2">
      <c r="A1" s="180"/>
    </row>
    <row r="6" spans="1:12" x14ac:dyDescent="0.2">
      <c r="C6" s="182" t="s">
        <v>651</v>
      </c>
    </row>
    <row r="7" spans="1:12" x14ac:dyDescent="0.2">
      <c r="C7" s="182" t="s">
        <v>598</v>
      </c>
      <c r="G7" s="180" t="s">
        <v>625</v>
      </c>
    </row>
    <row r="8" spans="1:12" ht="18" thickBot="1" x14ac:dyDescent="0.25">
      <c r="B8" s="183"/>
      <c r="C8" s="184"/>
      <c r="D8" s="183"/>
      <c r="E8" s="183"/>
      <c r="F8" s="184"/>
      <c r="G8" s="184"/>
      <c r="H8" s="184"/>
      <c r="I8" s="184"/>
      <c r="J8" s="184"/>
      <c r="K8" s="185" t="s">
        <v>652</v>
      </c>
      <c r="L8" s="183"/>
    </row>
    <row r="9" spans="1:12" x14ac:dyDescent="0.2">
      <c r="C9" s="186"/>
      <c r="D9" s="187" t="s">
        <v>600</v>
      </c>
      <c r="E9" s="186"/>
      <c r="F9" s="186"/>
      <c r="G9" s="187" t="s">
        <v>601</v>
      </c>
      <c r="H9" s="186"/>
      <c r="I9" s="187" t="s">
        <v>653</v>
      </c>
      <c r="J9" s="186"/>
      <c r="K9" s="186"/>
      <c r="L9" s="186"/>
    </row>
    <row r="10" spans="1:12" x14ac:dyDescent="0.2">
      <c r="C10" s="187" t="s">
        <v>603</v>
      </c>
      <c r="D10" s="187" t="s">
        <v>604</v>
      </c>
      <c r="E10" s="187" t="s">
        <v>178</v>
      </c>
      <c r="F10" s="187" t="s">
        <v>179</v>
      </c>
      <c r="G10" s="187" t="s">
        <v>605</v>
      </c>
      <c r="H10" s="187" t="s">
        <v>654</v>
      </c>
      <c r="I10" s="187" t="s">
        <v>607</v>
      </c>
      <c r="J10" s="187" t="s">
        <v>655</v>
      </c>
      <c r="K10" s="217" t="s">
        <v>656</v>
      </c>
      <c r="L10" s="187" t="s">
        <v>609</v>
      </c>
    </row>
    <row r="11" spans="1:12" x14ac:dyDescent="0.2">
      <c r="B11" s="188"/>
      <c r="C11" s="189" t="s">
        <v>610</v>
      </c>
      <c r="D11" s="189" t="s">
        <v>611</v>
      </c>
      <c r="E11" s="190"/>
      <c r="F11" s="190"/>
      <c r="G11" s="189" t="s">
        <v>612</v>
      </c>
      <c r="H11" s="189" t="s">
        <v>613</v>
      </c>
      <c r="I11" s="189" t="s">
        <v>622</v>
      </c>
      <c r="J11" s="189" t="s">
        <v>615</v>
      </c>
      <c r="K11" s="190"/>
      <c r="L11" s="189"/>
    </row>
    <row r="12" spans="1:12" x14ac:dyDescent="0.2">
      <c r="C12" s="186"/>
    </row>
    <row r="13" spans="1:12" x14ac:dyDescent="0.2">
      <c r="B13" s="180" t="s">
        <v>657</v>
      </c>
      <c r="C13" s="191" t="s">
        <v>211</v>
      </c>
      <c r="D13" s="203">
        <v>190.1</v>
      </c>
      <c r="E13" s="203">
        <v>198.8</v>
      </c>
      <c r="F13" s="203">
        <v>193</v>
      </c>
      <c r="G13" s="203">
        <v>173.9</v>
      </c>
      <c r="H13" s="203">
        <v>193.3</v>
      </c>
      <c r="I13" s="203">
        <v>183.6</v>
      </c>
      <c r="J13" s="203">
        <v>157.30000000000001</v>
      </c>
      <c r="K13" s="192" t="s">
        <v>211</v>
      </c>
      <c r="L13" s="192" t="s">
        <v>211</v>
      </c>
    </row>
    <row r="14" spans="1:12" x14ac:dyDescent="0.2">
      <c r="B14" s="180" t="s">
        <v>640</v>
      </c>
      <c r="C14" s="232">
        <v>175.2</v>
      </c>
      <c r="D14" s="203">
        <v>174.6</v>
      </c>
      <c r="E14" s="203">
        <v>192.6</v>
      </c>
      <c r="F14" s="203">
        <v>172.2</v>
      </c>
      <c r="G14" s="203">
        <v>168.8</v>
      </c>
      <c r="H14" s="203">
        <v>180</v>
      </c>
      <c r="I14" s="203">
        <v>171.6</v>
      </c>
      <c r="J14" s="203">
        <v>167</v>
      </c>
      <c r="K14" s="192" t="s">
        <v>641</v>
      </c>
      <c r="L14" s="203">
        <v>177.5</v>
      </c>
    </row>
    <row r="15" spans="1:12" x14ac:dyDescent="0.2">
      <c r="B15" s="180" t="s">
        <v>642</v>
      </c>
      <c r="C15" s="232">
        <v>175.4</v>
      </c>
      <c r="D15" s="203">
        <v>175.8</v>
      </c>
      <c r="E15" s="203">
        <v>200.1</v>
      </c>
      <c r="F15" s="203">
        <v>175.6</v>
      </c>
      <c r="G15" s="203">
        <v>173.9</v>
      </c>
      <c r="H15" s="203">
        <v>176.9</v>
      </c>
      <c r="I15" s="203">
        <v>180.3</v>
      </c>
      <c r="J15" s="203">
        <v>152.6</v>
      </c>
      <c r="K15" s="192" t="s">
        <v>641</v>
      </c>
      <c r="L15" s="203">
        <v>174.1</v>
      </c>
    </row>
    <row r="16" spans="1:12" x14ac:dyDescent="0.2">
      <c r="B16" s="180" t="s">
        <v>564</v>
      </c>
      <c r="C16" s="232">
        <v>176.9</v>
      </c>
      <c r="D16" s="203">
        <v>178.7</v>
      </c>
      <c r="E16" s="203">
        <v>200.4</v>
      </c>
      <c r="F16" s="203">
        <v>179.8</v>
      </c>
      <c r="G16" s="203">
        <v>160.9</v>
      </c>
      <c r="H16" s="203">
        <v>183.9</v>
      </c>
      <c r="I16" s="203">
        <v>167.8</v>
      </c>
      <c r="J16" s="203">
        <v>166.8</v>
      </c>
      <c r="K16" s="192" t="s">
        <v>641</v>
      </c>
      <c r="L16" s="203">
        <v>171.8</v>
      </c>
    </row>
    <row r="17" spans="2:12" x14ac:dyDescent="0.2">
      <c r="B17" s="180" t="s">
        <v>505</v>
      </c>
      <c r="C17" s="232">
        <v>174.1</v>
      </c>
      <c r="D17" s="203">
        <v>176.9</v>
      </c>
      <c r="E17" s="203">
        <v>192.2</v>
      </c>
      <c r="F17" s="203">
        <v>180.8</v>
      </c>
      <c r="G17" s="192" t="s">
        <v>641</v>
      </c>
      <c r="H17" s="203">
        <v>196.9</v>
      </c>
      <c r="I17" s="203">
        <v>156.4</v>
      </c>
      <c r="J17" s="203">
        <v>153.9</v>
      </c>
      <c r="K17" s="192" t="s">
        <v>641</v>
      </c>
      <c r="L17" s="203">
        <v>166.5</v>
      </c>
    </row>
    <row r="18" spans="2:12" x14ac:dyDescent="0.2">
      <c r="B18" s="180" t="s">
        <v>565</v>
      </c>
      <c r="C18" s="233">
        <v>158.5</v>
      </c>
      <c r="D18" s="234">
        <v>161.5</v>
      </c>
      <c r="E18" s="234">
        <v>181</v>
      </c>
      <c r="F18" s="234">
        <v>165.9</v>
      </c>
      <c r="G18" s="192" t="s">
        <v>641</v>
      </c>
      <c r="H18" s="234">
        <v>175.9</v>
      </c>
      <c r="I18" s="234">
        <v>142.9</v>
      </c>
      <c r="J18" s="234">
        <v>145.1</v>
      </c>
      <c r="K18" s="192" t="s">
        <v>641</v>
      </c>
      <c r="L18" s="234">
        <v>151.5</v>
      </c>
    </row>
    <row r="19" spans="2:12" x14ac:dyDescent="0.2">
      <c r="C19" s="186"/>
    </row>
    <row r="20" spans="2:12" x14ac:dyDescent="0.2">
      <c r="B20" s="180" t="s">
        <v>566</v>
      </c>
      <c r="C20" s="232">
        <v>160.6</v>
      </c>
      <c r="D20" s="203">
        <v>163.9</v>
      </c>
      <c r="E20" s="203">
        <v>179.7</v>
      </c>
      <c r="F20" s="203">
        <v>163.80000000000001</v>
      </c>
      <c r="G20" s="192">
        <v>163.19999999999999</v>
      </c>
      <c r="H20" s="203">
        <v>163.30000000000001</v>
      </c>
      <c r="I20" s="203">
        <v>164.4</v>
      </c>
      <c r="J20" s="203">
        <v>149.80000000000001</v>
      </c>
      <c r="K20" s="192" t="s">
        <v>641</v>
      </c>
      <c r="L20" s="203">
        <v>152.69999999999999</v>
      </c>
    </row>
    <row r="21" spans="2:12" x14ac:dyDescent="0.2">
      <c r="B21" s="180" t="s">
        <v>567</v>
      </c>
      <c r="C21" s="232">
        <v>157.69999999999999</v>
      </c>
      <c r="D21" s="203">
        <v>159.9</v>
      </c>
      <c r="E21" s="203">
        <v>177.8</v>
      </c>
      <c r="F21" s="203">
        <v>162.19999999999999</v>
      </c>
      <c r="G21" s="192">
        <v>162.6</v>
      </c>
      <c r="H21" s="203">
        <v>154</v>
      </c>
      <c r="I21" s="203">
        <v>156.80000000000001</v>
      </c>
      <c r="J21" s="203">
        <v>149.6</v>
      </c>
      <c r="K21" s="192" t="s">
        <v>641</v>
      </c>
      <c r="L21" s="203">
        <v>152.69999999999999</v>
      </c>
    </row>
    <row r="22" spans="2:12" x14ac:dyDescent="0.2">
      <c r="B22" s="180" t="s">
        <v>618</v>
      </c>
      <c r="C22" s="232">
        <v>158.6</v>
      </c>
      <c r="D22" s="203">
        <v>161.80000000000001</v>
      </c>
      <c r="E22" s="203">
        <v>173.6</v>
      </c>
      <c r="F22" s="203">
        <v>163.30000000000001</v>
      </c>
      <c r="G22" s="192">
        <v>153.6</v>
      </c>
      <c r="H22" s="203">
        <v>195.6</v>
      </c>
      <c r="I22" s="203">
        <v>144.4</v>
      </c>
      <c r="J22" s="203">
        <v>133.69999999999999</v>
      </c>
      <c r="K22" s="192" t="s">
        <v>641</v>
      </c>
      <c r="L22" s="203">
        <v>152</v>
      </c>
    </row>
    <row r="23" spans="2:12" x14ac:dyDescent="0.2">
      <c r="B23" s="180" t="s">
        <v>569</v>
      </c>
      <c r="C23" s="235">
        <v>159.30000000000001</v>
      </c>
      <c r="D23" s="236">
        <v>163.1</v>
      </c>
      <c r="E23" s="236">
        <v>178.8</v>
      </c>
      <c r="F23" s="236">
        <v>166</v>
      </c>
      <c r="G23" s="236">
        <v>155.9</v>
      </c>
      <c r="H23" s="236">
        <v>192.9</v>
      </c>
      <c r="I23" s="236">
        <v>144.69999999999999</v>
      </c>
      <c r="J23" s="236">
        <v>135.30000000000001</v>
      </c>
      <c r="K23" s="192" t="s">
        <v>641</v>
      </c>
      <c r="L23" s="236">
        <v>151.9</v>
      </c>
    </row>
    <row r="24" spans="2:12" x14ac:dyDescent="0.2">
      <c r="B24" s="182" t="s">
        <v>658</v>
      </c>
      <c r="C24" s="237">
        <v>157.6</v>
      </c>
      <c r="D24" s="208">
        <v>162.1</v>
      </c>
      <c r="E24" s="208">
        <v>181.3</v>
      </c>
      <c r="F24" s="208">
        <v>164.4</v>
      </c>
      <c r="G24" s="208">
        <v>153.69999999999999</v>
      </c>
      <c r="H24" s="208">
        <v>190</v>
      </c>
      <c r="I24" s="208">
        <v>146.30000000000001</v>
      </c>
      <c r="J24" s="208">
        <v>133.6</v>
      </c>
      <c r="K24" s="192" t="s">
        <v>641</v>
      </c>
      <c r="L24" s="208">
        <v>149.19999999999999</v>
      </c>
    </row>
    <row r="25" spans="2:12" x14ac:dyDescent="0.2">
      <c r="C25" s="186"/>
      <c r="G25" s="203"/>
      <c r="K25" s="203"/>
    </row>
    <row r="26" spans="2:12" x14ac:dyDescent="0.2">
      <c r="B26" s="180" t="s">
        <v>619</v>
      </c>
      <c r="C26" s="232">
        <v>146.30000000000001</v>
      </c>
      <c r="D26" s="203">
        <v>150.5</v>
      </c>
      <c r="E26" s="203">
        <v>173.8</v>
      </c>
      <c r="F26" s="203">
        <v>143.80000000000001</v>
      </c>
      <c r="G26" s="203">
        <v>145.9</v>
      </c>
      <c r="H26" s="203">
        <v>186.7</v>
      </c>
      <c r="I26" s="203">
        <v>141</v>
      </c>
      <c r="J26" s="203">
        <v>127.2</v>
      </c>
      <c r="K26" s="192" t="s">
        <v>641</v>
      </c>
      <c r="L26" s="203">
        <v>138.4</v>
      </c>
    </row>
    <row r="27" spans="2:12" x14ac:dyDescent="0.2">
      <c r="B27" s="180" t="s">
        <v>573</v>
      </c>
      <c r="C27" s="232">
        <v>157.30000000000001</v>
      </c>
      <c r="D27" s="203">
        <v>162.5</v>
      </c>
      <c r="E27" s="203">
        <v>190.7</v>
      </c>
      <c r="F27" s="203">
        <v>168.5</v>
      </c>
      <c r="G27" s="203">
        <v>147.19999999999999</v>
      </c>
      <c r="H27" s="203">
        <v>179.7</v>
      </c>
      <c r="I27" s="203">
        <v>147.30000000000001</v>
      </c>
      <c r="J27" s="203">
        <v>124.4</v>
      </c>
      <c r="K27" s="192" t="s">
        <v>641</v>
      </c>
      <c r="L27" s="203">
        <v>147.5</v>
      </c>
    </row>
    <row r="28" spans="2:12" x14ac:dyDescent="0.2">
      <c r="B28" s="180" t="s">
        <v>574</v>
      </c>
      <c r="C28" s="232">
        <v>153</v>
      </c>
      <c r="D28" s="203">
        <v>157.19999999999999</v>
      </c>
      <c r="E28" s="203">
        <v>181.5</v>
      </c>
      <c r="F28" s="203">
        <v>157.5</v>
      </c>
      <c r="G28" s="203">
        <v>152.19999999999999</v>
      </c>
      <c r="H28" s="203">
        <v>185.9</v>
      </c>
      <c r="I28" s="203">
        <v>140.4</v>
      </c>
      <c r="J28" s="203">
        <v>133.6</v>
      </c>
      <c r="K28" s="192" t="s">
        <v>641</v>
      </c>
      <c r="L28" s="203">
        <v>145.19999999999999</v>
      </c>
    </row>
    <row r="29" spans="2:12" x14ac:dyDescent="0.2">
      <c r="B29" s="180" t="s">
        <v>575</v>
      </c>
      <c r="C29" s="232">
        <v>161.6</v>
      </c>
      <c r="D29" s="203">
        <v>167.5</v>
      </c>
      <c r="E29" s="203">
        <v>200.3</v>
      </c>
      <c r="F29" s="203">
        <v>173.6</v>
      </c>
      <c r="G29" s="203">
        <v>155.30000000000001</v>
      </c>
      <c r="H29" s="203">
        <v>187.3</v>
      </c>
      <c r="I29" s="203">
        <v>146.5</v>
      </c>
      <c r="J29" s="203">
        <v>138.5</v>
      </c>
      <c r="K29" s="192" t="s">
        <v>641</v>
      </c>
      <c r="L29" s="203">
        <v>150.80000000000001</v>
      </c>
    </row>
    <row r="30" spans="2:12" x14ac:dyDescent="0.2">
      <c r="B30" s="180" t="s">
        <v>576</v>
      </c>
      <c r="C30" s="232">
        <v>152.9</v>
      </c>
      <c r="D30" s="203">
        <v>154.4</v>
      </c>
      <c r="E30" s="203">
        <v>165.8</v>
      </c>
      <c r="F30" s="203">
        <v>150.19999999999999</v>
      </c>
      <c r="G30" s="203">
        <v>154.30000000000001</v>
      </c>
      <c r="H30" s="203">
        <v>190.3</v>
      </c>
      <c r="I30" s="203">
        <v>142.80000000000001</v>
      </c>
      <c r="J30" s="203">
        <v>136.1</v>
      </c>
      <c r="K30" s="192" t="s">
        <v>641</v>
      </c>
      <c r="L30" s="203">
        <v>150.1</v>
      </c>
    </row>
    <row r="31" spans="2:12" x14ac:dyDescent="0.2">
      <c r="B31" s="180" t="s">
        <v>577</v>
      </c>
      <c r="C31" s="232">
        <v>166.3</v>
      </c>
      <c r="D31" s="203">
        <v>169.7</v>
      </c>
      <c r="E31" s="203">
        <v>182.7</v>
      </c>
      <c r="F31" s="203">
        <v>176.5</v>
      </c>
      <c r="G31" s="203">
        <v>155.5</v>
      </c>
      <c r="H31" s="203">
        <v>196.4</v>
      </c>
      <c r="I31" s="203">
        <v>150.5</v>
      </c>
      <c r="J31" s="203">
        <v>138.6</v>
      </c>
      <c r="K31" s="192" t="s">
        <v>641</v>
      </c>
      <c r="L31" s="203">
        <v>160.19999999999999</v>
      </c>
    </row>
    <row r="32" spans="2:12" x14ac:dyDescent="0.2">
      <c r="C32" s="232"/>
      <c r="D32" s="203"/>
      <c r="E32" s="203"/>
      <c r="F32" s="203"/>
      <c r="G32" s="203"/>
      <c r="H32" s="203"/>
      <c r="I32" s="203"/>
      <c r="J32" s="203"/>
      <c r="K32" s="203"/>
      <c r="L32" s="203"/>
    </row>
    <row r="33" spans="2:12" x14ac:dyDescent="0.2">
      <c r="B33" s="180" t="s">
        <v>477</v>
      </c>
      <c r="C33" s="232">
        <v>160.19999999999999</v>
      </c>
      <c r="D33" s="203">
        <v>165.8</v>
      </c>
      <c r="E33" s="203">
        <v>183</v>
      </c>
      <c r="F33" s="203">
        <v>168.5</v>
      </c>
      <c r="G33" s="203">
        <v>154.80000000000001</v>
      </c>
      <c r="H33" s="203">
        <v>192.8</v>
      </c>
      <c r="I33" s="203">
        <v>150.30000000000001</v>
      </c>
      <c r="J33" s="203">
        <v>139.1</v>
      </c>
      <c r="K33" s="192" t="s">
        <v>641</v>
      </c>
      <c r="L33" s="203">
        <v>149.69999999999999</v>
      </c>
    </row>
    <row r="34" spans="2:12" x14ac:dyDescent="0.2">
      <c r="B34" s="180" t="s">
        <v>578</v>
      </c>
      <c r="C34" s="232">
        <v>152.4</v>
      </c>
      <c r="D34" s="203">
        <v>159.80000000000001</v>
      </c>
      <c r="E34" s="203">
        <v>169.2</v>
      </c>
      <c r="F34" s="203">
        <v>159.69999999999999</v>
      </c>
      <c r="G34" s="203">
        <v>158.6</v>
      </c>
      <c r="H34" s="203">
        <v>192.9</v>
      </c>
      <c r="I34" s="203">
        <v>147.6</v>
      </c>
      <c r="J34" s="203">
        <v>129.1</v>
      </c>
      <c r="K34" s="192" t="s">
        <v>641</v>
      </c>
      <c r="L34" s="203">
        <v>138.5</v>
      </c>
    </row>
    <row r="35" spans="2:12" x14ac:dyDescent="0.2">
      <c r="B35" s="180" t="s">
        <v>579</v>
      </c>
      <c r="C35" s="232">
        <v>159</v>
      </c>
      <c r="D35" s="203">
        <v>165.3</v>
      </c>
      <c r="E35" s="203">
        <v>183.2</v>
      </c>
      <c r="F35" s="203">
        <v>172.2</v>
      </c>
      <c r="G35" s="203">
        <v>149.1</v>
      </c>
      <c r="H35" s="203">
        <v>188</v>
      </c>
      <c r="I35" s="203">
        <v>148.30000000000001</v>
      </c>
      <c r="J35" s="203">
        <v>132.4</v>
      </c>
      <c r="K35" s="192" t="s">
        <v>641</v>
      </c>
      <c r="L35" s="203">
        <v>147</v>
      </c>
    </row>
    <row r="36" spans="2:12" x14ac:dyDescent="0.2">
      <c r="B36" s="180" t="s">
        <v>478</v>
      </c>
      <c r="C36" s="232">
        <v>159.5</v>
      </c>
      <c r="D36" s="203">
        <v>160.9</v>
      </c>
      <c r="E36" s="203">
        <v>185</v>
      </c>
      <c r="F36" s="203">
        <v>160.4</v>
      </c>
      <c r="G36" s="203">
        <v>159.9</v>
      </c>
      <c r="H36" s="203">
        <v>190.7</v>
      </c>
      <c r="I36" s="203">
        <v>145.69999999999999</v>
      </c>
      <c r="J36" s="203">
        <v>134.4</v>
      </c>
      <c r="K36" s="192" t="s">
        <v>641</v>
      </c>
      <c r="L36" s="203">
        <v>156.9</v>
      </c>
    </row>
    <row r="37" spans="2:12" x14ac:dyDescent="0.2">
      <c r="B37" s="180" t="s">
        <v>580</v>
      </c>
      <c r="C37" s="232">
        <v>165.3</v>
      </c>
      <c r="D37" s="203">
        <v>168.9</v>
      </c>
      <c r="E37" s="203">
        <v>187.6</v>
      </c>
      <c r="F37" s="203">
        <v>172.5</v>
      </c>
      <c r="G37" s="203">
        <v>161.9</v>
      </c>
      <c r="H37" s="203">
        <v>195.5</v>
      </c>
      <c r="I37" s="203">
        <v>150.69999999999999</v>
      </c>
      <c r="J37" s="203">
        <v>143.9</v>
      </c>
      <c r="K37" s="192" t="s">
        <v>641</v>
      </c>
      <c r="L37" s="203">
        <v>158.69999999999999</v>
      </c>
    </row>
    <row r="38" spans="2:12" x14ac:dyDescent="0.2">
      <c r="B38" s="180" t="s">
        <v>581</v>
      </c>
      <c r="C38" s="232">
        <v>157.69999999999999</v>
      </c>
      <c r="D38" s="203">
        <v>163.30000000000001</v>
      </c>
      <c r="E38" s="203">
        <v>172.7</v>
      </c>
      <c r="F38" s="203">
        <v>170.2</v>
      </c>
      <c r="G38" s="203">
        <v>150</v>
      </c>
      <c r="H38" s="203">
        <v>194.6</v>
      </c>
      <c r="I38" s="203">
        <v>144.6</v>
      </c>
      <c r="J38" s="203">
        <v>125.1</v>
      </c>
      <c r="K38" s="192" t="s">
        <v>641</v>
      </c>
      <c r="L38" s="203">
        <v>147.5</v>
      </c>
    </row>
    <row r="39" spans="2:12" ht="18" thickBot="1" x14ac:dyDescent="0.25">
      <c r="B39" s="183"/>
      <c r="C39" s="206"/>
      <c r="D39" s="207"/>
      <c r="E39" s="207"/>
      <c r="F39" s="207"/>
      <c r="G39" s="207"/>
      <c r="H39" s="207"/>
      <c r="I39" s="207"/>
      <c r="J39" s="207"/>
      <c r="K39" s="207"/>
      <c r="L39" s="207"/>
    </row>
    <row r="40" spans="2:12" x14ac:dyDescent="0.2">
      <c r="C40" s="180" t="s">
        <v>620</v>
      </c>
      <c r="D40" s="203"/>
      <c r="E40" s="203"/>
      <c r="F40" s="203"/>
      <c r="G40" s="203"/>
      <c r="H40" s="203"/>
      <c r="I40" s="203"/>
      <c r="J40" s="203"/>
      <c r="K40" s="203"/>
      <c r="L40" s="203"/>
    </row>
    <row r="42" spans="2:12" x14ac:dyDescent="0.2">
      <c r="C42" s="182" t="s">
        <v>621</v>
      </c>
      <c r="D42" s="208"/>
      <c r="E42" s="208"/>
      <c r="F42" s="208"/>
    </row>
    <row r="43" spans="2:12" ht="18" thickBot="1" x14ac:dyDescent="0.25">
      <c r="B43" s="183"/>
      <c r="C43" s="183"/>
      <c r="D43" s="183"/>
      <c r="E43" s="183"/>
      <c r="F43" s="183"/>
      <c r="G43" s="183"/>
      <c r="H43" s="183"/>
      <c r="I43" s="183"/>
      <c r="J43" s="183"/>
      <c r="K43" s="185" t="s">
        <v>659</v>
      </c>
      <c r="L43" s="183"/>
    </row>
    <row r="44" spans="2:12" x14ac:dyDescent="0.2">
      <c r="C44" s="186"/>
      <c r="D44" s="217" t="s">
        <v>660</v>
      </c>
      <c r="E44" s="186"/>
      <c r="F44" s="186"/>
      <c r="G44" s="187" t="s">
        <v>601</v>
      </c>
      <c r="H44" s="186"/>
      <c r="I44" s="187" t="s">
        <v>602</v>
      </c>
      <c r="J44" s="186"/>
      <c r="K44" s="186"/>
      <c r="L44" s="186"/>
    </row>
    <row r="45" spans="2:12" x14ac:dyDescent="0.2">
      <c r="C45" s="187" t="s">
        <v>603</v>
      </c>
      <c r="D45" s="217" t="s">
        <v>661</v>
      </c>
      <c r="E45" s="187" t="s">
        <v>178</v>
      </c>
      <c r="F45" s="187" t="s">
        <v>179</v>
      </c>
      <c r="G45" s="187" t="s">
        <v>605</v>
      </c>
      <c r="H45" s="187" t="s">
        <v>606</v>
      </c>
      <c r="I45" s="187" t="s">
        <v>607</v>
      </c>
      <c r="J45" s="187" t="s">
        <v>608</v>
      </c>
      <c r="K45" s="217" t="s">
        <v>293</v>
      </c>
      <c r="L45" s="187" t="s">
        <v>609</v>
      </c>
    </row>
    <row r="46" spans="2:12" x14ac:dyDescent="0.2">
      <c r="B46" s="188"/>
      <c r="C46" s="189" t="s">
        <v>610</v>
      </c>
      <c r="D46" s="189" t="s">
        <v>611</v>
      </c>
      <c r="E46" s="190"/>
      <c r="F46" s="190"/>
      <c r="G46" s="189" t="s">
        <v>612</v>
      </c>
      <c r="H46" s="189" t="s">
        <v>613</v>
      </c>
      <c r="I46" s="189" t="s">
        <v>622</v>
      </c>
      <c r="J46" s="189" t="s">
        <v>615</v>
      </c>
      <c r="K46" s="190"/>
      <c r="L46" s="189"/>
    </row>
    <row r="47" spans="2:12" x14ac:dyDescent="0.2">
      <c r="C47" s="186"/>
    </row>
    <row r="48" spans="2:12" x14ac:dyDescent="0.2">
      <c r="B48" s="180" t="s">
        <v>643</v>
      </c>
      <c r="C48" s="232">
        <v>162.19999999999999</v>
      </c>
      <c r="D48" s="203">
        <v>165.4</v>
      </c>
      <c r="E48" s="203">
        <v>172.5</v>
      </c>
      <c r="F48" s="203">
        <v>166</v>
      </c>
      <c r="G48" s="203">
        <v>155</v>
      </c>
      <c r="H48" s="203">
        <v>186.5</v>
      </c>
      <c r="I48" s="203">
        <v>157.5</v>
      </c>
      <c r="J48" s="203">
        <v>148.69999999999999</v>
      </c>
      <c r="K48" s="203">
        <v>176.9</v>
      </c>
      <c r="L48" s="203">
        <v>153.80000000000001</v>
      </c>
    </row>
    <row r="49" spans="2:12" x14ac:dyDescent="0.2">
      <c r="B49" s="180" t="s">
        <v>565</v>
      </c>
      <c r="C49" s="232">
        <v>161.30000000000001</v>
      </c>
      <c r="D49" s="203">
        <v>163.69999999999999</v>
      </c>
      <c r="E49" s="203">
        <v>175.8</v>
      </c>
      <c r="F49" s="203">
        <v>165.8</v>
      </c>
      <c r="G49" s="203">
        <v>155.6</v>
      </c>
      <c r="H49" s="203">
        <v>174.8</v>
      </c>
      <c r="I49" s="203">
        <v>155.6</v>
      </c>
      <c r="J49" s="203">
        <v>146.4</v>
      </c>
      <c r="K49" s="203">
        <v>165.8</v>
      </c>
      <c r="L49" s="203">
        <v>155.5</v>
      </c>
    </row>
    <row r="50" spans="2:12" x14ac:dyDescent="0.2">
      <c r="B50" s="180" t="s">
        <v>644</v>
      </c>
      <c r="C50" s="232">
        <v>162.69999999999999</v>
      </c>
      <c r="D50" s="203">
        <v>166.1</v>
      </c>
      <c r="E50" s="203">
        <v>180.5</v>
      </c>
      <c r="F50" s="203">
        <v>164.7</v>
      </c>
      <c r="G50" s="203">
        <v>158.19999999999999</v>
      </c>
      <c r="H50" s="203">
        <v>171.6</v>
      </c>
      <c r="I50" s="203">
        <v>163.80000000000001</v>
      </c>
      <c r="J50" s="203">
        <v>149.6</v>
      </c>
      <c r="K50" s="203">
        <v>155.30000000000001</v>
      </c>
      <c r="L50" s="203">
        <v>154.6</v>
      </c>
    </row>
    <row r="51" spans="2:12" x14ac:dyDescent="0.2">
      <c r="B51" s="180" t="s">
        <v>566</v>
      </c>
      <c r="C51" s="232">
        <v>158.6</v>
      </c>
      <c r="D51" s="203">
        <v>162.1</v>
      </c>
      <c r="E51" s="203">
        <v>175.7</v>
      </c>
      <c r="F51" s="203">
        <v>163.30000000000001</v>
      </c>
      <c r="G51" s="203">
        <v>163.19999999999999</v>
      </c>
      <c r="H51" s="203">
        <v>165</v>
      </c>
      <c r="I51" s="203">
        <v>156.69999999999999</v>
      </c>
      <c r="J51" s="203">
        <v>150.1</v>
      </c>
      <c r="K51" s="203">
        <v>153.80000000000001</v>
      </c>
      <c r="L51" s="203">
        <v>150.30000000000001</v>
      </c>
    </row>
    <row r="52" spans="2:12" x14ac:dyDescent="0.2">
      <c r="B52" s="180"/>
      <c r="C52" s="232"/>
      <c r="D52" s="203"/>
      <c r="E52" s="203"/>
      <c r="F52" s="203"/>
      <c r="G52" s="203"/>
      <c r="H52" s="203"/>
      <c r="I52" s="203"/>
      <c r="J52" s="203"/>
      <c r="K52" s="203"/>
      <c r="L52" s="203"/>
    </row>
    <row r="53" spans="2:12" x14ac:dyDescent="0.2">
      <c r="B53" s="180" t="s">
        <v>567</v>
      </c>
      <c r="C53" s="232">
        <v>157.4</v>
      </c>
      <c r="D53" s="203">
        <v>160.19999999999999</v>
      </c>
      <c r="E53" s="203">
        <v>172.6</v>
      </c>
      <c r="F53" s="203">
        <v>162.69999999999999</v>
      </c>
      <c r="G53" s="203">
        <v>162.6</v>
      </c>
      <c r="H53" s="203">
        <v>163.30000000000001</v>
      </c>
      <c r="I53" s="203">
        <v>152.6</v>
      </c>
      <c r="J53" s="203">
        <v>151.69999999999999</v>
      </c>
      <c r="K53" s="203">
        <v>167.3</v>
      </c>
      <c r="L53" s="203">
        <v>150.9</v>
      </c>
    </row>
    <row r="54" spans="2:12" x14ac:dyDescent="0.2">
      <c r="B54" s="180" t="s">
        <v>618</v>
      </c>
      <c r="C54" s="232">
        <v>160.5</v>
      </c>
      <c r="D54" s="203">
        <v>163.30000000000001</v>
      </c>
      <c r="E54" s="203">
        <v>168.4</v>
      </c>
      <c r="F54" s="203">
        <v>161.4</v>
      </c>
      <c r="G54" s="203">
        <v>152.5</v>
      </c>
      <c r="H54" s="203">
        <v>190.3</v>
      </c>
      <c r="I54" s="203">
        <v>158.69999999999999</v>
      </c>
      <c r="J54" s="203">
        <v>144.9</v>
      </c>
      <c r="K54" s="203">
        <v>147.80000000000001</v>
      </c>
      <c r="L54" s="203">
        <v>154.1</v>
      </c>
    </row>
    <row r="55" spans="2:12" x14ac:dyDescent="0.2">
      <c r="B55" s="180" t="s">
        <v>569</v>
      </c>
      <c r="C55" s="235">
        <v>157.5</v>
      </c>
      <c r="D55" s="236">
        <v>159.5</v>
      </c>
      <c r="E55" s="236">
        <v>174</v>
      </c>
      <c r="F55" s="236">
        <v>163.30000000000001</v>
      </c>
      <c r="G55" s="236">
        <v>152.80000000000001</v>
      </c>
      <c r="H55" s="236">
        <v>183.8</v>
      </c>
      <c r="I55" s="236">
        <v>145.5</v>
      </c>
      <c r="J55" s="236">
        <v>147.69999999999999</v>
      </c>
      <c r="K55" s="236">
        <v>147.6</v>
      </c>
      <c r="L55" s="236">
        <v>152.9</v>
      </c>
    </row>
    <row r="56" spans="2:12" x14ac:dyDescent="0.2">
      <c r="B56" s="182" t="s">
        <v>658</v>
      </c>
      <c r="C56" s="237">
        <v>151.80000000000001</v>
      </c>
      <c r="D56" s="238">
        <v>153.30000000000001</v>
      </c>
      <c r="E56" s="238">
        <v>167.1</v>
      </c>
      <c r="F56" s="238">
        <v>161.4</v>
      </c>
      <c r="G56" s="238">
        <v>158.80000000000001</v>
      </c>
      <c r="H56" s="238">
        <v>180.6</v>
      </c>
      <c r="I56" s="238">
        <v>133.4</v>
      </c>
      <c r="J56" s="238">
        <v>147.1</v>
      </c>
      <c r="K56" s="238">
        <v>147</v>
      </c>
      <c r="L56" s="238">
        <v>148.69999999999999</v>
      </c>
    </row>
    <row r="57" spans="2:12" x14ac:dyDescent="0.2">
      <c r="C57" s="186"/>
    </row>
    <row r="58" spans="2:12" x14ac:dyDescent="0.2">
      <c r="B58" s="180" t="s">
        <v>619</v>
      </c>
      <c r="C58" s="232">
        <v>140.5</v>
      </c>
      <c r="D58" s="203">
        <v>142.6</v>
      </c>
      <c r="E58" s="203">
        <v>148.6</v>
      </c>
      <c r="F58" s="203">
        <v>141.9</v>
      </c>
      <c r="G58" s="203">
        <v>151.6</v>
      </c>
      <c r="H58" s="203">
        <v>175.7</v>
      </c>
      <c r="I58" s="203">
        <v>129.4</v>
      </c>
      <c r="J58" s="203">
        <v>142.69999999999999</v>
      </c>
      <c r="K58" s="203">
        <v>119.2</v>
      </c>
      <c r="L58" s="203">
        <v>136</v>
      </c>
    </row>
    <row r="59" spans="2:12" x14ac:dyDescent="0.2">
      <c r="B59" s="180" t="s">
        <v>573</v>
      </c>
      <c r="C59" s="232">
        <v>151.69999999999999</v>
      </c>
      <c r="D59" s="203">
        <v>153.9</v>
      </c>
      <c r="E59" s="203">
        <v>172</v>
      </c>
      <c r="F59" s="203">
        <v>164.5</v>
      </c>
      <c r="G59" s="203">
        <v>151</v>
      </c>
      <c r="H59" s="203">
        <v>173</v>
      </c>
      <c r="I59" s="203">
        <v>135.4</v>
      </c>
      <c r="J59" s="203">
        <v>137.69999999999999</v>
      </c>
      <c r="K59" s="203">
        <v>152.4</v>
      </c>
      <c r="L59" s="203">
        <v>146.80000000000001</v>
      </c>
    </row>
    <row r="60" spans="2:12" x14ac:dyDescent="0.2">
      <c r="B60" s="180" t="s">
        <v>574</v>
      </c>
      <c r="C60" s="232">
        <v>149.80000000000001</v>
      </c>
      <c r="D60" s="203">
        <v>150.80000000000001</v>
      </c>
      <c r="E60" s="203">
        <v>174.6</v>
      </c>
      <c r="F60" s="203">
        <v>155.1</v>
      </c>
      <c r="G60" s="203">
        <v>155</v>
      </c>
      <c r="H60" s="203">
        <v>179.6</v>
      </c>
      <c r="I60" s="203">
        <v>130.4</v>
      </c>
      <c r="J60" s="203">
        <v>144.1</v>
      </c>
      <c r="K60" s="203">
        <v>147.80000000000001</v>
      </c>
      <c r="L60" s="203">
        <v>147.6</v>
      </c>
    </row>
    <row r="61" spans="2:12" x14ac:dyDescent="0.2">
      <c r="B61" s="180" t="s">
        <v>575</v>
      </c>
      <c r="C61" s="232">
        <v>155.6</v>
      </c>
      <c r="D61" s="203">
        <v>157.80000000000001</v>
      </c>
      <c r="E61" s="203">
        <v>177.6</v>
      </c>
      <c r="F61" s="203">
        <v>168.8</v>
      </c>
      <c r="G61" s="203">
        <v>158.19999999999999</v>
      </c>
      <c r="H61" s="203">
        <v>179.1</v>
      </c>
      <c r="I61" s="203">
        <v>135.6</v>
      </c>
      <c r="J61" s="203">
        <v>152.30000000000001</v>
      </c>
      <c r="K61" s="203">
        <v>142.69999999999999</v>
      </c>
      <c r="L61" s="203">
        <v>150.80000000000001</v>
      </c>
    </row>
    <row r="62" spans="2:12" x14ac:dyDescent="0.2">
      <c r="B62" s="180" t="s">
        <v>576</v>
      </c>
      <c r="C62" s="232">
        <v>146.9</v>
      </c>
      <c r="D62" s="203">
        <v>145.80000000000001</v>
      </c>
      <c r="E62" s="203">
        <v>157.1</v>
      </c>
      <c r="F62" s="203">
        <v>150.30000000000001</v>
      </c>
      <c r="G62" s="203">
        <v>158</v>
      </c>
      <c r="H62" s="203">
        <v>179.5</v>
      </c>
      <c r="I62" s="203">
        <v>126.1</v>
      </c>
      <c r="J62" s="203">
        <v>148.80000000000001</v>
      </c>
      <c r="K62" s="203">
        <v>138</v>
      </c>
      <c r="L62" s="203">
        <v>149.19999999999999</v>
      </c>
    </row>
    <row r="63" spans="2:12" x14ac:dyDescent="0.2">
      <c r="B63" s="180" t="s">
        <v>577</v>
      </c>
      <c r="C63" s="232">
        <v>159.80000000000001</v>
      </c>
      <c r="D63" s="203">
        <v>159.9</v>
      </c>
      <c r="E63" s="203">
        <v>171.2</v>
      </c>
      <c r="F63" s="203">
        <v>172.1</v>
      </c>
      <c r="G63" s="203">
        <v>159.5</v>
      </c>
      <c r="H63" s="203">
        <v>185.6</v>
      </c>
      <c r="I63" s="203">
        <v>138.19999999999999</v>
      </c>
      <c r="J63" s="203">
        <v>153.4</v>
      </c>
      <c r="K63" s="203">
        <v>168.4</v>
      </c>
      <c r="L63" s="203">
        <v>159.6</v>
      </c>
    </row>
    <row r="64" spans="2:12" x14ac:dyDescent="0.2">
      <c r="C64" s="232"/>
      <c r="D64" s="203"/>
      <c r="E64" s="203"/>
      <c r="F64" s="203"/>
      <c r="G64" s="203"/>
      <c r="H64" s="203"/>
      <c r="I64" s="203"/>
      <c r="J64" s="203"/>
      <c r="K64" s="203"/>
      <c r="L64" s="203"/>
    </row>
    <row r="65" spans="1:12" x14ac:dyDescent="0.2">
      <c r="B65" s="180" t="s">
        <v>477</v>
      </c>
      <c r="C65" s="232">
        <v>156.1</v>
      </c>
      <c r="D65" s="203">
        <v>158.4</v>
      </c>
      <c r="E65" s="203">
        <v>170</v>
      </c>
      <c r="F65" s="203">
        <v>168.1</v>
      </c>
      <c r="G65" s="203">
        <v>161.30000000000001</v>
      </c>
      <c r="H65" s="203">
        <v>183</v>
      </c>
      <c r="I65" s="203">
        <v>138.80000000000001</v>
      </c>
      <c r="J65" s="203">
        <v>151.30000000000001</v>
      </c>
      <c r="K65" s="203">
        <v>151</v>
      </c>
      <c r="L65" s="203">
        <v>151.5</v>
      </c>
    </row>
    <row r="66" spans="1:12" x14ac:dyDescent="0.2">
      <c r="B66" s="180" t="s">
        <v>578</v>
      </c>
      <c r="C66" s="232">
        <v>148.5</v>
      </c>
      <c r="D66" s="203">
        <v>152.80000000000001</v>
      </c>
      <c r="E66" s="203">
        <v>155.6</v>
      </c>
      <c r="F66" s="203">
        <v>156.4</v>
      </c>
      <c r="G66" s="203">
        <v>164.3</v>
      </c>
      <c r="H66" s="203">
        <v>184.6</v>
      </c>
      <c r="I66" s="203">
        <v>138.80000000000001</v>
      </c>
      <c r="J66" s="203">
        <v>146.9</v>
      </c>
      <c r="K66" s="203">
        <v>147.69999999999999</v>
      </c>
      <c r="L66" s="203">
        <v>139.30000000000001</v>
      </c>
    </row>
    <row r="67" spans="1:12" x14ac:dyDescent="0.2">
      <c r="B67" s="180" t="s">
        <v>579</v>
      </c>
      <c r="C67" s="232">
        <v>150.9</v>
      </c>
      <c r="D67" s="203">
        <v>153.30000000000001</v>
      </c>
      <c r="E67" s="203">
        <v>164.5</v>
      </c>
      <c r="F67" s="203">
        <v>166.7</v>
      </c>
      <c r="G67" s="203">
        <v>160.5</v>
      </c>
      <c r="H67" s="203">
        <v>178.2</v>
      </c>
      <c r="I67" s="203">
        <v>131.5</v>
      </c>
      <c r="J67" s="203">
        <v>144.6</v>
      </c>
      <c r="K67" s="203">
        <v>139.19999999999999</v>
      </c>
      <c r="L67" s="203">
        <v>145.5</v>
      </c>
    </row>
    <row r="68" spans="1:12" x14ac:dyDescent="0.2">
      <c r="B68" s="180" t="s">
        <v>478</v>
      </c>
      <c r="C68" s="232">
        <v>153.30000000000001</v>
      </c>
      <c r="D68" s="203">
        <v>152.5</v>
      </c>
      <c r="E68" s="203">
        <v>176.7</v>
      </c>
      <c r="F68" s="203">
        <v>159.1</v>
      </c>
      <c r="G68" s="203">
        <v>162.9</v>
      </c>
      <c r="H68" s="203">
        <v>182.6</v>
      </c>
      <c r="I68" s="203">
        <v>128.5</v>
      </c>
      <c r="J68" s="203">
        <v>147.80000000000001</v>
      </c>
      <c r="K68" s="203">
        <v>151.1</v>
      </c>
      <c r="L68" s="203">
        <v>155.1</v>
      </c>
    </row>
    <row r="69" spans="1:12" x14ac:dyDescent="0.2">
      <c r="B69" s="180" t="s">
        <v>580</v>
      </c>
      <c r="C69" s="232">
        <v>158.30000000000001</v>
      </c>
      <c r="D69" s="203">
        <v>158.9</v>
      </c>
      <c r="E69" s="203">
        <v>172.2</v>
      </c>
      <c r="F69" s="203">
        <v>166.8</v>
      </c>
      <c r="G69" s="203">
        <v>168</v>
      </c>
      <c r="H69" s="203">
        <v>182.5</v>
      </c>
      <c r="I69" s="203">
        <v>139.6</v>
      </c>
      <c r="J69" s="203">
        <v>153.80000000000001</v>
      </c>
      <c r="K69" s="203">
        <v>160</v>
      </c>
      <c r="L69" s="203">
        <v>157.19999999999999</v>
      </c>
    </row>
    <row r="70" spans="1:12" x14ac:dyDescent="0.2">
      <c r="B70" s="180" t="s">
        <v>581</v>
      </c>
      <c r="C70" s="232">
        <v>150.9</v>
      </c>
      <c r="D70" s="203">
        <v>153.4</v>
      </c>
      <c r="E70" s="203">
        <v>164.3</v>
      </c>
      <c r="F70" s="203">
        <v>167.9</v>
      </c>
      <c r="G70" s="203">
        <v>156.19999999999999</v>
      </c>
      <c r="H70" s="203">
        <v>183.9</v>
      </c>
      <c r="I70" s="203">
        <v>128.6</v>
      </c>
      <c r="J70" s="203">
        <v>141.80000000000001</v>
      </c>
      <c r="K70" s="203">
        <v>148.4</v>
      </c>
      <c r="L70" s="203">
        <v>145.5</v>
      </c>
    </row>
    <row r="71" spans="1:12" ht="18" thickBot="1" x14ac:dyDescent="0.25">
      <c r="B71" s="184"/>
      <c r="C71" s="206"/>
      <c r="D71" s="207"/>
      <c r="E71" s="207"/>
      <c r="F71" s="207"/>
      <c r="G71" s="207"/>
      <c r="H71" s="207"/>
      <c r="I71" s="207"/>
      <c r="J71" s="207"/>
      <c r="K71" s="207"/>
      <c r="L71" s="207"/>
    </row>
    <row r="72" spans="1:12" x14ac:dyDescent="0.2">
      <c r="B72" s="208"/>
      <c r="C72" s="180" t="s">
        <v>620</v>
      </c>
    </row>
    <row r="73" spans="1:12" x14ac:dyDescent="0.2">
      <c r="A73" s="180"/>
      <c r="B73" s="208"/>
    </row>
  </sheetData>
  <phoneticPr fontId="2"/>
  <pageMargins left="0.4" right="0.6" top="0.6" bottom="0.56000000000000005" header="0.51200000000000001" footer="0.51200000000000001"/>
  <pageSetup paperSize="12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zoomScaleNormal="100" workbookViewId="0">
      <selection activeCell="K20" sqref="K20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13.375" style="2" customWidth="1"/>
    <col min="4" max="4" width="12.125" style="2" customWidth="1"/>
    <col min="5" max="6" width="10.875" style="2"/>
    <col min="7" max="7" width="12.125" style="2" customWidth="1"/>
    <col min="8" max="8" width="10.875" style="2"/>
    <col min="9" max="10" width="10.875" style="2" customWidth="1"/>
    <col min="11" max="11" width="12.125" style="2" customWidth="1"/>
    <col min="12" max="256" width="10.875" style="2"/>
    <col min="257" max="257" width="13.375" style="2" customWidth="1"/>
    <col min="258" max="258" width="17.125" style="2" customWidth="1"/>
    <col min="259" max="259" width="13.375" style="2" customWidth="1"/>
    <col min="260" max="260" width="12.125" style="2" customWidth="1"/>
    <col min="261" max="262" width="10.875" style="2"/>
    <col min="263" max="263" width="12.125" style="2" customWidth="1"/>
    <col min="264" max="264" width="10.875" style="2"/>
    <col min="265" max="266" width="10.875" style="2" customWidth="1"/>
    <col min="267" max="267" width="12.125" style="2" customWidth="1"/>
    <col min="268" max="512" width="10.875" style="2"/>
    <col min="513" max="513" width="13.375" style="2" customWidth="1"/>
    <col min="514" max="514" width="17.125" style="2" customWidth="1"/>
    <col min="515" max="515" width="13.375" style="2" customWidth="1"/>
    <col min="516" max="516" width="12.125" style="2" customWidth="1"/>
    <col min="517" max="518" width="10.875" style="2"/>
    <col min="519" max="519" width="12.125" style="2" customWidth="1"/>
    <col min="520" max="520" width="10.875" style="2"/>
    <col min="521" max="522" width="10.875" style="2" customWidth="1"/>
    <col min="523" max="523" width="12.125" style="2" customWidth="1"/>
    <col min="524" max="768" width="10.875" style="2"/>
    <col min="769" max="769" width="13.375" style="2" customWidth="1"/>
    <col min="770" max="770" width="17.125" style="2" customWidth="1"/>
    <col min="771" max="771" width="13.375" style="2" customWidth="1"/>
    <col min="772" max="772" width="12.125" style="2" customWidth="1"/>
    <col min="773" max="774" width="10.875" style="2"/>
    <col min="775" max="775" width="12.125" style="2" customWidth="1"/>
    <col min="776" max="776" width="10.875" style="2"/>
    <col min="777" max="778" width="10.875" style="2" customWidth="1"/>
    <col min="779" max="779" width="12.125" style="2" customWidth="1"/>
    <col min="780" max="1024" width="10.875" style="2"/>
    <col min="1025" max="1025" width="13.375" style="2" customWidth="1"/>
    <col min="1026" max="1026" width="17.125" style="2" customWidth="1"/>
    <col min="1027" max="1027" width="13.375" style="2" customWidth="1"/>
    <col min="1028" max="1028" width="12.125" style="2" customWidth="1"/>
    <col min="1029" max="1030" width="10.875" style="2"/>
    <col min="1031" max="1031" width="12.125" style="2" customWidth="1"/>
    <col min="1032" max="1032" width="10.875" style="2"/>
    <col min="1033" max="1034" width="10.875" style="2" customWidth="1"/>
    <col min="1035" max="1035" width="12.125" style="2" customWidth="1"/>
    <col min="1036" max="1280" width="10.875" style="2"/>
    <col min="1281" max="1281" width="13.375" style="2" customWidth="1"/>
    <col min="1282" max="1282" width="17.125" style="2" customWidth="1"/>
    <col min="1283" max="1283" width="13.375" style="2" customWidth="1"/>
    <col min="1284" max="1284" width="12.125" style="2" customWidth="1"/>
    <col min="1285" max="1286" width="10.875" style="2"/>
    <col min="1287" max="1287" width="12.125" style="2" customWidth="1"/>
    <col min="1288" max="1288" width="10.875" style="2"/>
    <col min="1289" max="1290" width="10.875" style="2" customWidth="1"/>
    <col min="1291" max="1291" width="12.125" style="2" customWidth="1"/>
    <col min="1292" max="1536" width="10.875" style="2"/>
    <col min="1537" max="1537" width="13.375" style="2" customWidth="1"/>
    <col min="1538" max="1538" width="17.125" style="2" customWidth="1"/>
    <col min="1539" max="1539" width="13.375" style="2" customWidth="1"/>
    <col min="1540" max="1540" width="12.125" style="2" customWidth="1"/>
    <col min="1541" max="1542" width="10.875" style="2"/>
    <col min="1543" max="1543" width="12.125" style="2" customWidth="1"/>
    <col min="1544" max="1544" width="10.875" style="2"/>
    <col min="1545" max="1546" width="10.875" style="2" customWidth="1"/>
    <col min="1547" max="1547" width="12.125" style="2" customWidth="1"/>
    <col min="1548" max="1792" width="10.875" style="2"/>
    <col min="1793" max="1793" width="13.375" style="2" customWidth="1"/>
    <col min="1794" max="1794" width="17.125" style="2" customWidth="1"/>
    <col min="1795" max="1795" width="13.375" style="2" customWidth="1"/>
    <col min="1796" max="1796" width="12.125" style="2" customWidth="1"/>
    <col min="1797" max="1798" width="10.875" style="2"/>
    <col min="1799" max="1799" width="12.125" style="2" customWidth="1"/>
    <col min="1800" max="1800" width="10.875" style="2"/>
    <col min="1801" max="1802" width="10.875" style="2" customWidth="1"/>
    <col min="1803" max="1803" width="12.125" style="2" customWidth="1"/>
    <col min="1804" max="2048" width="10.875" style="2"/>
    <col min="2049" max="2049" width="13.375" style="2" customWidth="1"/>
    <col min="2050" max="2050" width="17.125" style="2" customWidth="1"/>
    <col min="2051" max="2051" width="13.375" style="2" customWidth="1"/>
    <col min="2052" max="2052" width="12.125" style="2" customWidth="1"/>
    <col min="2053" max="2054" width="10.875" style="2"/>
    <col min="2055" max="2055" width="12.125" style="2" customWidth="1"/>
    <col min="2056" max="2056" width="10.875" style="2"/>
    <col min="2057" max="2058" width="10.875" style="2" customWidth="1"/>
    <col min="2059" max="2059" width="12.125" style="2" customWidth="1"/>
    <col min="2060" max="2304" width="10.875" style="2"/>
    <col min="2305" max="2305" width="13.375" style="2" customWidth="1"/>
    <col min="2306" max="2306" width="17.125" style="2" customWidth="1"/>
    <col min="2307" max="2307" width="13.375" style="2" customWidth="1"/>
    <col min="2308" max="2308" width="12.125" style="2" customWidth="1"/>
    <col min="2309" max="2310" width="10.875" style="2"/>
    <col min="2311" max="2311" width="12.125" style="2" customWidth="1"/>
    <col min="2312" max="2312" width="10.875" style="2"/>
    <col min="2313" max="2314" width="10.875" style="2" customWidth="1"/>
    <col min="2315" max="2315" width="12.125" style="2" customWidth="1"/>
    <col min="2316" max="2560" width="10.875" style="2"/>
    <col min="2561" max="2561" width="13.375" style="2" customWidth="1"/>
    <col min="2562" max="2562" width="17.125" style="2" customWidth="1"/>
    <col min="2563" max="2563" width="13.375" style="2" customWidth="1"/>
    <col min="2564" max="2564" width="12.125" style="2" customWidth="1"/>
    <col min="2565" max="2566" width="10.875" style="2"/>
    <col min="2567" max="2567" width="12.125" style="2" customWidth="1"/>
    <col min="2568" max="2568" width="10.875" style="2"/>
    <col min="2569" max="2570" width="10.875" style="2" customWidth="1"/>
    <col min="2571" max="2571" width="12.125" style="2" customWidth="1"/>
    <col min="2572" max="2816" width="10.875" style="2"/>
    <col min="2817" max="2817" width="13.375" style="2" customWidth="1"/>
    <col min="2818" max="2818" width="17.125" style="2" customWidth="1"/>
    <col min="2819" max="2819" width="13.375" style="2" customWidth="1"/>
    <col min="2820" max="2820" width="12.125" style="2" customWidth="1"/>
    <col min="2821" max="2822" width="10.875" style="2"/>
    <col min="2823" max="2823" width="12.125" style="2" customWidth="1"/>
    <col min="2824" max="2824" width="10.875" style="2"/>
    <col min="2825" max="2826" width="10.875" style="2" customWidth="1"/>
    <col min="2827" max="2827" width="12.125" style="2" customWidth="1"/>
    <col min="2828" max="3072" width="10.875" style="2"/>
    <col min="3073" max="3073" width="13.375" style="2" customWidth="1"/>
    <col min="3074" max="3074" width="17.125" style="2" customWidth="1"/>
    <col min="3075" max="3075" width="13.375" style="2" customWidth="1"/>
    <col min="3076" max="3076" width="12.125" style="2" customWidth="1"/>
    <col min="3077" max="3078" width="10.875" style="2"/>
    <col min="3079" max="3079" width="12.125" style="2" customWidth="1"/>
    <col min="3080" max="3080" width="10.875" style="2"/>
    <col min="3081" max="3082" width="10.875" style="2" customWidth="1"/>
    <col min="3083" max="3083" width="12.125" style="2" customWidth="1"/>
    <col min="3084" max="3328" width="10.875" style="2"/>
    <col min="3329" max="3329" width="13.375" style="2" customWidth="1"/>
    <col min="3330" max="3330" width="17.125" style="2" customWidth="1"/>
    <col min="3331" max="3331" width="13.375" style="2" customWidth="1"/>
    <col min="3332" max="3332" width="12.125" style="2" customWidth="1"/>
    <col min="3333" max="3334" width="10.875" style="2"/>
    <col min="3335" max="3335" width="12.125" style="2" customWidth="1"/>
    <col min="3336" max="3336" width="10.875" style="2"/>
    <col min="3337" max="3338" width="10.875" style="2" customWidth="1"/>
    <col min="3339" max="3339" width="12.125" style="2" customWidth="1"/>
    <col min="3340" max="3584" width="10.875" style="2"/>
    <col min="3585" max="3585" width="13.375" style="2" customWidth="1"/>
    <col min="3586" max="3586" width="17.125" style="2" customWidth="1"/>
    <col min="3587" max="3587" width="13.375" style="2" customWidth="1"/>
    <col min="3588" max="3588" width="12.125" style="2" customWidth="1"/>
    <col min="3589" max="3590" width="10.875" style="2"/>
    <col min="3591" max="3591" width="12.125" style="2" customWidth="1"/>
    <col min="3592" max="3592" width="10.875" style="2"/>
    <col min="3593" max="3594" width="10.875" style="2" customWidth="1"/>
    <col min="3595" max="3595" width="12.125" style="2" customWidth="1"/>
    <col min="3596" max="3840" width="10.875" style="2"/>
    <col min="3841" max="3841" width="13.375" style="2" customWidth="1"/>
    <col min="3842" max="3842" width="17.125" style="2" customWidth="1"/>
    <col min="3843" max="3843" width="13.375" style="2" customWidth="1"/>
    <col min="3844" max="3844" width="12.125" style="2" customWidth="1"/>
    <col min="3845" max="3846" width="10.875" style="2"/>
    <col min="3847" max="3847" width="12.125" style="2" customWidth="1"/>
    <col min="3848" max="3848" width="10.875" style="2"/>
    <col min="3849" max="3850" width="10.875" style="2" customWidth="1"/>
    <col min="3851" max="3851" width="12.125" style="2" customWidth="1"/>
    <col min="3852" max="4096" width="10.875" style="2"/>
    <col min="4097" max="4097" width="13.375" style="2" customWidth="1"/>
    <col min="4098" max="4098" width="17.125" style="2" customWidth="1"/>
    <col min="4099" max="4099" width="13.375" style="2" customWidth="1"/>
    <col min="4100" max="4100" width="12.125" style="2" customWidth="1"/>
    <col min="4101" max="4102" width="10.875" style="2"/>
    <col min="4103" max="4103" width="12.125" style="2" customWidth="1"/>
    <col min="4104" max="4104" width="10.875" style="2"/>
    <col min="4105" max="4106" width="10.875" style="2" customWidth="1"/>
    <col min="4107" max="4107" width="12.125" style="2" customWidth="1"/>
    <col min="4108" max="4352" width="10.875" style="2"/>
    <col min="4353" max="4353" width="13.375" style="2" customWidth="1"/>
    <col min="4354" max="4354" width="17.125" style="2" customWidth="1"/>
    <col min="4355" max="4355" width="13.375" style="2" customWidth="1"/>
    <col min="4356" max="4356" width="12.125" style="2" customWidth="1"/>
    <col min="4357" max="4358" width="10.875" style="2"/>
    <col min="4359" max="4359" width="12.125" style="2" customWidth="1"/>
    <col min="4360" max="4360" width="10.875" style="2"/>
    <col min="4361" max="4362" width="10.875" style="2" customWidth="1"/>
    <col min="4363" max="4363" width="12.125" style="2" customWidth="1"/>
    <col min="4364" max="4608" width="10.875" style="2"/>
    <col min="4609" max="4609" width="13.375" style="2" customWidth="1"/>
    <col min="4610" max="4610" width="17.125" style="2" customWidth="1"/>
    <col min="4611" max="4611" width="13.375" style="2" customWidth="1"/>
    <col min="4612" max="4612" width="12.125" style="2" customWidth="1"/>
    <col min="4613" max="4614" width="10.875" style="2"/>
    <col min="4615" max="4615" width="12.125" style="2" customWidth="1"/>
    <col min="4616" max="4616" width="10.875" style="2"/>
    <col min="4617" max="4618" width="10.875" style="2" customWidth="1"/>
    <col min="4619" max="4619" width="12.125" style="2" customWidth="1"/>
    <col min="4620" max="4864" width="10.875" style="2"/>
    <col min="4865" max="4865" width="13.375" style="2" customWidth="1"/>
    <col min="4866" max="4866" width="17.125" style="2" customWidth="1"/>
    <col min="4867" max="4867" width="13.375" style="2" customWidth="1"/>
    <col min="4868" max="4868" width="12.125" style="2" customWidth="1"/>
    <col min="4869" max="4870" width="10.875" style="2"/>
    <col min="4871" max="4871" width="12.125" style="2" customWidth="1"/>
    <col min="4872" max="4872" width="10.875" style="2"/>
    <col min="4873" max="4874" width="10.875" style="2" customWidth="1"/>
    <col min="4875" max="4875" width="12.125" style="2" customWidth="1"/>
    <col min="4876" max="5120" width="10.875" style="2"/>
    <col min="5121" max="5121" width="13.375" style="2" customWidth="1"/>
    <col min="5122" max="5122" width="17.125" style="2" customWidth="1"/>
    <col min="5123" max="5123" width="13.375" style="2" customWidth="1"/>
    <col min="5124" max="5124" width="12.125" style="2" customWidth="1"/>
    <col min="5125" max="5126" width="10.875" style="2"/>
    <col min="5127" max="5127" width="12.125" style="2" customWidth="1"/>
    <col min="5128" max="5128" width="10.875" style="2"/>
    <col min="5129" max="5130" width="10.875" style="2" customWidth="1"/>
    <col min="5131" max="5131" width="12.125" style="2" customWidth="1"/>
    <col min="5132" max="5376" width="10.875" style="2"/>
    <col min="5377" max="5377" width="13.375" style="2" customWidth="1"/>
    <col min="5378" max="5378" width="17.125" style="2" customWidth="1"/>
    <col min="5379" max="5379" width="13.375" style="2" customWidth="1"/>
    <col min="5380" max="5380" width="12.125" style="2" customWidth="1"/>
    <col min="5381" max="5382" width="10.875" style="2"/>
    <col min="5383" max="5383" width="12.125" style="2" customWidth="1"/>
    <col min="5384" max="5384" width="10.875" style="2"/>
    <col min="5385" max="5386" width="10.875" style="2" customWidth="1"/>
    <col min="5387" max="5387" width="12.125" style="2" customWidth="1"/>
    <col min="5388" max="5632" width="10.875" style="2"/>
    <col min="5633" max="5633" width="13.375" style="2" customWidth="1"/>
    <col min="5634" max="5634" width="17.125" style="2" customWidth="1"/>
    <col min="5635" max="5635" width="13.375" style="2" customWidth="1"/>
    <col min="5636" max="5636" width="12.125" style="2" customWidth="1"/>
    <col min="5637" max="5638" width="10.875" style="2"/>
    <col min="5639" max="5639" width="12.125" style="2" customWidth="1"/>
    <col min="5640" max="5640" width="10.875" style="2"/>
    <col min="5641" max="5642" width="10.875" style="2" customWidth="1"/>
    <col min="5643" max="5643" width="12.125" style="2" customWidth="1"/>
    <col min="5644" max="5888" width="10.875" style="2"/>
    <col min="5889" max="5889" width="13.375" style="2" customWidth="1"/>
    <col min="5890" max="5890" width="17.125" style="2" customWidth="1"/>
    <col min="5891" max="5891" width="13.375" style="2" customWidth="1"/>
    <col min="5892" max="5892" width="12.125" style="2" customWidth="1"/>
    <col min="5893" max="5894" width="10.875" style="2"/>
    <col min="5895" max="5895" width="12.125" style="2" customWidth="1"/>
    <col min="5896" max="5896" width="10.875" style="2"/>
    <col min="5897" max="5898" width="10.875" style="2" customWidth="1"/>
    <col min="5899" max="5899" width="12.125" style="2" customWidth="1"/>
    <col min="5900" max="6144" width="10.875" style="2"/>
    <col min="6145" max="6145" width="13.375" style="2" customWidth="1"/>
    <col min="6146" max="6146" width="17.125" style="2" customWidth="1"/>
    <col min="6147" max="6147" width="13.375" style="2" customWidth="1"/>
    <col min="6148" max="6148" width="12.125" style="2" customWidth="1"/>
    <col min="6149" max="6150" width="10.875" style="2"/>
    <col min="6151" max="6151" width="12.125" style="2" customWidth="1"/>
    <col min="6152" max="6152" width="10.875" style="2"/>
    <col min="6153" max="6154" width="10.875" style="2" customWidth="1"/>
    <col min="6155" max="6155" width="12.125" style="2" customWidth="1"/>
    <col min="6156" max="6400" width="10.875" style="2"/>
    <col min="6401" max="6401" width="13.375" style="2" customWidth="1"/>
    <col min="6402" max="6402" width="17.125" style="2" customWidth="1"/>
    <col min="6403" max="6403" width="13.375" style="2" customWidth="1"/>
    <col min="6404" max="6404" width="12.125" style="2" customWidth="1"/>
    <col min="6405" max="6406" width="10.875" style="2"/>
    <col min="6407" max="6407" width="12.125" style="2" customWidth="1"/>
    <col min="6408" max="6408" width="10.875" style="2"/>
    <col min="6409" max="6410" width="10.875" style="2" customWidth="1"/>
    <col min="6411" max="6411" width="12.125" style="2" customWidth="1"/>
    <col min="6412" max="6656" width="10.875" style="2"/>
    <col min="6657" max="6657" width="13.375" style="2" customWidth="1"/>
    <col min="6658" max="6658" width="17.125" style="2" customWidth="1"/>
    <col min="6659" max="6659" width="13.375" style="2" customWidth="1"/>
    <col min="6660" max="6660" width="12.125" style="2" customWidth="1"/>
    <col min="6661" max="6662" width="10.875" style="2"/>
    <col min="6663" max="6663" width="12.125" style="2" customWidth="1"/>
    <col min="6664" max="6664" width="10.875" style="2"/>
    <col min="6665" max="6666" width="10.875" style="2" customWidth="1"/>
    <col min="6667" max="6667" width="12.125" style="2" customWidth="1"/>
    <col min="6668" max="6912" width="10.875" style="2"/>
    <col min="6913" max="6913" width="13.375" style="2" customWidth="1"/>
    <col min="6914" max="6914" width="17.125" style="2" customWidth="1"/>
    <col min="6915" max="6915" width="13.375" style="2" customWidth="1"/>
    <col min="6916" max="6916" width="12.125" style="2" customWidth="1"/>
    <col min="6917" max="6918" width="10.875" style="2"/>
    <col min="6919" max="6919" width="12.125" style="2" customWidth="1"/>
    <col min="6920" max="6920" width="10.875" style="2"/>
    <col min="6921" max="6922" width="10.875" style="2" customWidth="1"/>
    <col min="6923" max="6923" width="12.125" style="2" customWidth="1"/>
    <col min="6924" max="7168" width="10.875" style="2"/>
    <col min="7169" max="7169" width="13.375" style="2" customWidth="1"/>
    <col min="7170" max="7170" width="17.125" style="2" customWidth="1"/>
    <col min="7171" max="7171" width="13.375" style="2" customWidth="1"/>
    <col min="7172" max="7172" width="12.125" style="2" customWidth="1"/>
    <col min="7173" max="7174" width="10.875" style="2"/>
    <col min="7175" max="7175" width="12.125" style="2" customWidth="1"/>
    <col min="7176" max="7176" width="10.875" style="2"/>
    <col min="7177" max="7178" width="10.875" style="2" customWidth="1"/>
    <col min="7179" max="7179" width="12.125" style="2" customWidth="1"/>
    <col min="7180" max="7424" width="10.875" style="2"/>
    <col min="7425" max="7425" width="13.375" style="2" customWidth="1"/>
    <col min="7426" max="7426" width="17.125" style="2" customWidth="1"/>
    <col min="7427" max="7427" width="13.375" style="2" customWidth="1"/>
    <col min="7428" max="7428" width="12.125" style="2" customWidth="1"/>
    <col min="7429" max="7430" width="10.875" style="2"/>
    <col min="7431" max="7431" width="12.125" style="2" customWidth="1"/>
    <col min="7432" max="7432" width="10.875" style="2"/>
    <col min="7433" max="7434" width="10.875" style="2" customWidth="1"/>
    <col min="7435" max="7435" width="12.125" style="2" customWidth="1"/>
    <col min="7436" max="7680" width="10.875" style="2"/>
    <col min="7681" max="7681" width="13.375" style="2" customWidth="1"/>
    <col min="7682" max="7682" width="17.125" style="2" customWidth="1"/>
    <col min="7683" max="7683" width="13.375" style="2" customWidth="1"/>
    <col min="7684" max="7684" width="12.125" style="2" customWidth="1"/>
    <col min="7685" max="7686" width="10.875" style="2"/>
    <col min="7687" max="7687" width="12.125" style="2" customWidth="1"/>
    <col min="7688" max="7688" width="10.875" style="2"/>
    <col min="7689" max="7690" width="10.875" style="2" customWidth="1"/>
    <col min="7691" max="7691" width="12.125" style="2" customWidth="1"/>
    <col min="7692" max="7936" width="10.875" style="2"/>
    <col min="7937" max="7937" width="13.375" style="2" customWidth="1"/>
    <col min="7938" max="7938" width="17.125" style="2" customWidth="1"/>
    <col min="7939" max="7939" width="13.375" style="2" customWidth="1"/>
    <col min="7940" max="7940" width="12.125" style="2" customWidth="1"/>
    <col min="7941" max="7942" width="10.875" style="2"/>
    <col min="7943" max="7943" width="12.125" style="2" customWidth="1"/>
    <col min="7944" max="7944" width="10.875" style="2"/>
    <col min="7945" max="7946" width="10.875" style="2" customWidth="1"/>
    <col min="7947" max="7947" width="12.125" style="2" customWidth="1"/>
    <col min="7948" max="8192" width="10.875" style="2"/>
    <col min="8193" max="8193" width="13.375" style="2" customWidth="1"/>
    <col min="8194" max="8194" width="17.125" style="2" customWidth="1"/>
    <col min="8195" max="8195" width="13.375" style="2" customWidth="1"/>
    <col min="8196" max="8196" width="12.125" style="2" customWidth="1"/>
    <col min="8197" max="8198" width="10.875" style="2"/>
    <col min="8199" max="8199" width="12.125" style="2" customWidth="1"/>
    <col min="8200" max="8200" width="10.875" style="2"/>
    <col min="8201" max="8202" width="10.875" style="2" customWidth="1"/>
    <col min="8203" max="8203" width="12.125" style="2" customWidth="1"/>
    <col min="8204" max="8448" width="10.875" style="2"/>
    <col min="8449" max="8449" width="13.375" style="2" customWidth="1"/>
    <col min="8450" max="8450" width="17.125" style="2" customWidth="1"/>
    <col min="8451" max="8451" width="13.375" style="2" customWidth="1"/>
    <col min="8452" max="8452" width="12.125" style="2" customWidth="1"/>
    <col min="8453" max="8454" width="10.875" style="2"/>
    <col min="8455" max="8455" width="12.125" style="2" customWidth="1"/>
    <col min="8456" max="8456" width="10.875" style="2"/>
    <col min="8457" max="8458" width="10.875" style="2" customWidth="1"/>
    <col min="8459" max="8459" width="12.125" style="2" customWidth="1"/>
    <col min="8460" max="8704" width="10.875" style="2"/>
    <col min="8705" max="8705" width="13.375" style="2" customWidth="1"/>
    <col min="8706" max="8706" width="17.125" style="2" customWidth="1"/>
    <col min="8707" max="8707" width="13.375" style="2" customWidth="1"/>
    <col min="8708" max="8708" width="12.125" style="2" customWidth="1"/>
    <col min="8709" max="8710" width="10.875" style="2"/>
    <col min="8711" max="8711" width="12.125" style="2" customWidth="1"/>
    <col min="8712" max="8712" width="10.875" style="2"/>
    <col min="8713" max="8714" width="10.875" style="2" customWidth="1"/>
    <col min="8715" max="8715" width="12.125" style="2" customWidth="1"/>
    <col min="8716" max="8960" width="10.875" style="2"/>
    <col min="8961" max="8961" width="13.375" style="2" customWidth="1"/>
    <col min="8962" max="8962" width="17.125" style="2" customWidth="1"/>
    <col min="8963" max="8963" width="13.375" style="2" customWidth="1"/>
    <col min="8964" max="8964" width="12.125" style="2" customWidth="1"/>
    <col min="8965" max="8966" width="10.875" style="2"/>
    <col min="8967" max="8967" width="12.125" style="2" customWidth="1"/>
    <col min="8968" max="8968" width="10.875" style="2"/>
    <col min="8969" max="8970" width="10.875" style="2" customWidth="1"/>
    <col min="8971" max="8971" width="12.125" style="2" customWidth="1"/>
    <col min="8972" max="9216" width="10.875" style="2"/>
    <col min="9217" max="9217" width="13.375" style="2" customWidth="1"/>
    <col min="9218" max="9218" width="17.125" style="2" customWidth="1"/>
    <col min="9219" max="9219" width="13.375" style="2" customWidth="1"/>
    <col min="9220" max="9220" width="12.125" style="2" customWidth="1"/>
    <col min="9221" max="9222" width="10.875" style="2"/>
    <col min="9223" max="9223" width="12.125" style="2" customWidth="1"/>
    <col min="9224" max="9224" width="10.875" style="2"/>
    <col min="9225" max="9226" width="10.875" style="2" customWidth="1"/>
    <col min="9227" max="9227" width="12.125" style="2" customWidth="1"/>
    <col min="9228" max="9472" width="10.875" style="2"/>
    <col min="9473" max="9473" width="13.375" style="2" customWidth="1"/>
    <col min="9474" max="9474" width="17.125" style="2" customWidth="1"/>
    <col min="9475" max="9475" width="13.375" style="2" customWidth="1"/>
    <col min="9476" max="9476" width="12.125" style="2" customWidth="1"/>
    <col min="9477" max="9478" width="10.875" style="2"/>
    <col min="9479" max="9479" width="12.125" style="2" customWidth="1"/>
    <col min="9480" max="9480" width="10.875" style="2"/>
    <col min="9481" max="9482" width="10.875" style="2" customWidth="1"/>
    <col min="9483" max="9483" width="12.125" style="2" customWidth="1"/>
    <col min="9484" max="9728" width="10.875" style="2"/>
    <col min="9729" max="9729" width="13.375" style="2" customWidth="1"/>
    <col min="9730" max="9730" width="17.125" style="2" customWidth="1"/>
    <col min="9731" max="9731" width="13.375" style="2" customWidth="1"/>
    <col min="9732" max="9732" width="12.125" style="2" customWidth="1"/>
    <col min="9733" max="9734" width="10.875" style="2"/>
    <col min="9735" max="9735" width="12.125" style="2" customWidth="1"/>
    <col min="9736" max="9736" width="10.875" style="2"/>
    <col min="9737" max="9738" width="10.875" style="2" customWidth="1"/>
    <col min="9739" max="9739" width="12.125" style="2" customWidth="1"/>
    <col min="9740" max="9984" width="10.875" style="2"/>
    <col min="9985" max="9985" width="13.375" style="2" customWidth="1"/>
    <col min="9986" max="9986" width="17.125" style="2" customWidth="1"/>
    <col min="9987" max="9987" width="13.375" style="2" customWidth="1"/>
    <col min="9988" max="9988" width="12.125" style="2" customWidth="1"/>
    <col min="9989" max="9990" width="10.875" style="2"/>
    <col min="9991" max="9991" width="12.125" style="2" customWidth="1"/>
    <col min="9992" max="9992" width="10.875" style="2"/>
    <col min="9993" max="9994" width="10.875" style="2" customWidth="1"/>
    <col min="9995" max="9995" width="12.125" style="2" customWidth="1"/>
    <col min="9996" max="10240" width="10.875" style="2"/>
    <col min="10241" max="10241" width="13.375" style="2" customWidth="1"/>
    <col min="10242" max="10242" width="17.125" style="2" customWidth="1"/>
    <col min="10243" max="10243" width="13.375" style="2" customWidth="1"/>
    <col min="10244" max="10244" width="12.125" style="2" customWidth="1"/>
    <col min="10245" max="10246" width="10.875" style="2"/>
    <col min="10247" max="10247" width="12.125" style="2" customWidth="1"/>
    <col min="10248" max="10248" width="10.875" style="2"/>
    <col min="10249" max="10250" width="10.875" style="2" customWidth="1"/>
    <col min="10251" max="10251" width="12.125" style="2" customWidth="1"/>
    <col min="10252" max="10496" width="10.875" style="2"/>
    <col min="10497" max="10497" width="13.375" style="2" customWidth="1"/>
    <col min="10498" max="10498" width="17.125" style="2" customWidth="1"/>
    <col min="10499" max="10499" width="13.375" style="2" customWidth="1"/>
    <col min="10500" max="10500" width="12.125" style="2" customWidth="1"/>
    <col min="10501" max="10502" width="10.875" style="2"/>
    <col min="10503" max="10503" width="12.125" style="2" customWidth="1"/>
    <col min="10504" max="10504" width="10.875" style="2"/>
    <col min="10505" max="10506" width="10.875" style="2" customWidth="1"/>
    <col min="10507" max="10507" width="12.125" style="2" customWidth="1"/>
    <col min="10508" max="10752" width="10.875" style="2"/>
    <col min="10753" max="10753" width="13.375" style="2" customWidth="1"/>
    <col min="10754" max="10754" width="17.125" style="2" customWidth="1"/>
    <col min="10755" max="10755" width="13.375" style="2" customWidth="1"/>
    <col min="10756" max="10756" width="12.125" style="2" customWidth="1"/>
    <col min="10757" max="10758" width="10.875" style="2"/>
    <col min="10759" max="10759" width="12.125" style="2" customWidth="1"/>
    <col min="10760" max="10760" width="10.875" style="2"/>
    <col min="10761" max="10762" width="10.875" style="2" customWidth="1"/>
    <col min="10763" max="10763" width="12.125" style="2" customWidth="1"/>
    <col min="10764" max="11008" width="10.875" style="2"/>
    <col min="11009" max="11009" width="13.375" style="2" customWidth="1"/>
    <col min="11010" max="11010" width="17.125" style="2" customWidth="1"/>
    <col min="11011" max="11011" width="13.375" style="2" customWidth="1"/>
    <col min="11012" max="11012" width="12.125" style="2" customWidth="1"/>
    <col min="11013" max="11014" width="10.875" style="2"/>
    <col min="11015" max="11015" width="12.125" style="2" customWidth="1"/>
    <col min="11016" max="11016" width="10.875" style="2"/>
    <col min="11017" max="11018" width="10.875" style="2" customWidth="1"/>
    <col min="11019" max="11019" width="12.125" style="2" customWidth="1"/>
    <col min="11020" max="11264" width="10.875" style="2"/>
    <col min="11265" max="11265" width="13.375" style="2" customWidth="1"/>
    <col min="11266" max="11266" width="17.125" style="2" customWidth="1"/>
    <col min="11267" max="11267" width="13.375" style="2" customWidth="1"/>
    <col min="11268" max="11268" width="12.125" style="2" customWidth="1"/>
    <col min="11269" max="11270" width="10.875" style="2"/>
    <col min="11271" max="11271" width="12.125" style="2" customWidth="1"/>
    <col min="11272" max="11272" width="10.875" style="2"/>
    <col min="11273" max="11274" width="10.875" style="2" customWidth="1"/>
    <col min="11275" max="11275" width="12.125" style="2" customWidth="1"/>
    <col min="11276" max="11520" width="10.875" style="2"/>
    <col min="11521" max="11521" width="13.375" style="2" customWidth="1"/>
    <col min="11522" max="11522" width="17.125" style="2" customWidth="1"/>
    <col min="11523" max="11523" width="13.375" style="2" customWidth="1"/>
    <col min="11524" max="11524" width="12.125" style="2" customWidth="1"/>
    <col min="11525" max="11526" width="10.875" style="2"/>
    <col min="11527" max="11527" width="12.125" style="2" customWidth="1"/>
    <col min="11528" max="11528" width="10.875" style="2"/>
    <col min="11529" max="11530" width="10.875" style="2" customWidth="1"/>
    <col min="11531" max="11531" width="12.125" style="2" customWidth="1"/>
    <col min="11532" max="11776" width="10.875" style="2"/>
    <col min="11777" max="11777" width="13.375" style="2" customWidth="1"/>
    <col min="11778" max="11778" width="17.125" style="2" customWidth="1"/>
    <col min="11779" max="11779" width="13.375" style="2" customWidth="1"/>
    <col min="11780" max="11780" width="12.125" style="2" customWidth="1"/>
    <col min="11781" max="11782" width="10.875" style="2"/>
    <col min="11783" max="11783" width="12.125" style="2" customWidth="1"/>
    <col min="11784" max="11784" width="10.875" style="2"/>
    <col min="11785" max="11786" width="10.875" style="2" customWidth="1"/>
    <col min="11787" max="11787" width="12.125" style="2" customWidth="1"/>
    <col min="11788" max="12032" width="10.875" style="2"/>
    <col min="12033" max="12033" width="13.375" style="2" customWidth="1"/>
    <col min="12034" max="12034" width="17.125" style="2" customWidth="1"/>
    <col min="12035" max="12035" width="13.375" style="2" customWidth="1"/>
    <col min="12036" max="12036" width="12.125" style="2" customWidth="1"/>
    <col min="12037" max="12038" width="10.875" style="2"/>
    <col min="12039" max="12039" width="12.125" style="2" customWidth="1"/>
    <col min="12040" max="12040" width="10.875" style="2"/>
    <col min="12041" max="12042" width="10.875" style="2" customWidth="1"/>
    <col min="12043" max="12043" width="12.125" style="2" customWidth="1"/>
    <col min="12044" max="12288" width="10.875" style="2"/>
    <col min="12289" max="12289" width="13.375" style="2" customWidth="1"/>
    <col min="12290" max="12290" width="17.125" style="2" customWidth="1"/>
    <col min="12291" max="12291" width="13.375" style="2" customWidth="1"/>
    <col min="12292" max="12292" width="12.125" style="2" customWidth="1"/>
    <col min="12293" max="12294" width="10.875" style="2"/>
    <col min="12295" max="12295" width="12.125" style="2" customWidth="1"/>
    <col min="12296" max="12296" width="10.875" style="2"/>
    <col min="12297" max="12298" width="10.875" style="2" customWidth="1"/>
    <col min="12299" max="12299" width="12.125" style="2" customWidth="1"/>
    <col min="12300" max="12544" width="10.875" style="2"/>
    <col min="12545" max="12545" width="13.375" style="2" customWidth="1"/>
    <col min="12546" max="12546" width="17.125" style="2" customWidth="1"/>
    <col min="12547" max="12547" width="13.375" style="2" customWidth="1"/>
    <col min="12548" max="12548" width="12.125" style="2" customWidth="1"/>
    <col min="12549" max="12550" width="10.875" style="2"/>
    <col min="12551" max="12551" width="12.125" style="2" customWidth="1"/>
    <col min="12552" max="12552" width="10.875" style="2"/>
    <col min="12553" max="12554" width="10.875" style="2" customWidth="1"/>
    <col min="12555" max="12555" width="12.125" style="2" customWidth="1"/>
    <col min="12556" max="12800" width="10.875" style="2"/>
    <col min="12801" max="12801" width="13.375" style="2" customWidth="1"/>
    <col min="12802" max="12802" width="17.125" style="2" customWidth="1"/>
    <col min="12803" max="12803" width="13.375" style="2" customWidth="1"/>
    <col min="12804" max="12804" width="12.125" style="2" customWidth="1"/>
    <col min="12805" max="12806" width="10.875" style="2"/>
    <col min="12807" max="12807" width="12.125" style="2" customWidth="1"/>
    <col min="12808" max="12808" width="10.875" style="2"/>
    <col min="12809" max="12810" width="10.875" style="2" customWidth="1"/>
    <col min="12811" max="12811" width="12.125" style="2" customWidth="1"/>
    <col min="12812" max="13056" width="10.875" style="2"/>
    <col min="13057" max="13057" width="13.375" style="2" customWidth="1"/>
    <col min="13058" max="13058" width="17.125" style="2" customWidth="1"/>
    <col min="13059" max="13059" width="13.375" style="2" customWidth="1"/>
    <col min="13060" max="13060" width="12.125" style="2" customWidth="1"/>
    <col min="13061" max="13062" width="10.875" style="2"/>
    <col min="13063" max="13063" width="12.125" style="2" customWidth="1"/>
    <col min="13064" max="13064" width="10.875" style="2"/>
    <col min="13065" max="13066" width="10.875" style="2" customWidth="1"/>
    <col min="13067" max="13067" width="12.125" style="2" customWidth="1"/>
    <col min="13068" max="13312" width="10.875" style="2"/>
    <col min="13313" max="13313" width="13.375" style="2" customWidth="1"/>
    <col min="13314" max="13314" width="17.125" style="2" customWidth="1"/>
    <col min="13315" max="13315" width="13.375" style="2" customWidth="1"/>
    <col min="13316" max="13316" width="12.125" style="2" customWidth="1"/>
    <col min="13317" max="13318" width="10.875" style="2"/>
    <col min="13319" max="13319" width="12.125" style="2" customWidth="1"/>
    <col min="13320" max="13320" width="10.875" style="2"/>
    <col min="13321" max="13322" width="10.875" style="2" customWidth="1"/>
    <col min="13323" max="13323" width="12.125" style="2" customWidth="1"/>
    <col min="13324" max="13568" width="10.875" style="2"/>
    <col min="13569" max="13569" width="13.375" style="2" customWidth="1"/>
    <col min="13570" max="13570" width="17.125" style="2" customWidth="1"/>
    <col min="13571" max="13571" width="13.375" style="2" customWidth="1"/>
    <col min="13572" max="13572" width="12.125" style="2" customWidth="1"/>
    <col min="13573" max="13574" width="10.875" style="2"/>
    <col min="13575" max="13575" width="12.125" style="2" customWidth="1"/>
    <col min="13576" max="13576" width="10.875" style="2"/>
    <col min="13577" max="13578" width="10.875" style="2" customWidth="1"/>
    <col min="13579" max="13579" width="12.125" style="2" customWidth="1"/>
    <col min="13580" max="13824" width="10.875" style="2"/>
    <col min="13825" max="13825" width="13.375" style="2" customWidth="1"/>
    <col min="13826" max="13826" width="17.125" style="2" customWidth="1"/>
    <col min="13827" max="13827" width="13.375" style="2" customWidth="1"/>
    <col min="13828" max="13828" width="12.125" style="2" customWidth="1"/>
    <col min="13829" max="13830" width="10.875" style="2"/>
    <col min="13831" max="13831" width="12.125" style="2" customWidth="1"/>
    <col min="13832" max="13832" width="10.875" style="2"/>
    <col min="13833" max="13834" width="10.875" style="2" customWidth="1"/>
    <col min="13835" max="13835" width="12.125" style="2" customWidth="1"/>
    <col min="13836" max="14080" width="10.875" style="2"/>
    <col min="14081" max="14081" width="13.375" style="2" customWidth="1"/>
    <col min="14082" max="14082" width="17.125" style="2" customWidth="1"/>
    <col min="14083" max="14083" width="13.375" style="2" customWidth="1"/>
    <col min="14084" max="14084" width="12.125" style="2" customWidth="1"/>
    <col min="14085" max="14086" width="10.875" style="2"/>
    <col min="14087" max="14087" width="12.125" style="2" customWidth="1"/>
    <col min="14088" max="14088" width="10.875" style="2"/>
    <col min="14089" max="14090" width="10.875" style="2" customWidth="1"/>
    <col min="14091" max="14091" width="12.125" style="2" customWidth="1"/>
    <col min="14092" max="14336" width="10.875" style="2"/>
    <col min="14337" max="14337" width="13.375" style="2" customWidth="1"/>
    <col min="14338" max="14338" width="17.125" style="2" customWidth="1"/>
    <col min="14339" max="14339" width="13.375" style="2" customWidth="1"/>
    <col min="14340" max="14340" width="12.125" style="2" customWidth="1"/>
    <col min="14341" max="14342" width="10.875" style="2"/>
    <col min="14343" max="14343" width="12.125" style="2" customWidth="1"/>
    <col min="14344" max="14344" width="10.875" style="2"/>
    <col min="14345" max="14346" width="10.875" style="2" customWidth="1"/>
    <col min="14347" max="14347" width="12.125" style="2" customWidth="1"/>
    <col min="14348" max="14592" width="10.875" style="2"/>
    <col min="14593" max="14593" width="13.375" style="2" customWidth="1"/>
    <col min="14594" max="14594" width="17.125" style="2" customWidth="1"/>
    <col min="14595" max="14595" width="13.375" style="2" customWidth="1"/>
    <col min="14596" max="14596" width="12.125" style="2" customWidth="1"/>
    <col min="14597" max="14598" width="10.875" style="2"/>
    <col min="14599" max="14599" width="12.125" style="2" customWidth="1"/>
    <col min="14600" max="14600" width="10.875" style="2"/>
    <col min="14601" max="14602" width="10.875" style="2" customWidth="1"/>
    <col min="14603" max="14603" width="12.125" style="2" customWidth="1"/>
    <col min="14604" max="14848" width="10.875" style="2"/>
    <col min="14849" max="14849" width="13.375" style="2" customWidth="1"/>
    <col min="14850" max="14850" width="17.125" style="2" customWidth="1"/>
    <col min="14851" max="14851" width="13.375" style="2" customWidth="1"/>
    <col min="14852" max="14852" width="12.125" style="2" customWidth="1"/>
    <col min="14853" max="14854" width="10.875" style="2"/>
    <col min="14855" max="14855" width="12.125" style="2" customWidth="1"/>
    <col min="14856" max="14856" width="10.875" style="2"/>
    <col min="14857" max="14858" width="10.875" style="2" customWidth="1"/>
    <col min="14859" max="14859" width="12.125" style="2" customWidth="1"/>
    <col min="14860" max="15104" width="10.875" style="2"/>
    <col min="15105" max="15105" width="13.375" style="2" customWidth="1"/>
    <col min="15106" max="15106" width="17.125" style="2" customWidth="1"/>
    <col min="15107" max="15107" width="13.375" style="2" customWidth="1"/>
    <col min="15108" max="15108" width="12.125" style="2" customWidth="1"/>
    <col min="15109" max="15110" width="10.875" style="2"/>
    <col min="15111" max="15111" width="12.125" style="2" customWidth="1"/>
    <col min="15112" max="15112" width="10.875" style="2"/>
    <col min="15113" max="15114" width="10.875" style="2" customWidth="1"/>
    <col min="15115" max="15115" width="12.125" style="2" customWidth="1"/>
    <col min="15116" max="15360" width="10.875" style="2"/>
    <col min="15361" max="15361" width="13.375" style="2" customWidth="1"/>
    <col min="15362" max="15362" width="17.125" style="2" customWidth="1"/>
    <col min="15363" max="15363" width="13.375" style="2" customWidth="1"/>
    <col min="15364" max="15364" width="12.125" style="2" customWidth="1"/>
    <col min="15365" max="15366" width="10.875" style="2"/>
    <col min="15367" max="15367" width="12.125" style="2" customWidth="1"/>
    <col min="15368" max="15368" width="10.875" style="2"/>
    <col min="15369" max="15370" width="10.875" style="2" customWidth="1"/>
    <col min="15371" max="15371" width="12.125" style="2" customWidth="1"/>
    <col min="15372" max="15616" width="10.875" style="2"/>
    <col min="15617" max="15617" width="13.375" style="2" customWidth="1"/>
    <col min="15618" max="15618" width="17.125" style="2" customWidth="1"/>
    <col min="15619" max="15619" width="13.375" style="2" customWidth="1"/>
    <col min="15620" max="15620" width="12.125" style="2" customWidth="1"/>
    <col min="15621" max="15622" width="10.875" style="2"/>
    <col min="15623" max="15623" width="12.125" style="2" customWidth="1"/>
    <col min="15624" max="15624" width="10.875" style="2"/>
    <col min="15625" max="15626" width="10.875" style="2" customWidth="1"/>
    <col min="15627" max="15627" width="12.125" style="2" customWidth="1"/>
    <col min="15628" max="15872" width="10.875" style="2"/>
    <col min="15873" max="15873" width="13.375" style="2" customWidth="1"/>
    <col min="15874" max="15874" width="17.125" style="2" customWidth="1"/>
    <col min="15875" max="15875" width="13.375" style="2" customWidth="1"/>
    <col min="15876" max="15876" width="12.125" style="2" customWidth="1"/>
    <col min="15877" max="15878" width="10.875" style="2"/>
    <col min="15879" max="15879" width="12.125" style="2" customWidth="1"/>
    <col min="15880" max="15880" width="10.875" style="2"/>
    <col min="15881" max="15882" width="10.875" style="2" customWidth="1"/>
    <col min="15883" max="15883" width="12.125" style="2" customWidth="1"/>
    <col min="15884" max="16128" width="10.875" style="2"/>
    <col min="16129" max="16129" width="13.375" style="2" customWidth="1"/>
    <col min="16130" max="16130" width="17.125" style="2" customWidth="1"/>
    <col min="16131" max="16131" width="13.375" style="2" customWidth="1"/>
    <col min="16132" max="16132" width="12.125" style="2" customWidth="1"/>
    <col min="16133" max="16134" width="10.875" style="2"/>
    <col min="16135" max="16135" width="12.125" style="2" customWidth="1"/>
    <col min="16136" max="16136" width="10.875" style="2"/>
    <col min="16137" max="16138" width="10.875" style="2" customWidth="1"/>
    <col min="16139" max="16139" width="12.125" style="2" customWidth="1"/>
    <col min="16140" max="16384" width="10.875" style="2"/>
  </cols>
  <sheetData>
    <row r="1" spans="1:12" x14ac:dyDescent="0.2">
      <c r="A1" s="1"/>
    </row>
    <row r="6" spans="1:12" x14ac:dyDescent="0.2">
      <c r="D6" s="3" t="s">
        <v>662</v>
      </c>
    </row>
    <row r="7" spans="1:12" x14ac:dyDescent="0.2">
      <c r="E7" s="1" t="s">
        <v>625</v>
      </c>
    </row>
    <row r="8" spans="1:12" x14ac:dyDescent="0.2">
      <c r="C8" s="3" t="s">
        <v>598</v>
      </c>
    </row>
    <row r="9" spans="1:12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5" t="s">
        <v>663</v>
      </c>
      <c r="L9" s="4"/>
    </row>
    <row r="10" spans="1:12" x14ac:dyDescent="0.2">
      <c r="C10" s="7"/>
      <c r="D10" s="6" t="s">
        <v>600</v>
      </c>
      <c r="E10" s="7"/>
      <c r="F10" s="7"/>
      <c r="G10" s="6" t="s">
        <v>601</v>
      </c>
      <c r="H10" s="7"/>
      <c r="I10" s="6" t="s">
        <v>602</v>
      </c>
      <c r="J10" s="7"/>
      <c r="K10" s="7"/>
      <c r="L10" s="7"/>
    </row>
    <row r="11" spans="1:12" x14ac:dyDescent="0.2">
      <c r="C11" s="6" t="s">
        <v>603</v>
      </c>
      <c r="D11" s="6" t="s">
        <v>604</v>
      </c>
      <c r="E11" s="6" t="s">
        <v>178</v>
      </c>
      <c r="F11" s="6" t="s">
        <v>179</v>
      </c>
      <c r="G11" s="6" t="s">
        <v>605</v>
      </c>
      <c r="H11" s="6" t="s">
        <v>606</v>
      </c>
      <c r="I11" s="6" t="s">
        <v>607</v>
      </c>
      <c r="J11" s="6" t="s">
        <v>608</v>
      </c>
      <c r="K11" s="6" t="s">
        <v>664</v>
      </c>
      <c r="L11" s="6" t="s">
        <v>609</v>
      </c>
    </row>
    <row r="12" spans="1:12" x14ac:dyDescent="0.2">
      <c r="B12" s="8"/>
      <c r="C12" s="10" t="s">
        <v>610</v>
      </c>
      <c r="D12" s="10" t="s">
        <v>611</v>
      </c>
      <c r="E12" s="17"/>
      <c r="F12" s="17"/>
      <c r="G12" s="10" t="s">
        <v>612</v>
      </c>
      <c r="H12" s="10" t="s">
        <v>613</v>
      </c>
      <c r="I12" s="10" t="s">
        <v>622</v>
      </c>
      <c r="J12" s="10" t="s">
        <v>615</v>
      </c>
      <c r="K12" s="10"/>
      <c r="L12" s="10"/>
    </row>
    <row r="13" spans="1:12" x14ac:dyDescent="0.2">
      <c r="C13" s="7"/>
    </row>
    <row r="14" spans="1:12" x14ac:dyDescent="0.2">
      <c r="B14" s="1" t="s">
        <v>665</v>
      </c>
      <c r="C14" s="12">
        <v>121605</v>
      </c>
      <c r="D14" s="13">
        <v>86184</v>
      </c>
      <c r="E14" s="13">
        <v>6934</v>
      </c>
      <c r="F14" s="13">
        <v>37614</v>
      </c>
      <c r="G14" s="19">
        <v>1890</v>
      </c>
      <c r="H14" s="13">
        <v>13104</v>
      </c>
      <c r="I14" s="13">
        <v>19357</v>
      </c>
      <c r="J14" s="13">
        <v>6790</v>
      </c>
      <c r="K14" s="239" t="s">
        <v>617</v>
      </c>
      <c r="L14" s="13">
        <v>35422</v>
      </c>
    </row>
    <row r="15" spans="1:12" x14ac:dyDescent="0.2">
      <c r="B15" s="1" t="s">
        <v>666</v>
      </c>
      <c r="C15" s="12">
        <v>121188</v>
      </c>
      <c r="D15" s="13">
        <v>85702</v>
      </c>
      <c r="E15" s="13">
        <v>6952</v>
      </c>
      <c r="F15" s="13">
        <v>37039</v>
      </c>
      <c r="G15" s="19">
        <v>1871</v>
      </c>
      <c r="H15" s="13">
        <v>13604</v>
      </c>
      <c r="I15" s="13">
        <v>19094</v>
      </c>
      <c r="J15" s="13">
        <v>6659</v>
      </c>
      <c r="K15" s="239" t="s">
        <v>617</v>
      </c>
      <c r="L15" s="13">
        <v>35485</v>
      </c>
    </row>
    <row r="16" spans="1:12" x14ac:dyDescent="0.2">
      <c r="B16" s="1" t="s">
        <v>667</v>
      </c>
      <c r="C16" s="12">
        <v>115573</v>
      </c>
      <c r="D16" s="13">
        <v>81467</v>
      </c>
      <c r="E16" s="13">
        <v>6824</v>
      </c>
      <c r="F16" s="13">
        <v>34525</v>
      </c>
      <c r="G16" s="19">
        <v>1878</v>
      </c>
      <c r="H16" s="13">
        <v>13449</v>
      </c>
      <c r="I16" s="13">
        <v>17679</v>
      </c>
      <c r="J16" s="13">
        <v>6746</v>
      </c>
      <c r="K16" s="239" t="s">
        <v>617</v>
      </c>
      <c r="L16" s="13">
        <v>34106</v>
      </c>
    </row>
    <row r="17" spans="2:12" x14ac:dyDescent="0.2">
      <c r="B17" s="1"/>
      <c r="C17" s="12"/>
      <c r="D17" s="13"/>
      <c r="E17" s="13"/>
      <c r="F17" s="13"/>
      <c r="G17" s="19"/>
      <c r="H17" s="13"/>
      <c r="I17" s="13"/>
      <c r="J17" s="13"/>
      <c r="K17" s="239"/>
      <c r="L17" s="13"/>
    </row>
    <row r="18" spans="2:12" x14ac:dyDescent="0.2">
      <c r="B18" s="1" t="s">
        <v>668</v>
      </c>
      <c r="C18" s="12">
        <v>132126</v>
      </c>
      <c r="D18" s="13">
        <v>88154</v>
      </c>
      <c r="E18" s="13">
        <v>6748</v>
      </c>
      <c r="F18" s="13">
        <v>37704</v>
      </c>
      <c r="G18" s="19">
        <v>2284</v>
      </c>
      <c r="H18" s="13">
        <v>13114</v>
      </c>
      <c r="I18" s="13">
        <v>21821</v>
      </c>
      <c r="J18" s="13">
        <v>6121</v>
      </c>
      <c r="K18" s="239" t="s">
        <v>617</v>
      </c>
      <c r="L18" s="13">
        <v>43972</v>
      </c>
    </row>
    <row r="19" spans="2:12" x14ac:dyDescent="0.2">
      <c r="B19" s="1" t="s">
        <v>669</v>
      </c>
      <c r="C19" s="12">
        <v>129189</v>
      </c>
      <c r="D19" s="13">
        <v>85071</v>
      </c>
      <c r="E19" s="13">
        <v>6271</v>
      </c>
      <c r="F19" s="13">
        <v>36388</v>
      </c>
      <c r="G19" s="13">
        <v>2249</v>
      </c>
      <c r="H19" s="13">
        <v>12738</v>
      </c>
      <c r="I19" s="13">
        <v>20956</v>
      </c>
      <c r="J19" s="13">
        <v>6143</v>
      </c>
      <c r="K19" s="239" t="s">
        <v>617</v>
      </c>
      <c r="L19" s="13">
        <v>44118</v>
      </c>
    </row>
    <row r="20" spans="2:12" x14ac:dyDescent="0.2">
      <c r="B20" s="3" t="s">
        <v>658</v>
      </c>
      <c r="C20" s="135">
        <v>124009</v>
      </c>
      <c r="D20" s="136">
        <v>80737</v>
      </c>
      <c r="E20" s="136">
        <v>6115</v>
      </c>
      <c r="F20" s="136">
        <v>33215</v>
      </c>
      <c r="G20" s="136">
        <v>2154</v>
      </c>
      <c r="H20" s="136">
        <v>11962</v>
      </c>
      <c r="I20" s="136">
        <v>20996</v>
      </c>
      <c r="J20" s="136">
        <v>5996</v>
      </c>
      <c r="K20" s="240" t="s">
        <v>617</v>
      </c>
      <c r="L20" s="136">
        <v>43272</v>
      </c>
    </row>
    <row r="21" spans="2:12" x14ac:dyDescent="0.2">
      <c r="C21" s="7"/>
      <c r="G21" s="13"/>
      <c r="K21" s="13"/>
    </row>
    <row r="22" spans="2:12" x14ac:dyDescent="0.2">
      <c r="B22" s="1" t="s">
        <v>670</v>
      </c>
      <c r="C22" s="241">
        <v>126488</v>
      </c>
      <c r="D22" s="242">
        <v>82665</v>
      </c>
      <c r="E22" s="242">
        <v>6108</v>
      </c>
      <c r="F22" s="242">
        <v>35090</v>
      </c>
      <c r="G22" s="239">
        <v>2208</v>
      </c>
      <c r="H22" s="242">
        <v>12187</v>
      </c>
      <c r="I22" s="242">
        <v>20577</v>
      </c>
      <c r="J22" s="242">
        <v>6178</v>
      </c>
      <c r="K22" s="239" t="s">
        <v>617</v>
      </c>
      <c r="L22" s="242">
        <v>43823</v>
      </c>
    </row>
    <row r="23" spans="2:12" x14ac:dyDescent="0.2">
      <c r="B23" s="1" t="s">
        <v>671</v>
      </c>
      <c r="C23" s="241">
        <v>126727</v>
      </c>
      <c r="D23" s="242">
        <v>82998</v>
      </c>
      <c r="E23" s="242">
        <v>6053</v>
      </c>
      <c r="F23" s="242">
        <v>34776</v>
      </c>
      <c r="G23" s="239">
        <v>2201</v>
      </c>
      <c r="H23" s="242">
        <v>12118</v>
      </c>
      <c r="I23" s="242">
        <v>21432</v>
      </c>
      <c r="J23" s="242">
        <v>6101</v>
      </c>
      <c r="K23" s="239" t="s">
        <v>617</v>
      </c>
      <c r="L23" s="242">
        <v>43729</v>
      </c>
    </row>
    <row r="24" spans="2:12" x14ac:dyDescent="0.2">
      <c r="B24" s="1" t="s">
        <v>672</v>
      </c>
      <c r="C24" s="241">
        <v>124875</v>
      </c>
      <c r="D24" s="242">
        <v>81805</v>
      </c>
      <c r="E24" s="242">
        <v>6041</v>
      </c>
      <c r="F24" s="242">
        <v>34064</v>
      </c>
      <c r="G24" s="239">
        <v>2201</v>
      </c>
      <c r="H24" s="242">
        <v>12160</v>
      </c>
      <c r="I24" s="242">
        <v>21069</v>
      </c>
      <c r="J24" s="242">
        <v>5956</v>
      </c>
      <c r="K24" s="239" t="s">
        <v>617</v>
      </c>
      <c r="L24" s="242">
        <v>43070</v>
      </c>
    </row>
    <row r="25" spans="2:12" x14ac:dyDescent="0.2">
      <c r="C25" s="7"/>
    </row>
    <row r="26" spans="2:12" x14ac:dyDescent="0.2">
      <c r="B26" s="1" t="s">
        <v>673</v>
      </c>
      <c r="C26" s="241">
        <v>125114</v>
      </c>
      <c r="D26" s="242">
        <v>81390</v>
      </c>
      <c r="E26" s="242">
        <v>6285</v>
      </c>
      <c r="F26" s="242">
        <v>33907</v>
      </c>
      <c r="G26" s="239">
        <v>2212</v>
      </c>
      <c r="H26" s="242">
        <v>11932</v>
      </c>
      <c r="I26" s="242">
        <v>20796</v>
      </c>
      <c r="J26" s="242">
        <v>5972</v>
      </c>
      <c r="K26" s="239" t="s">
        <v>617</v>
      </c>
      <c r="L26" s="242">
        <v>43724</v>
      </c>
    </row>
    <row r="27" spans="2:12" x14ac:dyDescent="0.2">
      <c r="B27" s="1" t="s">
        <v>674</v>
      </c>
      <c r="C27" s="241">
        <v>124904</v>
      </c>
      <c r="D27" s="242">
        <v>81123</v>
      </c>
      <c r="E27" s="242">
        <v>6205</v>
      </c>
      <c r="F27" s="242">
        <v>33383</v>
      </c>
      <c r="G27" s="239">
        <v>2224</v>
      </c>
      <c r="H27" s="242">
        <v>11899</v>
      </c>
      <c r="I27" s="242">
        <v>21129</v>
      </c>
      <c r="J27" s="242">
        <v>6003</v>
      </c>
      <c r="K27" s="239" t="s">
        <v>617</v>
      </c>
      <c r="L27" s="242">
        <v>43781</v>
      </c>
    </row>
    <row r="28" spans="2:12" x14ac:dyDescent="0.2">
      <c r="B28" s="1" t="s">
        <v>675</v>
      </c>
      <c r="C28" s="241">
        <v>124665</v>
      </c>
      <c r="D28" s="242">
        <v>80906</v>
      </c>
      <c r="E28" s="242">
        <v>6178</v>
      </c>
      <c r="F28" s="242">
        <v>33026</v>
      </c>
      <c r="G28" s="239">
        <v>2231</v>
      </c>
      <c r="H28" s="242">
        <v>11959</v>
      </c>
      <c r="I28" s="242">
        <v>21092</v>
      </c>
      <c r="J28" s="242">
        <v>6126</v>
      </c>
      <c r="K28" s="239" t="s">
        <v>617</v>
      </c>
      <c r="L28" s="242">
        <v>43759</v>
      </c>
    </row>
    <row r="29" spans="2:12" x14ac:dyDescent="0.2">
      <c r="C29" s="7"/>
    </row>
    <row r="30" spans="2:12" x14ac:dyDescent="0.2">
      <c r="B30" s="1" t="s">
        <v>676</v>
      </c>
      <c r="C30" s="241">
        <v>123802</v>
      </c>
      <c r="D30" s="242">
        <v>80383</v>
      </c>
      <c r="E30" s="242">
        <v>6064</v>
      </c>
      <c r="F30" s="242">
        <v>32885</v>
      </c>
      <c r="G30" s="239">
        <v>2126</v>
      </c>
      <c r="H30" s="242">
        <v>11934</v>
      </c>
      <c r="I30" s="242">
        <v>21172</v>
      </c>
      <c r="J30" s="242">
        <v>5911</v>
      </c>
      <c r="K30" s="239" t="s">
        <v>617</v>
      </c>
      <c r="L30" s="242">
        <v>43419</v>
      </c>
    </row>
    <row r="31" spans="2:12" x14ac:dyDescent="0.2">
      <c r="B31" s="1" t="s">
        <v>677</v>
      </c>
      <c r="C31" s="241">
        <v>122754</v>
      </c>
      <c r="D31" s="242">
        <v>80280</v>
      </c>
      <c r="E31" s="242">
        <v>6149</v>
      </c>
      <c r="F31" s="242">
        <v>32715</v>
      </c>
      <c r="G31" s="239">
        <v>2114</v>
      </c>
      <c r="H31" s="242">
        <v>11983</v>
      </c>
      <c r="I31" s="242">
        <v>21138</v>
      </c>
      <c r="J31" s="242">
        <v>5887</v>
      </c>
      <c r="K31" s="239" t="s">
        <v>617</v>
      </c>
      <c r="L31" s="242">
        <v>42474</v>
      </c>
    </row>
    <row r="32" spans="2:12" x14ac:dyDescent="0.2">
      <c r="B32" s="1" t="s">
        <v>678</v>
      </c>
      <c r="C32" s="241">
        <v>122384</v>
      </c>
      <c r="D32" s="242">
        <v>79987</v>
      </c>
      <c r="E32" s="242">
        <v>6051</v>
      </c>
      <c r="F32" s="242">
        <v>32433</v>
      </c>
      <c r="G32" s="239">
        <v>2091</v>
      </c>
      <c r="H32" s="242">
        <v>11941</v>
      </c>
      <c r="I32" s="242">
        <v>21139</v>
      </c>
      <c r="J32" s="242">
        <v>6038</v>
      </c>
      <c r="K32" s="239" t="s">
        <v>617</v>
      </c>
      <c r="L32" s="242">
        <v>42397</v>
      </c>
    </row>
    <row r="33" spans="2:12" x14ac:dyDescent="0.2">
      <c r="C33" s="7"/>
    </row>
    <row r="34" spans="2:12" x14ac:dyDescent="0.2">
      <c r="B34" s="1" t="s">
        <v>679</v>
      </c>
      <c r="C34" s="241">
        <v>121929</v>
      </c>
      <c r="D34" s="242">
        <v>79208</v>
      </c>
      <c r="E34" s="242">
        <v>6075</v>
      </c>
      <c r="F34" s="242">
        <v>32121</v>
      </c>
      <c r="G34" s="239">
        <v>2082</v>
      </c>
      <c r="H34" s="242">
        <v>11879</v>
      </c>
      <c r="I34" s="242">
        <v>20821</v>
      </c>
      <c r="J34" s="242">
        <v>5936</v>
      </c>
      <c r="K34" s="239" t="s">
        <v>617</v>
      </c>
      <c r="L34" s="242">
        <v>42721</v>
      </c>
    </row>
    <row r="35" spans="2:12" x14ac:dyDescent="0.2">
      <c r="B35" s="1" t="s">
        <v>680</v>
      </c>
      <c r="C35" s="241">
        <v>122353</v>
      </c>
      <c r="D35" s="242">
        <v>79262</v>
      </c>
      <c r="E35" s="242">
        <v>6109</v>
      </c>
      <c r="F35" s="242">
        <v>32054</v>
      </c>
      <c r="G35" s="239">
        <v>2082</v>
      </c>
      <c r="H35" s="242">
        <v>11820</v>
      </c>
      <c r="I35" s="242">
        <v>20937</v>
      </c>
      <c r="J35" s="242">
        <v>5969</v>
      </c>
      <c r="K35" s="239" t="s">
        <v>617</v>
      </c>
      <c r="L35" s="242">
        <v>43091</v>
      </c>
    </row>
    <row r="36" spans="2:12" x14ac:dyDescent="0.2">
      <c r="B36" s="1" t="s">
        <v>681</v>
      </c>
      <c r="C36" s="241">
        <v>122110</v>
      </c>
      <c r="D36" s="243">
        <v>78831</v>
      </c>
      <c r="E36" s="243">
        <v>6073</v>
      </c>
      <c r="F36" s="243">
        <v>32118</v>
      </c>
      <c r="G36" s="244">
        <v>2077</v>
      </c>
      <c r="H36" s="243">
        <v>11725</v>
      </c>
      <c r="I36" s="243">
        <v>20662</v>
      </c>
      <c r="J36" s="242">
        <v>5882</v>
      </c>
      <c r="K36" s="239" t="s">
        <v>617</v>
      </c>
      <c r="L36" s="243">
        <v>43279</v>
      </c>
    </row>
    <row r="37" spans="2:12" ht="18" thickBot="1" x14ac:dyDescent="0.25">
      <c r="B37" s="4"/>
      <c r="C37" s="31"/>
      <c r="D37" s="32"/>
      <c r="E37" s="32"/>
      <c r="F37" s="32"/>
      <c r="G37" s="32"/>
      <c r="H37" s="32"/>
      <c r="I37" s="32"/>
      <c r="J37" s="32"/>
      <c r="K37" s="32"/>
      <c r="L37" s="32"/>
    </row>
    <row r="38" spans="2:12" x14ac:dyDescent="0.2">
      <c r="C38" s="1" t="s">
        <v>620</v>
      </c>
      <c r="D38" s="13"/>
      <c r="E38" s="13"/>
      <c r="F38" s="13"/>
      <c r="G38" s="13"/>
      <c r="H38" s="13"/>
      <c r="I38" s="13"/>
      <c r="J38" s="13"/>
      <c r="K38" s="13"/>
      <c r="L38" s="13"/>
    </row>
    <row r="41" spans="2:12" x14ac:dyDescent="0.2">
      <c r="C41" s="3" t="s">
        <v>621</v>
      </c>
    </row>
    <row r="42" spans="2:12" ht="18" thickBot="1" x14ac:dyDescent="0.25">
      <c r="B42" s="4"/>
      <c r="C42" s="4"/>
      <c r="D42" s="4"/>
      <c r="E42" s="4"/>
      <c r="F42" s="4"/>
      <c r="G42" s="4"/>
      <c r="H42" s="4"/>
      <c r="I42" s="4"/>
      <c r="J42" s="4"/>
      <c r="K42" s="5" t="s">
        <v>663</v>
      </c>
      <c r="L42" s="4"/>
    </row>
    <row r="43" spans="2:12" x14ac:dyDescent="0.2">
      <c r="C43" s="7"/>
      <c r="D43" s="6" t="s">
        <v>600</v>
      </c>
      <c r="E43" s="7"/>
      <c r="F43" s="7"/>
      <c r="G43" s="6" t="s">
        <v>601</v>
      </c>
      <c r="H43" s="7"/>
      <c r="I43" s="6" t="s">
        <v>602</v>
      </c>
      <c r="J43" s="7"/>
      <c r="K43" s="7"/>
      <c r="L43" s="7"/>
    </row>
    <row r="44" spans="2:12" x14ac:dyDescent="0.2">
      <c r="C44" s="6" t="s">
        <v>603</v>
      </c>
      <c r="D44" s="6" t="s">
        <v>604</v>
      </c>
      <c r="E44" s="6" t="s">
        <v>178</v>
      </c>
      <c r="F44" s="6" t="s">
        <v>179</v>
      </c>
      <c r="G44" s="6" t="s">
        <v>605</v>
      </c>
      <c r="H44" s="6" t="s">
        <v>606</v>
      </c>
      <c r="I44" s="6" t="s">
        <v>607</v>
      </c>
      <c r="J44" s="6" t="s">
        <v>608</v>
      </c>
      <c r="K44" s="6" t="s">
        <v>664</v>
      </c>
      <c r="L44" s="6" t="s">
        <v>609</v>
      </c>
    </row>
    <row r="45" spans="2:12" x14ac:dyDescent="0.2">
      <c r="B45" s="8"/>
      <c r="C45" s="10" t="s">
        <v>610</v>
      </c>
      <c r="D45" s="10" t="s">
        <v>611</v>
      </c>
      <c r="E45" s="17"/>
      <c r="F45" s="17"/>
      <c r="G45" s="10" t="s">
        <v>612</v>
      </c>
      <c r="H45" s="10" t="s">
        <v>613</v>
      </c>
      <c r="I45" s="10" t="s">
        <v>622</v>
      </c>
      <c r="J45" s="10" t="s">
        <v>615</v>
      </c>
      <c r="K45" s="10"/>
      <c r="L45" s="10"/>
    </row>
    <row r="46" spans="2:12" x14ac:dyDescent="0.2">
      <c r="C46" s="7"/>
    </row>
    <row r="47" spans="2:12" x14ac:dyDescent="0.2">
      <c r="B47" s="1" t="s">
        <v>665</v>
      </c>
      <c r="C47" s="12">
        <v>234792</v>
      </c>
      <c r="D47" s="13">
        <v>165266</v>
      </c>
      <c r="E47" s="13">
        <v>19867</v>
      </c>
      <c r="F47" s="13">
        <v>60651</v>
      </c>
      <c r="G47" s="13">
        <v>1890</v>
      </c>
      <c r="H47" s="13">
        <v>22508</v>
      </c>
      <c r="I47" s="13">
        <v>47251</v>
      </c>
      <c r="J47" s="13">
        <v>11879</v>
      </c>
      <c r="K47" s="13">
        <v>1221</v>
      </c>
      <c r="L47" s="13">
        <v>69527</v>
      </c>
    </row>
    <row r="48" spans="2:12" x14ac:dyDescent="0.2">
      <c r="B48" s="1" t="s">
        <v>666</v>
      </c>
      <c r="C48" s="12">
        <v>233269</v>
      </c>
      <c r="D48" s="13">
        <v>163827</v>
      </c>
      <c r="E48" s="13">
        <v>19396</v>
      </c>
      <c r="F48" s="13">
        <v>59766</v>
      </c>
      <c r="G48" s="13">
        <v>1871</v>
      </c>
      <c r="H48" s="13">
        <v>22587</v>
      </c>
      <c r="I48" s="13">
        <v>47443</v>
      </c>
      <c r="J48" s="13">
        <v>11688</v>
      </c>
      <c r="K48" s="13">
        <v>1075</v>
      </c>
      <c r="L48" s="13">
        <v>69443</v>
      </c>
    </row>
    <row r="49" spans="2:12" x14ac:dyDescent="0.2">
      <c r="B49" s="1" t="s">
        <v>667</v>
      </c>
      <c r="C49" s="12">
        <v>225224</v>
      </c>
      <c r="D49" s="13">
        <v>157725</v>
      </c>
      <c r="E49" s="13">
        <v>18950</v>
      </c>
      <c r="F49" s="13">
        <v>56570</v>
      </c>
      <c r="G49" s="13">
        <v>1878</v>
      </c>
      <c r="H49" s="13">
        <v>21868</v>
      </c>
      <c r="I49" s="13">
        <v>45744</v>
      </c>
      <c r="J49" s="13">
        <v>11818</v>
      </c>
      <c r="K49" s="13">
        <v>895</v>
      </c>
      <c r="L49" s="13">
        <v>67500</v>
      </c>
    </row>
    <row r="50" spans="2:12" x14ac:dyDescent="0.2">
      <c r="B50" s="1"/>
      <c r="C50" s="12"/>
      <c r="D50" s="13"/>
      <c r="E50" s="13"/>
      <c r="F50" s="13"/>
      <c r="G50" s="13"/>
      <c r="H50" s="13"/>
      <c r="I50" s="13"/>
      <c r="J50" s="13"/>
      <c r="K50" s="13"/>
      <c r="L50" s="13"/>
    </row>
    <row r="51" spans="2:12" x14ac:dyDescent="0.2">
      <c r="B51" s="1" t="s">
        <v>668</v>
      </c>
      <c r="C51" s="12">
        <v>257869</v>
      </c>
      <c r="D51" s="13">
        <v>179078</v>
      </c>
      <c r="E51" s="13">
        <v>21193</v>
      </c>
      <c r="F51" s="13">
        <v>61190</v>
      </c>
      <c r="G51" s="13">
        <v>3087</v>
      </c>
      <c r="H51" s="13">
        <v>20499</v>
      </c>
      <c r="I51" s="13">
        <v>59161</v>
      </c>
      <c r="J51" s="13">
        <v>13589</v>
      </c>
      <c r="K51" s="13">
        <v>361</v>
      </c>
      <c r="L51" s="13">
        <v>78790</v>
      </c>
    </row>
    <row r="52" spans="2:12" x14ac:dyDescent="0.2">
      <c r="B52" s="1" t="s">
        <v>669</v>
      </c>
      <c r="C52" s="12">
        <v>250106</v>
      </c>
      <c r="D52" s="13">
        <v>173295</v>
      </c>
      <c r="E52" s="13">
        <v>20065</v>
      </c>
      <c r="F52" s="13">
        <v>58275</v>
      </c>
      <c r="G52" s="13">
        <v>2977</v>
      </c>
      <c r="H52" s="13">
        <v>20090</v>
      </c>
      <c r="I52" s="13">
        <v>57858</v>
      </c>
      <c r="J52" s="13">
        <v>13704</v>
      </c>
      <c r="K52" s="13">
        <v>326</v>
      </c>
      <c r="L52" s="13">
        <v>76811</v>
      </c>
    </row>
    <row r="53" spans="2:12" x14ac:dyDescent="0.2">
      <c r="B53" s="3" t="s">
        <v>658</v>
      </c>
      <c r="C53" s="135">
        <v>238773</v>
      </c>
      <c r="D53" s="136">
        <v>163298</v>
      </c>
      <c r="E53" s="136">
        <v>19957</v>
      </c>
      <c r="F53" s="136">
        <v>50762</v>
      </c>
      <c r="G53" s="136">
        <v>2818</v>
      </c>
      <c r="H53" s="136">
        <v>19261</v>
      </c>
      <c r="I53" s="136">
        <v>57447</v>
      </c>
      <c r="J53" s="136">
        <v>12757</v>
      </c>
      <c r="K53" s="136">
        <v>297</v>
      </c>
      <c r="L53" s="136">
        <v>75475</v>
      </c>
    </row>
    <row r="54" spans="2:12" x14ac:dyDescent="0.2">
      <c r="C54" s="7"/>
    </row>
    <row r="55" spans="2:12" x14ac:dyDescent="0.2">
      <c r="B55" s="1" t="s">
        <v>670</v>
      </c>
      <c r="C55" s="241">
        <v>242333</v>
      </c>
      <c r="D55" s="242">
        <v>166268</v>
      </c>
      <c r="E55" s="242">
        <v>19438</v>
      </c>
      <c r="F55" s="242">
        <v>53421</v>
      </c>
      <c r="G55" s="242">
        <v>2872</v>
      </c>
      <c r="H55" s="242">
        <v>19539</v>
      </c>
      <c r="I55" s="242">
        <v>57790</v>
      </c>
      <c r="J55" s="242">
        <v>12891</v>
      </c>
      <c r="K55" s="242">
        <v>317</v>
      </c>
      <c r="L55" s="242">
        <v>76065</v>
      </c>
    </row>
    <row r="56" spans="2:12" x14ac:dyDescent="0.2">
      <c r="B56" s="1" t="s">
        <v>671</v>
      </c>
      <c r="C56" s="241">
        <v>241388</v>
      </c>
      <c r="D56" s="242">
        <v>165697</v>
      </c>
      <c r="E56" s="242">
        <v>19446</v>
      </c>
      <c r="F56" s="242">
        <v>52952</v>
      </c>
      <c r="G56" s="242">
        <v>2865</v>
      </c>
      <c r="H56" s="242">
        <v>19470</v>
      </c>
      <c r="I56" s="242">
        <v>57781</v>
      </c>
      <c r="J56" s="242">
        <v>12866</v>
      </c>
      <c r="K56" s="242">
        <v>317</v>
      </c>
      <c r="L56" s="242">
        <v>75691</v>
      </c>
    </row>
    <row r="57" spans="2:12" x14ac:dyDescent="0.2">
      <c r="B57" s="1" t="s">
        <v>672</v>
      </c>
      <c r="C57" s="241">
        <v>239463</v>
      </c>
      <c r="D57" s="242">
        <v>164407</v>
      </c>
      <c r="E57" s="242">
        <v>19523</v>
      </c>
      <c r="F57" s="242">
        <v>51800</v>
      </c>
      <c r="G57" s="242">
        <v>2865</v>
      </c>
      <c r="H57" s="242">
        <v>19465</v>
      </c>
      <c r="I57" s="242">
        <v>57695</v>
      </c>
      <c r="J57" s="242">
        <v>12745</v>
      </c>
      <c r="K57" s="242">
        <v>314</v>
      </c>
      <c r="L57" s="242">
        <v>75056</v>
      </c>
    </row>
    <row r="58" spans="2:12" x14ac:dyDescent="0.2">
      <c r="C58" s="7"/>
    </row>
    <row r="59" spans="2:12" x14ac:dyDescent="0.2">
      <c r="B59" s="1" t="s">
        <v>673</v>
      </c>
      <c r="C59" s="241">
        <v>241071</v>
      </c>
      <c r="D59" s="242">
        <v>165424</v>
      </c>
      <c r="E59" s="242">
        <v>19981</v>
      </c>
      <c r="F59" s="242">
        <v>51325</v>
      </c>
      <c r="G59" s="242">
        <v>2876</v>
      </c>
      <c r="H59" s="242">
        <v>19048</v>
      </c>
      <c r="I59" s="242">
        <v>59118</v>
      </c>
      <c r="J59" s="242">
        <v>12790</v>
      </c>
      <c r="K59" s="242">
        <v>286</v>
      </c>
      <c r="L59" s="242">
        <v>75647</v>
      </c>
    </row>
    <row r="60" spans="2:12" x14ac:dyDescent="0.2">
      <c r="B60" s="1" t="s">
        <v>674</v>
      </c>
      <c r="C60" s="241">
        <v>240193</v>
      </c>
      <c r="D60" s="242">
        <v>164230</v>
      </c>
      <c r="E60" s="242">
        <v>19811</v>
      </c>
      <c r="F60" s="242">
        <v>50830</v>
      </c>
      <c r="G60" s="242">
        <v>2888</v>
      </c>
      <c r="H60" s="242">
        <v>19012</v>
      </c>
      <c r="I60" s="242">
        <v>58628</v>
      </c>
      <c r="J60" s="242">
        <v>12781</v>
      </c>
      <c r="K60" s="242">
        <v>280</v>
      </c>
      <c r="L60" s="242">
        <v>75963</v>
      </c>
    </row>
    <row r="61" spans="2:12" x14ac:dyDescent="0.2">
      <c r="B61" s="1" t="s">
        <v>675</v>
      </c>
      <c r="C61" s="241">
        <v>239526</v>
      </c>
      <c r="D61" s="242">
        <v>163414</v>
      </c>
      <c r="E61" s="242">
        <v>19738</v>
      </c>
      <c r="F61" s="242">
        <v>50758</v>
      </c>
      <c r="G61" s="242">
        <v>2895</v>
      </c>
      <c r="H61" s="242">
        <v>19202</v>
      </c>
      <c r="I61" s="242">
        <v>57623</v>
      </c>
      <c r="J61" s="242">
        <v>12904</v>
      </c>
      <c r="K61" s="242">
        <v>294</v>
      </c>
      <c r="L61" s="242">
        <v>76112</v>
      </c>
    </row>
    <row r="62" spans="2:12" x14ac:dyDescent="0.2">
      <c r="C62" s="7"/>
    </row>
    <row r="63" spans="2:12" x14ac:dyDescent="0.2">
      <c r="B63" s="1" t="s">
        <v>676</v>
      </c>
      <c r="C63" s="241">
        <v>237839</v>
      </c>
      <c r="D63" s="242">
        <v>162182</v>
      </c>
      <c r="E63" s="242">
        <v>19893</v>
      </c>
      <c r="F63" s="242">
        <v>50439</v>
      </c>
      <c r="G63" s="242">
        <v>2790</v>
      </c>
      <c r="H63" s="242">
        <v>19124</v>
      </c>
      <c r="I63" s="242">
        <v>56956</v>
      </c>
      <c r="J63" s="242">
        <v>12689</v>
      </c>
      <c r="K63" s="242">
        <v>291</v>
      </c>
      <c r="L63" s="242">
        <v>75657</v>
      </c>
    </row>
    <row r="64" spans="2:12" x14ac:dyDescent="0.2">
      <c r="B64" s="1" t="s">
        <v>677</v>
      </c>
      <c r="C64" s="241">
        <v>238276</v>
      </c>
      <c r="D64" s="242">
        <v>163699</v>
      </c>
      <c r="E64" s="242">
        <v>20253</v>
      </c>
      <c r="F64" s="242">
        <v>50223</v>
      </c>
      <c r="G64" s="242">
        <v>2778</v>
      </c>
      <c r="H64" s="242">
        <v>19223</v>
      </c>
      <c r="I64" s="242">
        <v>58263</v>
      </c>
      <c r="J64" s="242">
        <v>12665</v>
      </c>
      <c r="K64" s="242">
        <v>294</v>
      </c>
      <c r="L64" s="242">
        <v>74577</v>
      </c>
    </row>
    <row r="65" spans="1:12" x14ac:dyDescent="0.2">
      <c r="B65" s="1" t="s">
        <v>678</v>
      </c>
      <c r="C65" s="241">
        <v>238419</v>
      </c>
      <c r="D65" s="242">
        <v>163751</v>
      </c>
      <c r="E65" s="242">
        <v>20115</v>
      </c>
      <c r="F65" s="242">
        <v>49751</v>
      </c>
      <c r="G65" s="242">
        <v>2755</v>
      </c>
      <c r="H65" s="242">
        <v>19257</v>
      </c>
      <c r="I65" s="242">
        <v>58778</v>
      </c>
      <c r="J65" s="242">
        <v>12801</v>
      </c>
      <c r="K65" s="242">
        <v>294</v>
      </c>
      <c r="L65" s="242">
        <v>74668</v>
      </c>
    </row>
    <row r="66" spans="1:12" x14ac:dyDescent="0.2">
      <c r="C66" s="7"/>
    </row>
    <row r="67" spans="1:12" x14ac:dyDescent="0.2">
      <c r="B67" s="1" t="s">
        <v>679</v>
      </c>
      <c r="C67" s="241">
        <v>235762</v>
      </c>
      <c r="D67" s="242">
        <v>160661</v>
      </c>
      <c r="E67" s="242">
        <v>20618</v>
      </c>
      <c r="F67" s="242">
        <v>49522</v>
      </c>
      <c r="G67" s="242">
        <v>2746</v>
      </c>
      <c r="H67" s="242">
        <v>19214</v>
      </c>
      <c r="I67" s="242">
        <v>55612</v>
      </c>
      <c r="J67" s="242">
        <v>12655</v>
      </c>
      <c r="K67" s="242">
        <v>294</v>
      </c>
      <c r="L67" s="242">
        <v>75101</v>
      </c>
    </row>
    <row r="68" spans="1:12" x14ac:dyDescent="0.2">
      <c r="B68" s="1" t="s">
        <v>680</v>
      </c>
      <c r="C68" s="241">
        <v>235975</v>
      </c>
      <c r="D68" s="242">
        <v>160469</v>
      </c>
      <c r="E68" s="242">
        <v>20582</v>
      </c>
      <c r="F68" s="242">
        <v>49011</v>
      </c>
      <c r="G68" s="242">
        <v>2746</v>
      </c>
      <c r="H68" s="242">
        <v>19102</v>
      </c>
      <c r="I68" s="242">
        <v>56049</v>
      </c>
      <c r="J68" s="242">
        <v>12688</v>
      </c>
      <c r="K68" s="242">
        <v>291</v>
      </c>
      <c r="L68" s="242">
        <v>75506</v>
      </c>
    </row>
    <row r="69" spans="1:12" x14ac:dyDescent="0.2">
      <c r="B69" s="1" t="s">
        <v>681</v>
      </c>
      <c r="C69" s="241">
        <v>235023</v>
      </c>
      <c r="D69" s="243">
        <v>159365</v>
      </c>
      <c r="E69" s="243">
        <v>20091</v>
      </c>
      <c r="F69" s="243">
        <v>49110</v>
      </c>
      <c r="G69" s="243">
        <v>2741</v>
      </c>
      <c r="H69" s="243">
        <v>19469</v>
      </c>
      <c r="I69" s="243">
        <v>55059</v>
      </c>
      <c r="J69" s="243">
        <v>12601</v>
      </c>
      <c r="K69" s="243">
        <v>294</v>
      </c>
      <c r="L69" s="242">
        <v>75658</v>
      </c>
    </row>
    <row r="70" spans="1:12" ht="18" thickBot="1" x14ac:dyDescent="0.25">
      <c r="B70" s="4"/>
      <c r="C70" s="31"/>
      <c r="D70" s="32"/>
      <c r="E70" s="32"/>
      <c r="F70" s="32"/>
      <c r="G70" s="32"/>
      <c r="H70" s="32"/>
      <c r="I70" s="32"/>
      <c r="J70" s="32"/>
      <c r="K70" s="32"/>
      <c r="L70" s="32"/>
    </row>
    <row r="71" spans="1:12" x14ac:dyDescent="0.2">
      <c r="C71" s="1" t="s">
        <v>620</v>
      </c>
    </row>
    <row r="72" spans="1:12" x14ac:dyDescent="0.2">
      <c r="A72" s="1"/>
    </row>
  </sheetData>
  <phoneticPr fontId="2"/>
  <pageMargins left="0.34" right="0.4" top="0.6" bottom="0.53" header="0.51200000000000001" footer="0.51200000000000001"/>
  <pageSetup paperSize="12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219"/>
  <sheetViews>
    <sheetView showGridLines="0" zoomScale="75" zoomScaleNormal="100" workbookViewId="0">
      <selection activeCell="C76" sqref="C76"/>
    </sheetView>
  </sheetViews>
  <sheetFormatPr defaultColWidth="9.625" defaultRowHeight="17.25" x14ac:dyDescent="0.2"/>
  <cols>
    <col min="1" max="1" width="13.375" style="181" customWidth="1"/>
    <col min="2" max="2" width="14.625" style="181" customWidth="1"/>
    <col min="3" max="3" width="8.375" style="181" customWidth="1"/>
    <col min="4" max="4" width="9.625" style="181"/>
    <col min="5" max="5" width="7.125" style="181" customWidth="1"/>
    <col min="6" max="6" width="10.875" style="181" customWidth="1"/>
    <col min="7" max="7" width="12.125" style="181" customWidth="1"/>
    <col min="8" max="8" width="13.375" style="181" customWidth="1"/>
    <col min="9" max="9" width="8.375" style="181" customWidth="1"/>
    <col min="10" max="10" width="9.625" style="181"/>
    <col min="11" max="11" width="7.125" style="181" customWidth="1"/>
    <col min="12" max="13" width="10.875" style="181" customWidth="1"/>
    <col min="14" max="14" width="12.125" style="181" customWidth="1"/>
    <col min="15" max="256" width="9.625" style="181"/>
    <col min="257" max="257" width="13.375" style="181" customWidth="1"/>
    <col min="258" max="258" width="14.625" style="181" customWidth="1"/>
    <col min="259" max="259" width="8.375" style="181" customWidth="1"/>
    <col min="260" max="260" width="9.625" style="181"/>
    <col min="261" max="261" width="7.125" style="181" customWidth="1"/>
    <col min="262" max="262" width="10.875" style="181" customWidth="1"/>
    <col min="263" max="263" width="12.125" style="181" customWidth="1"/>
    <col min="264" max="264" width="13.375" style="181" customWidth="1"/>
    <col min="265" max="265" width="8.375" style="181" customWidth="1"/>
    <col min="266" max="266" width="9.625" style="181"/>
    <col min="267" max="267" width="7.125" style="181" customWidth="1"/>
    <col min="268" max="269" width="10.875" style="181" customWidth="1"/>
    <col min="270" max="270" width="12.125" style="181" customWidth="1"/>
    <col min="271" max="512" width="9.625" style="181"/>
    <col min="513" max="513" width="13.375" style="181" customWidth="1"/>
    <col min="514" max="514" width="14.625" style="181" customWidth="1"/>
    <col min="515" max="515" width="8.375" style="181" customWidth="1"/>
    <col min="516" max="516" width="9.625" style="181"/>
    <col min="517" max="517" width="7.125" style="181" customWidth="1"/>
    <col min="518" max="518" width="10.875" style="181" customWidth="1"/>
    <col min="519" max="519" width="12.125" style="181" customWidth="1"/>
    <col min="520" max="520" width="13.375" style="181" customWidth="1"/>
    <col min="521" max="521" width="8.375" style="181" customWidth="1"/>
    <col min="522" max="522" width="9.625" style="181"/>
    <col min="523" max="523" width="7.125" style="181" customWidth="1"/>
    <col min="524" max="525" width="10.875" style="181" customWidth="1"/>
    <col min="526" max="526" width="12.125" style="181" customWidth="1"/>
    <col min="527" max="768" width="9.625" style="181"/>
    <col min="769" max="769" width="13.375" style="181" customWidth="1"/>
    <col min="770" max="770" width="14.625" style="181" customWidth="1"/>
    <col min="771" max="771" width="8.375" style="181" customWidth="1"/>
    <col min="772" max="772" width="9.625" style="181"/>
    <col min="773" max="773" width="7.125" style="181" customWidth="1"/>
    <col min="774" max="774" width="10.875" style="181" customWidth="1"/>
    <col min="775" max="775" width="12.125" style="181" customWidth="1"/>
    <col min="776" max="776" width="13.375" style="181" customWidth="1"/>
    <col min="777" max="777" width="8.375" style="181" customWidth="1"/>
    <col min="778" max="778" width="9.625" style="181"/>
    <col min="779" max="779" width="7.125" style="181" customWidth="1"/>
    <col min="780" max="781" width="10.875" style="181" customWidth="1"/>
    <col min="782" max="782" width="12.125" style="181" customWidth="1"/>
    <col min="783" max="1024" width="9.625" style="181"/>
    <col min="1025" max="1025" width="13.375" style="181" customWidth="1"/>
    <col min="1026" max="1026" width="14.625" style="181" customWidth="1"/>
    <col min="1027" max="1027" width="8.375" style="181" customWidth="1"/>
    <col min="1028" max="1028" width="9.625" style="181"/>
    <col min="1029" max="1029" width="7.125" style="181" customWidth="1"/>
    <col min="1030" max="1030" width="10.875" style="181" customWidth="1"/>
    <col min="1031" max="1031" width="12.125" style="181" customWidth="1"/>
    <col min="1032" max="1032" width="13.375" style="181" customWidth="1"/>
    <col min="1033" max="1033" width="8.375" style="181" customWidth="1"/>
    <col min="1034" max="1034" width="9.625" style="181"/>
    <col min="1035" max="1035" width="7.125" style="181" customWidth="1"/>
    <col min="1036" max="1037" width="10.875" style="181" customWidth="1"/>
    <col min="1038" max="1038" width="12.125" style="181" customWidth="1"/>
    <col min="1039" max="1280" width="9.625" style="181"/>
    <col min="1281" max="1281" width="13.375" style="181" customWidth="1"/>
    <col min="1282" max="1282" width="14.625" style="181" customWidth="1"/>
    <col min="1283" max="1283" width="8.375" style="181" customWidth="1"/>
    <col min="1284" max="1284" width="9.625" style="181"/>
    <col min="1285" max="1285" width="7.125" style="181" customWidth="1"/>
    <col min="1286" max="1286" width="10.875" style="181" customWidth="1"/>
    <col min="1287" max="1287" width="12.125" style="181" customWidth="1"/>
    <col min="1288" max="1288" width="13.375" style="181" customWidth="1"/>
    <col min="1289" max="1289" width="8.375" style="181" customWidth="1"/>
    <col min="1290" max="1290" width="9.625" style="181"/>
    <col min="1291" max="1291" width="7.125" style="181" customWidth="1"/>
    <col min="1292" max="1293" width="10.875" style="181" customWidth="1"/>
    <col min="1294" max="1294" width="12.125" style="181" customWidth="1"/>
    <col min="1295" max="1536" width="9.625" style="181"/>
    <col min="1537" max="1537" width="13.375" style="181" customWidth="1"/>
    <col min="1538" max="1538" width="14.625" style="181" customWidth="1"/>
    <col min="1539" max="1539" width="8.375" style="181" customWidth="1"/>
    <col min="1540" max="1540" width="9.625" style="181"/>
    <col min="1541" max="1541" width="7.125" style="181" customWidth="1"/>
    <col min="1542" max="1542" width="10.875" style="181" customWidth="1"/>
    <col min="1543" max="1543" width="12.125" style="181" customWidth="1"/>
    <col min="1544" max="1544" width="13.375" style="181" customWidth="1"/>
    <col min="1545" max="1545" width="8.375" style="181" customWidth="1"/>
    <col min="1546" max="1546" width="9.625" style="181"/>
    <col min="1547" max="1547" width="7.125" style="181" customWidth="1"/>
    <col min="1548" max="1549" width="10.875" style="181" customWidth="1"/>
    <col min="1550" max="1550" width="12.125" style="181" customWidth="1"/>
    <col min="1551" max="1792" width="9.625" style="181"/>
    <col min="1793" max="1793" width="13.375" style="181" customWidth="1"/>
    <col min="1794" max="1794" width="14.625" style="181" customWidth="1"/>
    <col min="1795" max="1795" width="8.375" style="181" customWidth="1"/>
    <col min="1796" max="1796" width="9.625" style="181"/>
    <col min="1797" max="1797" width="7.125" style="181" customWidth="1"/>
    <col min="1798" max="1798" width="10.875" style="181" customWidth="1"/>
    <col min="1799" max="1799" width="12.125" style="181" customWidth="1"/>
    <col min="1800" max="1800" width="13.375" style="181" customWidth="1"/>
    <col min="1801" max="1801" width="8.375" style="181" customWidth="1"/>
    <col min="1802" max="1802" width="9.625" style="181"/>
    <col min="1803" max="1803" width="7.125" style="181" customWidth="1"/>
    <col min="1804" max="1805" width="10.875" style="181" customWidth="1"/>
    <col min="1806" max="1806" width="12.125" style="181" customWidth="1"/>
    <col min="1807" max="2048" width="9.625" style="181"/>
    <col min="2049" max="2049" width="13.375" style="181" customWidth="1"/>
    <col min="2050" max="2050" width="14.625" style="181" customWidth="1"/>
    <col min="2051" max="2051" width="8.375" style="181" customWidth="1"/>
    <col min="2052" max="2052" width="9.625" style="181"/>
    <col min="2053" max="2053" width="7.125" style="181" customWidth="1"/>
    <col min="2054" max="2054" width="10.875" style="181" customWidth="1"/>
    <col min="2055" max="2055" width="12.125" style="181" customWidth="1"/>
    <col min="2056" max="2056" width="13.375" style="181" customWidth="1"/>
    <col min="2057" max="2057" width="8.375" style="181" customWidth="1"/>
    <col min="2058" max="2058" width="9.625" style="181"/>
    <col min="2059" max="2059" width="7.125" style="181" customWidth="1"/>
    <col min="2060" max="2061" width="10.875" style="181" customWidth="1"/>
    <col min="2062" max="2062" width="12.125" style="181" customWidth="1"/>
    <col min="2063" max="2304" width="9.625" style="181"/>
    <col min="2305" max="2305" width="13.375" style="181" customWidth="1"/>
    <col min="2306" max="2306" width="14.625" style="181" customWidth="1"/>
    <col min="2307" max="2307" width="8.375" style="181" customWidth="1"/>
    <col min="2308" max="2308" width="9.625" style="181"/>
    <col min="2309" max="2309" width="7.125" style="181" customWidth="1"/>
    <col min="2310" max="2310" width="10.875" style="181" customWidth="1"/>
    <col min="2311" max="2311" width="12.125" style="181" customWidth="1"/>
    <col min="2312" max="2312" width="13.375" style="181" customWidth="1"/>
    <col min="2313" max="2313" width="8.375" style="181" customWidth="1"/>
    <col min="2314" max="2314" width="9.625" style="181"/>
    <col min="2315" max="2315" width="7.125" style="181" customWidth="1"/>
    <col min="2316" max="2317" width="10.875" style="181" customWidth="1"/>
    <col min="2318" max="2318" width="12.125" style="181" customWidth="1"/>
    <col min="2319" max="2560" width="9.625" style="181"/>
    <col min="2561" max="2561" width="13.375" style="181" customWidth="1"/>
    <col min="2562" max="2562" width="14.625" style="181" customWidth="1"/>
    <col min="2563" max="2563" width="8.375" style="181" customWidth="1"/>
    <col min="2564" max="2564" width="9.625" style="181"/>
    <col min="2565" max="2565" width="7.125" style="181" customWidth="1"/>
    <col min="2566" max="2566" width="10.875" style="181" customWidth="1"/>
    <col min="2567" max="2567" width="12.125" style="181" customWidth="1"/>
    <col min="2568" max="2568" width="13.375" style="181" customWidth="1"/>
    <col min="2569" max="2569" width="8.375" style="181" customWidth="1"/>
    <col min="2570" max="2570" width="9.625" style="181"/>
    <col min="2571" max="2571" width="7.125" style="181" customWidth="1"/>
    <col min="2572" max="2573" width="10.875" style="181" customWidth="1"/>
    <col min="2574" max="2574" width="12.125" style="181" customWidth="1"/>
    <col min="2575" max="2816" width="9.625" style="181"/>
    <col min="2817" max="2817" width="13.375" style="181" customWidth="1"/>
    <col min="2818" max="2818" width="14.625" style="181" customWidth="1"/>
    <col min="2819" max="2819" width="8.375" style="181" customWidth="1"/>
    <col min="2820" max="2820" width="9.625" style="181"/>
    <col min="2821" max="2821" width="7.125" style="181" customWidth="1"/>
    <col min="2822" max="2822" width="10.875" style="181" customWidth="1"/>
    <col min="2823" max="2823" width="12.125" style="181" customWidth="1"/>
    <col min="2824" max="2824" width="13.375" style="181" customWidth="1"/>
    <col min="2825" max="2825" width="8.375" style="181" customWidth="1"/>
    <col min="2826" max="2826" width="9.625" style="181"/>
    <col min="2827" max="2827" width="7.125" style="181" customWidth="1"/>
    <col min="2828" max="2829" width="10.875" style="181" customWidth="1"/>
    <col min="2830" max="2830" width="12.125" style="181" customWidth="1"/>
    <col min="2831" max="3072" width="9.625" style="181"/>
    <col min="3073" max="3073" width="13.375" style="181" customWidth="1"/>
    <col min="3074" max="3074" width="14.625" style="181" customWidth="1"/>
    <col min="3075" max="3075" width="8.375" style="181" customWidth="1"/>
    <col min="3076" max="3076" width="9.625" style="181"/>
    <col min="3077" max="3077" width="7.125" style="181" customWidth="1"/>
    <col min="3078" max="3078" width="10.875" style="181" customWidth="1"/>
    <col min="3079" max="3079" width="12.125" style="181" customWidth="1"/>
    <col min="3080" max="3080" width="13.375" style="181" customWidth="1"/>
    <col min="3081" max="3081" width="8.375" style="181" customWidth="1"/>
    <col min="3082" max="3082" width="9.625" style="181"/>
    <col min="3083" max="3083" width="7.125" style="181" customWidth="1"/>
    <col min="3084" max="3085" width="10.875" style="181" customWidth="1"/>
    <col min="3086" max="3086" width="12.125" style="181" customWidth="1"/>
    <col min="3087" max="3328" width="9.625" style="181"/>
    <col min="3329" max="3329" width="13.375" style="181" customWidth="1"/>
    <col min="3330" max="3330" width="14.625" style="181" customWidth="1"/>
    <col min="3331" max="3331" width="8.375" style="181" customWidth="1"/>
    <col min="3332" max="3332" width="9.625" style="181"/>
    <col min="3333" max="3333" width="7.125" style="181" customWidth="1"/>
    <col min="3334" max="3334" width="10.875" style="181" customWidth="1"/>
    <col min="3335" max="3335" width="12.125" style="181" customWidth="1"/>
    <col min="3336" max="3336" width="13.375" style="181" customWidth="1"/>
    <col min="3337" max="3337" width="8.375" style="181" customWidth="1"/>
    <col min="3338" max="3338" width="9.625" style="181"/>
    <col min="3339" max="3339" width="7.125" style="181" customWidth="1"/>
    <col min="3340" max="3341" width="10.875" style="181" customWidth="1"/>
    <col min="3342" max="3342" width="12.125" style="181" customWidth="1"/>
    <col min="3343" max="3584" width="9.625" style="181"/>
    <col min="3585" max="3585" width="13.375" style="181" customWidth="1"/>
    <col min="3586" max="3586" width="14.625" style="181" customWidth="1"/>
    <col min="3587" max="3587" width="8.375" style="181" customWidth="1"/>
    <col min="3588" max="3588" width="9.625" style="181"/>
    <col min="3589" max="3589" width="7.125" style="181" customWidth="1"/>
    <col min="3590" max="3590" width="10.875" style="181" customWidth="1"/>
    <col min="3591" max="3591" width="12.125" style="181" customWidth="1"/>
    <col min="3592" max="3592" width="13.375" style="181" customWidth="1"/>
    <col min="3593" max="3593" width="8.375" style="181" customWidth="1"/>
    <col min="3594" max="3594" width="9.625" style="181"/>
    <col min="3595" max="3595" width="7.125" style="181" customWidth="1"/>
    <col min="3596" max="3597" width="10.875" style="181" customWidth="1"/>
    <col min="3598" max="3598" width="12.125" style="181" customWidth="1"/>
    <col min="3599" max="3840" width="9.625" style="181"/>
    <col min="3841" max="3841" width="13.375" style="181" customWidth="1"/>
    <col min="3842" max="3842" width="14.625" style="181" customWidth="1"/>
    <col min="3843" max="3843" width="8.375" style="181" customWidth="1"/>
    <col min="3844" max="3844" width="9.625" style="181"/>
    <col min="3845" max="3845" width="7.125" style="181" customWidth="1"/>
    <col min="3846" max="3846" width="10.875" style="181" customWidth="1"/>
    <col min="3847" max="3847" width="12.125" style="181" customWidth="1"/>
    <col min="3848" max="3848" width="13.375" style="181" customWidth="1"/>
    <col min="3849" max="3849" width="8.375" style="181" customWidth="1"/>
    <col min="3850" max="3850" width="9.625" style="181"/>
    <col min="3851" max="3851" width="7.125" style="181" customWidth="1"/>
    <col min="3852" max="3853" width="10.875" style="181" customWidth="1"/>
    <col min="3854" max="3854" width="12.125" style="181" customWidth="1"/>
    <col min="3855" max="4096" width="9.625" style="181"/>
    <col min="4097" max="4097" width="13.375" style="181" customWidth="1"/>
    <col min="4098" max="4098" width="14.625" style="181" customWidth="1"/>
    <col min="4099" max="4099" width="8.375" style="181" customWidth="1"/>
    <col min="4100" max="4100" width="9.625" style="181"/>
    <col min="4101" max="4101" width="7.125" style="181" customWidth="1"/>
    <col min="4102" max="4102" width="10.875" style="181" customWidth="1"/>
    <col min="4103" max="4103" width="12.125" style="181" customWidth="1"/>
    <col min="4104" max="4104" width="13.375" style="181" customWidth="1"/>
    <col min="4105" max="4105" width="8.375" style="181" customWidth="1"/>
    <col min="4106" max="4106" width="9.625" style="181"/>
    <col min="4107" max="4107" width="7.125" style="181" customWidth="1"/>
    <col min="4108" max="4109" width="10.875" style="181" customWidth="1"/>
    <col min="4110" max="4110" width="12.125" style="181" customWidth="1"/>
    <col min="4111" max="4352" width="9.625" style="181"/>
    <col min="4353" max="4353" width="13.375" style="181" customWidth="1"/>
    <col min="4354" max="4354" width="14.625" style="181" customWidth="1"/>
    <col min="4355" max="4355" width="8.375" style="181" customWidth="1"/>
    <col min="4356" max="4356" width="9.625" style="181"/>
    <col min="4357" max="4357" width="7.125" style="181" customWidth="1"/>
    <col min="4358" max="4358" width="10.875" style="181" customWidth="1"/>
    <col min="4359" max="4359" width="12.125" style="181" customWidth="1"/>
    <col min="4360" max="4360" width="13.375" style="181" customWidth="1"/>
    <col min="4361" max="4361" width="8.375" style="181" customWidth="1"/>
    <col min="4362" max="4362" width="9.625" style="181"/>
    <col min="4363" max="4363" width="7.125" style="181" customWidth="1"/>
    <col min="4364" max="4365" width="10.875" style="181" customWidth="1"/>
    <col min="4366" max="4366" width="12.125" style="181" customWidth="1"/>
    <col min="4367" max="4608" width="9.625" style="181"/>
    <col min="4609" max="4609" width="13.375" style="181" customWidth="1"/>
    <col min="4610" max="4610" width="14.625" style="181" customWidth="1"/>
    <col min="4611" max="4611" width="8.375" style="181" customWidth="1"/>
    <col min="4612" max="4612" width="9.625" style="181"/>
    <col min="4613" max="4613" width="7.125" style="181" customWidth="1"/>
    <col min="4614" max="4614" width="10.875" style="181" customWidth="1"/>
    <col min="4615" max="4615" width="12.125" style="181" customWidth="1"/>
    <col min="4616" max="4616" width="13.375" style="181" customWidth="1"/>
    <col min="4617" max="4617" width="8.375" style="181" customWidth="1"/>
    <col min="4618" max="4618" width="9.625" style="181"/>
    <col min="4619" max="4619" width="7.125" style="181" customWidth="1"/>
    <col min="4620" max="4621" width="10.875" style="181" customWidth="1"/>
    <col min="4622" max="4622" width="12.125" style="181" customWidth="1"/>
    <col min="4623" max="4864" width="9.625" style="181"/>
    <col min="4865" max="4865" width="13.375" style="181" customWidth="1"/>
    <col min="4866" max="4866" width="14.625" style="181" customWidth="1"/>
    <col min="4867" max="4867" width="8.375" style="181" customWidth="1"/>
    <col min="4868" max="4868" width="9.625" style="181"/>
    <col min="4869" max="4869" width="7.125" style="181" customWidth="1"/>
    <col min="4870" max="4870" width="10.875" style="181" customWidth="1"/>
    <col min="4871" max="4871" width="12.125" style="181" customWidth="1"/>
    <col min="4872" max="4872" width="13.375" style="181" customWidth="1"/>
    <col min="4873" max="4873" width="8.375" style="181" customWidth="1"/>
    <col min="4874" max="4874" width="9.625" style="181"/>
    <col min="4875" max="4875" width="7.125" style="181" customWidth="1"/>
    <col min="4876" max="4877" width="10.875" style="181" customWidth="1"/>
    <col min="4878" max="4878" width="12.125" style="181" customWidth="1"/>
    <col min="4879" max="5120" width="9.625" style="181"/>
    <col min="5121" max="5121" width="13.375" style="181" customWidth="1"/>
    <col min="5122" max="5122" width="14.625" style="181" customWidth="1"/>
    <col min="5123" max="5123" width="8.375" style="181" customWidth="1"/>
    <col min="5124" max="5124" width="9.625" style="181"/>
    <col min="5125" max="5125" width="7.125" style="181" customWidth="1"/>
    <col min="5126" max="5126" width="10.875" style="181" customWidth="1"/>
    <col min="5127" max="5127" width="12.125" style="181" customWidth="1"/>
    <col min="5128" max="5128" width="13.375" style="181" customWidth="1"/>
    <col min="5129" max="5129" width="8.375" style="181" customWidth="1"/>
    <col min="5130" max="5130" width="9.625" style="181"/>
    <col min="5131" max="5131" width="7.125" style="181" customWidth="1"/>
    <col min="5132" max="5133" width="10.875" style="181" customWidth="1"/>
    <col min="5134" max="5134" width="12.125" style="181" customWidth="1"/>
    <col min="5135" max="5376" width="9.625" style="181"/>
    <col min="5377" max="5377" width="13.375" style="181" customWidth="1"/>
    <col min="5378" max="5378" width="14.625" style="181" customWidth="1"/>
    <col min="5379" max="5379" width="8.375" style="181" customWidth="1"/>
    <col min="5380" max="5380" width="9.625" style="181"/>
    <col min="5381" max="5381" width="7.125" style="181" customWidth="1"/>
    <col min="5382" max="5382" width="10.875" style="181" customWidth="1"/>
    <col min="5383" max="5383" width="12.125" style="181" customWidth="1"/>
    <col min="5384" max="5384" width="13.375" style="181" customWidth="1"/>
    <col min="5385" max="5385" width="8.375" style="181" customWidth="1"/>
    <col min="5386" max="5386" width="9.625" style="181"/>
    <col min="5387" max="5387" width="7.125" style="181" customWidth="1"/>
    <col min="5388" max="5389" width="10.875" style="181" customWidth="1"/>
    <col min="5390" max="5390" width="12.125" style="181" customWidth="1"/>
    <col min="5391" max="5632" width="9.625" style="181"/>
    <col min="5633" max="5633" width="13.375" style="181" customWidth="1"/>
    <col min="5634" max="5634" width="14.625" style="181" customWidth="1"/>
    <col min="5635" max="5635" width="8.375" style="181" customWidth="1"/>
    <col min="5636" max="5636" width="9.625" style="181"/>
    <col min="5637" max="5637" width="7.125" style="181" customWidth="1"/>
    <col min="5638" max="5638" width="10.875" style="181" customWidth="1"/>
    <col min="5639" max="5639" width="12.125" style="181" customWidth="1"/>
    <col min="5640" max="5640" width="13.375" style="181" customWidth="1"/>
    <col min="5641" max="5641" width="8.375" style="181" customWidth="1"/>
    <col min="5642" max="5642" width="9.625" style="181"/>
    <col min="5643" max="5643" width="7.125" style="181" customWidth="1"/>
    <col min="5644" max="5645" width="10.875" style="181" customWidth="1"/>
    <col min="5646" max="5646" width="12.125" style="181" customWidth="1"/>
    <col min="5647" max="5888" width="9.625" style="181"/>
    <col min="5889" max="5889" width="13.375" style="181" customWidth="1"/>
    <col min="5890" max="5890" width="14.625" style="181" customWidth="1"/>
    <col min="5891" max="5891" width="8.375" style="181" customWidth="1"/>
    <col min="5892" max="5892" width="9.625" style="181"/>
    <col min="5893" max="5893" width="7.125" style="181" customWidth="1"/>
    <col min="5894" max="5894" width="10.875" style="181" customWidth="1"/>
    <col min="5895" max="5895" width="12.125" style="181" customWidth="1"/>
    <col min="5896" max="5896" width="13.375" style="181" customWidth="1"/>
    <col min="5897" max="5897" width="8.375" style="181" customWidth="1"/>
    <col min="5898" max="5898" width="9.625" style="181"/>
    <col min="5899" max="5899" width="7.125" style="181" customWidth="1"/>
    <col min="5900" max="5901" width="10.875" style="181" customWidth="1"/>
    <col min="5902" max="5902" width="12.125" style="181" customWidth="1"/>
    <col min="5903" max="6144" width="9.625" style="181"/>
    <col min="6145" max="6145" width="13.375" style="181" customWidth="1"/>
    <col min="6146" max="6146" width="14.625" style="181" customWidth="1"/>
    <col min="6147" max="6147" width="8.375" style="181" customWidth="1"/>
    <col min="6148" max="6148" width="9.625" style="181"/>
    <col min="6149" max="6149" width="7.125" style="181" customWidth="1"/>
    <col min="6150" max="6150" width="10.875" style="181" customWidth="1"/>
    <col min="6151" max="6151" width="12.125" style="181" customWidth="1"/>
    <col min="6152" max="6152" width="13.375" style="181" customWidth="1"/>
    <col min="6153" max="6153" width="8.375" style="181" customWidth="1"/>
    <col min="6154" max="6154" width="9.625" style="181"/>
    <col min="6155" max="6155" width="7.125" style="181" customWidth="1"/>
    <col min="6156" max="6157" width="10.875" style="181" customWidth="1"/>
    <col min="6158" max="6158" width="12.125" style="181" customWidth="1"/>
    <col min="6159" max="6400" width="9.625" style="181"/>
    <col min="6401" max="6401" width="13.375" style="181" customWidth="1"/>
    <col min="6402" max="6402" width="14.625" style="181" customWidth="1"/>
    <col min="6403" max="6403" width="8.375" style="181" customWidth="1"/>
    <col min="6404" max="6404" width="9.625" style="181"/>
    <col min="6405" max="6405" width="7.125" style="181" customWidth="1"/>
    <col min="6406" max="6406" width="10.875" style="181" customWidth="1"/>
    <col min="6407" max="6407" width="12.125" style="181" customWidth="1"/>
    <col min="6408" max="6408" width="13.375" style="181" customWidth="1"/>
    <col min="6409" max="6409" width="8.375" style="181" customWidth="1"/>
    <col min="6410" max="6410" width="9.625" style="181"/>
    <col min="6411" max="6411" width="7.125" style="181" customWidth="1"/>
    <col min="6412" max="6413" width="10.875" style="181" customWidth="1"/>
    <col min="6414" max="6414" width="12.125" style="181" customWidth="1"/>
    <col min="6415" max="6656" width="9.625" style="181"/>
    <col min="6657" max="6657" width="13.375" style="181" customWidth="1"/>
    <col min="6658" max="6658" width="14.625" style="181" customWidth="1"/>
    <col min="6659" max="6659" width="8.375" style="181" customWidth="1"/>
    <col min="6660" max="6660" width="9.625" style="181"/>
    <col min="6661" max="6661" width="7.125" style="181" customWidth="1"/>
    <col min="6662" max="6662" width="10.875" style="181" customWidth="1"/>
    <col min="6663" max="6663" width="12.125" style="181" customWidth="1"/>
    <col min="6664" max="6664" width="13.375" style="181" customWidth="1"/>
    <col min="6665" max="6665" width="8.375" style="181" customWidth="1"/>
    <col min="6666" max="6666" width="9.625" style="181"/>
    <col min="6667" max="6667" width="7.125" style="181" customWidth="1"/>
    <col min="6668" max="6669" width="10.875" style="181" customWidth="1"/>
    <col min="6670" max="6670" width="12.125" style="181" customWidth="1"/>
    <col min="6671" max="6912" width="9.625" style="181"/>
    <col min="6913" max="6913" width="13.375" style="181" customWidth="1"/>
    <col min="6914" max="6914" width="14.625" style="181" customWidth="1"/>
    <col min="6915" max="6915" width="8.375" style="181" customWidth="1"/>
    <col min="6916" max="6916" width="9.625" style="181"/>
    <col min="6917" max="6917" width="7.125" style="181" customWidth="1"/>
    <col min="6918" max="6918" width="10.875" style="181" customWidth="1"/>
    <col min="6919" max="6919" width="12.125" style="181" customWidth="1"/>
    <col min="6920" max="6920" width="13.375" style="181" customWidth="1"/>
    <col min="6921" max="6921" width="8.375" style="181" customWidth="1"/>
    <col min="6922" max="6922" width="9.625" style="181"/>
    <col min="6923" max="6923" width="7.125" style="181" customWidth="1"/>
    <col min="6924" max="6925" width="10.875" style="181" customWidth="1"/>
    <col min="6926" max="6926" width="12.125" style="181" customWidth="1"/>
    <col min="6927" max="7168" width="9.625" style="181"/>
    <col min="7169" max="7169" width="13.375" style="181" customWidth="1"/>
    <col min="7170" max="7170" width="14.625" style="181" customWidth="1"/>
    <col min="7171" max="7171" width="8.375" style="181" customWidth="1"/>
    <col min="7172" max="7172" width="9.625" style="181"/>
    <col min="7173" max="7173" width="7.125" style="181" customWidth="1"/>
    <col min="7174" max="7174" width="10.875" style="181" customWidth="1"/>
    <col min="7175" max="7175" width="12.125" style="181" customWidth="1"/>
    <col min="7176" max="7176" width="13.375" style="181" customWidth="1"/>
    <col min="7177" max="7177" width="8.375" style="181" customWidth="1"/>
    <col min="7178" max="7178" width="9.625" style="181"/>
    <col min="7179" max="7179" width="7.125" style="181" customWidth="1"/>
    <col min="7180" max="7181" width="10.875" style="181" customWidth="1"/>
    <col min="7182" max="7182" width="12.125" style="181" customWidth="1"/>
    <col min="7183" max="7424" width="9.625" style="181"/>
    <col min="7425" max="7425" width="13.375" style="181" customWidth="1"/>
    <col min="7426" max="7426" width="14.625" style="181" customWidth="1"/>
    <col min="7427" max="7427" width="8.375" style="181" customWidth="1"/>
    <col min="7428" max="7428" width="9.625" style="181"/>
    <col min="7429" max="7429" width="7.125" style="181" customWidth="1"/>
    <col min="7430" max="7430" width="10.875" style="181" customWidth="1"/>
    <col min="7431" max="7431" width="12.125" style="181" customWidth="1"/>
    <col min="7432" max="7432" width="13.375" style="181" customWidth="1"/>
    <col min="7433" max="7433" width="8.375" style="181" customWidth="1"/>
    <col min="7434" max="7434" width="9.625" style="181"/>
    <col min="7435" max="7435" width="7.125" style="181" customWidth="1"/>
    <col min="7436" max="7437" width="10.875" style="181" customWidth="1"/>
    <col min="7438" max="7438" width="12.125" style="181" customWidth="1"/>
    <col min="7439" max="7680" width="9.625" style="181"/>
    <col min="7681" max="7681" width="13.375" style="181" customWidth="1"/>
    <col min="7682" max="7682" width="14.625" style="181" customWidth="1"/>
    <col min="7683" max="7683" width="8.375" style="181" customWidth="1"/>
    <col min="7684" max="7684" width="9.625" style="181"/>
    <col min="7685" max="7685" width="7.125" style="181" customWidth="1"/>
    <col min="7686" max="7686" width="10.875" style="181" customWidth="1"/>
    <col min="7687" max="7687" width="12.125" style="181" customWidth="1"/>
    <col min="7688" max="7688" width="13.375" style="181" customWidth="1"/>
    <col min="7689" max="7689" width="8.375" style="181" customWidth="1"/>
    <col min="7690" max="7690" width="9.625" style="181"/>
    <col min="7691" max="7691" width="7.125" style="181" customWidth="1"/>
    <col min="7692" max="7693" width="10.875" style="181" customWidth="1"/>
    <col min="7694" max="7694" width="12.125" style="181" customWidth="1"/>
    <col min="7695" max="7936" width="9.625" style="181"/>
    <col min="7937" max="7937" width="13.375" style="181" customWidth="1"/>
    <col min="7938" max="7938" width="14.625" style="181" customWidth="1"/>
    <col min="7939" max="7939" width="8.375" style="181" customWidth="1"/>
    <col min="7940" max="7940" width="9.625" style="181"/>
    <col min="7941" max="7941" width="7.125" style="181" customWidth="1"/>
    <col min="7942" max="7942" width="10.875" style="181" customWidth="1"/>
    <col min="7943" max="7943" width="12.125" style="181" customWidth="1"/>
    <col min="7944" max="7944" width="13.375" style="181" customWidth="1"/>
    <col min="7945" max="7945" width="8.375" style="181" customWidth="1"/>
    <col min="7946" max="7946" width="9.625" style="181"/>
    <col min="7947" max="7947" width="7.125" style="181" customWidth="1"/>
    <col min="7948" max="7949" width="10.875" style="181" customWidth="1"/>
    <col min="7950" max="7950" width="12.125" style="181" customWidth="1"/>
    <col min="7951" max="8192" width="9.625" style="181"/>
    <col min="8193" max="8193" width="13.375" style="181" customWidth="1"/>
    <col min="8194" max="8194" width="14.625" style="181" customWidth="1"/>
    <col min="8195" max="8195" width="8.375" style="181" customWidth="1"/>
    <col min="8196" max="8196" width="9.625" style="181"/>
    <col min="8197" max="8197" width="7.125" style="181" customWidth="1"/>
    <col min="8198" max="8198" width="10.875" style="181" customWidth="1"/>
    <col min="8199" max="8199" width="12.125" style="181" customWidth="1"/>
    <col min="8200" max="8200" width="13.375" style="181" customWidth="1"/>
    <col min="8201" max="8201" width="8.375" style="181" customWidth="1"/>
    <col min="8202" max="8202" width="9.625" style="181"/>
    <col min="8203" max="8203" width="7.125" style="181" customWidth="1"/>
    <col min="8204" max="8205" width="10.875" style="181" customWidth="1"/>
    <col min="8206" max="8206" width="12.125" style="181" customWidth="1"/>
    <col min="8207" max="8448" width="9.625" style="181"/>
    <col min="8449" max="8449" width="13.375" style="181" customWidth="1"/>
    <col min="8450" max="8450" width="14.625" style="181" customWidth="1"/>
    <col min="8451" max="8451" width="8.375" style="181" customWidth="1"/>
    <col min="8452" max="8452" width="9.625" style="181"/>
    <col min="8453" max="8453" width="7.125" style="181" customWidth="1"/>
    <col min="8454" max="8454" width="10.875" style="181" customWidth="1"/>
    <col min="8455" max="8455" width="12.125" style="181" customWidth="1"/>
    <col min="8456" max="8456" width="13.375" style="181" customWidth="1"/>
    <col min="8457" max="8457" width="8.375" style="181" customWidth="1"/>
    <col min="8458" max="8458" width="9.625" style="181"/>
    <col min="8459" max="8459" width="7.125" style="181" customWidth="1"/>
    <col min="8460" max="8461" width="10.875" style="181" customWidth="1"/>
    <col min="8462" max="8462" width="12.125" style="181" customWidth="1"/>
    <col min="8463" max="8704" width="9.625" style="181"/>
    <col min="8705" max="8705" width="13.375" style="181" customWidth="1"/>
    <col min="8706" max="8706" width="14.625" style="181" customWidth="1"/>
    <col min="8707" max="8707" width="8.375" style="181" customWidth="1"/>
    <col min="8708" max="8708" width="9.625" style="181"/>
    <col min="8709" max="8709" width="7.125" style="181" customWidth="1"/>
    <col min="8710" max="8710" width="10.875" style="181" customWidth="1"/>
    <col min="8711" max="8711" width="12.125" style="181" customWidth="1"/>
    <col min="8712" max="8712" width="13.375" style="181" customWidth="1"/>
    <col min="8713" max="8713" width="8.375" style="181" customWidth="1"/>
    <col min="8714" max="8714" width="9.625" style="181"/>
    <col min="8715" max="8715" width="7.125" style="181" customWidth="1"/>
    <col min="8716" max="8717" width="10.875" style="181" customWidth="1"/>
    <col min="8718" max="8718" width="12.125" style="181" customWidth="1"/>
    <col min="8719" max="8960" width="9.625" style="181"/>
    <col min="8961" max="8961" width="13.375" style="181" customWidth="1"/>
    <col min="8962" max="8962" width="14.625" style="181" customWidth="1"/>
    <col min="8963" max="8963" width="8.375" style="181" customWidth="1"/>
    <col min="8964" max="8964" width="9.625" style="181"/>
    <col min="8965" max="8965" width="7.125" style="181" customWidth="1"/>
    <col min="8966" max="8966" width="10.875" style="181" customWidth="1"/>
    <col min="8967" max="8967" width="12.125" style="181" customWidth="1"/>
    <col min="8968" max="8968" width="13.375" style="181" customWidth="1"/>
    <col min="8969" max="8969" width="8.375" style="181" customWidth="1"/>
    <col min="8970" max="8970" width="9.625" style="181"/>
    <col min="8971" max="8971" width="7.125" style="181" customWidth="1"/>
    <col min="8972" max="8973" width="10.875" style="181" customWidth="1"/>
    <col min="8974" max="8974" width="12.125" style="181" customWidth="1"/>
    <col min="8975" max="9216" width="9.625" style="181"/>
    <col min="9217" max="9217" width="13.375" style="181" customWidth="1"/>
    <col min="9218" max="9218" width="14.625" style="181" customWidth="1"/>
    <col min="9219" max="9219" width="8.375" style="181" customWidth="1"/>
    <col min="9220" max="9220" width="9.625" style="181"/>
    <col min="9221" max="9221" width="7.125" style="181" customWidth="1"/>
    <col min="9222" max="9222" width="10.875" style="181" customWidth="1"/>
    <col min="9223" max="9223" width="12.125" style="181" customWidth="1"/>
    <col min="9224" max="9224" width="13.375" style="181" customWidth="1"/>
    <col min="9225" max="9225" width="8.375" style="181" customWidth="1"/>
    <col min="9226" max="9226" width="9.625" style="181"/>
    <col min="9227" max="9227" width="7.125" style="181" customWidth="1"/>
    <col min="9228" max="9229" width="10.875" style="181" customWidth="1"/>
    <col min="9230" max="9230" width="12.125" style="181" customWidth="1"/>
    <col min="9231" max="9472" width="9.625" style="181"/>
    <col min="9473" max="9473" width="13.375" style="181" customWidth="1"/>
    <col min="9474" max="9474" width="14.625" style="181" customWidth="1"/>
    <col min="9475" max="9475" width="8.375" style="181" customWidth="1"/>
    <col min="9476" max="9476" width="9.625" style="181"/>
    <col min="9477" max="9477" width="7.125" style="181" customWidth="1"/>
    <col min="9478" max="9478" width="10.875" style="181" customWidth="1"/>
    <col min="9479" max="9479" width="12.125" style="181" customWidth="1"/>
    <col min="9480" max="9480" width="13.375" style="181" customWidth="1"/>
    <col min="9481" max="9481" width="8.375" style="181" customWidth="1"/>
    <col min="9482" max="9482" width="9.625" style="181"/>
    <col min="9483" max="9483" width="7.125" style="181" customWidth="1"/>
    <col min="9484" max="9485" width="10.875" style="181" customWidth="1"/>
    <col min="9486" max="9486" width="12.125" style="181" customWidth="1"/>
    <col min="9487" max="9728" width="9.625" style="181"/>
    <col min="9729" max="9729" width="13.375" style="181" customWidth="1"/>
    <col min="9730" max="9730" width="14.625" style="181" customWidth="1"/>
    <col min="9731" max="9731" width="8.375" style="181" customWidth="1"/>
    <col min="9732" max="9732" width="9.625" style="181"/>
    <col min="9733" max="9733" width="7.125" style="181" customWidth="1"/>
    <col min="9734" max="9734" width="10.875" style="181" customWidth="1"/>
    <col min="9735" max="9735" width="12.125" style="181" customWidth="1"/>
    <col min="9736" max="9736" width="13.375" style="181" customWidth="1"/>
    <col min="9737" max="9737" width="8.375" style="181" customWidth="1"/>
    <col min="9738" max="9738" width="9.625" style="181"/>
    <col min="9739" max="9739" width="7.125" style="181" customWidth="1"/>
    <col min="9740" max="9741" width="10.875" style="181" customWidth="1"/>
    <col min="9742" max="9742" width="12.125" style="181" customWidth="1"/>
    <col min="9743" max="9984" width="9.625" style="181"/>
    <col min="9985" max="9985" width="13.375" style="181" customWidth="1"/>
    <col min="9986" max="9986" width="14.625" style="181" customWidth="1"/>
    <col min="9987" max="9987" width="8.375" style="181" customWidth="1"/>
    <col min="9988" max="9988" width="9.625" style="181"/>
    <col min="9989" max="9989" width="7.125" style="181" customWidth="1"/>
    <col min="9990" max="9990" width="10.875" style="181" customWidth="1"/>
    <col min="9991" max="9991" width="12.125" style="181" customWidth="1"/>
    <col min="9992" max="9992" width="13.375" style="181" customWidth="1"/>
    <col min="9993" max="9993" width="8.375" style="181" customWidth="1"/>
    <col min="9994" max="9994" width="9.625" style="181"/>
    <col min="9995" max="9995" width="7.125" style="181" customWidth="1"/>
    <col min="9996" max="9997" width="10.875" style="181" customWidth="1"/>
    <col min="9998" max="9998" width="12.125" style="181" customWidth="1"/>
    <col min="9999" max="10240" width="9.625" style="181"/>
    <col min="10241" max="10241" width="13.375" style="181" customWidth="1"/>
    <col min="10242" max="10242" width="14.625" style="181" customWidth="1"/>
    <col min="10243" max="10243" width="8.375" style="181" customWidth="1"/>
    <col min="10244" max="10244" width="9.625" style="181"/>
    <col min="10245" max="10245" width="7.125" style="181" customWidth="1"/>
    <col min="10246" max="10246" width="10.875" style="181" customWidth="1"/>
    <col min="10247" max="10247" width="12.125" style="181" customWidth="1"/>
    <col min="10248" max="10248" width="13.375" style="181" customWidth="1"/>
    <col min="10249" max="10249" width="8.375" style="181" customWidth="1"/>
    <col min="10250" max="10250" width="9.625" style="181"/>
    <col min="10251" max="10251" width="7.125" style="181" customWidth="1"/>
    <col min="10252" max="10253" width="10.875" style="181" customWidth="1"/>
    <col min="10254" max="10254" width="12.125" style="181" customWidth="1"/>
    <col min="10255" max="10496" width="9.625" style="181"/>
    <col min="10497" max="10497" width="13.375" style="181" customWidth="1"/>
    <col min="10498" max="10498" width="14.625" style="181" customWidth="1"/>
    <col min="10499" max="10499" width="8.375" style="181" customWidth="1"/>
    <col min="10500" max="10500" width="9.625" style="181"/>
    <col min="10501" max="10501" width="7.125" style="181" customWidth="1"/>
    <col min="10502" max="10502" width="10.875" style="181" customWidth="1"/>
    <col min="10503" max="10503" width="12.125" style="181" customWidth="1"/>
    <col min="10504" max="10504" width="13.375" style="181" customWidth="1"/>
    <col min="10505" max="10505" width="8.375" style="181" customWidth="1"/>
    <col min="10506" max="10506" width="9.625" style="181"/>
    <col min="10507" max="10507" width="7.125" style="181" customWidth="1"/>
    <col min="10508" max="10509" width="10.875" style="181" customWidth="1"/>
    <col min="10510" max="10510" width="12.125" style="181" customWidth="1"/>
    <col min="10511" max="10752" width="9.625" style="181"/>
    <col min="10753" max="10753" width="13.375" style="181" customWidth="1"/>
    <col min="10754" max="10754" width="14.625" style="181" customWidth="1"/>
    <col min="10755" max="10755" width="8.375" style="181" customWidth="1"/>
    <col min="10756" max="10756" width="9.625" style="181"/>
    <col min="10757" max="10757" width="7.125" style="181" customWidth="1"/>
    <col min="10758" max="10758" width="10.875" style="181" customWidth="1"/>
    <col min="10759" max="10759" width="12.125" style="181" customWidth="1"/>
    <col min="10760" max="10760" width="13.375" style="181" customWidth="1"/>
    <col min="10761" max="10761" width="8.375" style="181" customWidth="1"/>
    <col min="10762" max="10762" width="9.625" style="181"/>
    <col min="10763" max="10763" width="7.125" style="181" customWidth="1"/>
    <col min="10764" max="10765" width="10.875" style="181" customWidth="1"/>
    <col min="10766" max="10766" width="12.125" style="181" customWidth="1"/>
    <col min="10767" max="11008" width="9.625" style="181"/>
    <col min="11009" max="11009" width="13.375" style="181" customWidth="1"/>
    <col min="11010" max="11010" width="14.625" style="181" customWidth="1"/>
    <col min="11011" max="11011" width="8.375" style="181" customWidth="1"/>
    <col min="11012" max="11012" width="9.625" style="181"/>
    <col min="11013" max="11013" width="7.125" style="181" customWidth="1"/>
    <col min="11014" max="11014" width="10.875" style="181" customWidth="1"/>
    <col min="11015" max="11015" width="12.125" style="181" customWidth="1"/>
    <col min="11016" max="11016" width="13.375" style="181" customWidth="1"/>
    <col min="11017" max="11017" width="8.375" style="181" customWidth="1"/>
    <col min="11018" max="11018" width="9.625" style="181"/>
    <col min="11019" max="11019" width="7.125" style="181" customWidth="1"/>
    <col min="11020" max="11021" width="10.875" style="181" customWidth="1"/>
    <col min="11022" max="11022" width="12.125" style="181" customWidth="1"/>
    <col min="11023" max="11264" width="9.625" style="181"/>
    <col min="11265" max="11265" width="13.375" style="181" customWidth="1"/>
    <col min="11266" max="11266" width="14.625" style="181" customWidth="1"/>
    <col min="11267" max="11267" width="8.375" style="181" customWidth="1"/>
    <col min="11268" max="11268" width="9.625" style="181"/>
    <col min="11269" max="11269" width="7.125" style="181" customWidth="1"/>
    <col min="11270" max="11270" width="10.875" style="181" customWidth="1"/>
    <col min="11271" max="11271" width="12.125" style="181" customWidth="1"/>
    <col min="11272" max="11272" width="13.375" style="181" customWidth="1"/>
    <col min="11273" max="11273" width="8.375" style="181" customWidth="1"/>
    <col min="11274" max="11274" width="9.625" style="181"/>
    <col min="11275" max="11275" width="7.125" style="181" customWidth="1"/>
    <col min="11276" max="11277" width="10.875" style="181" customWidth="1"/>
    <col min="11278" max="11278" width="12.125" style="181" customWidth="1"/>
    <col min="11279" max="11520" width="9.625" style="181"/>
    <col min="11521" max="11521" width="13.375" style="181" customWidth="1"/>
    <col min="11522" max="11522" width="14.625" style="181" customWidth="1"/>
    <col min="11523" max="11523" width="8.375" style="181" customWidth="1"/>
    <col min="11524" max="11524" width="9.625" style="181"/>
    <col min="11525" max="11525" width="7.125" style="181" customWidth="1"/>
    <col min="11526" max="11526" width="10.875" style="181" customWidth="1"/>
    <col min="11527" max="11527" width="12.125" style="181" customWidth="1"/>
    <col min="11528" max="11528" width="13.375" style="181" customWidth="1"/>
    <col min="11529" max="11529" width="8.375" style="181" customWidth="1"/>
    <col min="11530" max="11530" width="9.625" style="181"/>
    <col min="11531" max="11531" width="7.125" style="181" customWidth="1"/>
    <col min="11532" max="11533" width="10.875" style="181" customWidth="1"/>
    <col min="11534" max="11534" width="12.125" style="181" customWidth="1"/>
    <col min="11535" max="11776" width="9.625" style="181"/>
    <col min="11777" max="11777" width="13.375" style="181" customWidth="1"/>
    <col min="11778" max="11778" width="14.625" style="181" customWidth="1"/>
    <col min="11779" max="11779" width="8.375" style="181" customWidth="1"/>
    <col min="11780" max="11780" width="9.625" style="181"/>
    <col min="11781" max="11781" width="7.125" style="181" customWidth="1"/>
    <col min="11782" max="11782" width="10.875" style="181" customWidth="1"/>
    <col min="11783" max="11783" width="12.125" style="181" customWidth="1"/>
    <col min="11784" max="11784" width="13.375" style="181" customWidth="1"/>
    <col min="11785" max="11785" width="8.375" style="181" customWidth="1"/>
    <col min="11786" max="11786" width="9.625" style="181"/>
    <col min="11787" max="11787" width="7.125" style="181" customWidth="1"/>
    <col min="11788" max="11789" width="10.875" style="181" customWidth="1"/>
    <col min="11790" max="11790" width="12.125" style="181" customWidth="1"/>
    <col min="11791" max="12032" width="9.625" style="181"/>
    <col min="12033" max="12033" width="13.375" style="181" customWidth="1"/>
    <col min="12034" max="12034" width="14.625" style="181" customWidth="1"/>
    <col min="12035" max="12035" width="8.375" style="181" customWidth="1"/>
    <col min="12036" max="12036" width="9.625" style="181"/>
    <col min="12037" max="12037" width="7.125" style="181" customWidth="1"/>
    <col min="12038" max="12038" width="10.875" style="181" customWidth="1"/>
    <col min="12039" max="12039" width="12.125" style="181" customWidth="1"/>
    <col min="12040" max="12040" width="13.375" style="181" customWidth="1"/>
    <col min="12041" max="12041" width="8.375" style="181" customWidth="1"/>
    <col min="12042" max="12042" width="9.625" style="181"/>
    <col min="12043" max="12043" width="7.125" style="181" customWidth="1"/>
    <col min="12044" max="12045" width="10.875" style="181" customWidth="1"/>
    <col min="12046" max="12046" width="12.125" style="181" customWidth="1"/>
    <col min="12047" max="12288" width="9.625" style="181"/>
    <col min="12289" max="12289" width="13.375" style="181" customWidth="1"/>
    <col min="12290" max="12290" width="14.625" style="181" customWidth="1"/>
    <col min="12291" max="12291" width="8.375" style="181" customWidth="1"/>
    <col min="12292" max="12292" width="9.625" style="181"/>
    <col min="12293" max="12293" width="7.125" style="181" customWidth="1"/>
    <col min="12294" max="12294" width="10.875" style="181" customWidth="1"/>
    <col min="12295" max="12295" width="12.125" style="181" customWidth="1"/>
    <col min="12296" max="12296" width="13.375" style="181" customWidth="1"/>
    <col min="12297" max="12297" width="8.375" style="181" customWidth="1"/>
    <col min="12298" max="12298" width="9.625" style="181"/>
    <col min="12299" max="12299" width="7.125" style="181" customWidth="1"/>
    <col min="12300" max="12301" width="10.875" style="181" customWidth="1"/>
    <col min="12302" max="12302" width="12.125" style="181" customWidth="1"/>
    <col min="12303" max="12544" width="9.625" style="181"/>
    <col min="12545" max="12545" width="13.375" style="181" customWidth="1"/>
    <col min="12546" max="12546" width="14.625" style="181" customWidth="1"/>
    <col min="12547" max="12547" width="8.375" style="181" customWidth="1"/>
    <col min="12548" max="12548" width="9.625" style="181"/>
    <col min="12549" max="12549" width="7.125" style="181" customWidth="1"/>
    <col min="12550" max="12550" width="10.875" style="181" customWidth="1"/>
    <col min="12551" max="12551" width="12.125" style="181" customWidth="1"/>
    <col min="12552" max="12552" width="13.375" style="181" customWidth="1"/>
    <col min="12553" max="12553" width="8.375" style="181" customWidth="1"/>
    <col min="12554" max="12554" width="9.625" style="181"/>
    <col min="12555" max="12555" width="7.125" style="181" customWidth="1"/>
    <col min="12556" max="12557" width="10.875" style="181" customWidth="1"/>
    <col min="12558" max="12558" width="12.125" style="181" customWidth="1"/>
    <col min="12559" max="12800" width="9.625" style="181"/>
    <col min="12801" max="12801" width="13.375" style="181" customWidth="1"/>
    <col min="12802" max="12802" width="14.625" style="181" customWidth="1"/>
    <col min="12803" max="12803" width="8.375" style="181" customWidth="1"/>
    <col min="12804" max="12804" width="9.625" style="181"/>
    <col min="12805" max="12805" width="7.125" style="181" customWidth="1"/>
    <col min="12806" max="12806" width="10.875" style="181" customWidth="1"/>
    <col min="12807" max="12807" width="12.125" style="181" customWidth="1"/>
    <col min="12808" max="12808" width="13.375" style="181" customWidth="1"/>
    <col min="12809" max="12809" width="8.375" style="181" customWidth="1"/>
    <col min="12810" max="12810" width="9.625" style="181"/>
    <col min="12811" max="12811" width="7.125" style="181" customWidth="1"/>
    <col min="12812" max="12813" width="10.875" style="181" customWidth="1"/>
    <col min="12814" max="12814" width="12.125" style="181" customWidth="1"/>
    <col min="12815" max="13056" width="9.625" style="181"/>
    <col min="13057" max="13057" width="13.375" style="181" customWidth="1"/>
    <col min="13058" max="13058" width="14.625" style="181" customWidth="1"/>
    <col min="13059" max="13059" width="8.375" style="181" customWidth="1"/>
    <col min="13060" max="13060" width="9.625" style="181"/>
    <col min="13061" max="13061" width="7.125" style="181" customWidth="1"/>
    <col min="13062" max="13062" width="10.875" style="181" customWidth="1"/>
    <col min="13063" max="13063" width="12.125" style="181" customWidth="1"/>
    <col min="13064" max="13064" width="13.375" style="181" customWidth="1"/>
    <col min="13065" max="13065" width="8.375" style="181" customWidth="1"/>
    <col min="13066" max="13066" width="9.625" style="181"/>
    <col min="13067" max="13067" width="7.125" style="181" customWidth="1"/>
    <col min="13068" max="13069" width="10.875" style="181" customWidth="1"/>
    <col min="13070" max="13070" width="12.125" style="181" customWidth="1"/>
    <col min="13071" max="13312" width="9.625" style="181"/>
    <col min="13313" max="13313" width="13.375" style="181" customWidth="1"/>
    <col min="13314" max="13314" width="14.625" style="181" customWidth="1"/>
    <col min="13315" max="13315" width="8.375" style="181" customWidth="1"/>
    <col min="13316" max="13316" width="9.625" style="181"/>
    <col min="13317" max="13317" width="7.125" style="181" customWidth="1"/>
    <col min="13318" max="13318" width="10.875" style="181" customWidth="1"/>
    <col min="13319" max="13319" width="12.125" style="181" customWidth="1"/>
    <col min="13320" max="13320" width="13.375" style="181" customWidth="1"/>
    <col min="13321" max="13321" width="8.375" style="181" customWidth="1"/>
    <col min="13322" max="13322" width="9.625" style="181"/>
    <col min="13323" max="13323" width="7.125" style="181" customWidth="1"/>
    <col min="13324" max="13325" width="10.875" style="181" customWidth="1"/>
    <col min="13326" max="13326" width="12.125" style="181" customWidth="1"/>
    <col min="13327" max="13568" width="9.625" style="181"/>
    <col min="13569" max="13569" width="13.375" style="181" customWidth="1"/>
    <col min="13570" max="13570" width="14.625" style="181" customWidth="1"/>
    <col min="13571" max="13571" width="8.375" style="181" customWidth="1"/>
    <col min="13572" max="13572" width="9.625" style="181"/>
    <col min="13573" max="13573" width="7.125" style="181" customWidth="1"/>
    <col min="13574" max="13574" width="10.875" style="181" customWidth="1"/>
    <col min="13575" max="13575" width="12.125" style="181" customWidth="1"/>
    <col min="13576" max="13576" width="13.375" style="181" customWidth="1"/>
    <col min="13577" max="13577" width="8.375" style="181" customWidth="1"/>
    <col min="13578" max="13578" width="9.625" style="181"/>
    <col min="13579" max="13579" width="7.125" style="181" customWidth="1"/>
    <col min="13580" max="13581" width="10.875" style="181" customWidth="1"/>
    <col min="13582" max="13582" width="12.125" style="181" customWidth="1"/>
    <col min="13583" max="13824" width="9.625" style="181"/>
    <col min="13825" max="13825" width="13.375" style="181" customWidth="1"/>
    <col min="13826" max="13826" width="14.625" style="181" customWidth="1"/>
    <col min="13827" max="13827" width="8.375" style="181" customWidth="1"/>
    <col min="13828" max="13828" width="9.625" style="181"/>
    <col min="13829" max="13829" width="7.125" style="181" customWidth="1"/>
    <col min="13830" max="13830" width="10.875" style="181" customWidth="1"/>
    <col min="13831" max="13831" width="12.125" style="181" customWidth="1"/>
    <col min="13832" max="13832" width="13.375" style="181" customWidth="1"/>
    <col min="13833" max="13833" width="8.375" style="181" customWidth="1"/>
    <col min="13834" max="13834" width="9.625" style="181"/>
    <col min="13835" max="13835" width="7.125" style="181" customWidth="1"/>
    <col min="13836" max="13837" width="10.875" style="181" customWidth="1"/>
    <col min="13838" max="13838" width="12.125" style="181" customWidth="1"/>
    <col min="13839" max="14080" width="9.625" style="181"/>
    <col min="14081" max="14081" width="13.375" style="181" customWidth="1"/>
    <col min="14082" max="14082" width="14.625" style="181" customWidth="1"/>
    <col min="14083" max="14083" width="8.375" style="181" customWidth="1"/>
    <col min="14084" max="14084" width="9.625" style="181"/>
    <col min="14085" max="14085" width="7.125" style="181" customWidth="1"/>
    <col min="14086" max="14086" width="10.875" style="181" customWidth="1"/>
    <col min="14087" max="14087" width="12.125" style="181" customWidth="1"/>
    <col min="14088" max="14088" width="13.375" style="181" customWidth="1"/>
    <col min="14089" max="14089" width="8.375" style="181" customWidth="1"/>
    <col min="14090" max="14090" width="9.625" style="181"/>
    <col min="14091" max="14091" width="7.125" style="181" customWidth="1"/>
    <col min="14092" max="14093" width="10.875" style="181" customWidth="1"/>
    <col min="14094" max="14094" width="12.125" style="181" customWidth="1"/>
    <col min="14095" max="14336" width="9.625" style="181"/>
    <col min="14337" max="14337" width="13.375" style="181" customWidth="1"/>
    <col min="14338" max="14338" width="14.625" style="181" customWidth="1"/>
    <col min="14339" max="14339" width="8.375" style="181" customWidth="1"/>
    <col min="14340" max="14340" width="9.625" style="181"/>
    <col min="14341" max="14341" width="7.125" style="181" customWidth="1"/>
    <col min="14342" max="14342" width="10.875" style="181" customWidth="1"/>
    <col min="14343" max="14343" width="12.125" style="181" customWidth="1"/>
    <col min="14344" max="14344" width="13.375" style="181" customWidth="1"/>
    <col min="14345" max="14345" width="8.375" style="181" customWidth="1"/>
    <col min="14346" max="14346" width="9.625" style="181"/>
    <col min="14347" max="14347" width="7.125" style="181" customWidth="1"/>
    <col min="14348" max="14349" width="10.875" style="181" customWidth="1"/>
    <col min="14350" max="14350" width="12.125" style="181" customWidth="1"/>
    <col min="14351" max="14592" width="9.625" style="181"/>
    <col min="14593" max="14593" width="13.375" style="181" customWidth="1"/>
    <col min="14594" max="14594" width="14.625" style="181" customWidth="1"/>
    <col min="14595" max="14595" width="8.375" style="181" customWidth="1"/>
    <col min="14596" max="14596" width="9.625" style="181"/>
    <col min="14597" max="14597" width="7.125" style="181" customWidth="1"/>
    <col min="14598" max="14598" width="10.875" style="181" customWidth="1"/>
    <col min="14599" max="14599" width="12.125" style="181" customWidth="1"/>
    <col min="14600" max="14600" width="13.375" style="181" customWidth="1"/>
    <col min="14601" max="14601" width="8.375" style="181" customWidth="1"/>
    <col min="14602" max="14602" width="9.625" style="181"/>
    <col min="14603" max="14603" width="7.125" style="181" customWidth="1"/>
    <col min="14604" max="14605" width="10.875" style="181" customWidth="1"/>
    <col min="14606" max="14606" width="12.125" style="181" customWidth="1"/>
    <col min="14607" max="14848" width="9.625" style="181"/>
    <col min="14849" max="14849" width="13.375" style="181" customWidth="1"/>
    <col min="14850" max="14850" width="14.625" style="181" customWidth="1"/>
    <col min="14851" max="14851" width="8.375" style="181" customWidth="1"/>
    <col min="14852" max="14852" width="9.625" style="181"/>
    <col min="14853" max="14853" width="7.125" style="181" customWidth="1"/>
    <col min="14854" max="14854" width="10.875" style="181" customWidth="1"/>
    <col min="14855" max="14855" width="12.125" style="181" customWidth="1"/>
    <col min="14856" max="14856" width="13.375" style="181" customWidth="1"/>
    <col min="14857" max="14857" width="8.375" style="181" customWidth="1"/>
    <col min="14858" max="14858" width="9.625" style="181"/>
    <col min="14859" max="14859" width="7.125" style="181" customWidth="1"/>
    <col min="14860" max="14861" width="10.875" style="181" customWidth="1"/>
    <col min="14862" max="14862" width="12.125" style="181" customWidth="1"/>
    <col min="14863" max="15104" width="9.625" style="181"/>
    <col min="15105" max="15105" width="13.375" style="181" customWidth="1"/>
    <col min="15106" max="15106" width="14.625" style="181" customWidth="1"/>
    <col min="15107" max="15107" width="8.375" style="181" customWidth="1"/>
    <col min="15108" max="15108" width="9.625" style="181"/>
    <col min="15109" max="15109" width="7.125" style="181" customWidth="1"/>
    <col min="15110" max="15110" width="10.875" style="181" customWidth="1"/>
    <col min="15111" max="15111" width="12.125" style="181" customWidth="1"/>
    <col min="15112" max="15112" width="13.375" style="181" customWidth="1"/>
    <col min="15113" max="15113" width="8.375" style="181" customWidth="1"/>
    <col min="15114" max="15114" width="9.625" style="181"/>
    <col min="15115" max="15115" width="7.125" style="181" customWidth="1"/>
    <col min="15116" max="15117" width="10.875" style="181" customWidth="1"/>
    <col min="15118" max="15118" width="12.125" style="181" customWidth="1"/>
    <col min="15119" max="15360" width="9.625" style="181"/>
    <col min="15361" max="15361" width="13.375" style="181" customWidth="1"/>
    <col min="15362" max="15362" width="14.625" style="181" customWidth="1"/>
    <col min="15363" max="15363" width="8.375" style="181" customWidth="1"/>
    <col min="15364" max="15364" width="9.625" style="181"/>
    <col min="15365" max="15365" width="7.125" style="181" customWidth="1"/>
    <col min="15366" max="15366" width="10.875" style="181" customWidth="1"/>
    <col min="15367" max="15367" width="12.125" style="181" customWidth="1"/>
    <col min="15368" max="15368" width="13.375" style="181" customWidth="1"/>
    <col min="15369" max="15369" width="8.375" style="181" customWidth="1"/>
    <col min="15370" max="15370" width="9.625" style="181"/>
    <col min="15371" max="15371" width="7.125" style="181" customWidth="1"/>
    <col min="15372" max="15373" width="10.875" style="181" customWidth="1"/>
    <col min="15374" max="15374" width="12.125" style="181" customWidth="1"/>
    <col min="15375" max="15616" width="9.625" style="181"/>
    <col min="15617" max="15617" width="13.375" style="181" customWidth="1"/>
    <col min="15618" max="15618" width="14.625" style="181" customWidth="1"/>
    <col min="15619" max="15619" width="8.375" style="181" customWidth="1"/>
    <col min="15620" max="15620" width="9.625" style="181"/>
    <col min="15621" max="15621" width="7.125" style="181" customWidth="1"/>
    <col min="15622" max="15622" width="10.875" style="181" customWidth="1"/>
    <col min="15623" max="15623" width="12.125" style="181" customWidth="1"/>
    <col min="15624" max="15624" width="13.375" style="181" customWidth="1"/>
    <col min="15625" max="15625" width="8.375" style="181" customWidth="1"/>
    <col min="15626" max="15626" width="9.625" style="181"/>
    <col min="15627" max="15627" width="7.125" style="181" customWidth="1"/>
    <col min="15628" max="15629" width="10.875" style="181" customWidth="1"/>
    <col min="15630" max="15630" width="12.125" style="181" customWidth="1"/>
    <col min="15631" max="15872" width="9.625" style="181"/>
    <col min="15873" max="15873" width="13.375" style="181" customWidth="1"/>
    <col min="15874" max="15874" width="14.625" style="181" customWidth="1"/>
    <col min="15875" max="15875" width="8.375" style="181" customWidth="1"/>
    <col min="15876" max="15876" width="9.625" style="181"/>
    <col min="15877" max="15877" width="7.125" style="181" customWidth="1"/>
    <col min="15878" max="15878" width="10.875" style="181" customWidth="1"/>
    <col min="15879" max="15879" width="12.125" style="181" customWidth="1"/>
    <col min="15880" max="15880" width="13.375" style="181" customWidth="1"/>
    <col min="15881" max="15881" width="8.375" style="181" customWidth="1"/>
    <col min="15882" max="15882" width="9.625" style="181"/>
    <col min="15883" max="15883" width="7.125" style="181" customWidth="1"/>
    <col min="15884" max="15885" width="10.875" style="181" customWidth="1"/>
    <col min="15886" max="15886" width="12.125" style="181" customWidth="1"/>
    <col min="15887" max="16128" width="9.625" style="181"/>
    <col min="16129" max="16129" width="13.375" style="181" customWidth="1"/>
    <col min="16130" max="16130" width="14.625" style="181" customWidth="1"/>
    <col min="16131" max="16131" width="8.375" style="181" customWidth="1"/>
    <col min="16132" max="16132" width="9.625" style="181"/>
    <col min="16133" max="16133" width="7.125" style="181" customWidth="1"/>
    <col min="16134" max="16134" width="10.875" style="181" customWidth="1"/>
    <col min="16135" max="16135" width="12.125" style="181" customWidth="1"/>
    <col min="16136" max="16136" width="13.375" style="181" customWidth="1"/>
    <col min="16137" max="16137" width="8.375" style="181" customWidth="1"/>
    <col min="16138" max="16138" width="9.625" style="181"/>
    <col min="16139" max="16139" width="7.125" style="181" customWidth="1"/>
    <col min="16140" max="16141" width="10.875" style="181" customWidth="1"/>
    <col min="16142" max="16142" width="12.125" style="181" customWidth="1"/>
    <col min="16143" max="16384" width="9.625" style="181"/>
  </cols>
  <sheetData>
    <row r="1" spans="1:14" x14ac:dyDescent="0.2">
      <c r="A1" s="180"/>
    </row>
    <row r="6" spans="1:14" x14ac:dyDescent="0.2">
      <c r="D6" s="182" t="s">
        <v>682</v>
      </c>
    </row>
    <row r="7" spans="1:14" x14ac:dyDescent="0.2">
      <c r="G7" s="245" t="s">
        <v>683</v>
      </c>
    </row>
    <row r="8" spans="1:14" x14ac:dyDescent="0.2">
      <c r="C8" s="180" t="s">
        <v>684</v>
      </c>
    </row>
    <row r="9" spans="1:14" ht="18" thickBot="1" x14ac:dyDescent="0.25">
      <c r="B9" s="183"/>
      <c r="C9" s="185" t="s">
        <v>685</v>
      </c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</row>
    <row r="10" spans="1:14" x14ac:dyDescent="0.2">
      <c r="C10" s="186"/>
      <c r="I10" s="186"/>
    </row>
    <row r="11" spans="1:14" x14ac:dyDescent="0.2">
      <c r="C11" s="190"/>
      <c r="D11" s="188"/>
      <c r="E11" s="188"/>
      <c r="F11" s="246" t="s">
        <v>26</v>
      </c>
      <c r="G11" s="188"/>
      <c r="H11" s="188"/>
      <c r="I11" s="190"/>
      <c r="J11" s="188"/>
      <c r="K11" s="188"/>
      <c r="L11" s="246" t="s">
        <v>43</v>
      </c>
      <c r="M11" s="188"/>
      <c r="N11" s="188"/>
    </row>
    <row r="12" spans="1:14" x14ac:dyDescent="0.2">
      <c r="C12" s="186"/>
      <c r="D12" s="189" t="s">
        <v>686</v>
      </c>
      <c r="E12" s="188"/>
      <c r="F12" s="187" t="s">
        <v>687</v>
      </c>
      <c r="G12" s="188"/>
      <c r="H12" s="187" t="s">
        <v>688</v>
      </c>
      <c r="I12" s="186"/>
      <c r="J12" s="189" t="s">
        <v>686</v>
      </c>
      <c r="K12" s="188"/>
      <c r="L12" s="187" t="s">
        <v>687</v>
      </c>
      <c r="M12" s="188"/>
      <c r="N12" s="187" t="s">
        <v>688</v>
      </c>
    </row>
    <row r="13" spans="1:14" x14ac:dyDescent="0.2">
      <c r="B13" s="180" t="s">
        <v>689</v>
      </c>
      <c r="C13" s="187" t="s">
        <v>690</v>
      </c>
      <c r="D13" s="186"/>
      <c r="E13" s="186"/>
      <c r="F13" s="187" t="s">
        <v>691</v>
      </c>
      <c r="G13" s="187" t="s">
        <v>692</v>
      </c>
      <c r="H13" s="187" t="s">
        <v>693</v>
      </c>
      <c r="I13" s="187" t="s">
        <v>690</v>
      </c>
      <c r="J13" s="186"/>
      <c r="K13" s="186"/>
      <c r="L13" s="187" t="s">
        <v>691</v>
      </c>
      <c r="M13" s="187" t="s">
        <v>692</v>
      </c>
      <c r="N13" s="187" t="s">
        <v>693</v>
      </c>
    </row>
    <row r="14" spans="1:14" x14ac:dyDescent="0.2">
      <c r="B14" s="247" t="s">
        <v>694</v>
      </c>
      <c r="C14" s="189" t="s">
        <v>695</v>
      </c>
      <c r="D14" s="189" t="s">
        <v>696</v>
      </c>
      <c r="E14" s="189" t="s">
        <v>697</v>
      </c>
      <c r="F14" s="189" t="s">
        <v>698</v>
      </c>
      <c r="G14" s="189" t="s">
        <v>699</v>
      </c>
      <c r="H14" s="189" t="s">
        <v>698</v>
      </c>
      <c r="I14" s="189" t="s">
        <v>695</v>
      </c>
      <c r="J14" s="189" t="s">
        <v>696</v>
      </c>
      <c r="K14" s="189" t="s">
        <v>697</v>
      </c>
      <c r="L14" s="189" t="s">
        <v>698</v>
      </c>
      <c r="M14" s="189" t="s">
        <v>699</v>
      </c>
      <c r="N14" s="189" t="s">
        <v>698</v>
      </c>
    </row>
    <row r="15" spans="1:14" x14ac:dyDescent="0.2">
      <c r="C15" s="194" t="s">
        <v>700</v>
      </c>
      <c r="D15" s="248" t="s">
        <v>701</v>
      </c>
      <c r="E15" s="195" t="s">
        <v>701</v>
      </c>
      <c r="F15" s="195" t="s">
        <v>702</v>
      </c>
      <c r="G15" s="195" t="s">
        <v>702</v>
      </c>
      <c r="H15" s="195" t="s">
        <v>702</v>
      </c>
      <c r="I15" s="195" t="s">
        <v>700</v>
      </c>
      <c r="J15" s="195" t="s">
        <v>701</v>
      </c>
      <c r="K15" s="195" t="s">
        <v>701</v>
      </c>
      <c r="L15" s="195" t="s">
        <v>702</v>
      </c>
      <c r="M15" s="195" t="s">
        <v>702</v>
      </c>
      <c r="N15" s="195" t="s">
        <v>702</v>
      </c>
    </row>
    <row r="16" spans="1:14" x14ac:dyDescent="0.2">
      <c r="C16" s="186"/>
      <c r="D16" s="249"/>
      <c r="H16" s="182" t="s">
        <v>703</v>
      </c>
    </row>
    <row r="17" spans="1:14" x14ac:dyDescent="0.2">
      <c r="B17" s="182" t="s">
        <v>704</v>
      </c>
      <c r="C17" s="250">
        <v>13.4</v>
      </c>
      <c r="D17" s="251">
        <v>171</v>
      </c>
      <c r="E17" s="252">
        <v>16</v>
      </c>
      <c r="F17" s="253">
        <v>340.2</v>
      </c>
      <c r="G17" s="253">
        <v>309</v>
      </c>
      <c r="H17" s="254">
        <v>969.5</v>
      </c>
      <c r="I17" s="238">
        <v>8.1</v>
      </c>
      <c r="J17" s="255">
        <v>166</v>
      </c>
      <c r="K17" s="255">
        <v>7</v>
      </c>
      <c r="L17" s="238">
        <v>223.3</v>
      </c>
      <c r="M17" s="238">
        <v>210.6</v>
      </c>
      <c r="N17" s="238">
        <v>612.29999999999995</v>
      </c>
    </row>
    <row r="18" spans="1:14" x14ac:dyDescent="0.2">
      <c r="C18" s="232"/>
      <c r="D18" s="256"/>
      <c r="E18" s="257"/>
      <c r="F18" s="203"/>
      <c r="G18" s="203"/>
      <c r="H18" s="203"/>
      <c r="I18" s="203"/>
      <c r="J18" s="257"/>
      <c r="K18" s="257"/>
      <c r="L18" s="203"/>
      <c r="M18" s="203"/>
      <c r="N18" s="203"/>
    </row>
    <row r="19" spans="1:14" x14ac:dyDescent="0.2">
      <c r="B19" s="180" t="s">
        <v>705</v>
      </c>
      <c r="C19" s="232">
        <v>0.5</v>
      </c>
      <c r="D19" s="256">
        <v>173</v>
      </c>
      <c r="E19" s="257">
        <v>9</v>
      </c>
      <c r="F19" s="203">
        <v>136.6</v>
      </c>
      <c r="G19" s="203">
        <v>128.80000000000001</v>
      </c>
      <c r="H19" s="203">
        <v>0</v>
      </c>
      <c r="I19" s="192" t="s">
        <v>570</v>
      </c>
      <c r="J19" s="258" t="s">
        <v>570</v>
      </c>
      <c r="K19" s="258" t="s">
        <v>570</v>
      </c>
      <c r="L19" s="192" t="s">
        <v>570</v>
      </c>
      <c r="M19" s="258" t="s">
        <v>570</v>
      </c>
      <c r="N19" s="258" t="s">
        <v>570</v>
      </c>
    </row>
    <row r="20" spans="1:14" x14ac:dyDescent="0.2">
      <c r="B20" s="180" t="s">
        <v>706</v>
      </c>
      <c r="C20" s="232">
        <v>0.9</v>
      </c>
      <c r="D20" s="256">
        <v>173</v>
      </c>
      <c r="E20" s="257">
        <v>23</v>
      </c>
      <c r="F20" s="203">
        <v>197</v>
      </c>
      <c r="G20" s="203">
        <v>166.5</v>
      </c>
      <c r="H20" s="203">
        <v>117.3</v>
      </c>
      <c r="I20" s="203">
        <v>1</v>
      </c>
      <c r="J20" s="257">
        <v>169</v>
      </c>
      <c r="K20" s="257">
        <v>8</v>
      </c>
      <c r="L20" s="203">
        <v>163.4</v>
      </c>
      <c r="M20" s="203">
        <v>155</v>
      </c>
      <c r="N20" s="203">
        <v>162.69999999999999</v>
      </c>
    </row>
    <row r="21" spans="1:14" x14ac:dyDescent="0.2">
      <c r="B21" s="180" t="s">
        <v>707</v>
      </c>
      <c r="C21" s="232">
        <v>2.7</v>
      </c>
      <c r="D21" s="256">
        <v>173</v>
      </c>
      <c r="E21" s="257">
        <v>22</v>
      </c>
      <c r="F21" s="203">
        <v>221.5</v>
      </c>
      <c r="G21" s="203">
        <v>189.6</v>
      </c>
      <c r="H21" s="203">
        <v>389.1</v>
      </c>
      <c r="I21" s="203">
        <v>2.2999999999999998</v>
      </c>
      <c r="J21" s="257">
        <v>167</v>
      </c>
      <c r="K21" s="257">
        <v>9</v>
      </c>
      <c r="L21" s="203">
        <v>186.1</v>
      </c>
      <c r="M21" s="203">
        <v>170.2</v>
      </c>
      <c r="N21" s="203">
        <v>370.2</v>
      </c>
    </row>
    <row r="22" spans="1:14" x14ac:dyDescent="0.2">
      <c r="B22" s="180" t="s">
        <v>708</v>
      </c>
      <c r="C22" s="232">
        <v>5.6</v>
      </c>
      <c r="D22" s="256">
        <v>172</v>
      </c>
      <c r="E22" s="257">
        <v>19</v>
      </c>
      <c r="F22" s="203">
        <v>264</v>
      </c>
      <c r="G22" s="203">
        <v>233.7</v>
      </c>
      <c r="H22" s="203">
        <v>678.9</v>
      </c>
      <c r="I22" s="203">
        <v>5.0999999999999996</v>
      </c>
      <c r="J22" s="257">
        <v>165</v>
      </c>
      <c r="K22" s="257">
        <v>9</v>
      </c>
      <c r="L22" s="203">
        <v>205.2</v>
      </c>
      <c r="M22" s="203">
        <v>189.2</v>
      </c>
      <c r="N22" s="203">
        <v>629.5</v>
      </c>
    </row>
    <row r="23" spans="1:14" x14ac:dyDescent="0.2">
      <c r="C23" s="186"/>
      <c r="D23" s="249"/>
      <c r="I23" s="203"/>
      <c r="J23" s="257"/>
      <c r="K23" s="257"/>
      <c r="L23" s="203"/>
      <c r="M23" s="203"/>
      <c r="N23" s="203"/>
    </row>
    <row r="24" spans="1:14" x14ac:dyDescent="0.2">
      <c r="A24" s="208"/>
      <c r="B24" s="180" t="s">
        <v>709</v>
      </c>
      <c r="C24" s="232">
        <v>8.6999999999999993</v>
      </c>
      <c r="D24" s="256">
        <v>172</v>
      </c>
      <c r="E24" s="257">
        <v>21</v>
      </c>
      <c r="F24" s="203">
        <v>310.5</v>
      </c>
      <c r="G24" s="203">
        <v>275.7</v>
      </c>
      <c r="H24" s="203">
        <v>846.2</v>
      </c>
      <c r="I24" s="203">
        <v>6.8</v>
      </c>
      <c r="J24" s="257">
        <v>165</v>
      </c>
      <c r="K24" s="257">
        <v>8</v>
      </c>
      <c r="L24" s="203">
        <v>232.1</v>
      </c>
      <c r="M24" s="203">
        <v>216.5</v>
      </c>
      <c r="N24" s="203">
        <v>616.1</v>
      </c>
    </row>
    <row r="25" spans="1:14" x14ac:dyDescent="0.2">
      <c r="A25" s="208"/>
      <c r="B25" s="180" t="s">
        <v>710</v>
      </c>
      <c r="C25" s="232">
        <v>12.3</v>
      </c>
      <c r="D25" s="256">
        <v>172</v>
      </c>
      <c r="E25" s="257">
        <v>18</v>
      </c>
      <c r="F25" s="203">
        <v>352.3</v>
      </c>
      <c r="G25" s="203">
        <v>316</v>
      </c>
      <c r="H25" s="203">
        <v>1081.5</v>
      </c>
      <c r="I25" s="203">
        <v>8.9</v>
      </c>
      <c r="J25" s="257">
        <v>166</v>
      </c>
      <c r="K25" s="257">
        <v>4</v>
      </c>
      <c r="L25" s="203">
        <v>232.7</v>
      </c>
      <c r="M25" s="203">
        <v>222.2</v>
      </c>
      <c r="N25" s="203">
        <v>656.6</v>
      </c>
    </row>
    <row r="26" spans="1:14" x14ac:dyDescent="0.2">
      <c r="A26" s="208"/>
      <c r="B26" s="180" t="s">
        <v>711</v>
      </c>
      <c r="C26" s="232">
        <v>15.2</v>
      </c>
      <c r="D26" s="256">
        <v>170</v>
      </c>
      <c r="E26" s="257">
        <v>14</v>
      </c>
      <c r="F26" s="203">
        <v>395.4</v>
      </c>
      <c r="G26" s="203">
        <v>362.1</v>
      </c>
      <c r="H26" s="203">
        <v>1194.0999999999999</v>
      </c>
      <c r="I26" s="203">
        <v>9.6999999999999993</v>
      </c>
      <c r="J26" s="257">
        <v>162</v>
      </c>
      <c r="K26" s="257">
        <v>5</v>
      </c>
      <c r="L26" s="203">
        <v>255.3</v>
      </c>
      <c r="M26" s="203">
        <v>244.5</v>
      </c>
      <c r="N26" s="203">
        <v>819.9</v>
      </c>
    </row>
    <row r="27" spans="1:14" x14ac:dyDescent="0.2">
      <c r="A27" s="208"/>
      <c r="B27" s="180" t="s">
        <v>712</v>
      </c>
      <c r="C27" s="232">
        <v>19.100000000000001</v>
      </c>
      <c r="D27" s="256">
        <v>168</v>
      </c>
      <c r="E27" s="257">
        <v>12</v>
      </c>
      <c r="F27" s="203">
        <v>414.8</v>
      </c>
      <c r="G27" s="203">
        <v>383.8</v>
      </c>
      <c r="H27" s="203">
        <v>1357.9</v>
      </c>
      <c r="I27" s="203">
        <v>10.6</v>
      </c>
      <c r="J27" s="257">
        <v>166</v>
      </c>
      <c r="K27" s="257">
        <v>6</v>
      </c>
      <c r="L27" s="203">
        <v>271.89999999999998</v>
      </c>
      <c r="M27" s="203">
        <v>259.39999999999998</v>
      </c>
      <c r="N27" s="203">
        <v>821.6</v>
      </c>
    </row>
    <row r="28" spans="1:14" x14ac:dyDescent="0.2">
      <c r="C28" s="186"/>
      <c r="D28" s="249"/>
      <c r="I28" s="203"/>
      <c r="J28" s="257"/>
      <c r="K28" s="257"/>
      <c r="L28" s="203"/>
      <c r="M28" s="203"/>
      <c r="N28" s="203"/>
    </row>
    <row r="29" spans="1:14" x14ac:dyDescent="0.2">
      <c r="A29" s="208"/>
      <c r="B29" s="180" t="s">
        <v>713</v>
      </c>
      <c r="C29" s="232">
        <v>22.4</v>
      </c>
      <c r="D29" s="256">
        <v>170</v>
      </c>
      <c r="E29" s="257">
        <v>12</v>
      </c>
      <c r="F29" s="203">
        <v>398.6</v>
      </c>
      <c r="G29" s="203">
        <v>367.8</v>
      </c>
      <c r="H29" s="203">
        <v>1266.9000000000001</v>
      </c>
      <c r="I29" s="203">
        <v>12.6</v>
      </c>
      <c r="J29" s="257">
        <v>168</v>
      </c>
      <c r="K29" s="257">
        <v>4</v>
      </c>
      <c r="L29" s="203">
        <v>230.1</v>
      </c>
      <c r="M29" s="203">
        <v>222.1</v>
      </c>
      <c r="N29" s="203">
        <v>697.2</v>
      </c>
    </row>
    <row r="30" spans="1:14" x14ac:dyDescent="0.2">
      <c r="A30" s="208"/>
      <c r="B30" s="180" t="s">
        <v>714</v>
      </c>
      <c r="C30" s="232">
        <v>22.5</v>
      </c>
      <c r="D30" s="256">
        <v>170</v>
      </c>
      <c r="E30" s="257">
        <v>10</v>
      </c>
      <c r="F30" s="203">
        <v>375.4</v>
      </c>
      <c r="G30" s="203">
        <v>350.8</v>
      </c>
      <c r="H30" s="203">
        <v>965</v>
      </c>
      <c r="I30" s="203">
        <v>14.3</v>
      </c>
      <c r="J30" s="257">
        <v>171</v>
      </c>
      <c r="K30" s="257">
        <v>6</v>
      </c>
      <c r="L30" s="203">
        <v>228.7</v>
      </c>
      <c r="M30" s="203">
        <v>219.6</v>
      </c>
      <c r="N30" s="203">
        <v>581.4</v>
      </c>
    </row>
    <row r="31" spans="1:14" x14ac:dyDescent="0.2">
      <c r="A31" s="208"/>
      <c r="B31" s="180" t="s">
        <v>715</v>
      </c>
      <c r="C31" s="232">
        <v>16.899999999999999</v>
      </c>
      <c r="D31" s="256">
        <v>169</v>
      </c>
      <c r="E31" s="257">
        <v>8</v>
      </c>
      <c r="F31" s="203">
        <v>284.89999999999998</v>
      </c>
      <c r="G31" s="203">
        <v>270.8</v>
      </c>
      <c r="H31" s="203">
        <v>587.20000000000005</v>
      </c>
      <c r="I31" s="203">
        <v>18</v>
      </c>
      <c r="J31" s="257">
        <v>172</v>
      </c>
      <c r="K31" s="257">
        <v>4</v>
      </c>
      <c r="L31" s="203">
        <v>217.9</v>
      </c>
      <c r="M31" s="203">
        <v>211.2</v>
      </c>
      <c r="N31" s="203">
        <v>514.9</v>
      </c>
    </row>
    <row r="32" spans="1:14" x14ac:dyDescent="0.2">
      <c r="A32" s="208"/>
      <c r="B32" s="180" t="s">
        <v>716</v>
      </c>
      <c r="C32" s="232">
        <v>14.6</v>
      </c>
      <c r="D32" s="256">
        <v>171</v>
      </c>
      <c r="E32" s="257">
        <v>3</v>
      </c>
      <c r="F32" s="203">
        <v>314.10000000000002</v>
      </c>
      <c r="G32" s="203">
        <v>307.39999999999998</v>
      </c>
      <c r="H32" s="203">
        <v>600.1</v>
      </c>
      <c r="I32" s="203">
        <v>18.5</v>
      </c>
      <c r="J32" s="257">
        <v>173</v>
      </c>
      <c r="K32" s="257">
        <v>4</v>
      </c>
      <c r="L32" s="203">
        <v>221.5</v>
      </c>
      <c r="M32" s="203">
        <v>215.1</v>
      </c>
      <c r="N32" s="203">
        <v>433.8</v>
      </c>
    </row>
    <row r="33" spans="1:14" x14ac:dyDescent="0.2">
      <c r="B33" s="188"/>
      <c r="C33" s="190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</row>
    <row r="34" spans="1:14" x14ac:dyDescent="0.2">
      <c r="A34" s="208"/>
      <c r="C34" s="232"/>
      <c r="D34" s="256"/>
      <c r="E34" s="257"/>
      <c r="F34" s="203"/>
      <c r="G34" s="203"/>
      <c r="H34" s="203"/>
      <c r="I34" s="203"/>
      <c r="J34" s="257"/>
      <c r="K34" s="257"/>
      <c r="L34" s="203"/>
      <c r="M34" s="203"/>
      <c r="N34" s="203"/>
    </row>
    <row r="35" spans="1:14" x14ac:dyDescent="0.2">
      <c r="A35" s="208"/>
      <c r="B35" s="182" t="s">
        <v>689</v>
      </c>
      <c r="C35" s="250"/>
      <c r="D35" s="259"/>
      <c r="E35" s="255"/>
      <c r="F35" s="238"/>
      <c r="G35" s="238"/>
      <c r="H35" s="182" t="s">
        <v>703</v>
      </c>
      <c r="I35" s="238"/>
      <c r="J35" s="255"/>
      <c r="K35" s="255"/>
      <c r="L35" s="238"/>
      <c r="M35" s="238"/>
      <c r="N35" s="238"/>
    </row>
    <row r="36" spans="1:14" x14ac:dyDescent="0.2">
      <c r="A36" s="208"/>
      <c r="B36" s="182" t="s">
        <v>717</v>
      </c>
      <c r="C36" s="250">
        <v>10.199999999999999</v>
      </c>
      <c r="D36" s="251">
        <v>177</v>
      </c>
      <c r="E36" s="252">
        <v>18</v>
      </c>
      <c r="F36" s="238">
        <v>300.7</v>
      </c>
      <c r="G36" s="238">
        <v>273.10000000000002</v>
      </c>
      <c r="H36" s="238">
        <v>473.1</v>
      </c>
      <c r="I36" s="238">
        <v>7.6</v>
      </c>
      <c r="J36" s="252">
        <v>173</v>
      </c>
      <c r="K36" s="252">
        <v>5</v>
      </c>
      <c r="L36" s="238">
        <v>207.5</v>
      </c>
      <c r="M36" s="238">
        <v>199</v>
      </c>
      <c r="N36" s="238">
        <v>456.9</v>
      </c>
    </row>
    <row r="37" spans="1:14" x14ac:dyDescent="0.2">
      <c r="A37" s="208"/>
      <c r="C37" s="232"/>
      <c r="D37" s="256"/>
      <c r="E37" s="257"/>
      <c r="F37" s="203"/>
      <c r="G37" s="203"/>
      <c r="H37" s="203"/>
      <c r="I37" s="203"/>
      <c r="J37" s="257"/>
      <c r="K37" s="257"/>
      <c r="L37" s="203"/>
      <c r="M37" s="203"/>
      <c r="N37" s="203"/>
    </row>
    <row r="38" spans="1:14" x14ac:dyDescent="0.2">
      <c r="A38" s="208"/>
      <c r="B38" s="180" t="s">
        <v>705</v>
      </c>
      <c r="C38" s="232">
        <v>0.5</v>
      </c>
      <c r="D38" s="256">
        <v>173</v>
      </c>
      <c r="E38" s="257">
        <v>9</v>
      </c>
      <c r="F38" s="203">
        <v>136.6</v>
      </c>
      <c r="G38" s="203">
        <v>128.80000000000001</v>
      </c>
      <c r="H38" s="203">
        <v>0</v>
      </c>
      <c r="I38" s="192" t="s">
        <v>570</v>
      </c>
      <c r="J38" s="192" t="s">
        <v>570</v>
      </c>
      <c r="K38" s="192" t="s">
        <v>570</v>
      </c>
      <c r="L38" s="192" t="s">
        <v>570</v>
      </c>
      <c r="M38" s="192" t="s">
        <v>570</v>
      </c>
      <c r="N38" s="192" t="s">
        <v>570</v>
      </c>
    </row>
    <row r="39" spans="1:14" x14ac:dyDescent="0.2">
      <c r="A39" s="208"/>
      <c r="B39" s="180" t="s">
        <v>706</v>
      </c>
      <c r="C39" s="232">
        <v>1</v>
      </c>
      <c r="D39" s="256">
        <v>176</v>
      </c>
      <c r="E39" s="257">
        <v>11</v>
      </c>
      <c r="F39" s="203">
        <v>187.8</v>
      </c>
      <c r="G39" s="203">
        <v>173.6</v>
      </c>
      <c r="H39" s="203">
        <v>127.9</v>
      </c>
      <c r="I39" s="203">
        <v>1.2</v>
      </c>
      <c r="J39" s="257">
        <v>175</v>
      </c>
      <c r="K39" s="257">
        <v>13</v>
      </c>
      <c r="L39" s="203">
        <v>168.7</v>
      </c>
      <c r="M39" s="203">
        <v>156.19999999999999</v>
      </c>
      <c r="N39" s="203">
        <v>102.3</v>
      </c>
    </row>
    <row r="40" spans="1:14" x14ac:dyDescent="0.2">
      <c r="A40" s="208"/>
      <c r="B40" s="180" t="s">
        <v>707</v>
      </c>
      <c r="C40" s="232">
        <v>2.5</v>
      </c>
      <c r="D40" s="256">
        <v>178</v>
      </c>
      <c r="E40" s="257">
        <v>27</v>
      </c>
      <c r="F40" s="203">
        <v>216.1</v>
      </c>
      <c r="G40" s="203">
        <v>183.4</v>
      </c>
      <c r="H40" s="203">
        <v>266</v>
      </c>
      <c r="I40" s="203">
        <v>2.6</v>
      </c>
      <c r="J40" s="257">
        <v>173</v>
      </c>
      <c r="K40" s="257">
        <v>6</v>
      </c>
      <c r="L40" s="203">
        <v>167.3</v>
      </c>
      <c r="M40" s="203">
        <v>159.9</v>
      </c>
      <c r="N40" s="203">
        <v>319.2</v>
      </c>
    </row>
    <row r="41" spans="1:14" x14ac:dyDescent="0.2">
      <c r="A41" s="208"/>
      <c r="B41" s="180" t="s">
        <v>708</v>
      </c>
      <c r="C41" s="232">
        <v>5.0999999999999996</v>
      </c>
      <c r="D41" s="256">
        <v>177</v>
      </c>
      <c r="E41" s="257">
        <v>21</v>
      </c>
      <c r="F41" s="203">
        <v>244.7</v>
      </c>
      <c r="G41" s="203">
        <v>216</v>
      </c>
      <c r="H41" s="203">
        <v>427.4</v>
      </c>
      <c r="I41" s="203">
        <v>4.4000000000000004</v>
      </c>
      <c r="J41" s="257">
        <v>175</v>
      </c>
      <c r="K41" s="257">
        <v>6</v>
      </c>
      <c r="L41" s="203">
        <v>189</v>
      </c>
      <c r="M41" s="203">
        <v>180.5</v>
      </c>
      <c r="N41" s="203">
        <v>443.8</v>
      </c>
    </row>
    <row r="42" spans="1:14" x14ac:dyDescent="0.2">
      <c r="C42" s="186"/>
      <c r="D42" s="249"/>
    </row>
    <row r="43" spans="1:14" x14ac:dyDescent="0.2">
      <c r="A43" s="208"/>
      <c r="B43" s="180" t="s">
        <v>709</v>
      </c>
      <c r="C43" s="232">
        <v>7.2</v>
      </c>
      <c r="D43" s="256">
        <v>180</v>
      </c>
      <c r="E43" s="257">
        <v>25</v>
      </c>
      <c r="F43" s="203">
        <v>293.39999999999998</v>
      </c>
      <c r="G43" s="203">
        <v>256.5</v>
      </c>
      <c r="H43" s="203">
        <v>465.8</v>
      </c>
      <c r="I43" s="203">
        <v>6.7</v>
      </c>
      <c r="J43" s="257">
        <v>172</v>
      </c>
      <c r="K43" s="257">
        <v>7</v>
      </c>
      <c r="L43" s="203">
        <v>212</v>
      </c>
      <c r="M43" s="203">
        <v>200.9</v>
      </c>
      <c r="N43" s="203">
        <v>515.5</v>
      </c>
    </row>
    <row r="44" spans="1:14" x14ac:dyDescent="0.2">
      <c r="A44" s="208"/>
      <c r="B44" s="180" t="s">
        <v>710</v>
      </c>
      <c r="C44" s="232">
        <v>10</v>
      </c>
      <c r="D44" s="256">
        <v>179</v>
      </c>
      <c r="E44" s="257">
        <v>19</v>
      </c>
      <c r="F44" s="203">
        <v>310.10000000000002</v>
      </c>
      <c r="G44" s="203">
        <v>279.10000000000002</v>
      </c>
      <c r="H44" s="203">
        <v>467.9</v>
      </c>
      <c r="I44" s="203">
        <v>6.3</v>
      </c>
      <c r="J44" s="257">
        <v>170</v>
      </c>
      <c r="K44" s="257">
        <v>3</v>
      </c>
      <c r="L44" s="203">
        <v>197.4</v>
      </c>
      <c r="M44" s="203">
        <v>191.5</v>
      </c>
      <c r="N44" s="203">
        <v>375.3</v>
      </c>
    </row>
    <row r="45" spans="1:14" x14ac:dyDescent="0.2">
      <c r="A45" s="208"/>
      <c r="B45" s="180" t="s">
        <v>711</v>
      </c>
      <c r="C45" s="232">
        <v>11.1</v>
      </c>
      <c r="D45" s="256">
        <v>179</v>
      </c>
      <c r="E45" s="257">
        <v>19</v>
      </c>
      <c r="F45" s="203">
        <v>354.1</v>
      </c>
      <c r="G45" s="203">
        <v>321.39999999999998</v>
      </c>
      <c r="H45" s="203">
        <v>596.20000000000005</v>
      </c>
      <c r="I45" s="203">
        <v>8.5</v>
      </c>
      <c r="J45" s="257">
        <v>170</v>
      </c>
      <c r="K45" s="257">
        <v>5</v>
      </c>
      <c r="L45" s="203">
        <v>241.6</v>
      </c>
      <c r="M45" s="203">
        <v>234.9</v>
      </c>
      <c r="N45" s="203">
        <v>669.8</v>
      </c>
    </row>
    <row r="46" spans="1:14" x14ac:dyDescent="0.2">
      <c r="A46" s="208"/>
      <c r="B46" s="180" t="s">
        <v>712</v>
      </c>
      <c r="C46" s="232">
        <v>13.1</v>
      </c>
      <c r="D46" s="256">
        <v>175</v>
      </c>
      <c r="E46" s="257">
        <v>14</v>
      </c>
      <c r="F46" s="203">
        <v>342.1</v>
      </c>
      <c r="G46" s="203">
        <v>313.60000000000002</v>
      </c>
      <c r="H46" s="203">
        <v>560</v>
      </c>
      <c r="I46" s="203">
        <v>10.199999999999999</v>
      </c>
      <c r="J46" s="257">
        <v>171</v>
      </c>
      <c r="K46" s="257">
        <v>6</v>
      </c>
      <c r="L46" s="203">
        <v>276.8</v>
      </c>
      <c r="M46" s="203">
        <v>263.89999999999998</v>
      </c>
      <c r="N46" s="203">
        <v>643.6</v>
      </c>
    </row>
    <row r="47" spans="1:14" x14ac:dyDescent="0.2">
      <c r="C47" s="186"/>
      <c r="D47" s="249"/>
      <c r="I47" s="203"/>
      <c r="J47" s="257"/>
    </row>
    <row r="48" spans="1:14" x14ac:dyDescent="0.2">
      <c r="A48" s="208"/>
      <c r="B48" s="180" t="s">
        <v>713</v>
      </c>
      <c r="C48" s="232">
        <v>15.2</v>
      </c>
      <c r="D48" s="256">
        <v>176</v>
      </c>
      <c r="E48" s="257">
        <v>13</v>
      </c>
      <c r="F48" s="203">
        <v>335.8</v>
      </c>
      <c r="G48" s="203">
        <v>312.8</v>
      </c>
      <c r="H48" s="203">
        <v>558.6</v>
      </c>
      <c r="I48" s="203">
        <v>10.6</v>
      </c>
      <c r="J48" s="257">
        <v>175</v>
      </c>
      <c r="K48" s="257">
        <v>4</v>
      </c>
      <c r="L48" s="203">
        <v>210.4</v>
      </c>
      <c r="M48" s="203">
        <v>202.6</v>
      </c>
      <c r="N48" s="203">
        <v>462.4</v>
      </c>
    </row>
    <row r="49" spans="1:14" x14ac:dyDescent="0.2">
      <c r="A49" s="208"/>
      <c r="B49" s="180" t="s">
        <v>714</v>
      </c>
      <c r="C49" s="232">
        <v>16.8</v>
      </c>
      <c r="D49" s="256">
        <v>174</v>
      </c>
      <c r="E49" s="257">
        <v>8</v>
      </c>
      <c r="F49" s="203">
        <v>358.1</v>
      </c>
      <c r="G49" s="203">
        <v>343.8</v>
      </c>
      <c r="H49" s="203">
        <v>483.2</v>
      </c>
      <c r="I49" s="203">
        <v>13.1</v>
      </c>
      <c r="J49" s="257">
        <v>175</v>
      </c>
      <c r="K49" s="257">
        <v>6</v>
      </c>
      <c r="L49" s="203">
        <v>210.5</v>
      </c>
      <c r="M49" s="203">
        <v>201.9</v>
      </c>
      <c r="N49" s="203">
        <v>431</v>
      </c>
    </row>
    <row r="50" spans="1:14" x14ac:dyDescent="0.2">
      <c r="A50" s="208"/>
      <c r="B50" s="180" t="s">
        <v>715</v>
      </c>
      <c r="C50" s="232">
        <v>16.399999999999999</v>
      </c>
      <c r="D50" s="256">
        <v>169</v>
      </c>
      <c r="E50" s="257">
        <v>6</v>
      </c>
      <c r="F50" s="203">
        <v>266.8</v>
      </c>
      <c r="G50" s="203">
        <v>257.8</v>
      </c>
      <c r="H50" s="203">
        <v>390.8</v>
      </c>
      <c r="I50" s="203">
        <v>19.600000000000001</v>
      </c>
      <c r="J50" s="257">
        <v>174</v>
      </c>
      <c r="K50" s="257">
        <v>5</v>
      </c>
      <c r="L50" s="203">
        <v>218.2</v>
      </c>
      <c r="M50" s="203">
        <v>208.6</v>
      </c>
      <c r="N50" s="203">
        <v>459.2</v>
      </c>
    </row>
    <row r="51" spans="1:14" x14ac:dyDescent="0.2">
      <c r="A51" s="208"/>
      <c r="B51" s="180" t="s">
        <v>716</v>
      </c>
      <c r="C51" s="232">
        <v>16.399999999999999</v>
      </c>
      <c r="D51" s="256">
        <v>171</v>
      </c>
      <c r="E51" s="257">
        <v>3</v>
      </c>
      <c r="F51" s="203">
        <v>244</v>
      </c>
      <c r="G51" s="203">
        <v>235.9</v>
      </c>
      <c r="H51" s="203">
        <v>418</v>
      </c>
      <c r="I51" s="203">
        <v>14.9</v>
      </c>
      <c r="J51" s="257">
        <v>178</v>
      </c>
      <c r="K51" s="257">
        <v>3</v>
      </c>
      <c r="L51" s="203">
        <v>177.9</v>
      </c>
      <c r="M51" s="203">
        <v>174.3</v>
      </c>
      <c r="N51" s="203">
        <v>145.1</v>
      </c>
    </row>
    <row r="52" spans="1:14" x14ac:dyDescent="0.2">
      <c r="B52" s="188"/>
      <c r="C52" s="190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</row>
    <row r="53" spans="1:14" x14ac:dyDescent="0.2">
      <c r="A53" s="208"/>
      <c r="C53" s="232"/>
      <c r="D53" s="256"/>
      <c r="E53" s="257"/>
      <c r="F53" s="203"/>
      <c r="G53" s="203"/>
      <c r="I53" s="203"/>
      <c r="J53" s="257"/>
      <c r="K53" s="257"/>
      <c r="L53" s="203"/>
      <c r="M53" s="203"/>
      <c r="N53" s="203"/>
    </row>
    <row r="54" spans="1:14" x14ac:dyDescent="0.2">
      <c r="A54" s="208"/>
      <c r="B54" s="182" t="s">
        <v>689</v>
      </c>
      <c r="C54" s="250"/>
      <c r="D54" s="259"/>
      <c r="E54" s="255"/>
      <c r="F54" s="238"/>
      <c r="G54" s="238"/>
      <c r="H54" s="182" t="s">
        <v>703</v>
      </c>
      <c r="I54" s="238"/>
      <c r="J54" s="255"/>
      <c r="K54" s="255"/>
      <c r="L54" s="238"/>
      <c r="M54" s="238"/>
      <c r="N54" s="238"/>
    </row>
    <row r="55" spans="1:14" x14ac:dyDescent="0.2">
      <c r="A55" s="208"/>
      <c r="B55" s="182" t="s">
        <v>718</v>
      </c>
      <c r="C55" s="250">
        <v>14.4</v>
      </c>
      <c r="D55" s="251">
        <v>169</v>
      </c>
      <c r="E55" s="252">
        <v>14</v>
      </c>
      <c r="F55" s="238">
        <v>330.5</v>
      </c>
      <c r="G55" s="238">
        <v>303</v>
      </c>
      <c r="H55" s="238">
        <v>1112.7</v>
      </c>
      <c r="I55" s="238">
        <v>7.9</v>
      </c>
      <c r="J55" s="252">
        <v>164</v>
      </c>
      <c r="K55" s="252">
        <v>8</v>
      </c>
      <c r="L55" s="238">
        <v>219.5</v>
      </c>
      <c r="M55" s="238">
        <v>204.2</v>
      </c>
      <c r="N55" s="238">
        <v>638.29999999999995</v>
      </c>
    </row>
    <row r="56" spans="1:14" x14ac:dyDescent="0.2">
      <c r="A56" s="208"/>
      <c r="C56" s="232"/>
      <c r="D56" s="256"/>
      <c r="E56" s="257"/>
      <c r="F56" s="203"/>
      <c r="G56" s="203"/>
      <c r="H56" s="203"/>
      <c r="I56" s="203"/>
      <c r="J56" s="257"/>
      <c r="K56" s="257"/>
      <c r="L56" s="203"/>
      <c r="M56" s="203"/>
      <c r="N56" s="203"/>
    </row>
    <row r="57" spans="1:14" x14ac:dyDescent="0.2">
      <c r="A57" s="208"/>
      <c r="B57" s="180" t="s">
        <v>705</v>
      </c>
      <c r="C57" s="191" t="s">
        <v>570</v>
      </c>
      <c r="D57" s="260" t="s">
        <v>570</v>
      </c>
      <c r="E57" s="258" t="s">
        <v>570</v>
      </c>
      <c r="F57" s="192" t="s">
        <v>570</v>
      </c>
      <c r="G57" s="192" t="s">
        <v>570</v>
      </c>
      <c r="H57" s="192" t="s">
        <v>570</v>
      </c>
      <c r="I57" s="192" t="s">
        <v>570</v>
      </c>
      <c r="J57" s="192" t="s">
        <v>570</v>
      </c>
      <c r="K57" s="192" t="s">
        <v>570</v>
      </c>
      <c r="L57" s="192" t="s">
        <v>570</v>
      </c>
      <c r="M57" s="192" t="s">
        <v>570</v>
      </c>
      <c r="N57" s="192" t="s">
        <v>570</v>
      </c>
    </row>
    <row r="58" spans="1:14" x14ac:dyDescent="0.2">
      <c r="A58" s="208"/>
      <c r="B58" s="180" t="s">
        <v>706</v>
      </c>
      <c r="C58" s="232">
        <v>0.7</v>
      </c>
      <c r="D58" s="256">
        <v>173</v>
      </c>
      <c r="E58" s="257">
        <v>33</v>
      </c>
      <c r="F58" s="203">
        <v>202.5</v>
      </c>
      <c r="G58" s="203">
        <v>157.69999999999999</v>
      </c>
      <c r="H58" s="203">
        <v>74.099999999999994</v>
      </c>
      <c r="I58" s="203">
        <v>0.9</v>
      </c>
      <c r="J58" s="257">
        <v>166</v>
      </c>
      <c r="K58" s="257">
        <v>5</v>
      </c>
      <c r="L58" s="203">
        <v>158.19999999999999</v>
      </c>
      <c r="M58" s="203">
        <v>153.1</v>
      </c>
      <c r="N58" s="203">
        <v>194.2</v>
      </c>
    </row>
    <row r="59" spans="1:14" x14ac:dyDescent="0.2">
      <c r="A59" s="208"/>
      <c r="B59" s="180" t="s">
        <v>707</v>
      </c>
      <c r="C59" s="232">
        <v>2.8</v>
      </c>
      <c r="D59" s="256">
        <v>172</v>
      </c>
      <c r="E59" s="257">
        <v>17</v>
      </c>
      <c r="F59" s="203">
        <v>216.8</v>
      </c>
      <c r="G59" s="203">
        <v>186.8</v>
      </c>
      <c r="H59" s="203">
        <v>445.4</v>
      </c>
      <c r="I59" s="203">
        <v>2</v>
      </c>
      <c r="J59" s="257">
        <v>163</v>
      </c>
      <c r="K59" s="257">
        <v>11</v>
      </c>
      <c r="L59" s="203">
        <v>195.5</v>
      </c>
      <c r="M59" s="203">
        <v>172.2</v>
      </c>
      <c r="N59" s="203">
        <v>334.7</v>
      </c>
    </row>
    <row r="60" spans="1:14" x14ac:dyDescent="0.2">
      <c r="A60" s="208"/>
      <c r="B60" s="180" t="s">
        <v>708</v>
      </c>
      <c r="C60" s="232">
        <v>5.3</v>
      </c>
      <c r="D60" s="256">
        <v>169</v>
      </c>
      <c r="E60" s="257">
        <v>15</v>
      </c>
      <c r="F60" s="203">
        <v>266.2</v>
      </c>
      <c r="G60" s="203">
        <v>240.2</v>
      </c>
      <c r="H60" s="203">
        <v>809.7</v>
      </c>
      <c r="I60" s="203">
        <v>5.3</v>
      </c>
      <c r="J60" s="261" t="s">
        <v>719</v>
      </c>
      <c r="K60" s="257">
        <v>9</v>
      </c>
      <c r="L60" s="203">
        <v>199.5</v>
      </c>
      <c r="M60" s="203">
        <v>182</v>
      </c>
      <c r="N60" s="203">
        <v>667.1</v>
      </c>
    </row>
    <row r="61" spans="1:14" x14ac:dyDescent="0.2">
      <c r="C61" s="186"/>
      <c r="D61" s="249"/>
    </row>
    <row r="62" spans="1:14" x14ac:dyDescent="0.2">
      <c r="A62" s="208"/>
      <c r="B62" s="180" t="s">
        <v>709</v>
      </c>
      <c r="C62" s="232">
        <v>9.5</v>
      </c>
      <c r="D62" s="256">
        <v>168</v>
      </c>
      <c r="E62" s="257">
        <v>18</v>
      </c>
      <c r="F62" s="203">
        <v>294.3</v>
      </c>
      <c r="G62" s="203">
        <v>264.89999999999998</v>
      </c>
      <c r="H62" s="203">
        <v>936.3</v>
      </c>
      <c r="I62" s="203">
        <v>6.3</v>
      </c>
      <c r="J62" s="257">
        <v>163</v>
      </c>
      <c r="K62" s="257">
        <v>10</v>
      </c>
      <c r="L62" s="203">
        <v>240.7</v>
      </c>
      <c r="M62" s="203">
        <v>222.7</v>
      </c>
      <c r="N62" s="203">
        <v>576.1</v>
      </c>
    </row>
    <row r="63" spans="1:14" x14ac:dyDescent="0.2">
      <c r="A63" s="208"/>
      <c r="B63" s="180" t="s">
        <v>710</v>
      </c>
      <c r="C63" s="232">
        <v>13.2</v>
      </c>
      <c r="D63" s="256">
        <v>170</v>
      </c>
      <c r="E63" s="257">
        <v>15</v>
      </c>
      <c r="F63" s="203">
        <v>316.10000000000002</v>
      </c>
      <c r="G63" s="203">
        <v>287.8</v>
      </c>
      <c r="H63" s="203">
        <v>1194.3</v>
      </c>
      <c r="I63" s="203">
        <v>10.1</v>
      </c>
      <c r="J63" s="257">
        <v>164</v>
      </c>
      <c r="K63" s="257">
        <v>5</v>
      </c>
      <c r="L63" s="203">
        <v>241.1</v>
      </c>
      <c r="M63" s="203">
        <v>228.6</v>
      </c>
      <c r="N63" s="203">
        <v>803.2</v>
      </c>
    </row>
    <row r="64" spans="1:14" x14ac:dyDescent="0.2">
      <c r="A64" s="208"/>
      <c r="B64" s="180" t="s">
        <v>711</v>
      </c>
      <c r="C64" s="232">
        <v>16.399999999999999</v>
      </c>
      <c r="D64" s="256">
        <v>168</v>
      </c>
      <c r="E64" s="257">
        <v>10</v>
      </c>
      <c r="F64" s="203">
        <v>364.7</v>
      </c>
      <c r="G64" s="203">
        <v>341.7</v>
      </c>
      <c r="H64" s="203">
        <v>1233.5999999999999</v>
      </c>
      <c r="I64" s="203">
        <v>10.4</v>
      </c>
      <c r="J64" s="257">
        <v>161</v>
      </c>
      <c r="K64" s="257">
        <v>4</v>
      </c>
      <c r="L64" s="203">
        <v>246.1</v>
      </c>
      <c r="M64" s="203">
        <v>236.3</v>
      </c>
      <c r="N64" s="203">
        <v>849.8</v>
      </c>
    </row>
    <row r="65" spans="1:14" x14ac:dyDescent="0.2">
      <c r="A65" s="208"/>
      <c r="B65" s="180" t="s">
        <v>712</v>
      </c>
      <c r="C65" s="232">
        <v>20.3</v>
      </c>
      <c r="D65" s="256">
        <v>168</v>
      </c>
      <c r="E65" s="257">
        <v>11</v>
      </c>
      <c r="F65" s="203">
        <v>396.1</v>
      </c>
      <c r="G65" s="203">
        <v>372.5</v>
      </c>
      <c r="H65" s="203">
        <v>1494.2</v>
      </c>
      <c r="I65" s="203">
        <v>10.5</v>
      </c>
      <c r="J65" s="257">
        <v>165</v>
      </c>
      <c r="K65" s="257">
        <v>6</v>
      </c>
      <c r="L65" s="203">
        <v>249.9</v>
      </c>
      <c r="M65" s="203">
        <v>236.7</v>
      </c>
      <c r="N65" s="203">
        <v>870.9</v>
      </c>
    </row>
    <row r="66" spans="1:14" x14ac:dyDescent="0.2">
      <c r="C66" s="186"/>
      <c r="D66" s="249"/>
    </row>
    <row r="67" spans="1:14" x14ac:dyDescent="0.2">
      <c r="A67" s="208"/>
      <c r="B67" s="180" t="s">
        <v>713</v>
      </c>
      <c r="C67" s="232">
        <v>25.4</v>
      </c>
      <c r="D67" s="256">
        <v>169</v>
      </c>
      <c r="E67" s="257">
        <v>12</v>
      </c>
      <c r="F67" s="203">
        <v>408.8</v>
      </c>
      <c r="G67" s="203">
        <v>378.5</v>
      </c>
      <c r="H67" s="203">
        <v>1562.3</v>
      </c>
      <c r="I67" s="203">
        <v>13.9</v>
      </c>
      <c r="J67" s="257">
        <v>166</v>
      </c>
      <c r="K67" s="257">
        <v>5</v>
      </c>
      <c r="L67" s="203">
        <v>226.1</v>
      </c>
      <c r="M67" s="203">
        <v>217.1</v>
      </c>
      <c r="N67" s="203">
        <v>812.8</v>
      </c>
    </row>
    <row r="68" spans="1:14" x14ac:dyDescent="0.2">
      <c r="A68" s="208"/>
      <c r="B68" s="180" t="s">
        <v>714</v>
      </c>
      <c r="C68" s="232">
        <v>25.2</v>
      </c>
      <c r="D68" s="256">
        <v>168</v>
      </c>
      <c r="E68" s="257">
        <v>13</v>
      </c>
      <c r="F68" s="203">
        <v>376.5</v>
      </c>
      <c r="G68" s="203">
        <v>346.1</v>
      </c>
      <c r="H68" s="203">
        <v>1266.5</v>
      </c>
      <c r="I68" s="203">
        <v>15.9</v>
      </c>
      <c r="J68" s="257">
        <v>171</v>
      </c>
      <c r="K68" s="257">
        <v>7</v>
      </c>
      <c r="L68" s="203">
        <v>220.4</v>
      </c>
      <c r="M68" s="203">
        <v>209.2</v>
      </c>
      <c r="N68" s="203">
        <v>605.79999999999995</v>
      </c>
    </row>
    <row r="69" spans="1:14" x14ac:dyDescent="0.2">
      <c r="A69" s="208"/>
      <c r="B69" s="180" t="s">
        <v>715</v>
      </c>
      <c r="C69" s="232">
        <v>20.8</v>
      </c>
      <c r="D69" s="256">
        <v>172</v>
      </c>
      <c r="E69" s="257">
        <v>15</v>
      </c>
      <c r="F69" s="203">
        <v>296.39999999999998</v>
      </c>
      <c r="G69" s="203">
        <v>266.10000000000002</v>
      </c>
      <c r="H69" s="203">
        <v>827</v>
      </c>
      <c r="I69" s="203">
        <v>13.9</v>
      </c>
      <c r="J69" s="257">
        <v>176</v>
      </c>
      <c r="K69" s="257">
        <v>4</v>
      </c>
      <c r="L69" s="203">
        <v>213.9</v>
      </c>
      <c r="M69" s="203">
        <v>209.2</v>
      </c>
      <c r="N69" s="203">
        <v>514.1</v>
      </c>
    </row>
    <row r="70" spans="1:14" x14ac:dyDescent="0.2">
      <c r="A70" s="208"/>
      <c r="B70" s="180" t="s">
        <v>716</v>
      </c>
      <c r="C70" s="232">
        <v>5.9</v>
      </c>
      <c r="D70" s="256">
        <v>175</v>
      </c>
      <c r="E70" s="257">
        <v>0</v>
      </c>
      <c r="F70" s="203">
        <v>688.5</v>
      </c>
      <c r="G70" s="203">
        <v>687.7</v>
      </c>
      <c r="H70" s="203">
        <v>778.4</v>
      </c>
      <c r="I70" s="203">
        <v>13.3</v>
      </c>
      <c r="J70" s="257">
        <v>175</v>
      </c>
      <c r="K70" s="257">
        <v>8</v>
      </c>
      <c r="L70" s="203">
        <v>177.9</v>
      </c>
      <c r="M70" s="203">
        <v>159.6</v>
      </c>
      <c r="N70" s="203">
        <v>47</v>
      </c>
    </row>
    <row r="71" spans="1:14" ht="18" thickBot="1" x14ac:dyDescent="0.25">
      <c r="A71" s="208"/>
      <c r="B71" s="183"/>
      <c r="C71" s="206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</row>
    <row r="72" spans="1:14" x14ac:dyDescent="0.2">
      <c r="A72" s="208"/>
      <c r="C72" s="180" t="s">
        <v>720</v>
      </c>
    </row>
    <row r="73" spans="1:14" x14ac:dyDescent="0.2">
      <c r="A73" s="180"/>
    </row>
    <row r="74" spans="1:14" x14ac:dyDescent="0.2">
      <c r="A74" s="180"/>
    </row>
    <row r="79" spans="1:14" x14ac:dyDescent="0.2">
      <c r="D79" s="182" t="s">
        <v>721</v>
      </c>
    </row>
    <row r="80" spans="1:14" x14ac:dyDescent="0.2">
      <c r="G80" s="236" t="str">
        <f>G7</f>
        <v>＝平成13年(2001)＝</v>
      </c>
    </row>
    <row r="81" spans="2:14" x14ac:dyDescent="0.2">
      <c r="C81" s="180" t="s">
        <v>684</v>
      </c>
    </row>
    <row r="82" spans="2:14" ht="18" thickBot="1" x14ac:dyDescent="0.25">
      <c r="B82" s="183"/>
      <c r="C82" s="185" t="s">
        <v>685</v>
      </c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</row>
    <row r="83" spans="2:14" x14ac:dyDescent="0.2">
      <c r="C83" s="186"/>
      <c r="I83" s="186"/>
    </row>
    <row r="84" spans="2:14" x14ac:dyDescent="0.2">
      <c r="C84" s="190"/>
      <c r="D84" s="188"/>
      <c r="E84" s="188"/>
      <c r="F84" s="246" t="s">
        <v>26</v>
      </c>
      <c r="G84" s="188"/>
      <c r="H84" s="188"/>
      <c r="I84" s="190"/>
      <c r="J84" s="188"/>
      <c r="K84" s="188"/>
      <c r="L84" s="246" t="s">
        <v>43</v>
      </c>
      <c r="M84" s="188"/>
      <c r="N84" s="188"/>
    </row>
    <row r="85" spans="2:14" x14ac:dyDescent="0.2">
      <c r="C85" s="186"/>
      <c r="D85" s="189" t="s">
        <v>686</v>
      </c>
      <c r="E85" s="188"/>
      <c r="F85" s="187" t="s">
        <v>687</v>
      </c>
      <c r="G85" s="188"/>
      <c r="H85" s="187" t="s">
        <v>688</v>
      </c>
      <c r="I85" s="186"/>
      <c r="J85" s="189" t="s">
        <v>686</v>
      </c>
      <c r="K85" s="188"/>
      <c r="L85" s="187" t="s">
        <v>687</v>
      </c>
      <c r="M85" s="188"/>
      <c r="N85" s="187" t="s">
        <v>688</v>
      </c>
    </row>
    <row r="86" spans="2:14" x14ac:dyDescent="0.2">
      <c r="B86" s="180" t="s">
        <v>689</v>
      </c>
      <c r="C86" s="187" t="s">
        <v>690</v>
      </c>
      <c r="D86" s="186"/>
      <c r="E86" s="186"/>
      <c r="F86" s="187" t="s">
        <v>691</v>
      </c>
      <c r="G86" s="187" t="s">
        <v>692</v>
      </c>
      <c r="H86" s="187" t="s">
        <v>693</v>
      </c>
      <c r="I86" s="187" t="s">
        <v>690</v>
      </c>
      <c r="J86" s="186"/>
      <c r="K86" s="186"/>
      <c r="L86" s="187" t="s">
        <v>691</v>
      </c>
      <c r="M86" s="187" t="s">
        <v>692</v>
      </c>
      <c r="N86" s="187" t="s">
        <v>693</v>
      </c>
    </row>
    <row r="87" spans="2:14" x14ac:dyDescent="0.2">
      <c r="B87" s="247" t="s">
        <v>694</v>
      </c>
      <c r="C87" s="189" t="s">
        <v>695</v>
      </c>
      <c r="D87" s="189" t="s">
        <v>696</v>
      </c>
      <c r="E87" s="189" t="s">
        <v>697</v>
      </c>
      <c r="F87" s="189" t="s">
        <v>698</v>
      </c>
      <c r="G87" s="189" t="s">
        <v>699</v>
      </c>
      <c r="H87" s="189" t="s">
        <v>698</v>
      </c>
      <c r="I87" s="189" t="s">
        <v>695</v>
      </c>
      <c r="J87" s="189" t="s">
        <v>696</v>
      </c>
      <c r="K87" s="189" t="s">
        <v>697</v>
      </c>
      <c r="L87" s="189" t="s">
        <v>698</v>
      </c>
      <c r="M87" s="189" t="s">
        <v>699</v>
      </c>
      <c r="N87" s="189" t="s">
        <v>698</v>
      </c>
    </row>
    <row r="88" spans="2:14" x14ac:dyDescent="0.2">
      <c r="C88" s="194" t="s">
        <v>700</v>
      </c>
      <c r="D88" s="248" t="s">
        <v>701</v>
      </c>
      <c r="E88" s="195" t="s">
        <v>701</v>
      </c>
      <c r="F88" s="195" t="s">
        <v>702</v>
      </c>
      <c r="G88" s="195" t="s">
        <v>702</v>
      </c>
      <c r="H88" s="195" t="s">
        <v>702</v>
      </c>
      <c r="I88" s="195" t="s">
        <v>700</v>
      </c>
      <c r="J88" s="195" t="s">
        <v>701</v>
      </c>
      <c r="K88" s="195" t="s">
        <v>701</v>
      </c>
      <c r="L88" s="195" t="s">
        <v>702</v>
      </c>
      <c r="M88" s="195" t="s">
        <v>702</v>
      </c>
      <c r="N88" s="195" t="s">
        <v>702</v>
      </c>
    </row>
    <row r="89" spans="2:14" x14ac:dyDescent="0.2">
      <c r="B89" s="182" t="s">
        <v>689</v>
      </c>
      <c r="C89" s="186"/>
      <c r="D89" s="249"/>
      <c r="H89" s="182" t="s">
        <v>703</v>
      </c>
    </row>
    <row r="90" spans="2:14" x14ac:dyDescent="0.2">
      <c r="B90" s="182" t="s">
        <v>302</v>
      </c>
      <c r="C90" s="262">
        <v>17.600000000000001</v>
      </c>
      <c r="D90" s="251">
        <v>163</v>
      </c>
      <c r="E90" s="252">
        <v>15</v>
      </c>
      <c r="F90" s="253">
        <v>416</v>
      </c>
      <c r="G90" s="253">
        <v>374.1</v>
      </c>
      <c r="H90" s="254">
        <v>1602.9</v>
      </c>
      <c r="I90" s="238">
        <v>9.6</v>
      </c>
      <c r="J90" s="252">
        <v>157</v>
      </c>
      <c r="K90" s="252">
        <v>8</v>
      </c>
      <c r="L90" s="238">
        <v>271.89999999999998</v>
      </c>
      <c r="M90" s="238">
        <v>255.4</v>
      </c>
      <c r="N90" s="238">
        <v>928</v>
      </c>
    </row>
    <row r="91" spans="2:14" x14ac:dyDescent="0.2">
      <c r="C91" s="232"/>
      <c r="D91" s="256"/>
      <c r="E91" s="257"/>
      <c r="F91" s="203"/>
      <c r="G91" s="203"/>
      <c r="H91" s="203"/>
      <c r="I91" s="203"/>
      <c r="J91" s="257"/>
      <c r="K91" s="257"/>
      <c r="L91" s="203"/>
      <c r="M91" s="203"/>
      <c r="N91" s="203"/>
    </row>
    <row r="92" spans="2:14" x14ac:dyDescent="0.2">
      <c r="B92" s="180" t="s">
        <v>705</v>
      </c>
      <c r="C92" s="191" t="s">
        <v>570</v>
      </c>
      <c r="D92" s="263" t="s">
        <v>570</v>
      </c>
      <c r="E92" s="263" t="s">
        <v>570</v>
      </c>
      <c r="F92" s="263" t="s">
        <v>570</v>
      </c>
      <c r="G92" s="263" t="s">
        <v>570</v>
      </c>
      <c r="H92" s="263" t="s">
        <v>570</v>
      </c>
      <c r="I92" s="263" t="s">
        <v>570</v>
      </c>
      <c r="J92" s="263" t="s">
        <v>570</v>
      </c>
      <c r="K92" s="263" t="s">
        <v>570</v>
      </c>
      <c r="L92" s="263" t="s">
        <v>570</v>
      </c>
      <c r="M92" s="263" t="s">
        <v>570</v>
      </c>
      <c r="N92" s="263" t="s">
        <v>570</v>
      </c>
    </row>
    <row r="93" spans="2:14" x14ac:dyDescent="0.2">
      <c r="B93" s="180" t="s">
        <v>706</v>
      </c>
      <c r="C93" s="232">
        <v>1.3</v>
      </c>
      <c r="D93" s="256">
        <v>159</v>
      </c>
      <c r="E93" s="257">
        <v>39</v>
      </c>
      <c r="F93" s="203">
        <v>224</v>
      </c>
      <c r="G93" s="203">
        <v>163.1</v>
      </c>
      <c r="H93" s="203">
        <v>231.3</v>
      </c>
      <c r="I93" s="203">
        <v>1.2</v>
      </c>
      <c r="J93" s="257">
        <v>170</v>
      </c>
      <c r="K93" s="257">
        <v>15</v>
      </c>
      <c r="L93" s="203">
        <v>193.3</v>
      </c>
      <c r="M93" s="203">
        <v>172.8</v>
      </c>
      <c r="N93" s="203">
        <v>231.5</v>
      </c>
    </row>
    <row r="94" spans="2:14" x14ac:dyDescent="0.2">
      <c r="B94" s="180" t="s">
        <v>707</v>
      </c>
      <c r="C94" s="232">
        <v>2.9</v>
      </c>
      <c r="D94" s="256">
        <v>163</v>
      </c>
      <c r="E94" s="257">
        <v>18</v>
      </c>
      <c r="F94" s="203">
        <v>239.1</v>
      </c>
      <c r="G94" s="203">
        <v>206.1</v>
      </c>
      <c r="H94" s="203">
        <v>550</v>
      </c>
      <c r="I94" s="203">
        <v>2.2999999999999998</v>
      </c>
      <c r="J94" s="257">
        <v>161</v>
      </c>
      <c r="K94" s="257">
        <v>11</v>
      </c>
      <c r="L94" s="203">
        <v>206.7</v>
      </c>
      <c r="M94" s="203">
        <v>190.1</v>
      </c>
      <c r="N94" s="203">
        <v>594.4</v>
      </c>
    </row>
    <row r="95" spans="2:14" x14ac:dyDescent="0.2">
      <c r="B95" s="180" t="s">
        <v>708</v>
      </c>
      <c r="C95" s="232">
        <v>6.8</v>
      </c>
      <c r="D95" s="256">
        <v>164</v>
      </c>
      <c r="E95" s="257">
        <v>21</v>
      </c>
      <c r="F95" s="203">
        <v>299.60000000000002</v>
      </c>
      <c r="G95" s="203">
        <v>258.89999999999998</v>
      </c>
      <c r="H95" s="203">
        <v>981.3</v>
      </c>
      <c r="I95" s="203">
        <v>6</v>
      </c>
      <c r="J95" s="257">
        <v>159</v>
      </c>
      <c r="K95" s="257">
        <v>15</v>
      </c>
      <c r="L95" s="203">
        <v>256.89999999999998</v>
      </c>
      <c r="M95" s="203">
        <v>228.8</v>
      </c>
      <c r="N95" s="203">
        <v>922.9</v>
      </c>
    </row>
    <row r="96" spans="2:14" x14ac:dyDescent="0.2">
      <c r="C96" s="186"/>
      <c r="D96" s="249"/>
    </row>
    <row r="97" spans="2:14" x14ac:dyDescent="0.2">
      <c r="B97" s="180" t="s">
        <v>709</v>
      </c>
      <c r="C97" s="232">
        <v>10.199999999999999</v>
      </c>
      <c r="D97" s="256">
        <v>165</v>
      </c>
      <c r="E97" s="257">
        <v>17</v>
      </c>
      <c r="F97" s="203">
        <v>359.7</v>
      </c>
      <c r="G97" s="203">
        <v>322</v>
      </c>
      <c r="H97" s="203">
        <v>1398.9</v>
      </c>
      <c r="I97" s="203">
        <v>8</v>
      </c>
      <c r="J97" s="257">
        <v>157</v>
      </c>
      <c r="K97" s="257">
        <v>8</v>
      </c>
      <c r="L97" s="203">
        <v>249.6</v>
      </c>
      <c r="M97" s="203">
        <v>231.1</v>
      </c>
      <c r="N97" s="203">
        <v>848.7</v>
      </c>
    </row>
    <row r="98" spans="2:14" x14ac:dyDescent="0.2">
      <c r="B98" s="180" t="s">
        <v>710</v>
      </c>
      <c r="C98" s="232">
        <v>14.3</v>
      </c>
      <c r="D98" s="256">
        <v>165</v>
      </c>
      <c r="E98" s="257">
        <v>18</v>
      </c>
      <c r="F98" s="203">
        <v>432.3</v>
      </c>
      <c r="G98" s="203">
        <v>383.1</v>
      </c>
      <c r="H98" s="203">
        <v>1706.7</v>
      </c>
      <c r="I98" s="203">
        <v>12.7</v>
      </c>
      <c r="J98" s="257">
        <v>161</v>
      </c>
      <c r="K98" s="257">
        <v>6</v>
      </c>
      <c r="L98" s="203">
        <v>297.8</v>
      </c>
      <c r="M98" s="203">
        <v>280.2</v>
      </c>
      <c r="N98" s="203">
        <v>1036.3</v>
      </c>
    </row>
    <row r="99" spans="2:14" x14ac:dyDescent="0.2">
      <c r="B99" s="180" t="s">
        <v>711</v>
      </c>
      <c r="C99" s="232">
        <v>18.899999999999999</v>
      </c>
      <c r="D99" s="256">
        <v>162</v>
      </c>
      <c r="E99" s="257">
        <v>13</v>
      </c>
      <c r="F99" s="203">
        <v>486</v>
      </c>
      <c r="G99" s="203">
        <v>439.4</v>
      </c>
      <c r="H99" s="203">
        <v>1915.9</v>
      </c>
      <c r="I99" s="203">
        <v>10.7</v>
      </c>
      <c r="J99" s="257">
        <v>148</v>
      </c>
      <c r="K99" s="257">
        <v>8</v>
      </c>
      <c r="L99" s="203">
        <v>299.39999999999998</v>
      </c>
      <c r="M99" s="203">
        <v>278.7</v>
      </c>
      <c r="N99" s="203">
        <v>1058.5999999999999</v>
      </c>
    </row>
    <row r="100" spans="2:14" x14ac:dyDescent="0.2">
      <c r="B100" s="180" t="s">
        <v>712</v>
      </c>
      <c r="C100" s="232">
        <v>25.7</v>
      </c>
      <c r="D100" s="256">
        <v>161</v>
      </c>
      <c r="E100" s="257">
        <v>11</v>
      </c>
      <c r="F100" s="203">
        <v>532.5</v>
      </c>
      <c r="G100" s="203">
        <v>489.5</v>
      </c>
      <c r="H100" s="203">
        <v>2253.8000000000002</v>
      </c>
      <c r="I100" s="203">
        <v>12.3</v>
      </c>
      <c r="J100" s="257">
        <v>154</v>
      </c>
      <c r="K100" s="257">
        <v>4</v>
      </c>
      <c r="L100" s="203">
        <v>348.6</v>
      </c>
      <c r="M100" s="203">
        <v>340.1</v>
      </c>
      <c r="N100" s="203">
        <v>1216.2</v>
      </c>
    </row>
    <row r="101" spans="2:14" x14ac:dyDescent="0.2">
      <c r="C101" s="186"/>
      <c r="D101" s="249"/>
    </row>
    <row r="102" spans="2:14" x14ac:dyDescent="0.2">
      <c r="B102" s="180" t="s">
        <v>713</v>
      </c>
      <c r="C102" s="232">
        <v>29.5</v>
      </c>
      <c r="D102" s="256">
        <v>163</v>
      </c>
      <c r="E102" s="257">
        <v>11</v>
      </c>
      <c r="F102" s="203">
        <v>477.2</v>
      </c>
      <c r="G102" s="203">
        <v>434.6</v>
      </c>
      <c r="H102" s="203">
        <v>1952</v>
      </c>
      <c r="I102" s="203">
        <v>14.7</v>
      </c>
      <c r="J102" s="257">
        <v>153</v>
      </c>
      <c r="K102" s="257">
        <v>3</v>
      </c>
      <c r="L102" s="203">
        <v>298.8</v>
      </c>
      <c r="M102" s="203">
        <v>293.10000000000002</v>
      </c>
      <c r="N102" s="203">
        <v>1036.7</v>
      </c>
    </row>
    <row r="103" spans="2:14" x14ac:dyDescent="0.2">
      <c r="B103" s="180" t="s">
        <v>714</v>
      </c>
      <c r="C103" s="232">
        <v>28.4</v>
      </c>
      <c r="D103" s="256">
        <v>166</v>
      </c>
      <c r="E103" s="257">
        <v>9</v>
      </c>
      <c r="F103" s="203">
        <v>400.4</v>
      </c>
      <c r="G103" s="203">
        <v>365.7</v>
      </c>
      <c r="H103" s="203">
        <v>1404.3</v>
      </c>
      <c r="I103" s="203">
        <v>15.4</v>
      </c>
      <c r="J103" s="257">
        <v>156</v>
      </c>
      <c r="K103" s="257">
        <v>2</v>
      </c>
      <c r="L103" s="203">
        <v>309.39999999999998</v>
      </c>
      <c r="M103" s="203">
        <v>303</v>
      </c>
      <c r="N103" s="203">
        <v>1049.3</v>
      </c>
    </row>
    <row r="104" spans="2:14" x14ac:dyDescent="0.2">
      <c r="B104" s="180" t="s">
        <v>715</v>
      </c>
      <c r="C104" s="232">
        <v>10.7</v>
      </c>
      <c r="D104" s="256">
        <v>157</v>
      </c>
      <c r="E104" s="258">
        <v>10</v>
      </c>
      <c r="F104" s="203">
        <v>492.4</v>
      </c>
      <c r="G104" s="203">
        <v>459.2</v>
      </c>
      <c r="H104" s="203">
        <v>2478.8000000000002</v>
      </c>
      <c r="I104" s="203">
        <v>25.3</v>
      </c>
      <c r="J104" s="257">
        <v>151</v>
      </c>
      <c r="K104" s="258">
        <v>0</v>
      </c>
      <c r="L104" s="203">
        <v>231.3</v>
      </c>
      <c r="M104" s="203">
        <v>231.3</v>
      </c>
      <c r="N104" s="203">
        <v>798.1</v>
      </c>
    </row>
    <row r="105" spans="2:14" x14ac:dyDescent="0.2">
      <c r="B105" s="180" t="s">
        <v>716</v>
      </c>
      <c r="C105" s="232">
        <v>4.9000000000000004</v>
      </c>
      <c r="D105" s="256">
        <v>167</v>
      </c>
      <c r="E105" s="258">
        <v>0</v>
      </c>
      <c r="F105" s="203">
        <v>592</v>
      </c>
      <c r="G105" s="203">
        <v>592</v>
      </c>
      <c r="H105" s="203">
        <v>3495.2</v>
      </c>
      <c r="I105" s="203">
        <v>32.700000000000003</v>
      </c>
      <c r="J105" s="257">
        <v>158</v>
      </c>
      <c r="K105" s="257">
        <v>0</v>
      </c>
      <c r="L105" s="203">
        <v>371.3</v>
      </c>
      <c r="M105" s="203">
        <v>371.3</v>
      </c>
      <c r="N105" s="203">
        <v>1533.1</v>
      </c>
    </row>
    <row r="106" spans="2:14" x14ac:dyDescent="0.2">
      <c r="B106" s="188"/>
      <c r="C106" s="190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</row>
    <row r="107" spans="2:14" x14ac:dyDescent="0.2">
      <c r="C107" s="232"/>
      <c r="D107" s="256"/>
      <c r="E107" s="257"/>
      <c r="F107" s="203"/>
      <c r="G107" s="203"/>
      <c r="H107" s="203"/>
      <c r="I107" s="203"/>
      <c r="J107" s="257"/>
      <c r="K107" s="257"/>
      <c r="L107" s="203"/>
      <c r="M107" s="203"/>
      <c r="N107" s="203"/>
    </row>
    <row r="108" spans="2:14" x14ac:dyDescent="0.2">
      <c r="C108" s="250"/>
      <c r="D108" s="259"/>
      <c r="E108" s="255"/>
      <c r="F108" s="238"/>
      <c r="G108" s="238"/>
      <c r="H108" s="182" t="s">
        <v>722</v>
      </c>
      <c r="I108" s="238"/>
      <c r="J108" s="255"/>
      <c r="K108" s="255"/>
      <c r="L108" s="238"/>
      <c r="M108" s="238"/>
      <c r="N108" s="238"/>
    </row>
    <row r="109" spans="2:14" x14ac:dyDescent="0.2">
      <c r="B109" s="182" t="s">
        <v>704</v>
      </c>
      <c r="C109" s="250">
        <v>13.3</v>
      </c>
      <c r="D109" s="251">
        <v>172</v>
      </c>
      <c r="E109" s="252">
        <v>11</v>
      </c>
      <c r="F109" s="238">
        <v>343.8</v>
      </c>
      <c r="G109" s="238">
        <v>324.3</v>
      </c>
      <c r="H109" s="238">
        <v>684.8</v>
      </c>
      <c r="I109" s="238">
        <v>13.7</v>
      </c>
      <c r="J109" s="252">
        <v>169</v>
      </c>
      <c r="K109" s="252">
        <v>4</v>
      </c>
      <c r="L109" s="238">
        <v>179.6</v>
      </c>
      <c r="M109" s="238">
        <v>174</v>
      </c>
      <c r="N109" s="238">
        <v>302.39999999999998</v>
      </c>
    </row>
    <row r="110" spans="2:14" x14ac:dyDescent="0.2">
      <c r="C110" s="232"/>
      <c r="D110" s="256"/>
      <c r="E110" s="257"/>
      <c r="F110" s="203"/>
      <c r="G110" s="203"/>
      <c r="H110" s="203"/>
      <c r="I110" s="203"/>
      <c r="J110" s="257"/>
      <c r="K110" s="257"/>
      <c r="L110" s="203"/>
      <c r="M110" s="203"/>
      <c r="N110" s="203"/>
    </row>
    <row r="111" spans="2:14" x14ac:dyDescent="0.2">
      <c r="B111" s="180" t="s">
        <v>705</v>
      </c>
      <c r="C111" s="191" t="s">
        <v>570</v>
      </c>
      <c r="D111" s="260" t="s">
        <v>570</v>
      </c>
      <c r="E111" s="260" t="s">
        <v>570</v>
      </c>
      <c r="F111" s="260" t="s">
        <v>570</v>
      </c>
      <c r="G111" s="260" t="s">
        <v>570</v>
      </c>
      <c r="H111" s="260" t="s">
        <v>570</v>
      </c>
      <c r="I111" s="260" t="s">
        <v>570</v>
      </c>
      <c r="J111" s="260" t="s">
        <v>570</v>
      </c>
      <c r="K111" s="260" t="s">
        <v>570</v>
      </c>
      <c r="L111" s="260" t="s">
        <v>570</v>
      </c>
      <c r="M111" s="260" t="s">
        <v>570</v>
      </c>
      <c r="N111" s="260" t="s">
        <v>570</v>
      </c>
    </row>
    <row r="112" spans="2:14" x14ac:dyDescent="0.2">
      <c r="B112" s="180" t="s">
        <v>706</v>
      </c>
      <c r="C112" s="191">
        <v>1.1000000000000001</v>
      </c>
      <c r="D112" s="260">
        <v>174</v>
      </c>
      <c r="E112" s="260">
        <v>8</v>
      </c>
      <c r="F112" s="264" t="s">
        <v>723</v>
      </c>
      <c r="G112" s="264" t="s">
        <v>724</v>
      </c>
      <c r="H112" s="264" t="s">
        <v>725</v>
      </c>
      <c r="I112" s="203">
        <v>1.5</v>
      </c>
      <c r="J112" s="257">
        <v>180</v>
      </c>
      <c r="K112" s="257">
        <v>2</v>
      </c>
      <c r="L112" s="203">
        <v>147.6</v>
      </c>
      <c r="M112" s="203">
        <v>145.5</v>
      </c>
      <c r="N112" s="203">
        <v>201.3</v>
      </c>
    </row>
    <row r="113" spans="2:14" x14ac:dyDescent="0.2">
      <c r="B113" s="180" t="s">
        <v>707</v>
      </c>
      <c r="C113" s="232">
        <v>3.1</v>
      </c>
      <c r="D113" s="256">
        <v>175</v>
      </c>
      <c r="E113" s="257">
        <v>10</v>
      </c>
      <c r="F113" s="203">
        <v>211</v>
      </c>
      <c r="G113" s="203">
        <v>201.1</v>
      </c>
      <c r="H113" s="203">
        <v>233</v>
      </c>
      <c r="I113" s="203">
        <v>3.3</v>
      </c>
      <c r="J113" s="257">
        <v>172</v>
      </c>
      <c r="K113" s="257">
        <v>10</v>
      </c>
      <c r="L113" s="203">
        <v>163.6</v>
      </c>
      <c r="M113" s="203">
        <v>153.6</v>
      </c>
      <c r="N113" s="203">
        <v>285.60000000000002</v>
      </c>
    </row>
    <row r="114" spans="2:14" x14ac:dyDescent="0.2">
      <c r="B114" s="180" t="s">
        <v>708</v>
      </c>
      <c r="C114" s="232">
        <v>6.2</v>
      </c>
      <c r="D114" s="256">
        <v>174</v>
      </c>
      <c r="E114" s="257">
        <v>14</v>
      </c>
      <c r="F114" s="203">
        <v>286.3</v>
      </c>
      <c r="G114" s="203">
        <v>263.8</v>
      </c>
      <c r="H114" s="203">
        <v>627.4</v>
      </c>
      <c r="I114" s="203">
        <v>4.5</v>
      </c>
      <c r="J114" s="257">
        <v>170</v>
      </c>
      <c r="K114" s="257">
        <v>7</v>
      </c>
      <c r="L114" s="203">
        <v>187.4</v>
      </c>
      <c r="M114" s="203">
        <v>177.4</v>
      </c>
      <c r="N114" s="203">
        <v>451.9</v>
      </c>
    </row>
    <row r="115" spans="2:14" x14ac:dyDescent="0.2">
      <c r="C115" s="186"/>
      <c r="D115" s="249"/>
    </row>
    <row r="116" spans="2:14" x14ac:dyDescent="0.2">
      <c r="B116" s="180" t="s">
        <v>709</v>
      </c>
      <c r="C116" s="232">
        <v>9.4</v>
      </c>
      <c r="D116" s="256">
        <v>174</v>
      </c>
      <c r="E116" s="257">
        <v>14</v>
      </c>
      <c r="F116" s="203">
        <v>338.2</v>
      </c>
      <c r="G116" s="203">
        <v>315.5</v>
      </c>
      <c r="H116" s="203">
        <v>825.7</v>
      </c>
      <c r="I116" s="203">
        <v>9.6999999999999993</v>
      </c>
      <c r="J116" s="257">
        <v>174</v>
      </c>
      <c r="K116" s="257">
        <v>6</v>
      </c>
      <c r="L116" s="203">
        <v>215.6</v>
      </c>
      <c r="M116" s="203">
        <v>206.6</v>
      </c>
      <c r="N116" s="203">
        <v>598.9</v>
      </c>
    </row>
    <row r="117" spans="2:14" x14ac:dyDescent="0.2">
      <c r="B117" s="180" t="s">
        <v>710</v>
      </c>
      <c r="C117" s="232">
        <v>13.6</v>
      </c>
      <c r="D117" s="256">
        <v>174</v>
      </c>
      <c r="E117" s="257">
        <v>13</v>
      </c>
      <c r="F117" s="203">
        <v>366.2</v>
      </c>
      <c r="G117" s="203">
        <v>344.1</v>
      </c>
      <c r="H117" s="203">
        <v>833.2</v>
      </c>
      <c r="I117" s="203">
        <v>13.1</v>
      </c>
      <c r="J117" s="257">
        <v>164</v>
      </c>
      <c r="K117" s="257">
        <v>0</v>
      </c>
      <c r="L117" s="203">
        <v>121.6</v>
      </c>
      <c r="M117" s="203">
        <v>120.7</v>
      </c>
      <c r="N117" s="203">
        <v>137.6</v>
      </c>
    </row>
    <row r="118" spans="2:14" x14ac:dyDescent="0.2">
      <c r="B118" s="180" t="s">
        <v>711</v>
      </c>
      <c r="C118" s="232">
        <v>15.1</v>
      </c>
      <c r="D118" s="256">
        <v>173</v>
      </c>
      <c r="E118" s="257">
        <v>11</v>
      </c>
      <c r="F118" s="203">
        <v>386.9</v>
      </c>
      <c r="G118" s="203">
        <v>363.7</v>
      </c>
      <c r="H118" s="203">
        <v>872.1</v>
      </c>
      <c r="I118" s="203">
        <v>12.2</v>
      </c>
      <c r="J118" s="257">
        <v>167</v>
      </c>
      <c r="K118" s="257">
        <v>1</v>
      </c>
      <c r="L118" s="203">
        <v>221.3</v>
      </c>
      <c r="M118" s="203">
        <v>221</v>
      </c>
      <c r="N118" s="203">
        <v>397.9</v>
      </c>
    </row>
    <row r="119" spans="2:14" x14ac:dyDescent="0.2">
      <c r="B119" s="180" t="s">
        <v>712</v>
      </c>
      <c r="C119" s="232">
        <v>15.3</v>
      </c>
      <c r="D119" s="256">
        <v>171</v>
      </c>
      <c r="E119" s="257">
        <v>6</v>
      </c>
      <c r="F119" s="203">
        <v>368.4</v>
      </c>
      <c r="G119" s="203">
        <v>354.2</v>
      </c>
      <c r="H119" s="203">
        <v>653.29999999999995</v>
      </c>
      <c r="I119" s="203">
        <v>8.3000000000000007</v>
      </c>
      <c r="J119" s="257">
        <v>193</v>
      </c>
      <c r="K119" s="257">
        <v>13</v>
      </c>
      <c r="L119" s="203">
        <v>237.9</v>
      </c>
      <c r="M119" s="203">
        <v>221.3</v>
      </c>
      <c r="N119" s="203">
        <v>437</v>
      </c>
    </row>
    <row r="120" spans="2:14" x14ac:dyDescent="0.2">
      <c r="C120" s="186"/>
      <c r="D120" s="249"/>
    </row>
    <row r="121" spans="2:14" x14ac:dyDescent="0.2">
      <c r="B121" s="180" t="s">
        <v>713</v>
      </c>
      <c r="C121" s="232">
        <v>19.3</v>
      </c>
      <c r="D121" s="256">
        <v>168</v>
      </c>
      <c r="E121" s="257">
        <v>10</v>
      </c>
      <c r="F121" s="203">
        <v>371.7</v>
      </c>
      <c r="G121" s="203">
        <v>346.5</v>
      </c>
      <c r="H121" s="203">
        <v>750.1</v>
      </c>
      <c r="I121" s="203">
        <v>11.6</v>
      </c>
      <c r="J121" s="257">
        <v>182</v>
      </c>
      <c r="K121" s="258">
        <v>0</v>
      </c>
      <c r="L121" s="203">
        <v>181.5</v>
      </c>
      <c r="M121" s="203">
        <v>181.5</v>
      </c>
      <c r="N121" s="203">
        <v>263.2</v>
      </c>
    </row>
    <row r="122" spans="2:14" x14ac:dyDescent="0.2">
      <c r="B122" s="180" t="s">
        <v>714</v>
      </c>
      <c r="C122" s="232">
        <v>16.8</v>
      </c>
      <c r="D122" s="256">
        <v>171</v>
      </c>
      <c r="E122" s="257">
        <v>9</v>
      </c>
      <c r="F122" s="203">
        <v>362.1</v>
      </c>
      <c r="G122" s="203">
        <v>347.5</v>
      </c>
      <c r="H122" s="203">
        <v>599.1</v>
      </c>
      <c r="I122" s="203">
        <v>20.3</v>
      </c>
      <c r="J122" s="257">
        <v>174</v>
      </c>
      <c r="K122" s="257">
        <v>7</v>
      </c>
      <c r="L122" s="203">
        <v>261.3</v>
      </c>
      <c r="M122" s="203">
        <v>241.9</v>
      </c>
      <c r="N122" s="203">
        <v>643.79999999999995</v>
      </c>
    </row>
    <row r="123" spans="2:14" x14ac:dyDescent="0.2">
      <c r="B123" s="180" t="s">
        <v>715</v>
      </c>
      <c r="C123" s="191">
        <v>19.399999999999999</v>
      </c>
      <c r="D123" s="260">
        <v>160</v>
      </c>
      <c r="E123" s="260">
        <v>4</v>
      </c>
      <c r="F123" s="264" t="s">
        <v>726</v>
      </c>
      <c r="G123" s="264" t="s">
        <v>727</v>
      </c>
      <c r="H123" s="264" t="s">
        <v>728</v>
      </c>
      <c r="I123" s="203">
        <v>27.9</v>
      </c>
      <c r="J123" s="257">
        <v>158</v>
      </c>
      <c r="K123" s="258">
        <v>11</v>
      </c>
      <c r="L123" s="203">
        <v>110.4</v>
      </c>
      <c r="M123" s="203">
        <v>97.6</v>
      </c>
      <c r="N123" s="203">
        <v>114</v>
      </c>
    </row>
    <row r="124" spans="2:14" x14ac:dyDescent="0.2">
      <c r="B124" s="180" t="s">
        <v>716</v>
      </c>
      <c r="C124" s="191">
        <v>12.6</v>
      </c>
      <c r="D124" s="260">
        <v>146</v>
      </c>
      <c r="E124" s="260">
        <v>1</v>
      </c>
      <c r="F124" s="264" t="s">
        <v>729</v>
      </c>
      <c r="G124" s="264" t="s">
        <v>730</v>
      </c>
      <c r="H124" s="264" t="s">
        <v>731</v>
      </c>
      <c r="I124" s="203">
        <v>28.9</v>
      </c>
      <c r="J124" s="257">
        <v>168</v>
      </c>
      <c r="K124" s="258">
        <v>0</v>
      </c>
      <c r="L124" s="203">
        <v>191.9</v>
      </c>
      <c r="M124" s="203">
        <v>191.9</v>
      </c>
      <c r="N124" s="203">
        <v>12.3</v>
      </c>
    </row>
    <row r="125" spans="2:14" x14ac:dyDescent="0.2">
      <c r="B125" s="188"/>
      <c r="C125" s="190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</row>
    <row r="126" spans="2:14" x14ac:dyDescent="0.2">
      <c r="C126" s="232"/>
      <c r="D126" s="256"/>
      <c r="E126" s="257"/>
      <c r="F126" s="203"/>
      <c r="G126" s="203"/>
      <c r="H126" s="203"/>
      <c r="I126" s="203"/>
      <c r="J126" s="257"/>
      <c r="K126" s="257"/>
      <c r="L126" s="203"/>
      <c r="M126" s="203"/>
      <c r="N126" s="203"/>
    </row>
    <row r="127" spans="2:14" x14ac:dyDescent="0.2">
      <c r="C127" s="250"/>
      <c r="D127" s="259"/>
      <c r="E127" s="255"/>
      <c r="F127" s="238"/>
      <c r="G127" s="238"/>
      <c r="H127" s="182" t="s">
        <v>732</v>
      </c>
      <c r="I127" s="238"/>
      <c r="J127" s="255"/>
      <c r="K127" s="255"/>
      <c r="L127" s="238"/>
      <c r="M127" s="238"/>
      <c r="N127" s="238"/>
    </row>
    <row r="128" spans="2:14" x14ac:dyDescent="0.2">
      <c r="B128" s="182" t="s">
        <v>704</v>
      </c>
      <c r="C128" s="250">
        <v>15.4</v>
      </c>
      <c r="D128" s="251">
        <v>173</v>
      </c>
      <c r="E128" s="252">
        <v>17</v>
      </c>
      <c r="F128" s="238">
        <v>343.6</v>
      </c>
      <c r="G128" s="238">
        <v>306.5</v>
      </c>
      <c r="H128" s="238">
        <v>1047.8</v>
      </c>
      <c r="I128" s="238">
        <v>10.5</v>
      </c>
      <c r="J128" s="252">
        <v>176</v>
      </c>
      <c r="K128" s="252">
        <v>9</v>
      </c>
      <c r="L128" s="238">
        <v>195.5</v>
      </c>
      <c r="M128" s="238">
        <v>183.7</v>
      </c>
      <c r="N128" s="238">
        <v>465.6</v>
      </c>
    </row>
    <row r="129" spans="2:14" x14ac:dyDescent="0.2">
      <c r="C129" s="232"/>
      <c r="D129" s="256"/>
      <c r="E129" s="257"/>
      <c r="F129" s="203"/>
      <c r="G129" s="203"/>
      <c r="H129" s="203"/>
      <c r="I129" s="203"/>
      <c r="J129" s="257"/>
      <c r="K129" s="257"/>
      <c r="L129" s="203"/>
      <c r="M129" s="203"/>
      <c r="N129" s="203"/>
    </row>
    <row r="130" spans="2:14" x14ac:dyDescent="0.2">
      <c r="B130" s="180" t="s">
        <v>705</v>
      </c>
      <c r="C130" s="232">
        <v>0.5</v>
      </c>
      <c r="D130" s="256">
        <v>173</v>
      </c>
      <c r="E130" s="257">
        <v>9</v>
      </c>
      <c r="F130" s="203">
        <v>136.6</v>
      </c>
      <c r="G130" s="203">
        <v>128.80000000000001</v>
      </c>
      <c r="H130" s="203">
        <v>0</v>
      </c>
      <c r="I130" s="260" t="s">
        <v>570</v>
      </c>
      <c r="J130" s="260" t="s">
        <v>570</v>
      </c>
      <c r="K130" s="260" t="s">
        <v>570</v>
      </c>
      <c r="L130" s="260" t="s">
        <v>570</v>
      </c>
      <c r="M130" s="260" t="s">
        <v>570</v>
      </c>
      <c r="N130" s="260" t="s">
        <v>570</v>
      </c>
    </row>
    <row r="131" spans="2:14" x14ac:dyDescent="0.2">
      <c r="B131" s="180" t="s">
        <v>706</v>
      </c>
      <c r="C131" s="232">
        <v>1</v>
      </c>
      <c r="D131" s="256">
        <v>178</v>
      </c>
      <c r="E131" s="257">
        <v>16</v>
      </c>
      <c r="F131" s="203">
        <v>208.2</v>
      </c>
      <c r="G131" s="203">
        <v>182.8</v>
      </c>
      <c r="H131" s="203">
        <v>200.7</v>
      </c>
      <c r="I131" s="203">
        <v>1.1000000000000001</v>
      </c>
      <c r="J131" s="257">
        <v>189</v>
      </c>
      <c r="K131" s="257">
        <v>15</v>
      </c>
      <c r="L131" s="203">
        <v>167.5</v>
      </c>
      <c r="M131" s="203">
        <v>153.4</v>
      </c>
      <c r="N131" s="203">
        <v>193.5</v>
      </c>
    </row>
    <row r="132" spans="2:14" x14ac:dyDescent="0.2">
      <c r="B132" s="180" t="s">
        <v>707</v>
      </c>
      <c r="C132" s="232">
        <v>3.3</v>
      </c>
      <c r="D132" s="256">
        <v>171</v>
      </c>
      <c r="E132" s="257">
        <v>21</v>
      </c>
      <c r="F132" s="203">
        <v>218.5</v>
      </c>
      <c r="G132" s="203">
        <v>184.9</v>
      </c>
      <c r="H132" s="203">
        <v>486.4</v>
      </c>
      <c r="I132" s="203">
        <v>3.1</v>
      </c>
      <c r="J132" s="257">
        <v>175</v>
      </c>
      <c r="K132" s="257">
        <v>7</v>
      </c>
      <c r="L132" s="203">
        <v>168.6</v>
      </c>
      <c r="M132" s="203">
        <v>160.1</v>
      </c>
      <c r="N132" s="203">
        <v>451.2</v>
      </c>
    </row>
    <row r="133" spans="2:14" x14ac:dyDescent="0.2">
      <c r="B133" s="180" t="s">
        <v>708</v>
      </c>
      <c r="C133" s="232">
        <v>6.4</v>
      </c>
      <c r="D133" s="256">
        <v>173</v>
      </c>
      <c r="E133" s="257">
        <v>20</v>
      </c>
      <c r="F133" s="203">
        <v>258</v>
      </c>
      <c r="G133" s="203">
        <v>222.1</v>
      </c>
      <c r="H133" s="203">
        <v>705.8</v>
      </c>
      <c r="I133" s="203">
        <v>6.1</v>
      </c>
      <c r="J133" s="257">
        <v>174</v>
      </c>
      <c r="K133" s="257">
        <v>11</v>
      </c>
      <c r="L133" s="203">
        <v>193.3</v>
      </c>
      <c r="M133" s="203">
        <v>179.6</v>
      </c>
      <c r="N133" s="203">
        <v>519.4</v>
      </c>
    </row>
    <row r="134" spans="2:14" x14ac:dyDescent="0.2">
      <c r="C134" s="186"/>
      <c r="D134" s="249"/>
    </row>
    <row r="135" spans="2:14" x14ac:dyDescent="0.2">
      <c r="B135" s="180" t="s">
        <v>709</v>
      </c>
      <c r="C135" s="232">
        <v>9.6999999999999993</v>
      </c>
      <c r="D135" s="256">
        <v>176</v>
      </c>
      <c r="E135" s="257">
        <v>23</v>
      </c>
      <c r="F135" s="203">
        <v>309</v>
      </c>
      <c r="G135" s="203">
        <v>265.7</v>
      </c>
      <c r="H135" s="203">
        <v>891.3</v>
      </c>
      <c r="I135" s="203">
        <v>9.6</v>
      </c>
      <c r="J135" s="257">
        <v>174</v>
      </c>
      <c r="K135" s="257">
        <v>9</v>
      </c>
      <c r="L135" s="203">
        <v>215.7</v>
      </c>
      <c r="M135" s="203">
        <v>202.4</v>
      </c>
      <c r="N135" s="203">
        <v>698.8</v>
      </c>
    </row>
    <row r="136" spans="2:14" x14ac:dyDescent="0.2">
      <c r="B136" s="180" t="s">
        <v>710</v>
      </c>
      <c r="C136" s="232">
        <v>12.9</v>
      </c>
      <c r="D136" s="256">
        <v>175</v>
      </c>
      <c r="E136" s="257">
        <v>21</v>
      </c>
      <c r="F136" s="203">
        <v>347.4</v>
      </c>
      <c r="G136" s="203">
        <v>301.7</v>
      </c>
      <c r="H136" s="203">
        <v>1100</v>
      </c>
      <c r="I136" s="203">
        <v>11.3</v>
      </c>
      <c r="J136" s="257">
        <v>165</v>
      </c>
      <c r="K136" s="257">
        <v>10</v>
      </c>
      <c r="L136" s="203">
        <v>212.9</v>
      </c>
      <c r="M136" s="203">
        <v>196.6</v>
      </c>
      <c r="N136" s="203">
        <v>541.20000000000005</v>
      </c>
    </row>
    <row r="137" spans="2:14" x14ac:dyDescent="0.2">
      <c r="B137" s="180" t="s">
        <v>711</v>
      </c>
      <c r="C137" s="232">
        <v>16.100000000000001</v>
      </c>
      <c r="D137" s="256">
        <v>173</v>
      </c>
      <c r="E137" s="257">
        <v>17</v>
      </c>
      <c r="F137" s="203">
        <v>363.4</v>
      </c>
      <c r="G137" s="203">
        <v>326.89999999999998</v>
      </c>
      <c r="H137" s="203">
        <v>1109.2</v>
      </c>
      <c r="I137" s="203">
        <v>14.9</v>
      </c>
      <c r="J137" s="257">
        <v>172</v>
      </c>
      <c r="K137" s="257">
        <v>8</v>
      </c>
      <c r="L137" s="203">
        <v>233.3</v>
      </c>
      <c r="M137" s="203">
        <v>219.6</v>
      </c>
      <c r="N137" s="203">
        <v>658.3</v>
      </c>
    </row>
    <row r="138" spans="2:14" x14ac:dyDescent="0.2">
      <c r="B138" s="180" t="s">
        <v>712</v>
      </c>
      <c r="C138" s="232">
        <v>20.7</v>
      </c>
      <c r="D138" s="256">
        <v>169</v>
      </c>
      <c r="E138" s="257">
        <v>13</v>
      </c>
      <c r="F138" s="203">
        <v>421.7</v>
      </c>
      <c r="G138" s="203">
        <v>380.8</v>
      </c>
      <c r="H138" s="203">
        <v>1462.1</v>
      </c>
      <c r="I138" s="203">
        <v>11.6</v>
      </c>
      <c r="J138" s="257">
        <v>179</v>
      </c>
      <c r="K138" s="257">
        <v>10</v>
      </c>
      <c r="L138" s="203">
        <v>197.7</v>
      </c>
      <c r="M138" s="203">
        <v>185.3</v>
      </c>
      <c r="N138" s="203">
        <v>435.2</v>
      </c>
    </row>
    <row r="139" spans="2:14" x14ac:dyDescent="0.2">
      <c r="C139" s="186"/>
      <c r="D139" s="249"/>
    </row>
    <row r="140" spans="2:14" x14ac:dyDescent="0.2">
      <c r="B140" s="180" t="s">
        <v>713</v>
      </c>
      <c r="C140" s="232">
        <v>25.4</v>
      </c>
      <c r="D140" s="256">
        <v>170</v>
      </c>
      <c r="E140" s="257">
        <v>12</v>
      </c>
      <c r="F140" s="203">
        <v>420.2</v>
      </c>
      <c r="G140" s="203">
        <v>385.4</v>
      </c>
      <c r="H140" s="203">
        <v>1469.5</v>
      </c>
      <c r="I140" s="203">
        <v>13.2</v>
      </c>
      <c r="J140" s="257">
        <v>177</v>
      </c>
      <c r="K140" s="257">
        <v>10</v>
      </c>
      <c r="L140" s="203">
        <v>195.2</v>
      </c>
      <c r="M140" s="203">
        <v>183.2</v>
      </c>
      <c r="N140" s="203">
        <v>417.3</v>
      </c>
    </row>
    <row r="141" spans="2:14" x14ac:dyDescent="0.2">
      <c r="B141" s="180" t="s">
        <v>714</v>
      </c>
      <c r="C141" s="232">
        <v>25.8</v>
      </c>
      <c r="D141" s="256">
        <v>172</v>
      </c>
      <c r="E141" s="257">
        <v>11</v>
      </c>
      <c r="F141" s="203">
        <v>401.8</v>
      </c>
      <c r="G141" s="203">
        <v>373.4</v>
      </c>
      <c r="H141" s="203">
        <v>1092.8</v>
      </c>
      <c r="I141" s="203">
        <v>15.6</v>
      </c>
      <c r="J141" s="257">
        <v>182</v>
      </c>
      <c r="K141" s="257">
        <v>8</v>
      </c>
      <c r="L141" s="203">
        <v>198.6</v>
      </c>
      <c r="M141" s="203">
        <v>189.3</v>
      </c>
      <c r="N141" s="203">
        <v>394.2</v>
      </c>
    </row>
    <row r="142" spans="2:14" x14ac:dyDescent="0.2">
      <c r="B142" s="180" t="s">
        <v>715</v>
      </c>
      <c r="C142" s="232">
        <v>22.5</v>
      </c>
      <c r="D142" s="256">
        <v>174</v>
      </c>
      <c r="E142" s="257">
        <v>7</v>
      </c>
      <c r="F142" s="203">
        <v>284.8</v>
      </c>
      <c r="G142" s="203">
        <v>270</v>
      </c>
      <c r="H142" s="203">
        <v>700.4</v>
      </c>
      <c r="I142" s="203">
        <v>18.899999999999999</v>
      </c>
      <c r="J142" s="257">
        <v>185</v>
      </c>
      <c r="K142" s="257">
        <v>7</v>
      </c>
      <c r="L142" s="203">
        <v>186.8</v>
      </c>
      <c r="M142" s="203">
        <v>178.6</v>
      </c>
      <c r="N142" s="203">
        <v>276.10000000000002</v>
      </c>
    </row>
    <row r="143" spans="2:14" x14ac:dyDescent="0.2">
      <c r="B143" s="180" t="s">
        <v>716</v>
      </c>
      <c r="C143" s="232">
        <v>25.2</v>
      </c>
      <c r="D143" s="256">
        <v>174</v>
      </c>
      <c r="E143" s="257">
        <v>4</v>
      </c>
      <c r="F143" s="203">
        <v>272.5</v>
      </c>
      <c r="G143" s="203">
        <v>258.3</v>
      </c>
      <c r="H143" s="203">
        <v>316</v>
      </c>
      <c r="I143" s="203">
        <v>11</v>
      </c>
      <c r="J143" s="257">
        <v>185</v>
      </c>
      <c r="K143" s="257">
        <v>4</v>
      </c>
      <c r="L143" s="203">
        <v>162.5</v>
      </c>
      <c r="M143" s="203">
        <v>147.69999999999999</v>
      </c>
      <c r="N143" s="203">
        <v>51.7</v>
      </c>
    </row>
    <row r="144" spans="2:14" ht="18" thickBot="1" x14ac:dyDescent="0.25">
      <c r="B144" s="183"/>
      <c r="C144" s="265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</row>
    <row r="145" spans="1:14" x14ac:dyDescent="0.2">
      <c r="C145" s="180" t="s">
        <v>720</v>
      </c>
    </row>
    <row r="146" spans="1:14" x14ac:dyDescent="0.2">
      <c r="A146" s="180"/>
    </row>
    <row r="147" spans="1:14" x14ac:dyDescent="0.2">
      <c r="A147" s="180"/>
    </row>
    <row r="152" spans="1:14" x14ac:dyDescent="0.2">
      <c r="D152" s="182" t="s">
        <v>721</v>
      </c>
    </row>
    <row r="153" spans="1:14" x14ac:dyDescent="0.2">
      <c r="G153" s="236" t="str">
        <f>G7</f>
        <v>＝平成13年(2001)＝</v>
      </c>
    </row>
    <row r="154" spans="1:14" x14ac:dyDescent="0.2">
      <c r="C154" s="180" t="s">
        <v>684</v>
      </c>
    </row>
    <row r="155" spans="1:14" ht="18" thickBot="1" x14ac:dyDescent="0.25">
      <c r="B155" s="183"/>
      <c r="C155" s="185" t="s">
        <v>685</v>
      </c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</row>
    <row r="156" spans="1:14" x14ac:dyDescent="0.2">
      <c r="C156" s="186"/>
      <c r="I156" s="186"/>
    </row>
    <row r="157" spans="1:14" x14ac:dyDescent="0.2">
      <c r="C157" s="190"/>
      <c r="D157" s="188"/>
      <c r="E157" s="188"/>
      <c r="F157" s="246" t="s">
        <v>26</v>
      </c>
      <c r="G157" s="188"/>
      <c r="H157" s="188"/>
      <c r="I157" s="190"/>
      <c r="J157" s="188"/>
      <c r="K157" s="188"/>
      <c r="L157" s="246" t="s">
        <v>43</v>
      </c>
      <c r="M157" s="188"/>
      <c r="N157" s="188"/>
    </row>
    <row r="158" spans="1:14" x14ac:dyDescent="0.2">
      <c r="C158" s="186"/>
      <c r="D158" s="189" t="s">
        <v>686</v>
      </c>
      <c r="E158" s="188"/>
      <c r="F158" s="187" t="s">
        <v>687</v>
      </c>
      <c r="G158" s="188"/>
      <c r="H158" s="187" t="s">
        <v>688</v>
      </c>
      <c r="I158" s="186"/>
      <c r="J158" s="189" t="s">
        <v>686</v>
      </c>
      <c r="K158" s="188"/>
      <c r="L158" s="187" t="s">
        <v>687</v>
      </c>
      <c r="M158" s="188"/>
      <c r="N158" s="187" t="s">
        <v>688</v>
      </c>
    </row>
    <row r="159" spans="1:14" x14ac:dyDescent="0.2">
      <c r="B159" s="180" t="s">
        <v>689</v>
      </c>
      <c r="C159" s="187" t="s">
        <v>690</v>
      </c>
      <c r="D159" s="186"/>
      <c r="E159" s="186"/>
      <c r="F159" s="187" t="s">
        <v>691</v>
      </c>
      <c r="G159" s="187" t="s">
        <v>692</v>
      </c>
      <c r="H159" s="187" t="s">
        <v>693</v>
      </c>
      <c r="I159" s="187" t="s">
        <v>690</v>
      </c>
      <c r="J159" s="186"/>
      <c r="K159" s="186"/>
      <c r="L159" s="187" t="s">
        <v>691</v>
      </c>
      <c r="M159" s="187" t="s">
        <v>692</v>
      </c>
      <c r="N159" s="187" t="s">
        <v>693</v>
      </c>
    </row>
    <row r="160" spans="1:14" x14ac:dyDescent="0.2">
      <c r="B160" s="247" t="s">
        <v>694</v>
      </c>
      <c r="C160" s="189" t="s">
        <v>695</v>
      </c>
      <c r="D160" s="189" t="s">
        <v>696</v>
      </c>
      <c r="E160" s="189" t="s">
        <v>697</v>
      </c>
      <c r="F160" s="189" t="s">
        <v>698</v>
      </c>
      <c r="G160" s="189" t="s">
        <v>699</v>
      </c>
      <c r="H160" s="189" t="s">
        <v>698</v>
      </c>
      <c r="I160" s="189" t="s">
        <v>695</v>
      </c>
      <c r="J160" s="189" t="s">
        <v>696</v>
      </c>
      <c r="K160" s="189" t="s">
        <v>697</v>
      </c>
      <c r="L160" s="189" t="s">
        <v>698</v>
      </c>
      <c r="M160" s="189" t="s">
        <v>699</v>
      </c>
      <c r="N160" s="189" t="s">
        <v>698</v>
      </c>
    </row>
    <row r="161" spans="2:14" x14ac:dyDescent="0.2">
      <c r="C161" s="194" t="s">
        <v>700</v>
      </c>
      <c r="D161" s="248" t="s">
        <v>701</v>
      </c>
      <c r="E161" s="195" t="s">
        <v>701</v>
      </c>
      <c r="F161" s="195" t="s">
        <v>702</v>
      </c>
      <c r="G161" s="195" t="s">
        <v>702</v>
      </c>
      <c r="H161" s="195" t="s">
        <v>702</v>
      </c>
      <c r="I161" s="195" t="s">
        <v>700</v>
      </c>
      <c r="J161" s="195" t="s">
        <v>701</v>
      </c>
      <c r="K161" s="195" t="s">
        <v>701</v>
      </c>
      <c r="L161" s="195" t="s">
        <v>702</v>
      </c>
      <c r="M161" s="195" t="s">
        <v>702</v>
      </c>
      <c r="N161" s="195" t="s">
        <v>702</v>
      </c>
    </row>
    <row r="162" spans="2:14" x14ac:dyDescent="0.2">
      <c r="C162" s="186"/>
      <c r="D162" s="249"/>
      <c r="H162" s="182" t="s">
        <v>291</v>
      </c>
    </row>
    <row r="163" spans="2:14" x14ac:dyDescent="0.2">
      <c r="B163" s="182" t="s">
        <v>704</v>
      </c>
      <c r="C163" s="250">
        <v>9.3000000000000007</v>
      </c>
      <c r="D163" s="251">
        <v>180</v>
      </c>
      <c r="E163" s="252">
        <v>11</v>
      </c>
      <c r="F163" s="238">
        <v>296.7</v>
      </c>
      <c r="G163" s="238">
        <v>282.2</v>
      </c>
      <c r="H163" s="238">
        <v>705</v>
      </c>
      <c r="I163" s="238">
        <v>6.1</v>
      </c>
      <c r="J163" s="252">
        <v>174</v>
      </c>
      <c r="K163" s="252">
        <v>5</v>
      </c>
      <c r="L163" s="238">
        <v>195</v>
      </c>
      <c r="M163" s="238">
        <v>188.7</v>
      </c>
      <c r="N163" s="238">
        <v>383.7</v>
      </c>
    </row>
    <row r="164" spans="2:14" x14ac:dyDescent="0.2">
      <c r="C164" s="232"/>
      <c r="D164" s="256"/>
      <c r="E164" s="257"/>
      <c r="F164" s="203"/>
      <c r="G164" s="203"/>
      <c r="H164" s="203"/>
      <c r="I164" s="203"/>
      <c r="J164" s="257"/>
      <c r="K164" s="257"/>
      <c r="L164" s="203"/>
      <c r="M164" s="203"/>
      <c r="N164" s="203"/>
    </row>
    <row r="165" spans="2:14" x14ac:dyDescent="0.2">
      <c r="B165" s="180" t="s">
        <v>705</v>
      </c>
      <c r="C165" s="191" t="s">
        <v>570</v>
      </c>
      <c r="D165" s="263" t="s">
        <v>570</v>
      </c>
      <c r="E165" s="263" t="s">
        <v>570</v>
      </c>
      <c r="F165" s="263" t="s">
        <v>570</v>
      </c>
      <c r="G165" s="263" t="s">
        <v>570</v>
      </c>
      <c r="H165" s="263" t="s">
        <v>570</v>
      </c>
      <c r="I165" s="263" t="s">
        <v>570</v>
      </c>
      <c r="J165" s="263" t="s">
        <v>570</v>
      </c>
      <c r="K165" s="263" t="s">
        <v>570</v>
      </c>
      <c r="L165" s="263" t="s">
        <v>570</v>
      </c>
      <c r="M165" s="263" t="s">
        <v>570</v>
      </c>
      <c r="N165" s="263" t="s">
        <v>570</v>
      </c>
    </row>
    <row r="166" spans="2:14" x14ac:dyDescent="0.2">
      <c r="B166" s="180" t="s">
        <v>706</v>
      </c>
      <c r="C166" s="232">
        <v>1</v>
      </c>
      <c r="D166" s="256">
        <v>175</v>
      </c>
      <c r="E166" s="257">
        <v>10</v>
      </c>
      <c r="F166" s="203">
        <v>169.8</v>
      </c>
      <c r="G166" s="203">
        <v>150.6</v>
      </c>
      <c r="H166" s="203">
        <v>66.5</v>
      </c>
      <c r="I166" s="203">
        <v>0.8</v>
      </c>
      <c r="J166" s="257">
        <v>161</v>
      </c>
      <c r="K166" s="257">
        <v>4</v>
      </c>
      <c r="L166" s="203">
        <v>160.5</v>
      </c>
      <c r="M166" s="203">
        <v>156.19999999999999</v>
      </c>
      <c r="N166" s="203">
        <v>80.5</v>
      </c>
    </row>
    <row r="167" spans="2:14" x14ac:dyDescent="0.2">
      <c r="B167" s="180" t="s">
        <v>707</v>
      </c>
      <c r="C167" s="232">
        <v>1.9</v>
      </c>
      <c r="D167" s="256">
        <v>183</v>
      </c>
      <c r="E167" s="257">
        <v>12</v>
      </c>
      <c r="F167" s="203">
        <v>206.1</v>
      </c>
      <c r="G167" s="203">
        <v>190.7</v>
      </c>
      <c r="H167" s="203">
        <v>271.8</v>
      </c>
      <c r="I167" s="203">
        <v>2.6</v>
      </c>
      <c r="J167" s="257">
        <v>172</v>
      </c>
      <c r="K167" s="257">
        <v>8</v>
      </c>
      <c r="L167" s="203">
        <v>181.4</v>
      </c>
      <c r="M167" s="203">
        <v>173.2</v>
      </c>
      <c r="N167" s="203">
        <v>291.3</v>
      </c>
    </row>
    <row r="168" spans="2:14" x14ac:dyDescent="0.2">
      <c r="B168" s="180" t="s">
        <v>708</v>
      </c>
      <c r="C168" s="232">
        <v>4.9000000000000004</v>
      </c>
      <c r="D168" s="256">
        <v>181</v>
      </c>
      <c r="E168" s="257">
        <v>17</v>
      </c>
      <c r="F168" s="203">
        <v>241.1</v>
      </c>
      <c r="G168" s="203">
        <v>220.9</v>
      </c>
      <c r="H168" s="203">
        <v>575.29999999999995</v>
      </c>
      <c r="I168" s="203">
        <v>4.4000000000000004</v>
      </c>
      <c r="J168" s="257">
        <v>173</v>
      </c>
      <c r="K168" s="257">
        <v>4</v>
      </c>
      <c r="L168" s="203">
        <v>192.5</v>
      </c>
      <c r="M168" s="203">
        <v>188.2</v>
      </c>
      <c r="N168" s="203">
        <v>391.9</v>
      </c>
    </row>
    <row r="169" spans="2:14" x14ac:dyDescent="0.2">
      <c r="C169" s="186"/>
      <c r="D169" s="249"/>
    </row>
    <row r="170" spans="2:14" x14ac:dyDescent="0.2">
      <c r="B170" s="180" t="s">
        <v>709</v>
      </c>
      <c r="C170" s="232">
        <v>7.6</v>
      </c>
      <c r="D170" s="256">
        <v>177</v>
      </c>
      <c r="E170" s="257">
        <v>10</v>
      </c>
      <c r="F170" s="203">
        <v>287.3</v>
      </c>
      <c r="G170" s="203">
        <v>272.7</v>
      </c>
      <c r="H170" s="203">
        <v>707.6</v>
      </c>
      <c r="I170" s="203">
        <v>8.9</v>
      </c>
      <c r="J170" s="257">
        <v>172</v>
      </c>
      <c r="K170" s="257">
        <v>10</v>
      </c>
      <c r="L170" s="203">
        <v>211.3</v>
      </c>
      <c r="M170" s="203">
        <v>197.6</v>
      </c>
      <c r="N170" s="203">
        <v>548.6</v>
      </c>
    </row>
    <row r="171" spans="2:14" x14ac:dyDescent="0.2">
      <c r="B171" s="180" t="s">
        <v>710</v>
      </c>
      <c r="C171" s="232">
        <v>10.8</v>
      </c>
      <c r="D171" s="256">
        <v>183</v>
      </c>
      <c r="E171" s="257">
        <v>3</v>
      </c>
      <c r="F171" s="203">
        <v>330.4</v>
      </c>
      <c r="G171" s="203">
        <v>324</v>
      </c>
      <c r="H171" s="203">
        <v>916.6</v>
      </c>
      <c r="I171" s="203">
        <v>9.1999999999999993</v>
      </c>
      <c r="J171" s="257">
        <v>177</v>
      </c>
      <c r="K171" s="257">
        <v>3</v>
      </c>
      <c r="L171" s="203">
        <v>221.8</v>
      </c>
      <c r="M171" s="203">
        <v>217.2</v>
      </c>
      <c r="N171" s="203">
        <v>631.79999999999995</v>
      </c>
    </row>
    <row r="172" spans="2:14" x14ac:dyDescent="0.2">
      <c r="B172" s="180" t="s">
        <v>711</v>
      </c>
      <c r="C172" s="232">
        <v>12.2</v>
      </c>
      <c r="D172" s="256">
        <v>180</v>
      </c>
      <c r="E172" s="257">
        <v>8</v>
      </c>
      <c r="F172" s="203">
        <v>390.4</v>
      </c>
      <c r="G172" s="203">
        <v>378.3</v>
      </c>
      <c r="H172" s="203">
        <v>992.9</v>
      </c>
      <c r="I172" s="203">
        <v>7</v>
      </c>
      <c r="J172" s="257">
        <v>180</v>
      </c>
      <c r="K172" s="257">
        <v>7</v>
      </c>
      <c r="L172" s="203">
        <v>188.4</v>
      </c>
      <c r="M172" s="203">
        <v>183</v>
      </c>
      <c r="N172" s="203">
        <v>456.7</v>
      </c>
    </row>
    <row r="173" spans="2:14" x14ac:dyDescent="0.2">
      <c r="B173" s="180" t="s">
        <v>712</v>
      </c>
      <c r="C173" s="232">
        <v>21.2</v>
      </c>
      <c r="D173" s="256">
        <v>176</v>
      </c>
      <c r="E173" s="257">
        <v>8</v>
      </c>
      <c r="F173" s="203">
        <v>417.9</v>
      </c>
      <c r="G173" s="203">
        <v>402.7</v>
      </c>
      <c r="H173" s="203">
        <v>1285.7</v>
      </c>
      <c r="I173" s="203">
        <v>9.1</v>
      </c>
      <c r="J173" s="257">
        <v>173</v>
      </c>
      <c r="K173" s="257">
        <v>3</v>
      </c>
      <c r="L173" s="203">
        <v>182.7</v>
      </c>
      <c r="M173" s="203">
        <v>177</v>
      </c>
      <c r="N173" s="203">
        <v>244.5</v>
      </c>
    </row>
    <row r="174" spans="2:14" x14ac:dyDescent="0.2">
      <c r="C174" s="186"/>
      <c r="D174" s="249"/>
    </row>
    <row r="175" spans="2:14" x14ac:dyDescent="0.2">
      <c r="B175" s="180" t="s">
        <v>713</v>
      </c>
      <c r="C175" s="232">
        <v>16</v>
      </c>
      <c r="D175" s="256">
        <v>181</v>
      </c>
      <c r="E175" s="257">
        <v>14</v>
      </c>
      <c r="F175" s="203">
        <v>342.7</v>
      </c>
      <c r="G175" s="203">
        <v>325.3</v>
      </c>
      <c r="H175" s="203">
        <v>807.9</v>
      </c>
      <c r="I175" s="203">
        <v>8.5</v>
      </c>
      <c r="J175" s="257">
        <v>181</v>
      </c>
      <c r="K175" s="257">
        <v>2</v>
      </c>
      <c r="L175" s="203">
        <v>212.2</v>
      </c>
      <c r="M175" s="203">
        <v>209</v>
      </c>
      <c r="N175" s="203">
        <v>356.8</v>
      </c>
    </row>
    <row r="176" spans="2:14" x14ac:dyDescent="0.2">
      <c r="B176" s="180" t="s">
        <v>714</v>
      </c>
      <c r="C176" s="232">
        <v>23.5</v>
      </c>
      <c r="D176" s="256">
        <v>172</v>
      </c>
      <c r="E176" s="257">
        <v>1</v>
      </c>
      <c r="F176" s="203">
        <v>392.9</v>
      </c>
      <c r="G176" s="203">
        <v>391.5</v>
      </c>
      <c r="H176" s="203">
        <v>1010.4</v>
      </c>
      <c r="I176" s="203">
        <v>17.399999999999999</v>
      </c>
      <c r="J176" s="257">
        <v>173</v>
      </c>
      <c r="K176" s="257">
        <v>5</v>
      </c>
      <c r="L176" s="203">
        <v>225.9</v>
      </c>
      <c r="M176" s="203">
        <v>219</v>
      </c>
      <c r="N176" s="203">
        <v>423.4</v>
      </c>
    </row>
    <row r="177" spans="2:14" x14ac:dyDescent="0.2">
      <c r="B177" s="180" t="s">
        <v>715</v>
      </c>
      <c r="C177" s="232">
        <v>35.799999999999997</v>
      </c>
      <c r="D177" s="256">
        <v>193</v>
      </c>
      <c r="E177" s="258">
        <v>11</v>
      </c>
      <c r="F177" s="203">
        <v>347.2</v>
      </c>
      <c r="G177" s="203">
        <v>327.3</v>
      </c>
      <c r="H177" s="203">
        <v>687.7</v>
      </c>
      <c r="I177" s="203">
        <v>13.6</v>
      </c>
      <c r="J177" s="257">
        <v>185</v>
      </c>
      <c r="K177" s="257">
        <v>1</v>
      </c>
      <c r="L177" s="203">
        <v>179.6</v>
      </c>
      <c r="M177" s="203">
        <v>175.5</v>
      </c>
      <c r="N177" s="203">
        <v>264.60000000000002</v>
      </c>
    </row>
    <row r="178" spans="2:14" x14ac:dyDescent="0.2">
      <c r="B178" s="180" t="s">
        <v>716</v>
      </c>
      <c r="C178" s="232">
        <v>12.1</v>
      </c>
      <c r="D178" s="256">
        <v>205</v>
      </c>
      <c r="E178" s="257">
        <v>0</v>
      </c>
      <c r="F178" s="203">
        <v>148.30000000000001</v>
      </c>
      <c r="G178" s="203">
        <v>148.30000000000001</v>
      </c>
      <c r="H178" s="203">
        <v>0</v>
      </c>
      <c r="I178" s="203">
        <v>17.2</v>
      </c>
      <c r="J178" s="257">
        <v>199</v>
      </c>
      <c r="K178" s="257">
        <v>1</v>
      </c>
      <c r="L178" s="203">
        <v>218.5</v>
      </c>
      <c r="M178" s="203">
        <v>217.2</v>
      </c>
      <c r="N178" s="203">
        <v>33.5</v>
      </c>
    </row>
    <row r="179" spans="2:14" x14ac:dyDescent="0.2">
      <c r="B179" s="188"/>
      <c r="C179" s="266"/>
      <c r="D179" s="267"/>
      <c r="E179" s="267"/>
      <c r="F179" s="268"/>
      <c r="G179" s="268"/>
      <c r="H179" s="268"/>
      <c r="I179" s="188"/>
      <c r="J179" s="188"/>
      <c r="K179" s="188"/>
      <c r="L179" s="188"/>
      <c r="M179" s="188"/>
      <c r="N179" s="188"/>
    </row>
    <row r="180" spans="2:14" x14ac:dyDescent="0.2">
      <c r="C180" s="232"/>
      <c r="D180" s="256"/>
      <c r="E180" s="257"/>
      <c r="F180" s="203"/>
      <c r="G180" s="203"/>
      <c r="H180" s="203"/>
      <c r="I180" s="203"/>
      <c r="J180" s="257"/>
      <c r="K180" s="257"/>
      <c r="L180" s="203"/>
      <c r="M180" s="203"/>
      <c r="N180" s="203"/>
    </row>
    <row r="181" spans="2:14" x14ac:dyDescent="0.2">
      <c r="C181" s="250"/>
      <c r="D181" s="259"/>
      <c r="E181" s="255"/>
      <c r="F181" s="238"/>
      <c r="G181" s="238"/>
      <c r="H181" s="182" t="s">
        <v>733</v>
      </c>
      <c r="I181" s="238"/>
      <c r="J181" s="255"/>
      <c r="K181" s="255"/>
      <c r="L181" s="238"/>
      <c r="M181" s="238"/>
      <c r="N181" s="238"/>
    </row>
    <row r="182" spans="2:14" x14ac:dyDescent="0.2">
      <c r="B182" s="182" t="s">
        <v>704</v>
      </c>
      <c r="C182" s="250">
        <v>16</v>
      </c>
      <c r="D182" s="251">
        <v>155</v>
      </c>
      <c r="E182" s="252">
        <v>8</v>
      </c>
      <c r="F182" s="238">
        <v>494.3</v>
      </c>
      <c r="G182" s="238">
        <v>471.6</v>
      </c>
      <c r="H182" s="238">
        <v>1999</v>
      </c>
      <c r="I182" s="238">
        <v>9.6</v>
      </c>
      <c r="J182" s="252">
        <v>149</v>
      </c>
      <c r="K182" s="252">
        <v>3</v>
      </c>
      <c r="L182" s="238">
        <v>258</v>
      </c>
      <c r="M182" s="238">
        <v>252.8</v>
      </c>
      <c r="N182" s="238">
        <v>852</v>
      </c>
    </row>
    <row r="183" spans="2:14" x14ac:dyDescent="0.2">
      <c r="C183" s="232"/>
      <c r="D183" s="256"/>
      <c r="E183" s="257"/>
      <c r="F183" s="203"/>
      <c r="G183" s="203"/>
      <c r="H183" s="203"/>
      <c r="I183" s="203"/>
      <c r="J183" s="257"/>
      <c r="K183" s="257"/>
      <c r="L183" s="203"/>
      <c r="M183" s="203"/>
      <c r="N183" s="203"/>
    </row>
    <row r="184" spans="2:14" x14ac:dyDescent="0.2">
      <c r="B184" s="180" t="s">
        <v>705</v>
      </c>
      <c r="C184" s="191" t="s">
        <v>570</v>
      </c>
      <c r="D184" s="263" t="s">
        <v>570</v>
      </c>
      <c r="E184" s="263" t="s">
        <v>570</v>
      </c>
      <c r="F184" s="263" t="s">
        <v>570</v>
      </c>
      <c r="G184" s="263" t="s">
        <v>570</v>
      </c>
      <c r="H184" s="263" t="s">
        <v>570</v>
      </c>
      <c r="I184" s="263" t="s">
        <v>570</v>
      </c>
      <c r="J184" s="263" t="s">
        <v>570</v>
      </c>
      <c r="K184" s="263" t="s">
        <v>570</v>
      </c>
      <c r="L184" s="263" t="s">
        <v>570</v>
      </c>
      <c r="M184" s="263" t="s">
        <v>570</v>
      </c>
      <c r="N184" s="263" t="s">
        <v>570</v>
      </c>
    </row>
    <row r="185" spans="2:14" x14ac:dyDescent="0.2">
      <c r="B185" s="180" t="s">
        <v>706</v>
      </c>
      <c r="C185" s="191" t="s">
        <v>570</v>
      </c>
      <c r="D185" s="263" t="s">
        <v>570</v>
      </c>
      <c r="E185" s="263" t="s">
        <v>570</v>
      </c>
      <c r="F185" s="263" t="s">
        <v>570</v>
      </c>
      <c r="G185" s="263" t="s">
        <v>570</v>
      </c>
      <c r="H185" s="263" t="s">
        <v>570</v>
      </c>
      <c r="I185" s="263" t="s">
        <v>570</v>
      </c>
      <c r="J185" s="263" t="s">
        <v>570</v>
      </c>
      <c r="K185" s="263" t="s">
        <v>570</v>
      </c>
      <c r="L185" s="263" t="s">
        <v>570</v>
      </c>
      <c r="M185" s="263" t="s">
        <v>570</v>
      </c>
      <c r="N185" s="263" t="s">
        <v>570</v>
      </c>
    </row>
    <row r="186" spans="2:14" x14ac:dyDescent="0.2">
      <c r="B186" s="180" t="s">
        <v>707</v>
      </c>
      <c r="C186" s="232">
        <v>1.3</v>
      </c>
      <c r="D186" s="256">
        <v>156</v>
      </c>
      <c r="E186" s="257">
        <v>6</v>
      </c>
      <c r="F186" s="203">
        <v>231.7</v>
      </c>
      <c r="G186" s="203">
        <v>221.8</v>
      </c>
      <c r="H186" s="203">
        <v>580.79999999999995</v>
      </c>
      <c r="I186" s="203">
        <v>2.2000000000000002</v>
      </c>
      <c r="J186" s="257">
        <v>149</v>
      </c>
      <c r="K186" s="257">
        <v>6</v>
      </c>
      <c r="L186" s="203">
        <v>182.8</v>
      </c>
      <c r="M186" s="203">
        <v>173.6</v>
      </c>
      <c r="N186" s="203">
        <v>692.6</v>
      </c>
    </row>
    <row r="187" spans="2:14" x14ac:dyDescent="0.2">
      <c r="B187" s="180" t="s">
        <v>708</v>
      </c>
      <c r="C187" s="232">
        <v>5.6</v>
      </c>
      <c r="D187" s="256">
        <v>156</v>
      </c>
      <c r="E187" s="257">
        <v>13</v>
      </c>
      <c r="F187" s="203">
        <v>315.10000000000002</v>
      </c>
      <c r="G187" s="203">
        <v>288.8</v>
      </c>
      <c r="H187" s="203">
        <v>1183.9000000000001</v>
      </c>
      <c r="I187" s="203">
        <v>6.3</v>
      </c>
      <c r="J187" s="257">
        <v>150</v>
      </c>
      <c r="K187" s="257">
        <v>7</v>
      </c>
      <c r="L187" s="203">
        <v>219.7</v>
      </c>
      <c r="M187" s="203">
        <v>208.7</v>
      </c>
      <c r="N187" s="203">
        <v>988.7</v>
      </c>
    </row>
    <row r="188" spans="2:14" x14ac:dyDescent="0.2">
      <c r="C188" s="186"/>
      <c r="D188" s="249"/>
    </row>
    <row r="189" spans="2:14" x14ac:dyDescent="0.2">
      <c r="B189" s="180" t="s">
        <v>709</v>
      </c>
      <c r="C189" s="232">
        <v>10</v>
      </c>
      <c r="D189" s="256">
        <v>155</v>
      </c>
      <c r="E189" s="257">
        <v>13</v>
      </c>
      <c r="F189" s="203">
        <v>424.8</v>
      </c>
      <c r="G189" s="203">
        <v>386.1</v>
      </c>
      <c r="H189" s="203">
        <v>2102.6</v>
      </c>
      <c r="I189" s="203">
        <v>7</v>
      </c>
      <c r="J189" s="257">
        <v>148</v>
      </c>
      <c r="K189" s="257">
        <v>5</v>
      </c>
      <c r="L189" s="203">
        <v>211.2</v>
      </c>
      <c r="M189" s="203">
        <v>201.5</v>
      </c>
      <c r="N189" s="203">
        <v>690.1</v>
      </c>
    </row>
    <row r="190" spans="2:14" x14ac:dyDescent="0.2">
      <c r="B190" s="180" t="s">
        <v>710</v>
      </c>
      <c r="C190" s="232">
        <v>13.5</v>
      </c>
      <c r="D190" s="256">
        <v>155</v>
      </c>
      <c r="E190" s="257">
        <v>10</v>
      </c>
      <c r="F190" s="203">
        <v>529.6</v>
      </c>
      <c r="G190" s="203">
        <v>496</v>
      </c>
      <c r="H190" s="203">
        <v>2374.1999999999998</v>
      </c>
      <c r="I190" s="203">
        <v>8.1999999999999993</v>
      </c>
      <c r="J190" s="257">
        <v>152</v>
      </c>
      <c r="K190" s="257">
        <v>2</v>
      </c>
      <c r="L190" s="203">
        <v>254.1</v>
      </c>
      <c r="M190" s="203">
        <v>250.3</v>
      </c>
      <c r="N190" s="203">
        <v>507.4</v>
      </c>
    </row>
    <row r="191" spans="2:14" x14ac:dyDescent="0.2">
      <c r="B191" s="180" t="s">
        <v>711</v>
      </c>
      <c r="C191" s="232">
        <v>19.899999999999999</v>
      </c>
      <c r="D191" s="256">
        <v>154</v>
      </c>
      <c r="E191" s="257">
        <v>7</v>
      </c>
      <c r="F191" s="203">
        <v>600.5</v>
      </c>
      <c r="G191" s="203">
        <v>575.4</v>
      </c>
      <c r="H191" s="203">
        <v>2605.5</v>
      </c>
      <c r="I191" s="203">
        <v>6.8</v>
      </c>
      <c r="J191" s="257">
        <v>142</v>
      </c>
      <c r="K191" s="257">
        <v>2</v>
      </c>
      <c r="L191" s="203">
        <v>263.8</v>
      </c>
      <c r="M191" s="203">
        <v>258.2</v>
      </c>
      <c r="N191" s="203">
        <v>767.1</v>
      </c>
    </row>
    <row r="192" spans="2:14" x14ac:dyDescent="0.2">
      <c r="B192" s="180" t="s">
        <v>712</v>
      </c>
      <c r="C192" s="232">
        <v>22.1</v>
      </c>
      <c r="D192" s="256">
        <v>158</v>
      </c>
      <c r="E192" s="257">
        <v>2</v>
      </c>
      <c r="F192" s="203">
        <v>604.70000000000005</v>
      </c>
      <c r="G192" s="203">
        <v>597.4</v>
      </c>
      <c r="H192" s="203">
        <v>2393.3000000000002</v>
      </c>
      <c r="I192" s="203">
        <v>10.4</v>
      </c>
      <c r="J192" s="257">
        <v>150</v>
      </c>
      <c r="K192" s="257">
        <v>0</v>
      </c>
      <c r="L192" s="192">
        <v>338.9</v>
      </c>
      <c r="M192" s="203">
        <v>338.2</v>
      </c>
      <c r="N192" s="203">
        <v>1026</v>
      </c>
    </row>
    <row r="193" spans="2:14" x14ac:dyDescent="0.2">
      <c r="C193" s="186"/>
      <c r="D193" s="249"/>
    </row>
    <row r="194" spans="2:14" x14ac:dyDescent="0.2">
      <c r="B194" s="180" t="s">
        <v>713</v>
      </c>
      <c r="C194" s="232">
        <v>24.7</v>
      </c>
      <c r="D194" s="256">
        <v>151</v>
      </c>
      <c r="E194" s="257">
        <v>3</v>
      </c>
      <c r="F194" s="203">
        <v>545.1</v>
      </c>
      <c r="G194" s="203">
        <v>535.29999999999995</v>
      </c>
      <c r="H194" s="203">
        <v>2396.1</v>
      </c>
      <c r="I194" s="203">
        <v>13.8</v>
      </c>
      <c r="J194" s="257">
        <v>151</v>
      </c>
      <c r="K194" s="257">
        <v>0</v>
      </c>
      <c r="L194" s="203">
        <v>292.10000000000002</v>
      </c>
      <c r="M194" s="203">
        <v>290.89999999999998</v>
      </c>
      <c r="N194" s="203">
        <v>998.3</v>
      </c>
    </row>
    <row r="195" spans="2:14" x14ac:dyDescent="0.2">
      <c r="B195" s="180" t="s">
        <v>714</v>
      </c>
      <c r="C195" s="232">
        <v>20.5</v>
      </c>
      <c r="D195" s="256">
        <v>154</v>
      </c>
      <c r="E195" s="257">
        <v>4</v>
      </c>
      <c r="F195" s="203">
        <v>475.9</v>
      </c>
      <c r="G195" s="203">
        <v>460</v>
      </c>
      <c r="H195" s="203">
        <v>1170.5999999999999</v>
      </c>
      <c r="I195" s="203">
        <v>15.2</v>
      </c>
      <c r="J195" s="257">
        <v>152</v>
      </c>
      <c r="K195" s="257">
        <v>0</v>
      </c>
      <c r="L195" s="203">
        <v>302.89999999999998</v>
      </c>
      <c r="M195" s="203">
        <v>302.89999999999998</v>
      </c>
      <c r="N195" s="203">
        <v>993.2</v>
      </c>
    </row>
    <row r="196" spans="2:14" x14ac:dyDescent="0.2">
      <c r="B196" s="180" t="s">
        <v>715</v>
      </c>
      <c r="C196" s="232">
        <v>9.5</v>
      </c>
      <c r="D196" s="256">
        <v>133</v>
      </c>
      <c r="E196" s="257">
        <v>15</v>
      </c>
      <c r="F196" s="203">
        <v>344.4</v>
      </c>
      <c r="G196" s="203">
        <v>306.39999999999998</v>
      </c>
      <c r="H196" s="203">
        <v>2276.5</v>
      </c>
      <c r="I196" s="203">
        <v>25.3</v>
      </c>
      <c r="J196" s="257">
        <v>151</v>
      </c>
      <c r="K196" s="258">
        <v>0</v>
      </c>
      <c r="L196" s="203">
        <v>231.3</v>
      </c>
      <c r="M196" s="203">
        <v>231.3</v>
      </c>
      <c r="N196" s="203">
        <v>798.1</v>
      </c>
    </row>
    <row r="197" spans="2:14" x14ac:dyDescent="0.2">
      <c r="B197" s="180" t="s">
        <v>716</v>
      </c>
      <c r="C197" s="191" t="s">
        <v>570</v>
      </c>
      <c r="D197" s="263" t="s">
        <v>570</v>
      </c>
      <c r="E197" s="263" t="s">
        <v>570</v>
      </c>
      <c r="F197" s="263" t="s">
        <v>570</v>
      </c>
      <c r="G197" s="263" t="s">
        <v>570</v>
      </c>
      <c r="H197" s="263" t="s">
        <v>570</v>
      </c>
      <c r="I197" s="263">
        <v>32.700000000000003</v>
      </c>
      <c r="J197" s="260">
        <v>158</v>
      </c>
      <c r="K197" s="264" t="s">
        <v>734</v>
      </c>
      <c r="L197" s="263">
        <v>371.3</v>
      </c>
      <c r="M197" s="263">
        <v>371.3</v>
      </c>
      <c r="N197" s="263">
        <v>1533.1</v>
      </c>
    </row>
    <row r="198" spans="2:14" x14ac:dyDescent="0.2">
      <c r="B198" s="188"/>
      <c r="C198" s="266"/>
      <c r="D198" s="267"/>
      <c r="E198" s="267"/>
      <c r="F198" s="268"/>
      <c r="G198" s="268"/>
      <c r="H198" s="268"/>
      <c r="I198" s="268"/>
      <c r="J198" s="267"/>
      <c r="K198" s="267"/>
      <c r="L198" s="268"/>
      <c r="M198" s="268"/>
      <c r="N198" s="268"/>
    </row>
    <row r="199" spans="2:14" x14ac:dyDescent="0.2">
      <c r="C199" s="186"/>
      <c r="D199" s="249"/>
    </row>
    <row r="200" spans="2:14" x14ac:dyDescent="0.2">
      <c r="C200" s="250"/>
      <c r="D200" s="259"/>
      <c r="E200" s="255"/>
      <c r="F200" s="238"/>
      <c r="G200" s="238"/>
      <c r="H200" s="182" t="s">
        <v>735</v>
      </c>
      <c r="I200" s="238"/>
      <c r="J200" s="255"/>
      <c r="K200" s="255"/>
      <c r="L200" s="238"/>
      <c r="M200" s="238"/>
      <c r="N200" s="238"/>
    </row>
    <row r="201" spans="2:14" x14ac:dyDescent="0.2">
      <c r="B201" s="182" t="s">
        <v>704</v>
      </c>
      <c r="C201" s="262">
        <v>11.4</v>
      </c>
      <c r="D201" s="251">
        <v>167</v>
      </c>
      <c r="E201" s="252">
        <v>11</v>
      </c>
      <c r="F201" s="253">
        <v>334.8</v>
      </c>
      <c r="G201" s="253">
        <v>311.7</v>
      </c>
      <c r="H201" s="254">
        <v>1039.5</v>
      </c>
      <c r="I201" s="238">
        <v>7</v>
      </c>
      <c r="J201" s="252">
        <v>164</v>
      </c>
      <c r="K201" s="252">
        <v>7</v>
      </c>
      <c r="L201" s="238">
        <v>236.7</v>
      </c>
      <c r="M201" s="238">
        <v>220.4</v>
      </c>
      <c r="N201" s="238">
        <v>697.9</v>
      </c>
    </row>
    <row r="202" spans="2:14" x14ac:dyDescent="0.2">
      <c r="C202" s="232"/>
      <c r="D202" s="256"/>
      <c r="E202" s="257"/>
      <c r="F202" s="203"/>
      <c r="G202" s="203"/>
      <c r="H202" s="203"/>
      <c r="I202" s="203"/>
      <c r="J202" s="257"/>
      <c r="K202" s="257"/>
      <c r="L202" s="203"/>
      <c r="M202" s="203"/>
      <c r="N202" s="203"/>
    </row>
    <row r="203" spans="2:14" x14ac:dyDescent="0.2">
      <c r="B203" s="180" t="s">
        <v>705</v>
      </c>
      <c r="C203" s="191" t="s">
        <v>570</v>
      </c>
      <c r="D203" s="260" t="s">
        <v>570</v>
      </c>
      <c r="E203" s="258" t="s">
        <v>570</v>
      </c>
      <c r="F203" s="192" t="s">
        <v>570</v>
      </c>
      <c r="G203" s="192" t="s">
        <v>570</v>
      </c>
      <c r="H203" s="192" t="s">
        <v>570</v>
      </c>
      <c r="I203" s="263" t="s">
        <v>570</v>
      </c>
      <c r="J203" s="263" t="s">
        <v>570</v>
      </c>
      <c r="K203" s="263" t="s">
        <v>570</v>
      </c>
      <c r="L203" s="263" t="s">
        <v>570</v>
      </c>
      <c r="M203" s="263" t="s">
        <v>570</v>
      </c>
      <c r="N203" s="263" t="s">
        <v>570</v>
      </c>
    </row>
    <row r="204" spans="2:14" x14ac:dyDescent="0.2">
      <c r="B204" s="180" t="s">
        <v>706</v>
      </c>
      <c r="C204" s="232">
        <v>0.7</v>
      </c>
      <c r="D204" s="256">
        <v>168</v>
      </c>
      <c r="E204" s="257">
        <v>40</v>
      </c>
      <c r="F204" s="203">
        <v>207.2</v>
      </c>
      <c r="G204" s="203">
        <v>160.69999999999999</v>
      </c>
      <c r="H204" s="203">
        <v>49.7</v>
      </c>
      <c r="I204" s="203">
        <v>1.2</v>
      </c>
      <c r="J204" s="257">
        <v>165</v>
      </c>
      <c r="K204" s="257">
        <v>9</v>
      </c>
      <c r="L204" s="203">
        <v>163.6</v>
      </c>
      <c r="M204" s="203">
        <v>154.19999999999999</v>
      </c>
      <c r="N204" s="203">
        <v>235.8</v>
      </c>
    </row>
    <row r="205" spans="2:14" x14ac:dyDescent="0.2">
      <c r="B205" s="180" t="s">
        <v>707</v>
      </c>
      <c r="C205" s="232">
        <v>2.4</v>
      </c>
      <c r="D205" s="256">
        <v>168</v>
      </c>
      <c r="E205" s="257">
        <v>18</v>
      </c>
      <c r="F205" s="203">
        <v>225.4</v>
      </c>
      <c r="G205" s="203">
        <v>191.1</v>
      </c>
      <c r="H205" s="203">
        <v>376.2</v>
      </c>
      <c r="I205" s="203">
        <v>2</v>
      </c>
      <c r="J205" s="257">
        <v>165</v>
      </c>
      <c r="K205" s="257">
        <v>10</v>
      </c>
      <c r="L205" s="203">
        <v>193.4</v>
      </c>
      <c r="M205" s="203">
        <v>172.8</v>
      </c>
      <c r="N205" s="203">
        <v>340</v>
      </c>
    </row>
    <row r="206" spans="2:14" x14ac:dyDescent="0.2">
      <c r="B206" s="180" t="s">
        <v>708</v>
      </c>
      <c r="C206" s="232">
        <v>4.8</v>
      </c>
      <c r="D206" s="256">
        <v>168</v>
      </c>
      <c r="E206" s="257">
        <v>16</v>
      </c>
      <c r="F206" s="203">
        <v>267.10000000000002</v>
      </c>
      <c r="G206" s="203">
        <v>242.3</v>
      </c>
      <c r="H206" s="203">
        <v>683.1</v>
      </c>
      <c r="I206" s="203">
        <v>4.9000000000000004</v>
      </c>
      <c r="J206" s="257">
        <v>162</v>
      </c>
      <c r="K206" s="257">
        <v>10</v>
      </c>
      <c r="L206" s="203">
        <v>211.1</v>
      </c>
      <c r="M206" s="203">
        <v>190.5</v>
      </c>
      <c r="N206" s="203">
        <v>698.7</v>
      </c>
    </row>
    <row r="207" spans="2:14" x14ac:dyDescent="0.2">
      <c r="C207" s="186"/>
      <c r="D207" s="249"/>
    </row>
    <row r="208" spans="2:14" x14ac:dyDescent="0.2">
      <c r="B208" s="180" t="s">
        <v>709</v>
      </c>
      <c r="C208" s="232">
        <v>7.8</v>
      </c>
      <c r="D208" s="256">
        <v>164</v>
      </c>
      <c r="E208" s="257">
        <v>12</v>
      </c>
      <c r="F208" s="203">
        <v>291.39999999999998</v>
      </c>
      <c r="G208" s="203">
        <v>272.5</v>
      </c>
      <c r="H208" s="203">
        <v>880.2</v>
      </c>
      <c r="I208" s="203">
        <v>5.3</v>
      </c>
      <c r="J208" s="257">
        <v>163</v>
      </c>
      <c r="K208" s="257">
        <v>9</v>
      </c>
      <c r="L208" s="203">
        <v>251.6</v>
      </c>
      <c r="M208" s="203">
        <v>232.6</v>
      </c>
      <c r="N208" s="203">
        <v>593.70000000000005</v>
      </c>
    </row>
    <row r="209" spans="1:14" x14ac:dyDescent="0.2">
      <c r="B209" s="180" t="s">
        <v>710</v>
      </c>
      <c r="C209" s="232">
        <v>12.4</v>
      </c>
      <c r="D209" s="256">
        <v>167</v>
      </c>
      <c r="E209" s="257">
        <v>14</v>
      </c>
      <c r="F209" s="203">
        <v>331</v>
      </c>
      <c r="G209" s="203">
        <v>300.60000000000002</v>
      </c>
      <c r="H209" s="203">
        <v>1128.2</v>
      </c>
      <c r="I209" s="203">
        <v>7.3</v>
      </c>
      <c r="J209" s="257">
        <v>168</v>
      </c>
      <c r="K209" s="257">
        <v>3</v>
      </c>
      <c r="L209" s="203">
        <v>252.3</v>
      </c>
      <c r="M209" s="203">
        <v>239.3</v>
      </c>
      <c r="N209" s="203">
        <v>805.6</v>
      </c>
    </row>
    <row r="210" spans="1:14" x14ac:dyDescent="0.2">
      <c r="B210" s="180" t="s">
        <v>711</v>
      </c>
      <c r="C210" s="232">
        <v>15.3</v>
      </c>
      <c r="D210" s="256">
        <v>167</v>
      </c>
      <c r="E210" s="257">
        <v>10</v>
      </c>
      <c r="F210" s="203">
        <v>416.5</v>
      </c>
      <c r="G210" s="203">
        <v>383.4</v>
      </c>
      <c r="H210" s="203">
        <v>1369</v>
      </c>
      <c r="I210" s="203">
        <v>9.8000000000000007</v>
      </c>
      <c r="J210" s="257">
        <v>161</v>
      </c>
      <c r="K210" s="257">
        <v>5</v>
      </c>
      <c r="L210" s="203">
        <v>275.39999999999998</v>
      </c>
      <c r="M210" s="203">
        <v>261.8</v>
      </c>
      <c r="N210" s="203">
        <v>982</v>
      </c>
    </row>
    <row r="211" spans="1:14" x14ac:dyDescent="0.2">
      <c r="B211" s="180" t="s">
        <v>712</v>
      </c>
      <c r="C211" s="232">
        <v>17.8</v>
      </c>
      <c r="D211" s="256">
        <v>168</v>
      </c>
      <c r="E211" s="257">
        <v>5</v>
      </c>
      <c r="F211" s="203">
        <v>405.9</v>
      </c>
      <c r="G211" s="203">
        <v>391.1</v>
      </c>
      <c r="H211" s="203">
        <v>1490.4</v>
      </c>
      <c r="I211" s="203">
        <v>10.3</v>
      </c>
      <c r="J211" s="257">
        <v>164</v>
      </c>
      <c r="K211" s="257">
        <v>5</v>
      </c>
      <c r="L211" s="203">
        <v>291.89999999999998</v>
      </c>
      <c r="M211" s="203">
        <v>277</v>
      </c>
      <c r="N211" s="203">
        <v>958.2</v>
      </c>
    </row>
    <row r="212" spans="1:14" x14ac:dyDescent="0.2">
      <c r="C212" s="186"/>
      <c r="D212" s="249"/>
    </row>
    <row r="213" spans="1:14" x14ac:dyDescent="0.2">
      <c r="B213" s="180" t="s">
        <v>713</v>
      </c>
      <c r="C213" s="232">
        <v>20.9</v>
      </c>
      <c r="D213" s="256">
        <v>167</v>
      </c>
      <c r="E213" s="257">
        <v>6</v>
      </c>
      <c r="F213" s="203">
        <v>410.9</v>
      </c>
      <c r="G213" s="203">
        <v>396.8</v>
      </c>
      <c r="H213" s="203">
        <v>1459.5</v>
      </c>
      <c r="I213" s="203">
        <v>12.9</v>
      </c>
      <c r="J213" s="257">
        <v>162</v>
      </c>
      <c r="K213" s="257">
        <v>3</v>
      </c>
      <c r="L213" s="203">
        <v>241.5</v>
      </c>
      <c r="M213" s="203">
        <v>232.9</v>
      </c>
      <c r="N213" s="203">
        <v>896</v>
      </c>
    </row>
    <row r="214" spans="1:14" x14ac:dyDescent="0.2">
      <c r="B214" s="180" t="s">
        <v>714</v>
      </c>
      <c r="C214" s="232">
        <v>16.5</v>
      </c>
      <c r="D214" s="256">
        <v>168</v>
      </c>
      <c r="E214" s="257">
        <v>7</v>
      </c>
      <c r="F214" s="203">
        <v>366.3</v>
      </c>
      <c r="G214" s="203">
        <v>351.8</v>
      </c>
      <c r="H214" s="203">
        <v>1181.5</v>
      </c>
      <c r="I214" s="203">
        <v>10.8</v>
      </c>
      <c r="J214" s="257">
        <v>165</v>
      </c>
      <c r="K214" s="257">
        <v>5</v>
      </c>
      <c r="L214" s="203">
        <v>237.5</v>
      </c>
      <c r="M214" s="203">
        <v>226</v>
      </c>
      <c r="N214" s="203">
        <v>705</v>
      </c>
    </row>
    <row r="215" spans="1:14" x14ac:dyDescent="0.2">
      <c r="B215" s="180" t="s">
        <v>715</v>
      </c>
      <c r="C215" s="232">
        <v>9.9</v>
      </c>
      <c r="D215" s="256">
        <v>162</v>
      </c>
      <c r="E215" s="257">
        <v>4</v>
      </c>
      <c r="F215" s="203">
        <v>271.8</v>
      </c>
      <c r="G215" s="203">
        <v>265.7</v>
      </c>
      <c r="H215" s="203">
        <v>748.4</v>
      </c>
      <c r="I215" s="203">
        <v>13.7</v>
      </c>
      <c r="J215" s="257">
        <v>167</v>
      </c>
      <c r="K215" s="257">
        <v>1</v>
      </c>
      <c r="L215" s="203">
        <v>279.89999999999998</v>
      </c>
      <c r="M215" s="203">
        <v>273.7</v>
      </c>
      <c r="N215" s="203">
        <v>827</v>
      </c>
    </row>
    <row r="216" spans="1:14" x14ac:dyDescent="0.2">
      <c r="B216" s="180" t="s">
        <v>716</v>
      </c>
      <c r="C216" s="232">
        <v>6.4</v>
      </c>
      <c r="D216" s="256">
        <v>170</v>
      </c>
      <c r="E216" s="257">
        <v>3</v>
      </c>
      <c r="F216" s="203">
        <v>366.1</v>
      </c>
      <c r="G216" s="203">
        <v>363.6</v>
      </c>
      <c r="H216" s="203">
        <v>903.2</v>
      </c>
      <c r="I216" s="203">
        <v>11.1</v>
      </c>
      <c r="J216" s="257">
        <v>172</v>
      </c>
      <c r="K216" s="257">
        <v>7</v>
      </c>
      <c r="L216" s="203">
        <v>179.5</v>
      </c>
      <c r="M216" s="203">
        <v>172.1</v>
      </c>
      <c r="N216" s="203">
        <v>203.6</v>
      </c>
    </row>
    <row r="217" spans="1:14" ht="18" thickBot="1" x14ac:dyDescent="0.25">
      <c r="B217" s="184"/>
      <c r="C217" s="206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</row>
    <row r="218" spans="1:14" x14ac:dyDescent="0.2">
      <c r="B218" s="208"/>
      <c r="C218" s="180" t="s">
        <v>720</v>
      </c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</row>
    <row r="219" spans="1:14" x14ac:dyDescent="0.2">
      <c r="A219" s="180"/>
      <c r="B219" s="208"/>
      <c r="C219" s="208"/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</row>
  </sheetData>
  <phoneticPr fontId="2"/>
  <pageMargins left="0.37" right="0.46" top="0.55000000000000004" bottom="0.59" header="0.51200000000000001" footer="0.51200000000000001"/>
  <pageSetup paperSize="12" scale="75" orientation="portrait" verticalDpi="0" r:id="rId1"/>
  <headerFooter alignWithMargins="0"/>
  <rowBreaks count="2" manualBreakCount="2">
    <brk id="73" max="13" man="1"/>
    <brk id="146" max="1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5"/>
  <sheetViews>
    <sheetView showGridLines="0" zoomScale="75" workbookViewId="0">
      <selection activeCell="E30" sqref="E30"/>
    </sheetView>
  </sheetViews>
  <sheetFormatPr defaultColWidth="13.375" defaultRowHeight="17.25" x14ac:dyDescent="0.2"/>
  <cols>
    <col min="1" max="1" width="13.375" style="181" customWidth="1"/>
    <col min="2" max="2" width="19.625" style="181" customWidth="1"/>
    <col min="3" max="3" width="14.625" style="181" customWidth="1"/>
    <col min="4" max="4" width="13.375" style="181"/>
    <col min="5" max="5" width="14.625" style="181" customWidth="1"/>
    <col min="6" max="6" width="13.375" style="181"/>
    <col min="7" max="7" width="14.625" style="181" customWidth="1"/>
    <col min="8" max="8" width="13.375" style="181"/>
    <col min="9" max="9" width="14.625" style="181" customWidth="1"/>
    <col min="10" max="256" width="13.375" style="181"/>
    <col min="257" max="257" width="13.375" style="181" customWidth="1"/>
    <col min="258" max="258" width="19.625" style="181" customWidth="1"/>
    <col min="259" max="259" width="14.625" style="181" customWidth="1"/>
    <col min="260" max="260" width="13.375" style="181"/>
    <col min="261" max="261" width="14.625" style="181" customWidth="1"/>
    <col min="262" max="262" width="13.375" style="181"/>
    <col min="263" max="263" width="14.625" style="181" customWidth="1"/>
    <col min="264" max="264" width="13.375" style="181"/>
    <col min="265" max="265" width="14.625" style="181" customWidth="1"/>
    <col min="266" max="512" width="13.375" style="181"/>
    <col min="513" max="513" width="13.375" style="181" customWidth="1"/>
    <col min="514" max="514" width="19.625" style="181" customWidth="1"/>
    <col min="515" max="515" width="14.625" style="181" customWidth="1"/>
    <col min="516" max="516" width="13.375" style="181"/>
    <col min="517" max="517" width="14.625" style="181" customWidth="1"/>
    <col min="518" max="518" width="13.375" style="181"/>
    <col min="519" max="519" width="14.625" style="181" customWidth="1"/>
    <col min="520" max="520" width="13.375" style="181"/>
    <col min="521" max="521" width="14.625" style="181" customWidth="1"/>
    <col min="522" max="768" width="13.375" style="181"/>
    <col min="769" max="769" width="13.375" style="181" customWidth="1"/>
    <col min="770" max="770" width="19.625" style="181" customWidth="1"/>
    <col min="771" max="771" width="14.625" style="181" customWidth="1"/>
    <col min="772" max="772" width="13.375" style="181"/>
    <col min="773" max="773" width="14.625" style="181" customWidth="1"/>
    <col min="774" max="774" width="13.375" style="181"/>
    <col min="775" max="775" width="14.625" style="181" customWidth="1"/>
    <col min="776" max="776" width="13.375" style="181"/>
    <col min="777" max="777" width="14.625" style="181" customWidth="1"/>
    <col min="778" max="1024" width="13.375" style="181"/>
    <col min="1025" max="1025" width="13.375" style="181" customWidth="1"/>
    <col min="1026" max="1026" width="19.625" style="181" customWidth="1"/>
    <col min="1027" max="1027" width="14.625" style="181" customWidth="1"/>
    <col min="1028" max="1028" width="13.375" style="181"/>
    <col min="1029" max="1029" width="14.625" style="181" customWidth="1"/>
    <col min="1030" max="1030" width="13.375" style="181"/>
    <col min="1031" max="1031" width="14.625" style="181" customWidth="1"/>
    <col min="1032" max="1032" width="13.375" style="181"/>
    <col min="1033" max="1033" width="14.625" style="181" customWidth="1"/>
    <col min="1034" max="1280" width="13.375" style="181"/>
    <col min="1281" max="1281" width="13.375" style="181" customWidth="1"/>
    <col min="1282" max="1282" width="19.625" style="181" customWidth="1"/>
    <col min="1283" max="1283" width="14.625" style="181" customWidth="1"/>
    <col min="1284" max="1284" width="13.375" style="181"/>
    <col min="1285" max="1285" width="14.625" style="181" customWidth="1"/>
    <col min="1286" max="1286" width="13.375" style="181"/>
    <col min="1287" max="1287" width="14.625" style="181" customWidth="1"/>
    <col min="1288" max="1288" width="13.375" style="181"/>
    <col min="1289" max="1289" width="14.625" style="181" customWidth="1"/>
    <col min="1290" max="1536" width="13.375" style="181"/>
    <col min="1537" max="1537" width="13.375" style="181" customWidth="1"/>
    <col min="1538" max="1538" width="19.625" style="181" customWidth="1"/>
    <col min="1539" max="1539" width="14.625" style="181" customWidth="1"/>
    <col min="1540" max="1540" width="13.375" style="181"/>
    <col min="1541" max="1541" width="14.625" style="181" customWidth="1"/>
    <col min="1542" max="1542" width="13.375" style="181"/>
    <col min="1543" max="1543" width="14.625" style="181" customWidth="1"/>
    <col min="1544" max="1544" width="13.375" style="181"/>
    <col min="1545" max="1545" width="14.625" style="181" customWidth="1"/>
    <col min="1546" max="1792" width="13.375" style="181"/>
    <col min="1793" max="1793" width="13.375" style="181" customWidth="1"/>
    <col min="1794" max="1794" width="19.625" style="181" customWidth="1"/>
    <col min="1795" max="1795" width="14.625" style="181" customWidth="1"/>
    <col min="1796" max="1796" width="13.375" style="181"/>
    <col min="1797" max="1797" width="14.625" style="181" customWidth="1"/>
    <col min="1798" max="1798" width="13.375" style="181"/>
    <col min="1799" max="1799" width="14.625" style="181" customWidth="1"/>
    <col min="1800" max="1800" width="13.375" style="181"/>
    <col min="1801" max="1801" width="14.625" style="181" customWidth="1"/>
    <col min="1802" max="2048" width="13.375" style="181"/>
    <col min="2049" max="2049" width="13.375" style="181" customWidth="1"/>
    <col min="2050" max="2050" width="19.625" style="181" customWidth="1"/>
    <col min="2051" max="2051" width="14.625" style="181" customWidth="1"/>
    <col min="2052" max="2052" width="13.375" style="181"/>
    <col min="2053" max="2053" width="14.625" style="181" customWidth="1"/>
    <col min="2054" max="2054" width="13.375" style="181"/>
    <col min="2055" max="2055" width="14.625" style="181" customWidth="1"/>
    <col min="2056" max="2056" width="13.375" style="181"/>
    <col min="2057" max="2057" width="14.625" style="181" customWidth="1"/>
    <col min="2058" max="2304" width="13.375" style="181"/>
    <col min="2305" max="2305" width="13.375" style="181" customWidth="1"/>
    <col min="2306" max="2306" width="19.625" style="181" customWidth="1"/>
    <col min="2307" max="2307" width="14.625" style="181" customWidth="1"/>
    <col min="2308" max="2308" width="13.375" style="181"/>
    <col min="2309" max="2309" width="14.625" style="181" customWidth="1"/>
    <col min="2310" max="2310" width="13.375" style="181"/>
    <col min="2311" max="2311" width="14.625" style="181" customWidth="1"/>
    <col min="2312" max="2312" width="13.375" style="181"/>
    <col min="2313" max="2313" width="14.625" style="181" customWidth="1"/>
    <col min="2314" max="2560" width="13.375" style="181"/>
    <col min="2561" max="2561" width="13.375" style="181" customWidth="1"/>
    <col min="2562" max="2562" width="19.625" style="181" customWidth="1"/>
    <col min="2563" max="2563" width="14.625" style="181" customWidth="1"/>
    <col min="2564" max="2564" width="13.375" style="181"/>
    <col min="2565" max="2565" width="14.625" style="181" customWidth="1"/>
    <col min="2566" max="2566" width="13.375" style="181"/>
    <col min="2567" max="2567" width="14.625" style="181" customWidth="1"/>
    <col min="2568" max="2568" width="13.375" style="181"/>
    <col min="2569" max="2569" width="14.625" style="181" customWidth="1"/>
    <col min="2570" max="2816" width="13.375" style="181"/>
    <col min="2817" max="2817" width="13.375" style="181" customWidth="1"/>
    <col min="2818" max="2818" width="19.625" style="181" customWidth="1"/>
    <col min="2819" max="2819" width="14.625" style="181" customWidth="1"/>
    <col min="2820" max="2820" width="13.375" style="181"/>
    <col min="2821" max="2821" width="14.625" style="181" customWidth="1"/>
    <col min="2822" max="2822" width="13.375" style="181"/>
    <col min="2823" max="2823" width="14.625" style="181" customWidth="1"/>
    <col min="2824" max="2824" width="13.375" style="181"/>
    <col min="2825" max="2825" width="14.625" style="181" customWidth="1"/>
    <col min="2826" max="3072" width="13.375" style="181"/>
    <col min="3073" max="3073" width="13.375" style="181" customWidth="1"/>
    <col min="3074" max="3074" width="19.625" style="181" customWidth="1"/>
    <col min="3075" max="3075" width="14.625" style="181" customWidth="1"/>
    <col min="3076" max="3076" width="13.375" style="181"/>
    <col min="3077" max="3077" width="14.625" style="181" customWidth="1"/>
    <col min="3078" max="3078" width="13.375" style="181"/>
    <col min="3079" max="3079" width="14.625" style="181" customWidth="1"/>
    <col min="3080" max="3080" width="13.375" style="181"/>
    <col min="3081" max="3081" width="14.625" style="181" customWidth="1"/>
    <col min="3082" max="3328" width="13.375" style="181"/>
    <col min="3329" max="3329" width="13.375" style="181" customWidth="1"/>
    <col min="3330" max="3330" width="19.625" style="181" customWidth="1"/>
    <col min="3331" max="3331" width="14.625" style="181" customWidth="1"/>
    <col min="3332" max="3332" width="13.375" style="181"/>
    <col min="3333" max="3333" width="14.625" style="181" customWidth="1"/>
    <col min="3334" max="3334" width="13.375" style="181"/>
    <col min="3335" max="3335" width="14.625" style="181" customWidth="1"/>
    <col min="3336" max="3336" width="13.375" style="181"/>
    <col min="3337" max="3337" width="14.625" style="181" customWidth="1"/>
    <col min="3338" max="3584" width="13.375" style="181"/>
    <col min="3585" max="3585" width="13.375" style="181" customWidth="1"/>
    <col min="3586" max="3586" width="19.625" style="181" customWidth="1"/>
    <col min="3587" max="3587" width="14.625" style="181" customWidth="1"/>
    <col min="3588" max="3588" width="13.375" style="181"/>
    <col min="3589" max="3589" width="14.625" style="181" customWidth="1"/>
    <col min="3590" max="3590" width="13.375" style="181"/>
    <col min="3591" max="3591" width="14.625" style="181" customWidth="1"/>
    <col min="3592" max="3592" width="13.375" style="181"/>
    <col min="3593" max="3593" width="14.625" style="181" customWidth="1"/>
    <col min="3594" max="3840" width="13.375" style="181"/>
    <col min="3841" max="3841" width="13.375" style="181" customWidth="1"/>
    <col min="3842" max="3842" width="19.625" style="181" customWidth="1"/>
    <col min="3843" max="3843" width="14.625" style="181" customWidth="1"/>
    <col min="3844" max="3844" width="13.375" style="181"/>
    <col min="3845" max="3845" width="14.625" style="181" customWidth="1"/>
    <col min="3846" max="3846" width="13.375" style="181"/>
    <col min="3847" max="3847" width="14.625" style="181" customWidth="1"/>
    <col min="3848" max="3848" width="13.375" style="181"/>
    <col min="3849" max="3849" width="14.625" style="181" customWidth="1"/>
    <col min="3850" max="4096" width="13.375" style="181"/>
    <col min="4097" max="4097" width="13.375" style="181" customWidth="1"/>
    <col min="4098" max="4098" width="19.625" style="181" customWidth="1"/>
    <col min="4099" max="4099" width="14.625" style="181" customWidth="1"/>
    <col min="4100" max="4100" width="13.375" style="181"/>
    <col min="4101" max="4101" width="14.625" style="181" customWidth="1"/>
    <col min="4102" max="4102" width="13.375" style="181"/>
    <col min="4103" max="4103" width="14.625" style="181" customWidth="1"/>
    <col min="4104" max="4104" width="13.375" style="181"/>
    <col min="4105" max="4105" width="14.625" style="181" customWidth="1"/>
    <col min="4106" max="4352" width="13.375" style="181"/>
    <col min="4353" max="4353" width="13.375" style="181" customWidth="1"/>
    <col min="4354" max="4354" width="19.625" style="181" customWidth="1"/>
    <col min="4355" max="4355" width="14.625" style="181" customWidth="1"/>
    <col min="4356" max="4356" width="13.375" style="181"/>
    <col min="4357" max="4357" width="14.625" style="181" customWidth="1"/>
    <col min="4358" max="4358" width="13.375" style="181"/>
    <col min="4359" max="4359" width="14.625" style="181" customWidth="1"/>
    <col min="4360" max="4360" width="13.375" style="181"/>
    <col min="4361" max="4361" width="14.625" style="181" customWidth="1"/>
    <col min="4362" max="4608" width="13.375" style="181"/>
    <col min="4609" max="4609" width="13.375" style="181" customWidth="1"/>
    <col min="4610" max="4610" width="19.625" style="181" customWidth="1"/>
    <col min="4611" max="4611" width="14.625" style="181" customWidth="1"/>
    <col min="4612" max="4612" width="13.375" style="181"/>
    <col min="4613" max="4613" width="14.625" style="181" customWidth="1"/>
    <col min="4614" max="4614" width="13.375" style="181"/>
    <col min="4615" max="4615" width="14.625" style="181" customWidth="1"/>
    <col min="4616" max="4616" width="13.375" style="181"/>
    <col min="4617" max="4617" width="14.625" style="181" customWidth="1"/>
    <col min="4618" max="4864" width="13.375" style="181"/>
    <col min="4865" max="4865" width="13.375" style="181" customWidth="1"/>
    <col min="4866" max="4866" width="19.625" style="181" customWidth="1"/>
    <col min="4867" max="4867" width="14.625" style="181" customWidth="1"/>
    <col min="4868" max="4868" width="13.375" style="181"/>
    <col min="4869" max="4869" width="14.625" style="181" customWidth="1"/>
    <col min="4870" max="4870" width="13.375" style="181"/>
    <col min="4871" max="4871" width="14.625" style="181" customWidth="1"/>
    <col min="4872" max="4872" width="13.375" style="181"/>
    <col min="4873" max="4873" width="14.625" style="181" customWidth="1"/>
    <col min="4874" max="5120" width="13.375" style="181"/>
    <col min="5121" max="5121" width="13.375" style="181" customWidth="1"/>
    <col min="5122" max="5122" width="19.625" style="181" customWidth="1"/>
    <col min="5123" max="5123" width="14.625" style="181" customWidth="1"/>
    <col min="5124" max="5124" width="13.375" style="181"/>
    <col min="5125" max="5125" width="14.625" style="181" customWidth="1"/>
    <col min="5126" max="5126" width="13.375" style="181"/>
    <col min="5127" max="5127" width="14.625" style="181" customWidth="1"/>
    <col min="5128" max="5128" width="13.375" style="181"/>
    <col min="5129" max="5129" width="14.625" style="181" customWidth="1"/>
    <col min="5130" max="5376" width="13.375" style="181"/>
    <col min="5377" max="5377" width="13.375" style="181" customWidth="1"/>
    <col min="5378" max="5378" width="19.625" style="181" customWidth="1"/>
    <col min="5379" max="5379" width="14.625" style="181" customWidth="1"/>
    <col min="5380" max="5380" width="13.375" style="181"/>
    <col min="5381" max="5381" width="14.625" style="181" customWidth="1"/>
    <col min="5382" max="5382" width="13.375" style="181"/>
    <col min="5383" max="5383" width="14.625" style="181" customWidth="1"/>
    <col min="5384" max="5384" width="13.375" style="181"/>
    <col min="5385" max="5385" width="14.625" style="181" customWidth="1"/>
    <col min="5386" max="5632" width="13.375" style="181"/>
    <col min="5633" max="5633" width="13.375" style="181" customWidth="1"/>
    <col min="5634" max="5634" width="19.625" style="181" customWidth="1"/>
    <col min="5635" max="5635" width="14.625" style="181" customWidth="1"/>
    <col min="5636" max="5636" width="13.375" style="181"/>
    <col min="5637" max="5637" width="14.625" style="181" customWidth="1"/>
    <col min="5638" max="5638" width="13.375" style="181"/>
    <col min="5639" max="5639" width="14.625" style="181" customWidth="1"/>
    <col min="5640" max="5640" width="13.375" style="181"/>
    <col min="5641" max="5641" width="14.625" style="181" customWidth="1"/>
    <col min="5642" max="5888" width="13.375" style="181"/>
    <col min="5889" max="5889" width="13.375" style="181" customWidth="1"/>
    <col min="5890" max="5890" width="19.625" style="181" customWidth="1"/>
    <col min="5891" max="5891" width="14.625" style="181" customWidth="1"/>
    <col min="5892" max="5892" width="13.375" style="181"/>
    <col min="5893" max="5893" width="14.625" style="181" customWidth="1"/>
    <col min="5894" max="5894" width="13.375" style="181"/>
    <col min="5895" max="5895" width="14.625" style="181" customWidth="1"/>
    <col min="5896" max="5896" width="13.375" style="181"/>
    <col min="5897" max="5897" width="14.625" style="181" customWidth="1"/>
    <col min="5898" max="6144" width="13.375" style="181"/>
    <col min="6145" max="6145" width="13.375" style="181" customWidth="1"/>
    <col min="6146" max="6146" width="19.625" style="181" customWidth="1"/>
    <col min="6147" max="6147" width="14.625" style="181" customWidth="1"/>
    <col min="6148" max="6148" width="13.375" style="181"/>
    <col min="6149" max="6149" width="14.625" style="181" customWidth="1"/>
    <col min="6150" max="6150" width="13.375" style="181"/>
    <col min="6151" max="6151" width="14.625" style="181" customWidth="1"/>
    <col min="6152" max="6152" width="13.375" style="181"/>
    <col min="6153" max="6153" width="14.625" style="181" customWidth="1"/>
    <col min="6154" max="6400" width="13.375" style="181"/>
    <col min="6401" max="6401" width="13.375" style="181" customWidth="1"/>
    <col min="6402" max="6402" width="19.625" style="181" customWidth="1"/>
    <col min="6403" max="6403" width="14.625" style="181" customWidth="1"/>
    <col min="6404" max="6404" width="13.375" style="181"/>
    <col min="6405" max="6405" width="14.625" style="181" customWidth="1"/>
    <col min="6406" max="6406" width="13.375" style="181"/>
    <col min="6407" max="6407" width="14.625" style="181" customWidth="1"/>
    <col min="6408" max="6408" width="13.375" style="181"/>
    <col min="6409" max="6409" width="14.625" style="181" customWidth="1"/>
    <col min="6410" max="6656" width="13.375" style="181"/>
    <col min="6657" max="6657" width="13.375" style="181" customWidth="1"/>
    <col min="6658" max="6658" width="19.625" style="181" customWidth="1"/>
    <col min="6659" max="6659" width="14.625" style="181" customWidth="1"/>
    <col min="6660" max="6660" width="13.375" style="181"/>
    <col min="6661" max="6661" width="14.625" style="181" customWidth="1"/>
    <col min="6662" max="6662" width="13.375" style="181"/>
    <col min="6663" max="6663" width="14.625" style="181" customWidth="1"/>
    <col min="6664" max="6664" width="13.375" style="181"/>
    <col min="6665" max="6665" width="14.625" style="181" customWidth="1"/>
    <col min="6666" max="6912" width="13.375" style="181"/>
    <col min="6913" max="6913" width="13.375" style="181" customWidth="1"/>
    <col min="6914" max="6914" width="19.625" style="181" customWidth="1"/>
    <col min="6915" max="6915" width="14.625" style="181" customWidth="1"/>
    <col min="6916" max="6916" width="13.375" style="181"/>
    <col min="6917" max="6917" width="14.625" style="181" customWidth="1"/>
    <col min="6918" max="6918" width="13.375" style="181"/>
    <col min="6919" max="6919" width="14.625" style="181" customWidth="1"/>
    <col min="6920" max="6920" width="13.375" style="181"/>
    <col min="6921" max="6921" width="14.625" style="181" customWidth="1"/>
    <col min="6922" max="7168" width="13.375" style="181"/>
    <col min="7169" max="7169" width="13.375" style="181" customWidth="1"/>
    <col min="7170" max="7170" width="19.625" style="181" customWidth="1"/>
    <col min="7171" max="7171" width="14.625" style="181" customWidth="1"/>
    <col min="7172" max="7172" width="13.375" style="181"/>
    <col min="7173" max="7173" width="14.625" style="181" customWidth="1"/>
    <col min="7174" max="7174" width="13.375" style="181"/>
    <col min="7175" max="7175" width="14.625" style="181" customWidth="1"/>
    <col min="7176" max="7176" width="13.375" style="181"/>
    <col min="7177" max="7177" width="14.625" style="181" customWidth="1"/>
    <col min="7178" max="7424" width="13.375" style="181"/>
    <col min="7425" max="7425" width="13.375" style="181" customWidth="1"/>
    <col min="7426" max="7426" width="19.625" style="181" customWidth="1"/>
    <col min="7427" max="7427" width="14.625" style="181" customWidth="1"/>
    <col min="7428" max="7428" width="13.375" style="181"/>
    <col min="7429" max="7429" width="14.625" style="181" customWidth="1"/>
    <col min="7430" max="7430" width="13.375" style="181"/>
    <col min="7431" max="7431" width="14.625" style="181" customWidth="1"/>
    <col min="7432" max="7432" width="13.375" style="181"/>
    <col min="7433" max="7433" width="14.625" style="181" customWidth="1"/>
    <col min="7434" max="7680" width="13.375" style="181"/>
    <col min="7681" max="7681" width="13.375" style="181" customWidth="1"/>
    <col min="7682" max="7682" width="19.625" style="181" customWidth="1"/>
    <col min="7683" max="7683" width="14.625" style="181" customWidth="1"/>
    <col min="7684" max="7684" width="13.375" style="181"/>
    <col min="7685" max="7685" width="14.625" style="181" customWidth="1"/>
    <col min="7686" max="7686" width="13.375" style="181"/>
    <col min="7687" max="7687" width="14.625" style="181" customWidth="1"/>
    <col min="7688" max="7688" width="13.375" style="181"/>
    <col min="7689" max="7689" width="14.625" style="181" customWidth="1"/>
    <col min="7690" max="7936" width="13.375" style="181"/>
    <col min="7937" max="7937" width="13.375" style="181" customWidth="1"/>
    <col min="7938" max="7938" width="19.625" style="181" customWidth="1"/>
    <col min="7939" max="7939" width="14.625" style="181" customWidth="1"/>
    <col min="7940" max="7940" width="13.375" style="181"/>
    <col min="7941" max="7941" width="14.625" style="181" customWidth="1"/>
    <col min="7942" max="7942" width="13.375" style="181"/>
    <col min="7943" max="7943" width="14.625" style="181" customWidth="1"/>
    <col min="7944" max="7944" width="13.375" style="181"/>
    <col min="7945" max="7945" width="14.625" style="181" customWidth="1"/>
    <col min="7946" max="8192" width="13.375" style="181"/>
    <col min="8193" max="8193" width="13.375" style="181" customWidth="1"/>
    <col min="8194" max="8194" width="19.625" style="181" customWidth="1"/>
    <col min="8195" max="8195" width="14.625" style="181" customWidth="1"/>
    <col min="8196" max="8196" width="13.375" style="181"/>
    <col min="8197" max="8197" width="14.625" style="181" customWidth="1"/>
    <col min="8198" max="8198" width="13.375" style="181"/>
    <col min="8199" max="8199" width="14.625" style="181" customWidth="1"/>
    <col min="8200" max="8200" width="13.375" style="181"/>
    <col min="8201" max="8201" width="14.625" style="181" customWidth="1"/>
    <col min="8202" max="8448" width="13.375" style="181"/>
    <col min="8449" max="8449" width="13.375" style="181" customWidth="1"/>
    <col min="8450" max="8450" width="19.625" style="181" customWidth="1"/>
    <col min="8451" max="8451" width="14.625" style="181" customWidth="1"/>
    <col min="8452" max="8452" width="13.375" style="181"/>
    <col min="8453" max="8453" width="14.625" style="181" customWidth="1"/>
    <col min="8454" max="8454" width="13.375" style="181"/>
    <col min="8455" max="8455" width="14.625" style="181" customWidth="1"/>
    <col min="8456" max="8456" width="13.375" style="181"/>
    <col min="8457" max="8457" width="14.625" style="181" customWidth="1"/>
    <col min="8458" max="8704" width="13.375" style="181"/>
    <col min="8705" max="8705" width="13.375" style="181" customWidth="1"/>
    <col min="8706" max="8706" width="19.625" style="181" customWidth="1"/>
    <col min="8707" max="8707" width="14.625" style="181" customWidth="1"/>
    <col min="8708" max="8708" width="13.375" style="181"/>
    <col min="8709" max="8709" width="14.625" style="181" customWidth="1"/>
    <col min="8710" max="8710" width="13.375" style="181"/>
    <col min="8711" max="8711" width="14.625" style="181" customWidth="1"/>
    <col min="8712" max="8712" width="13.375" style="181"/>
    <col min="8713" max="8713" width="14.625" style="181" customWidth="1"/>
    <col min="8714" max="8960" width="13.375" style="181"/>
    <col min="8961" max="8961" width="13.375" style="181" customWidth="1"/>
    <col min="8962" max="8962" width="19.625" style="181" customWidth="1"/>
    <col min="8963" max="8963" width="14.625" style="181" customWidth="1"/>
    <col min="8964" max="8964" width="13.375" style="181"/>
    <col min="8965" max="8965" width="14.625" style="181" customWidth="1"/>
    <col min="8966" max="8966" width="13.375" style="181"/>
    <col min="8967" max="8967" width="14.625" style="181" customWidth="1"/>
    <col min="8968" max="8968" width="13.375" style="181"/>
    <col min="8969" max="8969" width="14.625" style="181" customWidth="1"/>
    <col min="8970" max="9216" width="13.375" style="181"/>
    <col min="9217" max="9217" width="13.375" style="181" customWidth="1"/>
    <col min="9218" max="9218" width="19.625" style="181" customWidth="1"/>
    <col min="9219" max="9219" width="14.625" style="181" customWidth="1"/>
    <col min="9220" max="9220" width="13.375" style="181"/>
    <col min="9221" max="9221" width="14.625" style="181" customWidth="1"/>
    <col min="9222" max="9222" width="13.375" style="181"/>
    <col min="9223" max="9223" width="14.625" style="181" customWidth="1"/>
    <col min="9224" max="9224" width="13.375" style="181"/>
    <col min="9225" max="9225" width="14.625" style="181" customWidth="1"/>
    <col min="9226" max="9472" width="13.375" style="181"/>
    <col min="9473" max="9473" width="13.375" style="181" customWidth="1"/>
    <col min="9474" max="9474" width="19.625" style="181" customWidth="1"/>
    <col min="9475" max="9475" width="14.625" style="181" customWidth="1"/>
    <col min="9476" max="9476" width="13.375" style="181"/>
    <col min="9477" max="9477" width="14.625" style="181" customWidth="1"/>
    <col min="9478" max="9478" width="13.375" style="181"/>
    <col min="9479" max="9479" width="14.625" style="181" customWidth="1"/>
    <col min="9480" max="9480" width="13.375" style="181"/>
    <col min="9481" max="9481" width="14.625" style="181" customWidth="1"/>
    <col min="9482" max="9728" width="13.375" style="181"/>
    <col min="9729" max="9729" width="13.375" style="181" customWidth="1"/>
    <col min="9730" max="9730" width="19.625" style="181" customWidth="1"/>
    <col min="9731" max="9731" width="14.625" style="181" customWidth="1"/>
    <col min="9732" max="9732" width="13.375" style="181"/>
    <col min="9733" max="9733" width="14.625" style="181" customWidth="1"/>
    <col min="9734" max="9734" width="13.375" style="181"/>
    <col min="9735" max="9735" width="14.625" style="181" customWidth="1"/>
    <col min="9736" max="9736" width="13.375" style="181"/>
    <col min="9737" max="9737" width="14.625" style="181" customWidth="1"/>
    <col min="9738" max="9984" width="13.375" style="181"/>
    <col min="9985" max="9985" width="13.375" style="181" customWidth="1"/>
    <col min="9986" max="9986" width="19.625" style="181" customWidth="1"/>
    <col min="9987" max="9987" width="14.625" style="181" customWidth="1"/>
    <col min="9988" max="9988" width="13.375" style="181"/>
    <col min="9989" max="9989" width="14.625" style="181" customWidth="1"/>
    <col min="9990" max="9990" width="13.375" style="181"/>
    <col min="9991" max="9991" width="14.625" style="181" customWidth="1"/>
    <col min="9992" max="9992" width="13.375" style="181"/>
    <col min="9993" max="9993" width="14.625" style="181" customWidth="1"/>
    <col min="9994" max="10240" width="13.375" style="181"/>
    <col min="10241" max="10241" width="13.375" style="181" customWidth="1"/>
    <col min="10242" max="10242" width="19.625" style="181" customWidth="1"/>
    <col min="10243" max="10243" width="14.625" style="181" customWidth="1"/>
    <col min="10244" max="10244" width="13.375" style="181"/>
    <col min="10245" max="10245" width="14.625" style="181" customWidth="1"/>
    <col min="10246" max="10246" width="13.375" style="181"/>
    <col min="10247" max="10247" width="14.625" style="181" customWidth="1"/>
    <col min="10248" max="10248" width="13.375" style="181"/>
    <col min="10249" max="10249" width="14.625" style="181" customWidth="1"/>
    <col min="10250" max="10496" width="13.375" style="181"/>
    <col min="10497" max="10497" width="13.375" style="181" customWidth="1"/>
    <col min="10498" max="10498" width="19.625" style="181" customWidth="1"/>
    <col min="10499" max="10499" width="14.625" style="181" customWidth="1"/>
    <col min="10500" max="10500" width="13.375" style="181"/>
    <col min="10501" max="10501" width="14.625" style="181" customWidth="1"/>
    <col min="10502" max="10502" width="13.375" style="181"/>
    <col min="10503" max="10503" width="14.625" style="181" customWidth="1"/>
    <col min="10504" max="10504" width="13.375" style="181"/>
    <col min="10505" max="10505" width="14.625" style="181" customWidth="1"/>
    <col min="10506" max="10752" width="13.375" style="181"/>
    <col min="10753" max="10753" width="13.375" style="181" customWidth="1"/>
    <col min="10754" max="10754" width="19.625" style="181" customWidth="1"/>
    <col min="10755" max="10755" width="14.625" style="181" customWidth="1"/>
    <col min="10756" max="10756" width="13.375" style="181"/>
    <col min="10757" max="10757" width="14.625" style="181" customWidth="1"/>
    <col min="10758" max="10758" width="13.375" style="181"/>
    <col min="10759" max="10759" width="14.625" style="181" customWidth="1"/>
    <col min="10760" max="10760" width="13.375" style="181"/>
    <col min="10761" max="10761" width="14.625" style="181" customWidth="1"/>
    <col min="10762" max="11008" width="13.375" style="181"/>
    <col min="11009" max="11009" width="13.375" style="181" customWidth="1"/>
    <col min="11010" max="11010" width="19.625" style="181" customWidth="1"/>
    <col min="11011" max="11011" width="14.625" style="181" customWidth="1"/>
    <col min="11012" max="11012" width="13.375" style="181"/>
    <col min="11013" max="11013" width="14.625" style="181" customWidth="1"/>
    <col min="11014" max="11014" width="13.375" style="181"/>
    <col min="11015" max="11015" width="14.625" style="181" customWidth="1"/>
    <col min="11016" max="11016" width="13.375" style="181"/>
    <col min="11017" max="11017" width="14.625" style="181" customWidth="1"/>
    <col min="11018" max="11264" width="13.375" style="181"/>
    <col min="11265" max="11265" width="13.375" style="181" customWidth="1"/>
    <col min="11266" max="11266" width="19.625" style="181" customWidth="1"/>
    <col min="11267" max="11267" width="14.625" style="181" customWidth="1"/>
    <col min="11268" max="11268" width="13.375" style="181"/>
    <col min="11269" max="11269" width="14.625" style="181" customWidth="1"/>
    <col min="11270" max="11270" width="13.375" style="181"/>
    <col min="11271" max="11271" width="14.625" style="181" customWidth="1"/>
    <col min="11272" max="11272" width="13.375" style="181"/>
    <col min="11273" max="11273" width="14.625" style="181" customWidth="1"/>
    <col min="11274" max="11520" width="13.375" style="181"/>
    <col min="11521" max="11521" width="13.375" style="181" customWidth="1"/>
    <col min="11522" max="11522" width="19.625" style="181" customWidth="1"/>
    <col min="11523" max="11523" width="14.625" style="181" customWidth="1"/>
    <col min="11524" max="11524" width="13.375" style="181"/>
    <col min="11525" max="11525" width="14.625" style="181" customWidth="1"/>
    <col min="11526" max="11526" width="13.375" style="181"/>
    <col min="11527" max="11527" width="14.625" style="181" customWidth="1"/>
    <col min="11528" max="11528" width="13.375" style="181"/>
    <col min="11529" max="11529" width="14.625" style="181" customWidth="1"/>
    <col min="11530" max="11776" width="13.375" style="181"/>
    <col min="11777" max="11777" width="13.375" style="181" customWidth="1"/>
    <col min="11778" max="11778" width="19.625" style="181" customWidth="1"/>
    <col min="11779" max="11779" width="14.625" style="181" customWidth="1"/>
    <col min="11780" max="11780" width="13.375" style="181"/>
    <col min="11781" max="11781" width="14.625" style="181" customWidth="1"/>
    <col min="11782" max="11782" width="13.375" style="181"/>
    <col min="11783" max="11783" width="14.625" style="181" customWidth="1"/>
    <col min="11784" max="11784" width="13.375" style="181"/>
    <col min="11785" max="11785" width="14.625" style="181" customWidth="1"/>
    <col min="11786" max="12032" width="13.375" style="181"/>
    <col min="12033" max="12033" width="13.375" style="181" customWidth="1"/>
    <col min="12034" max="12034" width="19.625" style="181" customWidth="1"/>
    <col min="12035" max="12035" width="14.625" style="181" customWidth="1"/>
    <col min="12036" max="12036" width="13.375" style="181"/>
    <col min="12037" max="12037" width="14.625" style="181" customWidth="1"/>
    <col min="12038" max="12038" width="13.375" style="181"/>
    <col min="12039" max="12039" width="14.625" style="181" customWidth="1"/>
    <col min="12040" max="12040" width="13.375" style="181"/>
    <col min="12041" max="12041" width="14.625" style="181" customWidth="1"/>
    <col min="12042" max="12288" width="13.375" style="181"/>
    <col min="12289" max="12289" width="13.375" style="181" customWidth="1"/>
    <col min="12290" max="12290" width="19.625" style="181" customWidth="1"/>
    <col min="12291" max="12291" width="14.625" style="181" customWidth="1"/>
    <col min="12292" max="12292" width="13.375" style="181"/>
    <col min="12293" max="12293" width="14.625" style="181" customWidth="1"/>
    <col min="12294" max="12294" width="13.375" style="181"/>
    <col min="12295" max="12295" width="14.625" style="181" customWidth="1"/>
    <col min="12296" max="12296" width="13.375" style="181"/>
    <col min="12297" max="12297" width="14.625" style="181" customWidth="1"/>
    <col min="12298" max="12544" width="13.375" style="181"/>
    <col min="12545" max="12545" width="13.375" style="181" customWidth="1"/>
    <col min="12546" max="12546" width="19.625" style="181" customWidth="1"/>
    <col min="12547" max="12547" width="14.625" style="181" customWidth="1"/>
    <col min="12548" max="12548" width="13.375" style="181"/>
    <col min="12549" max="12549" width="14.625" style="181" customWidth="1"/>
    <col min="12550" max="12550" width="13.375" style="181"/>
    <col min="12551" max="12551" width="14.625" style="181" customWidth="1"/>
    <col min="12552" max="12552" width="13.375" style="181"/>
    <col min="12553" max="12553" width="14.625" style="181" customWidth="1"/>
    <col min="12554" max="12800" width="13.375" style="181"/>
    <col min="12801" max="12801" width="13.375" style="181" customWidth="1"/>
    <col min="12802" max="12802" width="19.625" style="181" customWidth="1"/>
    <col min="12803" max="12803" width="14.625" style="181" customWidth="1"/>
    <col min="12804" max="12804" width="13.375" style="181"/>
    <col min="12805" max="12805" width="14.625" style="181" customWidth="1"/>
    <col min="12806" max="12806" width="13.375" style="181"/>
    <col min="12807" max="12807" width="14.625" style="181" customWidth="1"/>
    <col min="12808" max="12808" width="13.375" style="181"/>
    <col min="12809" max="12809" width="14.625" style="181" customWidth="1"/>
    <col min="12810" max="13056" width="13.375" style="181"/>
    <col min="13057" max="13057" width="13.375" style="181" customWidth="1"/>
    <col min="13058" max="13058" width="19.625" style="181" customWidth="1"/>
    <col min="13059" max="13059" width="14.625" style="181" customWidth="1"/>
    <col min="13060" max="13060" width="13.375" style="181"/>
    <col min="13061" max="13061" width="14.625" style="181" customWidth="1"/>
    <col min="13062" max="13062" width="13.375" style="181"/>
    <col min="13063" max="13063" width="14.625" style="181" customWidth="1"/>
    <col min="13064" max="13064" width="13.375" style="181"/>
    <col min="13065" max="13065" width="14.625" style="181" customWidth="1"/>
    <col min="13066" max="13312" width="13.375" style="181"/>
    <col min="13313" max="13313" width="13.375" style="181" customWidth="1"/>
    <col min="13314" max="13314" width="19.625" style="181" customWidth="1"/>
    <col min="13315" max="13315" width="14.625" style="181" customWidth="1"/>
    <col min="13316" max="13316" width="13.375" style="181"/>
    <col min="13317" max="13317" width="14.625" style="181" customWidth="1"/>
    <col min="13318" max="13318" width="13.375" style="181"/>
    <col min="13319" max="13319" width="14.625" style="181" customWidth="1"/>
    <col min="13320" max="13320" width="13.375" style="181"/>
    <col min="13321" max="13321" width="14.625" style="181" customWidth="1"/>
    <col min="13322" max="13568" width="13.375" style="181"/>
    <col min="13569" max="13569" width="13.375" style="181" customWidth="1"/>
    <col min="13570" max="13570" width="19.625" style="181" customWidth="1"/>
    <col min="13571" max="13571" width="14.625" style="181" customWidth="1"/>
    <col min="13572" max="13572" width="13.375" style="181"/>
    <col min="13573" max="13573" width="14.625" style="181" customWidth="1"/>
    <col min="13574" max="13574" width="13.375" style="181"/>
    <col min="13575" max="13575" width="14.625" style="181" customWidth="1"/>
    <col min="13576" max="13576" width="13.375" style="181"/>
    <col min="13577" max="13577" width="14.625" style="181" customWidth="1"/>
    <col min="13578" max="13824" width="13.375" style="181"/>
    <col min="13825" max="13825" width="13.375" style="181" customWidth="1"/>
    <col min="13826" max="13826" width="19.625" style="181" customWidth="1"/>
    <col min="13827" max="13827" width="14.625" style="181" customWidth="1"/>
    <col min="13828" max="13828" width="13.375" style="181"/>
    <col min="13829" max="13829" width="14.625" style="181" customWidth="1"/>
    <col min="13830" max="13830" width="13.375" style="181"/>
    <col min="13831" max="13831" width="14.625" style="181" customWidth="1"/>
    <col min="13832" max="13832" width="13.375" style="181"/>
    <col min="13833" max="13833" width="14.625" style="181" customWidth="1"/>
    <col min="13834" max="14080" width="13.375" style="181"/>
    <col min="14081" max="14081" width="13.375" style="181" customWidth="1"/>
    <col min="14082" max="14082" width="19.625" style="181" customWidth="1"/>
    <col min="14083" max="14083" width="14.625" style="181" customWidth="1"/>
    <col min="14084" max="14084" width="13.375" style="181"/>
    <col min="14085" max="14085" width="14.625" style="181" customWidth="1"/>
    <col min="14086" max="14086" width="13.375" style="181"/>
    <col min="14087" max="14087" width="14.625" style="181" customWidth="1"/>
    <col min="14088" max="14088" width="13.375" style="181"/>
    <col min="14089" max="14089" width="14.625" style="181" customWidth="1"/>
    <col min="14090" max="14336" width="13.375" style="181"/>
    <col min="14337" max="14337" width="13.375" style="181" customWidth="1"/>
    <col min="14338" max="14338" width="19.625" style="181" customWidth="1"/>
    <col min="14339" max="14339" width="14.625" style="181" customWidth="1"/>
    <col min="14340" max="14340" width="13.375" style="181"/>
    <col min="14341" max="14341" width="14.625" style="181" customWidth="1"/>
    <col min="14342" max="14342" width="13.375" style="181"/>
    <col min="14343" max="14343" width="14.625" style="181" customWidth="1"/>
    <col min="14344" max="14344" width="13.375" style="181"/>
    <col min="14345" max="14345" width="14.625" style="181" customWidth="1"/>
    <col min="14346" max="14592" width="13.375" style="181"/>
    <col min="14593" max="14593" width="13.375" style="181" customWidth="1"/>
    <col min="14594" max="14594" width="19.625" style="181" customWidth="1"/>
    <col min="14595" max="14595" width="14.625" style="181" customWidth="1"/>
    <col min="14596" max="14596" width="13.375" style="181"/>
    <col min="14597" max="14597" width="14.625" style="181" customWidth="1"/>
    <col min="14598" max="14598" width="13.375" style="181"/>
    <col min="14599" max="14599" width="14.625" style="181" customWidth="1"/>
    <col min="14600" max="14600" width="13.375" style="181"/>
    <col min="14601" max="14601" width="14.625" style="181" customWidth="1"/>
    <col min="14602" max="14848" width="13.375" style="181"/>
    <col min="14849" max="14849" width="13.375" style="181" customWidth="1"/>
    <col min="14850" max="14850" width="19.625" style="181" customWidth="1"/>
    <col min="14851" max="14851" width="14.625" style="181" customWidth="1"/>
    <col min="14852" max="14852" width="13.375" style="181"/>
    <col min="14853" max="14853" width="14.625" style="181" customWidth="1"/>
    <col min="14854" max="14854" width="13.375" style="181"/>
    <col min="14855" max="14855" width="14.625" style="181" customWidth="1"/>
    <col min="14856" max="14856" width="13.375" style="181"/>
    <col min="14857" max="14857" width="14.625" style="181" customWidth="1"/>
    <col min="14858" max="15104" width="13.375" style="181"/>
    <col min="15105" max="15105" width="13.375" style="181" customWidth="1"/>
    <col min="15106" max="15106" width="19.625" style="181" customWidth="1"/>
    <col min="15107" max="15107" width="14.625" style="181" customWidth="1"/>
    <col min="15108" max="15108" width="13.375" style="181"/>
    <col min="15109" max="15109" width="14.625" style="181" customWidth="1"/>
    <col min="15110" max="15110" width="13.375" style="181"/>
    <col min="15111" max="15111" width="14.625" style="181" customWidth="1"/>
    <col min="15112" max="15112" width="13.375" style="181"/>
    <col min="15113" max="15113" width="14.625" style="181" customWidth="1"/>
    <col min="15114" max="15360" width="13.375" style="181"/>
    <col min="15361" max="15361" width="13.375" style="181" customWidth="1"/>
    <col min="15362" max="15362" width="19.625" style="181" customWidth="1"/>
    <col min="15363" max="15363" width="14.625" style="181" customWidth="1"/>
    <col min="15364" max="15364" width="13.375" style="181"/>
    <col min="15365" max="15365" width="14.625" style="181" customWidth="1"/>
    <col min="15366" max="15366" width="13.375" style="181"/>
    <col min="15367" max="15367" width="14.625" style="181" customWidth="1"/>
    <col min="15368" max="15368" width="13.375" style="181"/>
    <col min="15369" max="15369" width="14.625" style="181" customWidth="1"/>
    <col min="15370" max="15616" width="13.375" style="181"/>
    <col min="15617" max="15617" width="13.375" style="181" customWidth="1"/>
    <col min="15618" max="15618" width="19.625" style="181" customWidth="1"/>
    <col min="15619" max="15619" width="14.625" style="181" customWidth="1"/>
    <col min="15620" max="15620" width="13.375" style="181"/>
    <col min="15621" max="15621" width="14.625" style="181" customWidth="1"/>
    <col min="15622" max="15622" width="13.375" style="181"/>
    <col min="15623" max="15623" width="14.625" style="181" customWidth="1"/>
    <col min="15624" max="15624" width="13.375" style="181"/>
    <col min="15625" max="15625" width="14.625" style="181" customWidth="1"/>
    <col min="15626" max="15872" width="13.375" style="181"/>
    <col min="15873" max="15873" width="13.375" style="181" customWidth="1"/>
    <col min="15874" max="15874" width="19.625" style="181" customWidth="1"/>
    <col min="15875" max="15875" width="14.625" style="181" customWidth="1"/>
    <col min="15876" max="15876" width="13.375" style="181"/>
    <col min="15877" max="15877" width="14.625" style="181" customWidth="1"/>
    <col min="15878" max="15878" width="13.375" style="181"/>
    <col min="15879" max="15879" width="14.625" style="181" customWidth="1"/>
    <col min="15880" max="15880" width="13.375" style="181"/>
    <col min="15881" max="15881" width="14.625" style="181" customWidth="1"/>
    <col min="15882" max="16128" width="13.375" style="181"/>
    <col min="16129" max="16129" width="13.375" style="181" customWidth="1"/>
    <col min="16130" max="16130" width="19.625" style="181" customWidth="1"/>
    <col min="16131" max="16131" width="14.625" style="181" customWidth="1"/>
    <col min="16132" max="16132" width="13.375" style="181"/>
    <col min="16133" max="16133" width="14.625" style="181" customWidth="1"/>
    <col min="16134" max="16134" width="13.375" style="181"/>
    <col min="16135" max="16135" width="14.625" style="181" customWidth="1"/>
    <col min="16136" max="16136" width="13.375" style="181"/>
    <col min="16137" max="16137" width="14.625" style="181" customWidth="1"/>
    <col min="16138" max="16384" width="13.375" style="181"/>
  </cols>
  <sheetData>
    <row r="1" spans="1:10" x14ac:dyDescent="0.2">
      <c r="A1" s="180"/>
    </row>
    <row r="6" spans="1:10" x14ac:dyDescent="0.2">
      <c r="D6" s="182" t="s">
        <v>736</v>
      </c>
    </row>
    <row r="7" spans="1:10" x14ac:dyDescent="0.2">
      <c r="C7" s="180" t="s">
        <v>737</v>
      </c>
    </row>
    <row r="8" spans="1:10" x14ac:dyDescent="0.2">
      <c r="C8" s="180" t="s">
        <v>738</v>
      </c>
    </row>
    <row r="9" spans="1:10" ht="18" thickBot="1" x14ac:dyDescent="0.25">
      <c r="B9" s="183"/>
      <c r="C9" s="185" t="s">
        <v>739</v>
      </c>
      <c r="D9" s="183"/>
      <c r="E9" s="183"/>
      <c r="F9" s="183"/>
      <c r="G9" s="183"/>
      <c r="H9" s="183"/>
      <c r="I9" s="185" t="s">
        <v>740</v>
      </c>
      <c r="J9" s="183"/>
    </row>
    <row r="10" spans="1:10" x14ac:dyDescent="0.2">
      <c r="C10" s="190"/>
      <c r="D10" s="246" t="s">
        <v>741</v>
      </c>
      <c r="E10" s="188"/>
      <c r="F10" s="188"/>
      <c r="G10" s="190"/>
      <c r="H10" s="246" t="s">
        <v>742</v>
      </c>
      <c r="I10" s="188"/>
      <c r="J10" s="188"/>
    </row>
    <row r="11" spans="1:10" x14ac:dyDescent="0.2">
      <c r="C11" s="186"/>
      <c r="D11" s="186"/>
      <c r="E11" s="187" t="s">
        <v>743</v>
      </c>
      <c r="F11" s="186"/>
      <c r="G11" s="186"/>
      <c r="H11" s="186"/>
      <c r="I11" s="187" t="s">
        <v>743</v>
      </c>
      <c r="J11" s="186"/>
    </row>
    <row r="12" spans="1:10" x14ac:dyDescent="0.2">
      <c r="B12" s="188"/>
      <c r="C12" s="189" t="s">
        <v>744</v>
      </c>
      <c r="D12" s="189" t="s">
        <v>67</v>
      </c>
      <c r="E12" s="189" t="s">
        <v>745</v>
      </c>
      <c r="F12" s="189" t="s">
        <v>746</v>
      </c>
      <c r="G12" s="189" t="s">
        <v>744</v>
      </c>
      <c r="H12" s="189" t="s">
        <v>67</v>
      </c>
      <c r="I12" s="189" t="s">
        <v>745</v>
      </c>
      <c r="J12" s="189" t="s">
        <v>746</v>
      </c>
    </row>
    <row r="13" spans="1:10" x14ac:dyDescent="0.2">
      <c r="C13" s="186"/>
    </row>
    <row r="14" spans="1:10" x14ac:dyDescent="0.2">
      <c r="B14" s="180" t="s">
        <v>747</v>
      </c>
      <c r="C14" s="232">
        <v>128.30000000000001</v>
      </c>
      <c r="D14" s="203">
        <v>127.7</v>
      </c>
      <c r="E14" s="203">
        <v>127.5</v>
      </c>
      <c r="F14" s="203">
        <v>119.9</v>
      </c>
      <c r="G14" s="203">
        <v>117.1</v>
      </c>
      <c r="H14" s="203">
        <v>117.1</v>
      </c>
      <c r="I14" s="203">
        <v>124.4</v>
      </c>
      <c r="J14" s="203">
        <v>103.4</v>
      </c>
    </row>
    <row r="15" spans="1:10" x14ac:dyDescent="0.2">
      <c r="B15" s="180" t="s">
        <v>506</v>
      </c>
      <c r="C15" s="232">
        <v>148.1</v>
      </c>
      <c r="D15" s="203">
        <v>148.4</v>
      </c>
      <c r="E15" s="203">
        <v>151.69999999999999</v>
      </c>
      <c r="F15" s="203">
        <v>139.1</v>
      </c>
      <c r="G15" s="203">
        <v>138.1</v>
      </c>
      <c r="H15" s="203">
        <v>134.4</v>
      </c>
      <c r="I15" s="203">
        <v>142.6</v>
      </c>
      <c r="J15" s="203">
        <v>138.80000000000001</v>
      </c>
    </row>
    <row r="16" spans="1:10" x14ac:dyDescent="0.2">
      <c r="C16" s="186"/>
    </row>
    <row r="17" spans="2:10" x14ac:dyDescent="0.2">
      <c r="B17" s="180" t="s">
        <v>507</v>
      </c>
      <c r="C17" s="232">
        <v>156.19999999999999</v>
      </c>
      <c r="D17" s="203">
        <v>156.30000000000001</v>
      </c>
      <c r="E17" s="203">
        <v>144.1</v>
      </c>
      <c r="F17" s="203">
        <v>153.1</v>
      </c>
      <c r="G17" s="203">
        <v>140.30000000000001</v>
      </c>
      <c r="H17" s="203">
        <v>141.4</v>
      </c>
      <c r="I17" s="203">
        <v>145.5</v>
      </c>
      <c r="J17" s="203">
        <v>138</v>
      </c>
    </row>
    <row r="18" spans="2:10" x14ac:dyDescent="0.2">
      <c r="B18" s="180" t="s">
        <v>521</v>
      </c>
      <c r="C18" s="235">
        <v>156.19999999999999</v>
      </c>
      <c r="D18" s="236">
        <v>157.30000000000001</v>
      </c>
      <c r="E18" s="236">
        <v>155.6</v>
      </c>
      <c r="F18" s="236">
        <v>154.5</v>
      </c>
      <c r="G18" s="236">
        <v>143.9</v>
      </c>
      <c r="H18" s="236">
        <v>150.30000000000001</v>
      </c>
      <c r="I18" s="236">
        <v>151.80000000000001</v>
      </c>
      <c r="J18" s="236">
        <v>135.5</v>
      </c>
    </row>
    <row r="19" spans="2:10" x14ac:dyDescent="0.2">
      <c r="B19" s="182" t="s">
        <v>748</v>
      </c>
      <c r="C19" s="237">
        <v>149</v>
      </c>
      <c r="D19" s="238">
        <v>149.9</v>
      </c>
      <c r="E19" s="238">
        <v>145</v>
      </c>
      <c r="F19" s="238">
        <v>150.1</v>
      </c>
      <c r="G19" s="238">
        <v>148.9</v>
      </c>
      <c r="H19" s="238">
        <v>145.30000000000001</v>
      </c>
      <c r="I19" s="238">
        <v>145.1</v>
      </c>
      <c r="J19" s="238">
        <v>154.80000000000001</v>
      </c>
    </row>
    <row r="20" spans="2:10" x14ac:dyDescent="0.2">
      <c r="B20" s="188"/>
      <c r="C20" s="190"/>
      <c r="D20" s="188"/>
      <c r="E20" s="188"/>
      <c r="F20" s="188"/>
      <c r="G20" s="188"/>
      <c r="H20" s="188"/>
      <c r="I20" s="188"/>
      <c r="J20" s="188"/>
    </row>
    <row r="21" spans="2:10" x14ac:dyDescent="0.2">
      <c r="C21" s="190"/>
      <c r="D21" s="246" t="s">
        <v>749</v>
      </c>
      <c r="E21" s="188"/>
      <c r="F21" s="188"/>
      <c r="G21" s="190"/>
      <c r="H21" s="246" t="s">
        <v>750</v>
      </c>
      <c r="I21" s="188"/>
      <c r="J21" s="188"/>
    </row>
    <row r="22" spans="2:10" x14ac:dyDescent="0.2">
      <c r="C22" s="186"/>
      <c r="D22" s="186"/>
      <c r="E22" s="187" t="s">
        <v>743</v>
      </c>
      <c r="F22" s="186"/>
      <c r="G22" s="186"/>
      <c r="H22" s="186"/>
      <c r="I22" s="187" t="s">
        <v>743</v>
      </c>
      <c r="J22" s="186"/>
    </row>
    <row r="23" spans="2:10" x14ac:dyDescent="0.2">
      <c r="B23" s="188"/>
      <c r="C23" s="189" t="s">
        <v>744</v>
      </c>
      <c r="D23" s="189" t="s">
        <v>67</v>
      </c>
      <c r="E23" s="189" t="s">
        <v>745</v>
      </c>
      <c r="F23" s="189" t="s">
        <v>746</v>
      </c>
      <c r="G23" s="189" t="s">
        <v>744</v>
      </c>
      <c r="H23" s="189" t="s">
        <v>67</v>
      </c>
      <c r="I23" s="189" t="s">
        <v>745</v>
      </c>
      <c r="J23" s="189" t="s">
        <v>746</v>
      </c>
    </row>
    <row r="24" spans="2:10" x14ac:dyDescent="0.2">
      <c r="C24" s="186"/>
    </row>
    <row r="25" spans="2:10" x14ac:dyDescent="0.2">
      <c r="B25" s="180" t="s">
        <v>747</v>
      </c>
      <c r="C25" s="232">
        <v>161.80000000000001</v>
      </c>
      <c r="D25" s="203">
        <v>165.7</v>
      </c>
      <c r="E25" s="203">
        <v>160.69999999999999</v>
      </c>
      <c r="F25" s="203">
        <v>150.4</v>
      </c>
      <c r="G25" s="203">
        <v>132</v>
      </c>
      <c r="H25" s="203">
        <v>133.69999999999999</v>
      </c>
      <c r="I25" s="203">
        <v>130</v>
      </c>
      <c r="J25" s="203">
        <v>126</v>
      </c>
    </row>
    <row r="26" spans="2:10" x14ac:dyDescent="0.2">
      <c r="B26" s="180" t="s">
        <v>506</v>
      </c>
      <c r="C26" s="232">
        <v>185.3</v>
      </c>
      <c r="D26" s="203">
        <v>191.6</v>
      </c>
      <c r="E26" s="203">
        <v>194</v>
      </c>
      <c r="F26" s="203">
        <v>180.9</v>
      </c>
      <c r="G26" s="203">
        <v>147.4</v>
      </c>
      <c r="H26" s="203">
        <v>146.5</v>
      </c>
      <c r="I26" s="203">
        <v>145.4</v>
      </c>
      <c r="J26" s="203">
        <v>149</v>
      </c>
    </row>
    <row r="27" spans="2:10" x14ac:dyDescent="0.2">
      <c r="C27" s="186"/>
    </row>
    <row r="28" spans="2:10" x14ac:dyDescent="0.2">
      <c r="B28" s="180" t="s">
        <v>507</v>
      </c>
      <c r="C28" s="232">
        <v>188.3</v>
      </c>
      <c r="D28" s="203">
        <v>195.1</v>
      </c>
      <c r="E28" s="203">
        <v>191</v>
      </c>
      <c r="F28" s="203">
        <v>176.7</v>
      </c>
      <c r="G28" s="203">
        <v>160.9</v>
      </c>
      <c r="H28" s="203">
        <v>160.1</v>
      </c>
      <c r="I28" s="203">
        <v>162.6</v>
      </c>
      <c r="J28" s="203">
        <v>162.30000000000001</v>
      </c>
    </row>
    <row r="29" spans="2:10" x14ac:dyDescent="0.2">
      <c r="B29" s="180" t="s">
        <v>521</v>
      </c>
      <c r="C29" s="235">
        <v>184.7</v>
      </c>
      <c r="D29" s="236">
        <v>189.9</v>
      </c>
      <c r="E29" s="236">
        <v>184</v>
      </c>
      <c r="F29" s="236">
        <v>179.5</v>
      </c>
      <c r="G29" s="236">
        <v>151.30000000000001</v>
      </c>
      <c r="H29" s="236">
        <v>149.69999999999999</v>
      </c>
      <c r="I29" s="236">
        <v>154</v>
      </c>
      <c r="J29" s="236">
        <v>153.4</v>
      </c>
    </row>
    <row r="30" spans="2:10" x14ac:dyDescent="0.2">
      <c r="B30" s="182" t="s">
        <v>748</v>
      </c>
      <c r="C30" s="237">
        <v>187.5</v>
      </c>
      <c r="D30" s="208">
        <v>190.8</v>
      </c>
      <c r="E30" s="208">
        <v>188.9</v>
      </c>
      <c r="F30" s="208">
        <v>181.1</v>
      </c>
      <c r="G30" s="208">
        <v>147.30000000000001</v>
      </c>
      <c r="H30" s="208">
        <v>155.9</v>
      </c>
      <c r="I30" s="208">
        <v>146.5</v>
      </c>
      <c r="J30" s="208">
        <v>147</v>
      </c>
    </row>
    <row r="31" spans="2:10" ht="18" thickBot="1" x14ac:dyDescent="0.25">
      <c r="B31" s="183"/>
      <c r="C31" s="265"/>
      <c r="D31" s="183"/>
      <c r="E31" s="183"/>
      <c r="F31" s="183"/>
      <c r="G31" s="183"/>
      <c r="H31" s="183"/>
      <c r="I31" s="183"/>
      <c r="J31" s="183"/>
    </row>
    <row r="32" spans="2:10" x14ac:dyDescent="0.2">
      <c r="C32" s="180" t="s">
        <v>720</v>
      </c>
    </row>
    <row r="35" spans="1:1" x14ac:dyDescent="0.2">
      <c r="A35" s="180"/>
    </row>
  </sheetData>
  <phoneticPr fontId="2"/>
  <pageMargins left="0.32" right="0.43" top="0.6" bottom="0.59" header="0.51200000000000001" footer="0.51200000000000001"/>
  <pageSetup paperSize="12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7"/>
  <sheetViews>
    <sheetView showGridLines="0" zoomScale="75" workbookViewId="0">
      <selection activeCell="C26" sqref="C26"/>
    </sheetView>
  </sheetViews>
  <sheetFormatPr defaultColWidth="13.375" defaultRowHeight="17.25" x14ac:dyDescent="0.2"/>
  <cols>
    <col min="1" max="1" width="13.375" style="181" customWidth="1"/>
    <col min="2" max="2" width="19.625" style="181" customWidth="1"/>
    <col min="3" max="3" width="14.625" style="181" customWidth="1"/>
    <col min="4" max="4" width="13.375" style="181"/>
    <col min="5" max="5" width="14.625" style="181" customWidth="1"/>
    <col min="6" max="6" width="13.375" style="181"/>
    <col min="7" max="7" width="14.625" style="181" customWidth="1"/>
    <col min="8" max="8" width="13.375" style="181"/>
    <col min="9" max="9" width="14.625" style="181" customWidth="1"/>
    <col min="10" max="256" width="13.375" style="181"/>
    <col min="257" max="257" width="13.375" style="181" customWidth="1"/>
    <col min="258" max="258" width="19.625" style="181" customWidth="1"/>
    <col min="259" max="259" width="14.625" style="181" customWidth="1"/>
    <col min="260" max="260" width="13.375" style="181"/>
    <col min="261" max="261" width="14.625" style="181" customWidth="1"/>
    <col min="262" max="262" width="13.375" style="181"/>
    <col min="263" max="263" width="14.625" style="181" customWidth="1"/>
    <col min="264" max="264" width="13.375" style="181"/>
    <col min="265" max="265" width="14.625" style="181" customWidth="1"/>
    <col min="266" max="512" width="13.375" style="181"/>
    <col min="513" max="513" width="13.375" style="181" customWidth="1"/>
    <col min="514" max="514" width="19.625" style="181" customWidth="1"/>
    <col min="515" max="515" width="14.625" style="181" customWidth="1"/>
    <col min="516" max="516" width="13.375" style="181"/>
    <col min="517" max="517" width="14.625" style="181" customWidth="1"/>
    <col min="518" max="518" width="13.375" style="181"/>
    <col min="519" max="519" width="14.625" style="181" customWidth="1"/>
    <col min="520" max="520" width="13.375" style="181"/>
    <col min="521" max="521" width="14.625" style="181" customWidth="1"/>
    <col min="522" max="768" width="13.375" style="181"/>
    <col min="769" max="769" width="13.375" style="181" customWidth="1"/>
    <col min="770" max="770" width="19.625" style="181" customWidth="1"/>
    <col min="771" max="771" width="14.625" style="181" customWidth="1"/>
    <col min="772" max="772" width="13.375" style="181"/>
    <col min="773" max="773" width="14.625" style="181" customWidth="1"/>
    <col min="774" max="774" width="13.375" style="181"/>
    <col min="775" max="775" width="14.625" style="181" customWidth="1"/>
    <col min="776" max="776" width="13.375" style="181"/>
    <col min="777" max="777" width="14.625" style="181" customWidth="1"/>
    <col min="778" max="1024" width="13.375" style="181"/>
    <col min="1025" max="1025" width="13.375" style="181" customWidth="1"/>
    <col min="1026" max="1026" width="19.625" style="181" customWidth="1"/>
    <col min="1027" max="1027" width="14.625" style="181" customWidth="1"/>
    <col min="1028" max="1028" width="13.375" style="181"/>
    <col min="1029" max="1029" width="14.625" style="181" customWidth="1"/>
    <col min="1030" max="1030" width="13.375" style="181"/>
    <col min="1031" max="1031" width="14.625" style="181" customWidth="1"/>
    <col min="1032" max="1032" width="13.375" style="181"/>
    <col min="1033" max="1033" width="14.625" style="181" customWidth="1"/>
    <col min="1034" max="1280" width="13.375" style="181"/>
    <col min="1281" max="1281" width="13.375" style="181" customWidth="1"/>
    <col min="1282" max="1282" width="19.625" style="181" customWidth="1"/>
    <col min="1283" max="1283" width="14.625" style="181" customWidth="1"/>
    <col min="1284" max="1284" width="13.375" style="181"/>
    <col min="1285" max="1285" width="14.625" style="181" customWidth="1"/>
    <col min="1286" max="1286" width="13.375" style="181"/>
    <col min="1287" max="1287" width="14.625" style="181" customWidth="1"/>
    <col min="1288" max="1288" width="13.375" style="181"/>
    <col min="1289" max="1289" width="14.625" style="181" customWidth="1"/>
    <col min="1290" max="1536" width="13.375" style="181"/>
    <col min="1537" max="1537" width="13.375" style="181" customWidth="1"/>
    <col min="1538" max="1538" width="19.625" style="181" customWidth="1"/>
    <col min="1539" max="1539" width="14.625" style="181" customWidth="1"/>
    <col min="1540" max="1540" width="13.375" style="181"/>
    <col min="1541" max="1541" width="14.625" style="181" customWidth="1"/>
    <col min="1542" max="1542" width="13.375" style="181"/>
    <col min="1543" max="1543" width="14.625" style="181" customWidth="1"/>
    <col min="1544" max="1544" width="13.375" style="181"/>
    <col min="1545" max="1545" width="14.625" style="181" customWidth="1"/>
    <col min="1546" max="1792" width="13.375" style="181"/>
    <col min="1793" max="1793" width="13.375" style="181" customWidth="1"/>
    <col min="1794" max="1794" width="19.625" style="181" customWidth="1"/>
    <col min="1795" max="1795" width="14.625" style="181" customWidth="1"/>
    <col min="1796" max="1796" width="13.375" style="181"/>
    <col min="1797" max="1797" width="14.625" style="181" customWidth="1"/>
    <col min="1798" max="1798" width="13.375" style="181"/>
    <col min="1799" max="1799" width="14.625" style="181" customWidth="1"/>
    <col min="1800" max="1800" width="13.375" style="181"/>
    <col min="1801" max="1801" width="14.625" style="181" customWidth="1"/>
    <col min="1802" max="2048" width="13.375" style="181"/>
    <col min="2049" max="2049" width="13.375" style="181" customWidth="1"/>
    <col min="2050" max="2050" width="19.625" style="181" customWidth="1"/>
    <col min="2051" max="2051" width="14.625" style="181" customWidth="1"/>
    <col min="2052" max="2052" width="13.375" style="181"/>
    <col min="2053" max="2053" width="14.625" style="181" customWidth="1"/>
    <col min="2054" max="2054" width="13.375" style="181"/>
    <col min="2055" max="2055" width="14.625" style="181" customWidth="1"/>
    <col min="2056" max="2056" width="13.375" style="181"/>
    <col min="2057" max="2057" width="14.625" style="181" customWidth="1"/>
    <col min="2058" max="2304" width="13.375" style="181"/>
    <col min="2305" max="2305" width="13.375" style="181" customWidth="1"/>
    <col min="2306" max="2306" width="19.625" style="181" customWidth="1"/>
    <col min="2307" max="2307" width="14.625" style="181" customWidth="1"/>
    <col min="2308" max="2308" width="13.375" style="181"/>
    <col min="2309" max="2309" width="14.625" style="181" customWidth="1"/>
    <col min="2310" max="2310" width="13.375" style="181"/>
    <col min="2311" max="2311" width="14.625" style="181" customWidth="1"/>
    <col min="2312" max="2312" width="13.375" style="181"/>
    <col min="2313" max="2313" width="14.625" style="181" customWidth="1"/>
    <col min="2314" max="2560" width="13.375" style="181"/>
    <col min="2561" max="2561" width="13.375" style="181" customWidth="1"/>
    <col min="2562" max="2562" width="19.625" style="181" customWidth="1"/>
    <col min="2563" max="2563" width="14.625" style="181" customWidth="1"/>
    <col min="2564" max="2564" width="13.375" style="181"/>
    <col min="2565" max="2565" width="14.625" style="181" customWidth="1"/>
    <col min="2566" max="2566" width="13.375" style="181"/>
    <col min="2567" max="2567" width="14.625" style="181" customWidth="1"/>
    <col min="2568" max="2568" width="13.375" style="181"/>
    <col min="2569" max="2569" width="14.625" style="181" customWidth="1"/>
    <col min="2570" max="2816" width="13.375" style="181"/>
    <col min="2817" max="2817" width="13.375" style="181" customWidth="1"/>
    <col min="2818" max="2818" width="19.625" style="181" customWidth="1"/>
    <col min="2819" max="2819" width="14.625" style="181" customWidth="1"/>
    <col min="2820" max="2820" width="13.375" style="181"/>
    <col min="2821" max="2821" width="14.625" style="181" customWidth="1"/>
    <col min="2822" max="2822" width="13.375" style="181"/>
    <col min="2823" max="2823" width="14.625" style="181" customWidth="1"/>
    <col min="2824" max="2824" width="13.375" style="181"/>
    <col min="2825" max="2825" width="14.625" style="181" customWidth="1"/>
    <col min="2826" max="3072" width="13.375" style="181"/>
    <col min="3073" max="3073" width="13.375" style="181" customWidth="1"/>
    <col min="3074" max="3074" width="19.625" style="181" customWidth="1"/>
    <col min="3075" max="3075" width="14.625" style="181" customWidth="1"/>
    <col min="3076" max="3076" width="13.375" style="181"/>
    <col min="3077" max="3077" width="14.625" style="181" customWidth="1"/>
    <col min="3078" max="3078" width="13.375" style="181"/>
    <col min="3079" max="3079" width="14.625" style="181" customWidth="1"/>
    <col min="3080" max="3080" width="13.375" style="181"/>
    <col min="3081" max="3081" width="14.625" style="181" customWidth="1"/>
    <col min="3082" max="3328" width="13.375" style="181"/>
    <col min="3329" max="3329" width="13.375" style="181" customWidth="1"/>
    <col min="3330" max="3330" width="19.625" style="181" customWidth="1"/>
    <col min="3331" max="3331" width="14.625" style="181" customWidth="1"/>
    <col min="3332" max="3332" width="13.375" style="181"/>
    <col min="3333" max="3333" width="14.625" style="181" customWidth="1"/>
    <col min="3334" max="3334" width="13.375" style="181"/>
    <col min="3335" max="3335" width="14.625" style="181" customWidth="1"/>
    <col min="3336" max="3336" width="13.375" style="181"/>
    <col min="3337" max="3337" width="14.625" style="181" customWidth="1"/>
    <col min="3338" max="3584" width="13.375" style="181"/>
    <col min="3585" max="3585" width="13.375" style="181" customWidth="1"/>
    <col min="3586" max="3586" width="19.625" style="181" customWidth="1"/>
    <col min="3587" max="3587" width="14.625" style="181" customWidth="1"/>
    <col min="3588" max="3588" width="13.375" style="181"/>
    <col min="3589" max="3589" width="14.625" style="181" customWidth="1"/>
    <col min="3590" max="3590" width="13.375" style="181"/>
    <col min="3591" max="3591" width="14.625" style="181" customWidth="1"/>
    <col min="3592" max="3592" width="13.375" style="181"/>
    <col min="3593" max="3593" width="14.625" style="181" customWidth="1"/>
    <col min="3594" max="3840" width="13.375" style="181"/>
    <col min="3841" max="3841" width="13.375" style="181" customWidth="1"/>
    <col min="3842" max="3842" width="19.625" style="181" customWidth="1"/>
    <col min="3843" max="3843" width="14.625" style="181" customWidth="1"/>
    <col min="3844" max="3844" width="13.375" style="181"/>
    <col min="3845" max="3845" width="14.625" style="181" customWidth="1"/>
    <col min="3846" max="3846" width="13.375" style="181"/>
    <col min="3847" max="3847" width="14.625" style="181" customWidth="1"/>
    <col min="3848" max="3848" width="13.375" style="181"/>
    <col min="3849" max="3849" width="14.625" style="181" customWidth="1"/>
    <col min="3850" max="4096" width="13.375" style="181"/>
    <col min="4097" max="4097" width="13.375" style="181" customWidth="1"/>
    <col min="4098" max="4098" width="19.625" style="181" customWidth="1"/>
    <col min="4099" max="4099" width="14.625" style="181" customWidth="1"/>
    <col min="4100" max="4100" width="13.375" style="181"/>
    <col min="4101" max="4101" width="14.625" style="181" customWidth="1"/>
    <col min="4102" max="4102" width="13.375" style="181"/>
    <col min="4103" max="4103" width="14.625" style="181" customWidth="1"/>
    <col min="4104" max="4104" width="13.375" style="181"/>
    <col min="4105" max="4105" width="14.625" style="181" customWidth="1"/>
    <col min="4106" max="4352" width="13.375" style="181"/>
    <col min="4353" max="4353" width="13.375" style="181" customWidth="1"/>
    <col min="4354" max="4354" width="19.625" style="181" customWidth="1"/>
    <col min="4355" max="4355" width="14.625" style="181" customWidth="1"/>
    <col min="4356" max="4356" width="13.375" style="181"/>
    <col min="4357" max="4357" width="14.625" style="181" customWidth="1"/>
    <col min="4358" max="4358" width="13.375" style="181"/>
    <col min="4359" max="4359" width="14.625" style="181" customWidth="1"/>
    <col min="4360" max="4360" width="13.375" style="181"/>
    <col min="4361" max="4361" width="14.625" style="181" customWidth="1"/>
    <col min="4362" max="4608" width="13.375" style="181"/>
    <col min="4609" max="4609" width="13.375" style="181" customWidth="1"/>
    <col min="4610" max="4610" width="19.625" style="181" customWidth="1"/>
    <col min="4611" max="4611" width="14.625" style="181" customWidth="1"/>
    <col min="4612" max="4612" width="13.375" style="181"/>
    <col min="4613" max="4613" width="14.625" style="181" customWidth="1"/>
    <col min="4614" max="4614" width="13.375" style="181"/>
    <col min="4615" max="4615" width="14.625" style="181" customWidth="1"/>
    <col min="4616" max="4616" width="13.375" style="181"/>
    <col min="4617" max="4617" width="14.625" style="181" customWidth="1"/>
    <col min="4618" max="4864" width="13.375" style="181"/>
    <col min="4865" max="4865" width="13.375" style="181" customWidth="1"/>
    <col min="4866" max="4866" width="19.625" style="181" customWidth="1"/>
    <col min="4867" max="4867" width="14.625" style="181" customWidth="1"/>
    <col min="4868" max="4868" width="13.375" style="181"/>
    <col min="4869" max="4869" width="14.625" style="181" customWidth="1"/>
    <col min="4870" max="4870" width="13.375" style="181"/>
    <col min="4871" max="4871" width="14.625" style="181" customWidth="1"/>
    <col min="4872" max="4872" width="13.375" style="181"/>
    <col min="4873" max="4873" width="14.625" style="181" customWidth="1"/>
    <col min="4874" max="5120" width="13.375" style="181"/>
    <col min="5121" max="5121" width="13.375" style="181" customWidth="1"/>
    <col min="5122" max="5122" width="19.625" style="181" customWidth="1"/>
    <col min="5123" max="5123" width="14.625" style="181" customWidth="1"/>
    <col min="5124" max="5124" width="13.375" style="181"/>
    <col min="5125" max="5125" width="14.625" style="181" customWidth="1"/>
    <col min="5126" max="5126" width="13.375" style="181"/>
    <col min="5127" max="5127" width="14.625" style="181" customWidth="1"/>
    <col min="5128" max="5128" width="13.375" style="181"/>
    <col min="5129" max="5129" width="14.625" style="181" customWidth="1"/>
    <col min="5130" max="5376" width="13.375" style="181"/>
    <col min="5377" max="5377" width="13.375" style="181" customWidth="1"/>
    <col min="5378" max="5378" width="19.625" style="181" customWidth="1"/>
    <col min="5379" max="5379" width="14.625" style="181" customWidth="1"/>
    <col min="5380" max="5380" width="13.375" style="181"/>
    <col min="5381" max="5381" width="14.625" style="181" customWidth="1"/>
    <col min="5382" max="5382" width="13.375" style="181"/>
    <col min="5383" max="5383" width="14.625" style="181" customWidth="1"/>
    <col min="5384" max="5384" width="13.375" style="181"/>
    <col min="5385" max="5385" width="14.625" style="181" customWidth="1"/>
    <col min="5386" max="5632" width="13.375" style="181"/>
    <col min="5633" max="5633" width="13.375" style="181" customWidth="1"/>
    <col min="5634" max="5634" width="19.625" style="181" customWidth="1"/>
    <col min="5635" max="5635" width="14.625" style="181" customWidth="1"/>
    <col min="5636" max="5636" width="13.375" style="181"/>
    <col min="5637" max="5637" width="14.625" style="181" customWidth="1"/>
    <col min="5638" max="5638" width="13.375" style="181"/>
    <col min="5639" max="5639" width="14.625" style="181" customWidth="1"/>
    <col min="5640" max="5640" width="13.375" style="181"/>
    <col min="5641" max="5641" width="14.625" style="181" customWidth="1"/>
    <col min="5642" max="5888" width="13.375" style="181"/>
    <col min="5889" max="5889" width="13.375" style="181" customWidth="1"/>
    <col min="5890" max="5890" width="19.625" style="181" customWidth="1"/>
    <col min="5891" max="5891" width="14.625" style="181" customWidth="1"/>
    <col min="5892" max="5892" width="13.375" style="181"/>
    <col min="5893" max="5893" width="14.625" style="181" customWidth="1"/>
    <col min="5894" max="5894" width="13.375" style="181"/>
    <col min="5895" max="5895" width="14.625" style="181" customWidth="1"/>
    <col min="5896" max="5896" width="13.375" style="181"/>
    <col min="5897" max="5897" width="14.625" style="181" customWidth="1"/>
    <col min="5898" max="6144" width="13.375" style="181"/>
    <col min="6145" max="6145" width="13.375" style="181" customWidth="1"/>
    <col min="6146" max="6146" width="19.625" style="181" customWidth="1"/>
    <col min="6147" max="6147" width="14.625" style="181" customWidth="1"/>
    <col min="6148" max="6148" width="13.375" style="181"/>
    <col min="6149" max="6149" width="14.625" style="181" customWidth="1"/>
    <col min="6150" max="6150" width="13.375" style="181"/>
    <col min="6151" max="6151" width="14.625" style="181" customWidth="1"/>
    <col min="6152" max="6152" width="13.375" style="181"/>
    <col min="6153" max="6153" width="14.625" style="181" customWidth="1"/>
    <col min="6154" max="6400" width="13.375" style="181"/>
    <col min="6401" max="6401" width="13.375" style="181" customWidth="1"/>
    <col min="6402" max="6402" width="19.625" style="181" customWidth="1"/>
    <col min="6403" max="6403" width="14.625" style="181" customWidth="1"/>
    <col min="6404" max="6404" width="13.375" style="181"/>
    <col min="6405" max="6405" width="14.625" style="181" customWidth="1"/>
    <col min="6406" max="6406" width="13.375" style="181"/>
    <col min="6407" max="6407" width="14.625" style="181" customWidth="1"/>
    <col min="6408" max="6408" width="13.375" style="181"/>
    <col min="6409" max="6409" width="14.625" style="181" customWidth="1"/>
    <col min="6410" max="6656" width="13.375" style="181"/>
    <col min="6657" max="6657" width="13.375" style="181" customWidth="1"/>
    <col min="6658" max="6658" width="19.625" style="181" customWidth="1"/>
    <col min="6659" max="6659" width="14.625" style="181" customWidth="1"/>
    <col min="6660" max="6660" width="13.375" style="181"/>
    <col min="6661" max="6661" width="14.625" style="181" customWidth="1"/>
    <col min="6662" max="6662" width="13.375" style="181"/>
    <col min="6663" max="6663" width="14.625" style="181" customWidth="1"/>
    <col min="6664" max="6664" width="13.375" style="181"/>
    <col min="6665" max="6665" width="14.625" style="181" customWidth="1"/>
    <col min="6666" max="6912" width="13.375" style="181"/>
    <col min="6913" max="6913" width="13.375" style="181" customWidth="1"/>
    <col min="6914" max="6914" width="19.625" style="181" customWidth="1"/>
    <col min="6915" max="6915" width="14.625" style="181" customWidth="1"/>
    <col min="6916" max="6916" width="13.375" style="181"/>
    <col min="6917" max="6917" width="14.625" style="181" customWidth="1"/>
    <col min="6918" max="6918" width="13.375" style="181"/>
    <col min="6919" max="6919" width="14.625" style="181" customWidth="1"/>
    <col min="6920" max="6920" width="13.375" style="181"/>
    <col min="6921" max="6921" width="14.625" style="181" customWidth="1"/>
    <col min="6922" max="7168" width="13.375" style="181"/>
    <col min="7169" max="7169" width="13.375" style="181" customWidth="1"/>
    <col min="7170" max="7170" width="19.625" style="181" customWidth="1"/>
    <col min="7171" max="7171" width="14.625" style="181" customWidth="1"/>
    <col min="7172" max="7172" width="13.375" style="181"/>
    <col min="7173" max="7173" width="14.625" style="181" customWidth="1"/>
    <col min="7174" max="7174" width="13.375" style="181"/>
    <col min="7175" max="7175" width="14.625" style="181" customWidth="1"/>
    <col min="7176" max="7176" width="13.375" style="181"/>
    <col min="7177" max="7177" width="14.625" style="181" customWidth="1"/>
    <col min="7178" max="7424" width="13.375" style="181"/>
    <col min="7425" max="7425" width="13.375" style="181" customWidth="1"/>
    <col min="7426" max="7426" width="19.625" style="181" customWidth="1"/>
    <col min="7427" max="7427" width="14.625" style="181" customWidth="1"/>
    <col min="7428" max="7428" width="13.375" style="181"/>
    <col min="7429" max="7429" width="14.625" style="181" customWidth="1"/>
    <col min="7430" max="7430" width="13.375" style="181"/>
    <col min="7431" max="7431" width="14.625" style="181" customWidth="1"/>
    <col min="7432" max="7432" width="13.375" style="181"/>
    <col min="7433" max="7433" width="14.625" style="181" customWidth="1"/>
    <col min="7434" max="7680" width="13.375" style="181"/>
    <col min="7681" max="7681" width="13.375" style="181" customWidth="1"/>
    <col min="7682" max="7682" width="19.625" style="181" customWidth="1"/>
    <col min="7683" max="7683" width="14.625" style="181" customWidth="1"/>
    <col min="7684" max="7684" width="13.375" style="181"/>
    <col min="7685" max="7685" width="14.625" style="181" customWidth="1"/>
    <col min="7686" max="7686" width="13.375" style="181"/>
    <col min="7687" max="7687" width="14.625" style="181" customWidth="1"/>
    <col min="7688" max="7688" width="13.375" style="181"/>
    <col min="7689" max="7689" width="14.625" style="181" customWidth="1"/>
    <col min="7690" max="7936" width="13.375" style="181"/>
    <col min="7937" max="7937" width="13.375" style="181" customWidth="1"/>
    <col min="7938" max="7938" width="19.625" style="181" customWidth="1"/>
    <col min="7939" max="7939" width="14.625" style="181" customWidth="1"/>
    <col min="7940" max="7940" width="13.375" style="181"/>
    <col min="7941" max="7941" width="14.625" style="181" customWidth="1"/>
    <col min="7942" max="7942" width="13.375" style="181"/>
    <col min="7943" max="7943" width="14.625" style="181" customWidth="1"/>
    <col min="7944" max="7944" width="13.375" style="181"/>
    <col min="7945" max="7945" width="14.625" style="181" customWidth="1"/>
    <col min="7946" max="8192" width="13.375" style="181"/>
    <col min="8193" max="8193" width="13.375" style="181" customWidth="1"/>
    <col min="8194" max="8194" width="19.625" style="181" customWidth="1"/>
    <col min="8195" max="8195" width="14.625" style="181" customWidth="1"/>
    <col min="8196" max="8196" width="13.375" style="181"/>
    <col min="8197" max="8197" width="14.625" style="181" customWidth="1"/>
    <col min="8198" max="8198" width="13.375" style="181"/>
    <col min="8199" max="8199" width="14.625" style="181" customWidth="1"/>
    <col min="8200" max="8200" width="13.375" style="181"/>
    <col min="8201" max="8201" width="14.625" style="181" customWidth="1"/>
    <col min="8202" max="8448" width="13.375" style="181"/>
    <col min="8449" max="8449" width="13.375" style="181" customWidth="1"/>
    <col min="8450" max="8450" width="19.625" style="181" customWidth="1"/>
    <col min="8451" max="8451" width="14.625" style="181" customWidth="1"/>
    <col min="8452" max="8452" width="13.375" style="181"/>
    <col min="8453" max="8453" width="14.625" style="181" customWidth="1"/>
    <col min="8454" max="8454" width="13.375" style="181"/>
    <col min="8455" max="8455" width="14.625" style="181" customWidth="1"/>
    <col min="8456" max="8456" width="13.375" style="181"/>
    <col min="8457" max="8457" width="14.625" style="181" customWidth="1"/>
    <col min="8458" max="8704" width="13.375" style="181"/>
    <col min="8705" max="8705" width="13.375" style="181" customWidth="1"/>
    <col min="8706" max="8706" width="19.625" style="181" customWidth="1"/>
    <col min="8707" max="8707" width="14.625" style="181" customWidth="1"/>
    <col min="8708" max="8708" width="13.375" style="181"/>
    <col min="8709" max="8709" width="14.625" style="181" customWidth="1"/>
    <col min="8710" max="8710" width="13.375" style="181"/>
    <col min="8711" max="8711" width="14.625" style="181" customWidth="1"/>
    <col min="8712" max="8712" width="13.375" style="181"/>
    <col min="8713" max="8713" width="14.625" style="181" customWidth="1"/>
    <col min="8714" max="8960" width="13.375" style="181"/>
    <col min="8961" max="8961" width="13.375" style="181" customWidth="1"/>
    <col min="8962" max="8962" width="19.625" style="181" customWidth="1"/>
    <col min="8963" max="8963" width="14.625" style="181" customWidth="1"/>
    <col min="8964" max="8964" width="13.375" style="181"/>
    <col min="8965" max="8965" width="14.625" style="181" customWidth="1"/>
    <col min="8966" max="8966" width="13.375" style="181"/>
    <col min="8967" max="8967" width="14.625" style="181" customWidth="1"/>
    <col min="8968" max="8968" width="13.375" style="181"/>
    <col min="8969" max="8969" width="14.625" style="181" customWidth="1"/>
    <col min="8970" max="9216" width="13.375" style="181"/>
    <col min="9217" max="9217" width="13.375" style="181" customWidth="1"/>
    <col min="9218" max="9218" width="19.625" style="181" customWidth="1"/>
    <col min="9219" max="9219" width="14.625" style="181" customWidth="1"/>
    <col min="9220" max="9220" width="13.375" style="181"/>
    <col min="9221" max="9221" width="14.625" style="181" customWidth="1"/>
    <col min="9222" max="9222" width="13.375" style="181"/>
    <col min="9223" max="9223" width="14.625" style="181" customWidth="1"/>
    <col min="9224" max="9224" width="13.375" style="181"/>
    <col min="9225" max="9225" width="14.625" style="181" customWidth="1"/>
    <col min="9226" max="9472" width="13.375" style="181"/>
    <col min="9473" max="9473" width="13.375" style="181" customWidth="1"/>
    <col min="9474" max="9474" width="19.625" style="181" customWidth="1"/>
    <col min="9475" max="9475" width="14.625" style="181" customWidth="1"/>
    <col min="9476" max="9476" width="13.375" style="181"/>
    <col min="9477" max="9477" width="14.625" style="181" customWidth="1"/>
    <col min="9478" max="9478" width="13.375" style="181"/>
    <col min="9479" max="9479" width="14.625" style="181" customWidth="1"/>
    <col min="9480" max="9480" width="13.375" style="181"/>
    <col min="9481" max="9481" width="14.625" style="181" customWidth="1"/>
    <col min="9482" max="9728" width="13.375" style="181"/>
    <col min="9729" max="9729" width="13.375" style="181" customWidth="1"/>
    <col min="9730" max="9730" width="19.625" style="181" customWidth="1"/>
    <col min="9731" max="9731" width="14.625" style="181" customWidth="1"/>
    <col min="9732" max="9732" width="13.375" style="181"/>
    <col min="9733" max="9733" width="14.625" style="181" customWidth="1"/>
    <col min="9734" max="9734" width="13.375" style="181"/>
    <col min="9735" max="9735" width="14.625" style="181" customWidth="1"/>
    <col min="9736" max="9736" width="13.375" style="181"/>
    <col min="9737" max="9737" width="14.625" style="181" customWidth="1"/>
    <col min="9738" max="9984" width="13.375" style="181"/>
    <col min="9985" max="9985" width="13.375" style="181" customWidth="1"/>
    <col min="9986" max="9986" width="19.625" style="181" customWidth="1"/>
    <col min="9987" max="9987" width="14.625" style="181" customWidth="1"/>
    <col min="9988" max="9988" width="13.375" style="181"/>
    <col min="9989" max="9989" width="14.625" style="181" customWidth="1"/>
    <col min="9990" max="9990" width="13.375" style="181"/>
    <col min="9991" max="9991" width="14.625" style="181" customWidth="1"/>
    <col min="9992" max="9992" width="13.375" style="181"/>
    <col min="9993" max="9993" width="14.625" style="181" customWidth="1"/>
    <col min="9994" max="10240" width="13.375" style="181"/>
    <col min="10241" max="10241" width="13.375" style="181" customWidth="1"/>
    <col min="10242" max="10242" width="19.625" style="181" customWidth="1"/>
    <col min="10243" max="10243" width="14.625" style="181" customWidth="1"/>
    <col min="10244" max="10244" width="13.375" style="181"/>
    <col min="10245" max="10245" width="14.625" style="181" customWidth="1"/>
    <col min="10246" max="10246" width="13.375" style="181"/>
    <col min="10247" max="10247" width="14.625" style="181" customWidth="1"/>
    <col min="10248" max="10248" width="13.375" style="181"/>
    <col min="10249" max="10249" width="14.625" style="181" customWidth="1"/>
    <col min="10250" max="10496" width="13.375" style="181"/>
    <col min="10497" max="10497" width="13.375" style="181" customWidth="1"/>
    <col min="10498" max="10498" width="19.625" style="181" customWidth="1"/>
    <col min="10499" max="10499" width="14.625" style="181" customWidth="1"/>
    <col min="10500" max="10500" width="13.375" style="181"/>
    <col min="10501" max="10501" width="14.625" style="181" customWidth="1"/>
    <col min="10502" max="10502" width="13.375" style="181"/>
    <col min="10503" max="10503" width="14.625" style="181" customWidth="1"/>
    <col min="10504" max="10504" width="13.375" style="181"/>
    <col min="10505" max="10505" width="14.625" style="181" customWidth="1"/>
    <col min="10506" max="10752" width="13.375" style="181"/>
    <col min="10753" max="10753" width="13.375" style="181" customWidth="1"/>
    <col min="10754" max="10754" width="19.625" style="181" customWidth="1"/>
    <col min="10755" max="10755" width="14.625" style="181" customWidth="1"/>
    <col min="10756" max="10756" width="13.375" style="181"/>
    <col min="10757" max="10757" width="14.625" style="181" customWidth="1"/>
    <col min="10758" max="10758" width="13.375" style="181"/>
    <col min="10759" max="10759" width="14.625" style="181" customWidth="1"/>
    <col min="10760" max="10760" width="13.375" style="181"/>
    <col min="10761" max="10761" width="14.625" style="181" customWidth="1"/>
    <col min="10762" max="11008" width="13.375" style="181"/>
    <col min="11009" max="11009" width="13.375" style="181" customWidth="1"/>
    <col min="11010" max="11010" width="19.625" style="181" customWidth="1"/>
    <col min="11011" max="11011" width="14.625" style="181" customWidth="1"/>
    <col min="11012" max="11012" width="13.375" style="181"/>
    <col min="11013" max="11013" width="14.625" style="181" customWidth="1"/>
    <col min="11014" max="11014" width="13.375" style="181"/>
    <col min="11015" max="11015" width="14.625" style="181" customWidth="1"/>
    <col min="11016" max="11016" width="13.375" style="181"/>
    <col min="11017" max="11017" width="14.625" style="181" customWidth="1"/>
    <col min="11018" max="11264" width="13.375" style="181"/>
    <col min="11265" max="11265" width="13.375" style="181" customWidth="1"/>
    <col min="11266" max="11266" width="19.625" style="181" customWidth="1"/>
    <col min="11267" max="11267" width="14.625" style="181" customWidth="1"/>
    <col min="11268" max="11268" width="13.375" style="181"/>
    <col min="11269" max="11269" width="14.625" style="181" customWidth="1"/>
    <col min="11270" max="11270" width="13.375" style="181"/>
    <col min="11271" max="11271" width="14.625" style="181" customWidth="1"/>
    <col min="11272" max="11272" width="13.375" style="181"/>
    <col min="11273" max="11273" width="14.625" style="181" customWidth="1"/>
    <col min="11274" max="11520" width="13.375" style="181"/>
    <col min="11521" max="11521" width="13.375" style="181" customWidth="1"/>
    <col min="11522" max="11522" width="19.625" style="181" customWidth="1"/>
    <col min="11523" max="11523" width="14.625" style="181" customWidth="1"/>
    <col min="11524" max="11524" width="13.375" style="181"/>
    <col min="11525" max="11525" width="14.625" style="181" customWidth="1"/>
    <col min="11526" max="11526" width="13.375" style="181"/>
    <col min="11527" max="11527" width="14.625" style="181" customWidth="1"/>
    <col min="11528" max="11528" width="13.375" style="181"/>
    <col min="11529" max="11529" width="14.625" style="181" customWidth="1"/>
    <col min="11530" max="11776" width="13.375" style="181"/>
    <col min="11777" max="11777" width="13.375" style="181" customWidth="1"/>
    <col min="11778" max="11778" width="19.625" style="181" customWidth="1"/>
    <col min="11779" max="11779" width="14.625" style="181" customWidth="1"/>
    <col min="11780" max="11780" width="13.375" style="181"/>
    <col min="11781" max="11781" width="14.625" style="181" customWidth="1"/>
    <col min="11782" max="11782" width="13.375" style="181"/>
    <col min="11783" max="11783" width="14.625" style="181" customWidth="1"/>
    <col min="11784" max="11784" width="13.375" style="181"/>
    <col min="11785" max="11785" width="14.625" style="181" customWidth="1"/>
    <col min="11786" max="12032" width="13.375" style="181"/>
    <col min="12033" max="12033" width="13.375" style="181" customWidth="1"/>
    <col min="12034" max="12034" width="19.625" style="181" customWidth="1"/>
    <col min="12035" max="12035" width="14.625" style="181" customWidth="1"/>
    <col min="12036" max="12036" width="13.375" style="181"/>
    <col min="12037" max="12037" width="14.625" style="181" customWidth="1"/>
    <col min="12038" max="12038" width="13.375" style="181"/>
    <col min="12039" max="12039" width="14.625" style="181" customWidth="1"/>
    <col min="12040" max="12040" width="13.375" style="181"/>
    <col min="12041" max="12041" width="14.625" style="181" customWidth="1"/>
    <col min="12042" max="12288" width="13.375" style="181"/>
    <col min="12289" max="12289" width="13.375" style="181" customWidth="1"/>
    <col min="12290" max="12290" width="19.625" style="181" customWidth="1"/>
    <col min="12291" max="12291" width="14.625" style="181" customWidth="1"/>
    <col min="12292" max="12292" width="13.375" style="181"/>
    <col min="12293" max="12293" width="14.625" style="181" customWidth="1"/>
    <col min="12294" max="12294" width="13.375" style="181"/>
    <col min="12295" max="12295" width="14.625" style="181" customWidth="1"/>
    <col min="12296" max="12296" width="13.375" style="181"/>
    <col min="12297" max="12297" width="14.625" style="181" customWidth="1"/>
    <col min="12298" max="12544" width="13.375" style="181"/>
    <col min="12545" max="12545" width="13.375" style="181" customWidth="1"/>
    <col min="12546" max="12546" width="19.625" style="181" customWidth="1"/>
    <col min="12547" max="12547" width="14.625" style="181" customWidth="1"/>
    <col min="12548" max="12548" width="13.375" style="181"/>
    <col min="12549" max="12549" width="14.625" style="181" customWidth="1"/>
    <col min="12550" max="12550" width="13.375" style="181"/>
    <col min="12551" max="12551" width="14.625" style="181" customWidth="1"/>
    <col min="12552" max="12552" width="13.375" style="181"/>
    <col min="12553" max="12553" width="14.625" style="181" customWidth="1"/>
    <col min="12554" max="12800" width="13.375" style="181"/>
    <col min="12801" max="12801" width="13.375" style="181" customWidth="1"/>
    <col min="12802" max="12802" width="19.625" style="181" customWidth="1"/>
    <col min="12803" max="12803" width="14.625" style="181" customWidth="1"/>
    <col min="12804" max="12804" width="13.375" style="181"/>
    <col min="12805" max="12805" width="14.625" style="181" customWidth="1"/>
    <col min="12806" max="12806" width="13.375" style="181"/>
    <col min="12807" max="12807" width="14.625" style="181" customWidth="1"/>
    <col min="12808" max="12808" width="13.375" style="181"/>
    <col min="12809" max="12809" width="14.625" style="181" customWidth="1"/>
    <col min="12810" max="13056" width="13.375" style="181"/>
    <col min="13057" max="13057" width="13.375" style="181" customWidth="1"/>
    <col min="13058" max="13058" width="19.625" style="181" customWidth="1"/>
    <col min="13059" max="13059" width="14.625" style="181" customWidth="1"/>
    <col min="13060" max="13060" width="13.375" style="181"/>
    <col min="13061" max="13061" width="14.625" style="181" customWidth="1"/>
    <col min="13062" max="13062" width="13.375" style="181"/>
    <col min="13063" max="13063" width="14.625" style="181" customWidth="1"/>
    <col min="13064" max="13064" width="13.375" style="181"/>
    <col min="13065" max="13065" width="14.625" style="181" customWidth="1"/>
    <col min="13066" max="13312" width="13.375" style="181"/>
    <col min="13313" max="13313" width="13.375" style="181" customWidth="1"/>
    <col min="13314" max="13314" width="19.625" style="181" customWidth="1"/>
    <col min="13315" max="13315" width="14.625" style="181" customWidth="1"/>
    <col min="13316" max="13316" width="13.375" style="181"/>
    <col min="13317" max="13317" width="14.625" style="181" customWidth="1"/>
    <col min="13318" max="13318" width="13.375" style="181"/>
    <col min="13319" max="13319" width="14.625" style="181" customWidth="1"/>
    <col min="13320" max="13320" width="13.375" style="181"/>
    <col min="13321" max="13321" width="14.625" style="181" customWidth="1"/>
    <col min="13322" max="13568" width="13.375" style="181"/>
    <col min="13569" max="13569" width="13.375" style="181" customWidth="1"/>
    <col min="13570" max="13570" width="19.625" style="181" customWidth="1"/>
    <col min="13571" max="13571" width="14.625" style="181" customWidth="1"/>
    <col min="13572" max="13572" width="13.375" style="181"/>
    <col min="13573" max="13573" width="14.625" style="181" customWidth="1"/>
    <col min="13574" max="13574" width="13.375" style="181"/>
    <col min="13575" max="13575" width="14.625" style="181" customWidth="1"/>
    <col min="13576" max="13576" width="13.375" style="181"/>
    <col min="13577" max="13577" width="14.625" style="181" customWidth="1"/>
    <col min="13578" max="13824" width="13.375" style="181"/>
    <col min="13825" max="13825" width="13.375" style="181" customWidth="1"/>
    <col min="13826" max="13826" width="19.625" style="181" customWidth="1"/>
    <col min="13827" max="13827" width="14.625" style="181" customWidth="1"/>
    <col min="13828" max="13828" width="13.375" style="181"/>
    <col min="13829" max="13829" width="14.625" style="181" customWidth="1"/>
    <col min="13830" max="13830" width="13.375" style="181"/>
    <col min="13831" max="13831" width="14.625" style="181" customWidth="1"/>
    <col min="13832" max="13832" width="13.375" style="181"/>
    <col min="13833" max="13833" width="14.625" style="181" customWidth="1"/>
    <col min="13834" max="14080" width="13.375" style="181"/>
    <col min="14081" max="14081" width="13.375" style="181" customWidth="1"/>
    <col min="14082" max="14082" width="19.625" style="181" customWidth="1"/>
    <col min="14083" max="14083" width="14.625" style="181" customWidth="1"/>
    <col min="14084" max="14084" width="13.375" style="181"/>
    <col min="14085" max="14085" width="14.625" style="181" customWidth="1"/>
    <col min="14086" max="14086" width="13.375" style="181"/>
    <col min="14087" max="14087" width="14.625" style="181" customWidth="1"/>
    <col min="14088" max="14088" width="13.375" style="181"/>
    <col min="14089" max="14089" width="14.625" style="181" customWidth="1"/>
    <col min="14090" max="14336" width="13.375" style="181"/>
    <col min="14337" max="14337" width="13.375" style="181" customWidth="1"/>
    <col min="14338" max="14338" width="19.625" style="181" customWidth="1"/>
    <col min="14339" max="14339" width="14.625" style="181" customWidth="1"/>
    <col min="14340" max="14340" width="13.375" style="181"/>
    <col min="14341" max="14341" width="14.625" style="181" customWidth="1"/>
    <col min="14342" max="14342" width="13.375" style="181"/>
    <col min="14343" max="14343" width="14.625" style="181" customWidth="1"/>
    <col min="14344" max="14344" width="13.375" style="181"/>
    <col min="14345" max="14345" width="14.625" style="181" customWidth="1"/>
    <col min="14346" max="14592" width="13.375" style="181"/>
    <col min="14593" max="14593" width="13.375" style="181" customWidth="1"/>
    <col min="14594" max="14594" width="19.625" style="181" customWidth="1"/>
    <col min="14595" max="14595" width="14.625" style="181" customWidth="1"/>
    <col min="14596" max="14596" width="13.375" style="181"/>
    <col min="14597" max="14597" width="14.625" style="181" customWidth="1"/>
    <col min="14598" max="14598" width="13.375" style="181"/>
    <col min="14599" max="14599" width="14.625" style="181" customWidth="1"/>
    <col min="14600" max="14600" width="13.375" style="181"/>
    <col min="14601" max="14601" width="14.625" style="181" customWidth="1"/>
    <col min="14602" max="14848" width="13.375" style="181"/>
    <col min="14849" max="14849" width="13.375" style="181" customWidth="1"/>
    <col min="14850" max="14850" width="19.625" style="181" customWidth="1"/>
    <col min="14851" max="14851" width="14.625" style="181" customWidth="1"/>
    <col min="14852" max="14852" width="13.375" style="181"/>
    <col min="14853" max="14853" width="14.625" style="181" customWidth="1"/>
    <col min="14854" max="14854" width="13.375" style="181"/>
    <col min="14855" max="14855" width="14.625" style="181" customWidth="1"/>
    <col min="14856" max="14856" width="13.375" style="181"/>
    <col min="14857" max="14857" width="14.625" style="181" customWidth="1"/>
    <col min="14858" max="15104" width="13.375" style="181"/>
    <col min="15105" max="15105" width="13.375" style="181" customWidth="1"/>
    <col min="15106" max="15106" width="19.625" style="181" customWidth="1"/>
    <col min="15107" max="15107" width="14.625" style="181" customWidth="1"/>
    <col min="15108" max="15108" width="13.375" style="181"/>
    <col min="15109" max="15109" width="14.625" style="181" customWidth="1"/>
    <col min="15110" max="15110" width="13.375" style="181"/>
    <col min="15111" max="15111" width="14.625" style="181" customWidth="1"/>
    <col min="15112" max="15112" width="13.375" style="181"/>
    <col min="15113" max="15113" width="14.625" style="181" customWidth="1"/>
    <col min="15114" max="15360" width="13.375" style="181"/>
    <col min="15361" max="15361" width="13.375" style="181" customWidth="1"/>
    <col min="15362" max="15362" width="19.625" style="181" customWidth="1"/>
    <col min="15363" max="15363" width="14.625" style="181" customWidth="1"/>
    <col min="15364" max="15364" width="13.375" style="181"/>
    <col min="15365" max="15365" width="14.625" style="181" customWidth="1"/>
    <col min="15366" max="15366" width="13.375" style="181"/>
    <col min="15367" max="15367" width="14.625" style="181" customWidth="1"/>
    <col min="15368" max="15368" width="13.375" style="181"/>
    <col min="15369" max="15369" width="14.625" style="181" customWidth="1"/>
    <col min="15370" max="15616" width="13.375" style="181"/>
    <col min="15617" max="15617" width="13.375" style="181" customWidth="1"/>
    <col min="15618" max="15618" width="19.625" style="181" customWidth="1"/>
    <col min="15619" max="15619" width="14.625" style="181" customWidth="1"/>
    <col min="15620" max="15620" width="13.375" style="181"/>
    <col min="15621" max="15621" width="14.625" style="181" customWidth="1"/>
    <col min="15622" max="15622" width="13.375" style="181"/>
    <col min="15623" max="15623" width="14.625" style="181" customWidth="1"/>
    <col min="15624" max="15624" width="13.375" style="181"/>
    <col min="15625" max="15625" width="14.625" style="181" customWidth="1"/>
    <col min="15626" max="15872" width="13.375" style="181"/>
    <col min="15873" max="15873" width="13.375" style="181" customWidth="1"/>
    <col min="15874" max="15874" width="19.625" style="181" customWidth="1"/>
    <col min="15875" max="15875" width="14.625" style="181" customWidth="1"/>
    <col min="15876" max="15876" width="13.375" style="181"/>
    <col min="15877" max="15877" width="14.625" style="181" customWidth="1"/>
    <col min="15878" max="15878" width="13.375" style="181"/>
    <col min="15879" max="15879" width="14.625" style="181" customWidth="1"/>
    <col min="15880" max="15880" width="13.375" style="181"/>
    <col min="15881" max="15881" width="14.625" style="181" customWidth="1"/>
    <col min="15882" max="16128" width="13.375" style="181"/>
    <col min="16129" max="16129" width="13.375" style="181" customWidth="1"/>
    <col min="16130" max="16130" width="19.625" style="181" customWidth="1"/>
    <col min="16131" max="16131" width="14.625" style="181" customWidth="1"/>
    <col min="16132" max="16132" width="13.375" style="181"/>
    <col min="16133" max="16133" width="14.625" style="181" customWidth="1"/>
    <col min="16134" max="16134" width="13.375" style="181"/>
    <col min="16135" max="16135" width="14.625" style="181" customWidth="1"/>
    <col min="16136" max="16136" width="13.375" style="181"/>
    <col min="16137" max="16137" width="14.625" style="181" customWidth="1"/>
    <col min="16138" max="16384" width="13.375" style="181"/>
  </cols>
  <sheetData>
    <row r="1" spans="1:14" x14ac:dyDescent="0.2">
      <c r="A1" s="180"/>
    </row>
    <row r="8" spans="1:14" x14ac:dyDescent="0.2">
      <c r="C8" s="182" t="s">
        <v>751</v>
      </c>
    </row>
    <row r="9" spans="1:14" x14ac:dyDescent="0.2">
      <c r="C9" s="180" t="s">
        <v>737</v>
      </c>
    </row>
    <row r="10" spans="1:14" x14ac:dyDescent="0.2">
      <c r="B10" s="249"/>
      <c r="C10" s="269" t="s">
        <v>752</v>
      </c>
      <c r="D10" s="249"/>
      <c r="E10" s="249"/>
      <c r="F10" s="249"/>
      <c r="G10" s="249"/>
      <c r="H10" s="249"/>
      <c r="I10" s="249"/>
      <c r="J10" s="249"/>
      <c r="K10" s="249"/>
      <c r="L10" s="249"/>
      <c r="M10" s="249"/>
    </row>
    <row r="11" spans="1:14" ht="18" thickBot="1" x14ac:dyDescent="0.25">
      <c r="B11" s="183"/>
      <c r="C11" s="185" t="s">
        <v>753</v>
      </c>
      <c r="D11" s="183"/>
      <c r="E11" s="183"/>
      <c r="F11" s="183"/>
      <c r="G11" s="183"/>
      <c r="H11" s="183"/>
      <c r="I11" s="183"/>
      <c r="J11" s="183"/>
      <c r="N11" s="249"/>
    </row>
    <row r="12" spans="1:14" x14ac:dyDescent="0.2">
      <c r="D12" s="186"/>
      <c r="E12" s="186"/>
      <c r="F12" s="186"/>
      <c r="G12" s="187" t="s">
        <v>754</v>
      </c>
      <c r="H12" s="186"/>
      <c r="I12" s="187" t="s">
        <v>688</v>
      </c>
      <c r="J12" s="186"/>
      <c r="N12" s="249"/>
    </row>
    <row r="13" spans="1:14" x14ac:dyDescent="0.2">
      <c r="D13" s="187" t="s">
        <v>755</v>
      </c>
      <c r="E13" s="187" t="s">
        <v>756</v>
      </c>
      <c r="F13" s="187" t="s">
        <v>757</v>
      </c>
      <c r="G13" s="187" t="s">
        <v>758</v>
      </c>
      <c r="H13" s="187" t="s">
        <v>759</v>
      </c>
      <c r="I13" s="187" t="s">
        <v>438</v>
      </c>
      <c r="J13" s="187" t="s">
        <v>760</v>
      </c>
      <c r="N13" s="249"/>
    </row>
    <row r="14" spans="1:14" x14ac:dyDescent="0.2">
      <c r="B14" s="188"/>
      <c r="C14" s="188"/>
      <c r="D14" s="190"/>
      <c r="E14" s="190"/>
      <c r="F14" s="189" t="s">
        <v>761</v>
      </c>
      <c r="G14" s="189" t="s">
        <v>762</v>
      </c>
      <c r="H14" s="189" t="s">
        <v>763</v>
      </c>
      <c r="I14" s="189" t="s">
        <v>764</v>
      </c>
      <c r="J14" s="190"/>
      <c r="N14" s="249"/>
    </row>
    <row r="15" spans="1:14" x14ac:dyDescent="0.2">
      <c r="D15" s="194" t="s">
        <v>765</v>
      </c>
      <c r="E15" s="195" t="s">
        <v>700</v>
      </c>
      <c r="F15" s="195" t="s">
        <v>766</v>
      </c>
      <c r="G15" s="195" t="s">
        <v>701</v>
      </c>
      <c r="H15" s="270" t="s">
        <v>767</v>
      </c>
      <c r="I15" s="270" t="s">
        <v>767</v>
      </c>
      <c r="J15" s="195" t="s">
        <v>208</v>
      </c>
      <c r="N15" s="249"/>
    </row>
    <row r="16" spans="1:14" x14ac:dyDescent="0.2">
      <c r="D16" s="186"/>
      <c r="G16" s="182" t="s">
        <v>768</v>
      </c>
      <c r="H16" s="271"/>
      <c r="I16" s="271"/>
      <c r="J16" s="271"/>
      <c r="N16" s="249"/>
    </row>
    <row r="17" spans="2:14" x14ac:dyDescent="0.2">
      <c r="B17" s="180" t="s">
        <v>747</v>
      </c>
      <c r="C17" s="272" t="s">
        <v>769</v>
      </c>
      <c r="D17" s="232">
        <v>44</v>
      </c>
      <c r="E17" s="203">
        <v>5</v>
      </c>
      <c r="F17" s="203">
        <v>23</v>
      </c>
      <c r="G17" s="203">
        <v>5.6</v>
      </c>
      <c r="H17" s="257">
        <v>653</v>
      </c>
      <c r="I17" s="257">
        <v>68800</v>
      </c>
      <c r="J17" s="257">
        <v>12910</v>
      </c>
      <c r="N17" s="249"/>
    </row>
    <row r="18" spans="2:14" x14ac:dyDescent="0.2">
      <c r="B18" s="180" t="s">
        <v>506</v>
      </c>
      <c r="C18" s="180" t="s">
        <v>770</v>
      </c>
      <c r="D18" s="232">
        <v>45.6</v>
      </c>
      <c r="E18" s="203">
        <v>5.0999999999999996</v>
      </c>
      <c r="F18" s="203">
        <v>20.7</v>
      </c>
      <c r="G18" s="203">
        <v>5.5</v>
      </c>
      <c r="H18" s="257">
        <v>799</v>
      </c>
      <c r="I18" s="257">
        <v>59800</v>
      </c>
      <c r="J18" s="257">
        <v>20120</v>
      </c>
      <c r="N18" s="249"/>
    </row>
    <row r="19" spans="2:14" x14ac:dyDescent="0.2">
      <c r="D19" s="186"/>
      <c r="N19" s="249"/>
    </row>
    <row r="20" spans="2:14" x14ac:dyDescent="0.2">
      <c r="B20" s="180" t="s">
        <v>507</v>
      </c>
      <c r="C20" s="180" t="s">
        <v>770</v>
      </c>
      <c r="D20" s="232">
        <v>44.4</v>
      </c>
      <c r="E20" s="203">
        <v>5.8</v>
      </c>
      <c r="F20" s="203">
        <v>20.8</v>
      </c>
      <c r="G20" s="203">
        <v>5.7</v>
      </c>
      <c r="H20" s="257">
        <v>870</v>
      </c>
      <c r="I20" s="257">
        <v>66600</v>
      </c>
      <c r="J20" s="257">
        <v>17880</v>
      </c>
      <c r="N20" s="249"/>
    </row>
    <row r="21" spans="2:14" x14ac:dyDescent="0.2">
      <c r="B21" s="180" t="s">
        <v>521</v>
      </c>
      <c r="C21" s="180" t="s">
        <v>770</v>
      </c>
      <c r="D21" s="235">
        <v>43.2</v>
      </c>
      <c r="E21" s="236">
        <v>5.3</v>
      </c>
      <c r="F21" s="236">
        <v>21</v>
      </c>
      <c r="G21" s="236">
        <v>5.5</v>
      </c>
      <c r="H21" s="271">
        <v>832</v>
      </c>
      <c r="I21" s="271">
        <v>67300</v>
      </c>
      <c r="J21" s="271">
        <v>17390</v>
      </c>
      <c r="N21" s="249"/>
    </row>
    <row r="22" spans="2:14" x14ac:dyDescent="0.2">
      <c r="B22" s="182" t="s">
        <v>748</v>
      </c>
      <c r="C22" s="180" t="s">
        <v>770</v>
      </c>
      <c r="D22" s="237">
        <v>43.3</v>
      </c>
      <c r="E22" s="238">
        <v>4.7</v>
      </c>
      <c r="F22" s="238">
        <v>20.5</v>
      </c>
      <c r="G22" s="238">
        <v>5.7</v>
      </c>
      <c r="H22" s="273">
        <v>835</v>
      </c>
      <c r="I22" s="273">
        <v>54200</v>
      </c>
      <c r="J22" s="273">
        <v>16470</v>
      </c>
      <c r="N22" s="249"/>
    </row>
    <row r="23" spans="2:14" x14ac:dyDescent="0.2">
      <c r="D23" s="186"/>
      <c r="G23" s="182" t="s">
        <v>771</v>
      </c>
      <c r="H23" s="271"/>
      <c r="I23" s="271"/>
      <c r="J23" s="271"/>
      <c r="N23" s="249"/>
    </row>
    <row r="24" spans="2:14" x14ac:dyDescent="0.2">
      <c r="B24" s="180" t="s">
        <v>747</v>
      </c>
      <c r="C24" s="272" t="s">
        <v>769</v>
      </c>
      <c r="D24" s="232">
        <v>45.9</v>
      </c>
      <c r="E24" s="203">
        <v>5.8</v>
      </c>
      <c r="F24" s="203">
        <v>21.7</v>
      </c>
      <c r="G24" s="203">
        <v>6.4</v>
      </c>
      <c r="H24" s="257">
        <v>595</v>
      </c>
      <c r="I24" s="257">
        <v>69000</v>
      </c>
      <c r="J24" s="257">
        <v>2530</v>
      </c>
      <c r="N24" s="249"/>
    </row>
    <row r="25" spans="2:14" x14ac:dyDescent="0.2">
      <c r="B25" s="180" t="s">
        <v>506</v>
      </c>
      <c r="C25" s="180" t="s">
        <v>770</v>
      </c>
      <c r="D25" s="232">
        <v>46.8</v>
      </c>
      <c r="E25" s="203">
        <v>4.5</v>
      </c>
      <c r="F25" s="203">
        <v>20.3</v>
      </c>
      <c r="G25" s="203">
        <v>6</v>
      </c>
      <c r="H25" s="257">
        <v>725</v>
      </c>
      <c r="I25" s="257">
        <v>59000</v>
      </c>
      <c r="J25" s="257">
        <v>6090</v>
      </c>
      <c r="N25" s="249"/>
    </row>
    <row r="26" spans="2:14" x14ac:dyDescent="0.2">
      <c r="D26" s="186"/>
      <c r="N26" s="249"/>
    </row>
    <row r="27" spans="2:14" x14ac:dyDescent="0.2">
      <c r="B27" s="180" t="s">
        <v>507</v>
      </c>
      <c r="C27" s="180" t="s">
        <v>770</v>
      </c>
      <c r="D27" s="232">
        <v>45.8</v>
      </c>
      <c r="E27" s="203">
        <v>6.6</v>
      </c>
      <c r="F27" s="203">
        <v>20.9</v>
      </c>
      <c r="G27" s="203">
        <v>6</v>
      </c>
      <c r="H27" s="257">
        <v>796</v>
      </c>
      <c r="I27" s="257">
        <v>108600</v>
      </c>
      <c r="J27" s="257">
        <v>3850</v>
      </c>
      <c r="N27" s="249"/>
    </row>
    <row r="28" spans="2:14" x14ac:dyDescent="0.2">
      <c r="B28" s="180" t="s">
        <v>521</v>
      </c>
      <c r="C28" s="180" t="s">
        <v>770</v>
      </c>
      <c r="D28" s="235">
        <v>45.4</v>
      </c>
      <c r="E28" s="236">
        <v>6.4</v>
      </c>
      <c r="F28" s="236">
        <v>20.6</v>
      </c>
      <c r="G28" s="236">
        <v>5.7</v>
      </c>
      <c r="H28" s="271">
        <v>803</v>
      </c>
      <c r="I28" s="271">
        <v>89300</v>
      </c>
      <c r="J28" s="271">
        <v>4360</v>
      </c>
      <c r="N28" s="249"/>
    </row>
    <row r="29" spans="2:14" x14ac:dyDescent="0.2">
      <c r="B29" s="182" t="s">
        <v>748</v>
      </c>
      <c r="C29" s="180" t="s">
        <v>770</v>
      </c>
      <c r="D29" s="237">
        <v>45.8</v>
      </c>
      <c r="E29" s="238">
        <v>5.6</v>
      </c>
      <c r="F29" s="238">
        <v>19.899999999999999</v>
      </c>
      <c r="G29" s="238">
        <v>6.3</v>
      </c>
      <c r="H29" s="273">
        <v>778</v>
      </c>
      <c r="I29" s="273">
        <v>68700</v>
      </c>
      <c r="J29" s="273">
        <v>4540</v>
      </c>
      <c r="N29" s="249"/>
    </row>
    <row r="30" spans="2:14" x14ac:dyDescent="0.2">
      <c r="D30" s="186"/>
      <c r="F30" s="182" t="s">
        <v>772</v>
      </c>
      <c r="H30" s="271"/>
      <c r="I30" s="271"/>
      <c r="J30" s="271"/>
      <c r="N30" s="249"/>
    </row>
    <row r="31" spans="2:14" x14ac:dyDescent="0.2">
      <c r="B31" s="180" t="s">
        <v>747</v>
      </c>
      <c r="C31" s="272" t="s">
        <v>769</v>
      </c>
      <c r="D31" s="232">
        <v>42.3</v>
      </c>
      <c r="E31" s="203">
        <v>5</v>
      </c>
      <c r="F31" s="203">
        <v>24</v>
      </c>
      <c r="G31" s="203">
        <v>5.3</v>
      </c>
      <c r="H31" s="257">
        <v>633</v>
      </c>
      <c r="I31" s="257">
        <v>73000</v>
      </c>
      <c r="J31" s="257">
        <v>7150</v>
      </c>
      <c r="N31" s="249"/>
    </row>
    <row r="32" spans="2:14" x14ac:dyDescent="0.2">
      <c r="B32" s="180" t="s">
        <v>506</v>
      </c>
      <c r="C32" s="180" t="s">
        <v>770</v>
      </c>
      <c r="D32" s="232">
        <v>45.1</v>
      </c>
      <c r="E32" s="203">
        <v>5.9</v>
      </c>
      <c r="F32" s="203">
        <v>21.8</v>
      </c>
      <c r="G32" s="203">
        <v>5.0999999999999996</v>
      </c>
      <c r="H32" s="257">
        <v>782</v>
      </c>
      <c r="I32" s="257">
        <v>76500</v>
      </c>
      <c r="J32" s="257">
        <v>8900</v>
      </c>
      <c r="N32" s="249"/>
    </row>
    <row r="33" spans="1:14" x14ac:dyDescent="0.2">
      <c r="D33" s="186"/>
      <c r="N33" s="249"/>
    </row>
    <row r="34" spans="1:14" x14ac:dyDescent="0.2">
      <c r="B34" s="180" t="s">
        <v>507</v>
      </c>
      <c r="C34" s="180" t="s">
        <v>770</v>
      </c>
      <c r="D34" s="232">
        <v>42.4</v>
      </c>
      <c r="E34" s="203">
        <v>5.9</v>
      </c>
      <c r="F34" s="203">
        <v>20.8</v>
      </c>
      <c r="G34" s="203">
        <v>5.7</v>
      </c>
      <c r="H34" s="257">
        <v>849</v>
      </c>
      <c r="I34" s="257">
        <v>60800</v>
      </c>
      <c r="J34" s="257">
        <v>8790</v>
      </c>
      <c r="N34" s="249"/>
    </row>
    <row r="35" spans="1:14" x14ac:dyDescent="0.2">
      <c r="B35" s="180" t="s">
        <v>521</v>
      </c>
      <c r="C35" s="180" t="s">
        <v>770</v>
      </c>
      <c r="D35" s="235">
        <v>40.700000000000003</v>
      </c>
      <c r="E35" s="236">
        <v>4.9000000000000004</v>
      </c>
      <c r="F35" s="236">
        <v>20.9</v>
      </c>
      <c r="G35" s="236">
        <v>5.3</v>
      </c>
      <c r="H35" s="271">
        <v>816</v>
      </c>
      <c r="I35" s="271">
        <v>51200</v>
      </c>
      <c r="J35" s="271">
        <v>7900</v>
      </c>
      <c r="N35" s="249"/>
    </row>
    <row r="36" spans="1:14" x14ac:dyDescent="0.2">
      <c r="B36" s="182" t="s">
        <v>748</v>
      </c>
      <c r="C36" s="180" t="s">
        <v>770</v>
      </c>
      <c r="D36" s="237">
        <v>41.7</v>
      </c>
      <c r="E36" s="238">
        <v>4.5</v>
      </c>
      <c r="F36" s="238">
        <v>20.7</v>
      </c>
      <c r="G36" s="238">
        <v>5.2</v>
      </c>
      <c r="H36" s="273">
        <v>801</v>
      </c>
      <c r="I36" s="273">
        <v>49500</v>
      </c>
      <c r="J36" s="273">
        <v>6860</v>
      </c>
      <c r="N36" s="249"/>
    </row>
    <row r="37" spans="1:14" x14ac:dyDescent="0.2">
      <c r="B37" s="180"/>
      <c r="C37" s="180"/>
      <c r="D37" s="235"/>
      <c r="E37" s="203"/>
      <c r="F37" s="203"/>
      <c r="G37" s="203"/>
      <c r="H37" s="271"/>
      <c r="I37" s="271"/>
      <c r="J37" s="271"/>
      <c r="N37" s="249"/>
    </row>
    <row r="38" spans="1:14" x14ac:dyDescent="0.2">
      <c r="D38" s="186"/>
      <c r="G38" s="182" t="s">
        <v>294</v>
      </c>
      <c r="H38" s="271"/>
      <c r="I38" s="271"/>
      <c r="J38" s="271"/>
      <c r="N38" s="249"/>
    </row>
    <row r="39" spans="1:14" x14ac:dyDescent="0.2">
      <c r="B39" s="180" t="s">
        <v>747</v>
      </c>
      <c r="C39" s="272" t="s">
        <v>769</v>
      </c>
      <c r="D39" s="232">
        <v>47.9</v>
      </c>
      <c r="E39" s="203">
        <v>4.5999999999999996</v>
      </c>
      <c r="F39" s="203">
        <v>22.4</v>
      </c>
      <c r="G39" s="203">
        <v>5.8</v>
      </c>
      <c r="H39" s="257">
        <v>756</v>
      </c>
      <c r="I39" s="257">
        <v>62300</v>
      </c>
      <c r="J39" s="257">
        <v>2540</v>
      </c>
      <c r="N39" s="249"/>
    </row>
    <row r="40" spans="1:14" x14ac:dyDescent="0.2">
      <c r="B40" s="180" t="s">
        <v>506</v>
      </c>
      <c r="C40" s="180" t="s">
        <v>770</v>
      </c>
      <c r="D40" s="232">
        <v>45.6</v>
      </c>
      <c r="E40" s="203">
        <v>4.7</v>
      </c>
      <c r="F40" s="203">
        <v>19</v>
      </c>
      <c r="G40" s="203">
        <v>5.4</v>
      </c>
      <c r="H40" s="257">
        <v>922</v>
      </c>
      <c r="I40" s="257">
        <v>30800</v>
      </c>
      <c r="J40" s="257">
        <v>4440</v>
      </c>
      <c r="N40" s="249"/>
    </row>
    <row r="41" spans="1:14" x14ac:dyDescent="0.2">
      <c r="D41" s="186"/>
      <c r="N41" s="249"/>
    </row>
    <row r="42" spans="1:14" x14ac:dyDescent="0.2">
      <c r="B42" s="180" t="s">
        <v>507</v>
      </c>
      <c r="C42" s="180" t="s">
        <v>770</v>
      </c>
      <c r="D42" s="232">
        <v>47.9</v>
      </c>
      <c r="E42" s="203">
        <v>5.3</v>
      </c>
      <c r="F42" s="203">
        <v>20.7</v>
      </c>
      <c r="G42" s="203">
        <v>5.6</v>
      </c>
      <c r="H42" s="257">
        <v>964</v>
      </c>
      <c r="I42" s="257">
        <v>41400</v>
      </c>
      <c r="J42" s="257">
        <v>4600</v>
      </c>
      <c r="N42" s="249"/>
    </row>
    <row r="43" spans="1:14" x14ac:dyDescent="0.2">
      <c r="B43" s="180" t="s">
        <v>521</v>
      </c>
      <c r="C43" s="180" t="s">
        <v>770</v>
      </c>
      <c r="D43" s="235">
        <v>45.9</v>
      </c>
      <c r="E43" s="236">
        <v>5.2</v>
      </c>
      <c r="F43" s="236">
        <v>22</v>
      </c>
      <c r="G43" s="236">
        <v>5.8</v>
      </c>
      <c r="H43" s="271">
        <v>895</v>
      </c>
      <c r="I43" s="271">
        <v>65400</v>
      </c>
      <c r="J43" s="271">
        <v>3950</v>
      </c>
      <c r="N43" s="249"/>
    </row>
    <row r="44" spans="1:14" x14ac:dyDescent="0.2">
      <c r="B44" s="182" t="s">
        <v>748</v>
      </c>
      <c r="C44" s="180" t="s">
        <v>770</v>
      </c>
      <c r="D44" s="237">
        <v>44.4</v>
      </c>
      <c r="E44" s="238">
        <v>4.4000000000000004</v>
      </c>
      <c r="F44" s="238">
        <v>20.6</v>
      </c>
      <c r="G44" s="238">
        <v>5.9</v>
      </c>
      <c r="H44" s="273">
        <v>962</v>
      </c>
      <c r="I44" s="273">
        <v>51100</v>
      </c>
      <c r="J44" s="273">
        <v>4350</v>
      </c>
      <c r="N44" s="249"/>
    </row>
    <row r="45" spans="1:14" ht="18" thickBot="1" x14ac:dyDescent="0.25">
      <c r="B45" s="183"/>
      <c r="C45" s="183"/>
      <c r="D45" s="206"/>
      <c r="E45" s="207"/>
      <c r="F45" s="207"/>
      <c r="G45" s="207"/>
      <c r="H45" s="274"/>
      <c r="I45" s="274"/>
      <c r="J45" s="274"/>
      <c r="N45" s="249"/>
    </row>
    <row r="46" spans="1:14" x14ac:dyDescent="0.2">
      <c r="C46" s="180" t="s">
        <v>720</v>
      </c>
      <c r="H46" s="271"/>
      <c r="I46" s="271"/>
      <c r="J46" s="271"/>
      <c r="N46" s="249"/>
    </row>
    <row r="47" spans="1:14" x14ac:dyDescent="0.2">
      <c r="A47" s="180"/>
    </row>
  </sheetData>
  <phoneticPr fontId="2"/>
  <pageMargins left="0.32" right="0.43" top="0.6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zoomScale="75" workbookViewId="0"/>
  </sheetViews>
  <sheetFormatPr defaultColWidth="10.875" defaultRowHeight="17.25" x14ac:dyDescent="0.2"/>
  <cols>
    <col min="1" max="2" width="13.375" style="2" customWidth="1"/>
    <col min="3" max="3" width="14.625" style="2" customWidth="1"/>
    <col min="4" max="4" width="11.25" style="2" bestFit="1" customWidth="1"/>
    <col min="5" max="7" width="12.125" style="2" customWidth="1"/>
    <col min="8" max="8" width="9.625" style="2" customWidth="1"/>
    <col min="9" max="9" width="10.875" style="2"/>
    <col min="10" max="10" width="13.375" style="2" customWidth="1"/>
    <col min="11" max="12" width="12.125" style="2" customWidth="1"/>
    <col min="13" max="256" width="10.875" style="2"/>
    <col min="257" max="258" width="13.375" style="2" customWidth="1"/>
    <col min="259" max="259" width="14.625" style="2" customWidth="1"/>
    <col min="260" max="260" width="11.25" style="2" bestFit="1" customWidth="1"/>
    <col min="261" max="263" width="12.125" style="2" customWidth="1"/>
    <col min="264" max="264" width="9.625" style="2" customWidth="1"/>
    <col min="265" max="265" width="10.875" style="2"/>
    <col min="266" max="266" width="13.375" style="2" customWidth="1"/>
    <col min="267" max="268" width="12.125" style="2" customWidth="1"/>
    <col min="269" max="512" width="10.875" style="2"/>
    <col min="513" max="514" width="13.375" style="2" customWidth="1"/>
    <col min="515" max="515" width="14.625" style="2" customWidth="1"/>
    <col min="516" max="516" width="11.25" style="2" bestFit="1" customWidth="1"/>
    <col min="517" max="519" width="12.125" style="2" customWidth="1"/>
    <col min="520" max="520" width="9.625" style="2" customWidth="1"/>
    <col min="521" max="521" width="10.875" style="2"/>
    <col min="522" max="522" width="13.375" style="2" customWidth="1"/>
    <col min="523" max="524" width="12.125" style="2" customWidth="1"/>
    <col min="525" max="768" width="10.875" style="2"/>
    <col min="769" max="770" width="13.375" style="2" customWidth="1"/>
    <col min="771" max="771" width="14.625" style="2" customWidth="1"/>
    <col min="772" max="772" width="11.25" style="2" bestFit="1" customWidth="1"/>
    <col min="773" max="775" width="12.125" style="2" customWidth="1"/>
    <col min="776" max="776" width="9.625" style="2" customWidth="1"/>
    <col min="777" max="777" width="10.875" style="2"/>
    <col min="778" max="778" width="13.375" style="2" customWidth="1"/>
    <col min="779" max="780" width="12.125" style="2" customWidth="1"/>
    <col min="781" max="1024" width="10.875" style="2"/>
    <col min="1025" max="1026" width="13.375" style="2" customWidth="1"/>
    <col min="1027" max="1027" width="14.625" style="2" customWidth="1"/>
    <col min="1028" max="1028" width="11.25" style="2" bestFit="1" customWidth="1"/>
    <col min="1029" max="1031" width="12.125" style="2" customWidth="1"/>
    <col min="1032" max="1032" width="9.625" style="2" customWidth="1"/>
    <col min="1033" max="1033" width="10.875" style="2"/>
    <col min="1034" max="1034" width="13.375" style="2" customWidth="1"/>
    <col min="1035" max="1036" width="12.125" style="2" customWidth="1"/>
    <col min="1037" max="1280" width="10.875" style="2"/>
    <col min="1281" max="1282" width="13.375" style="2" customWidth="1"/>
    <col min="1283" max="1283" width="14.625" style="2" customWidth="1"/>
    <col min="1284" max="1284" width="11.25" style="2" bestFit="1" customWidth="1"/>
    <col min="1285" max="1287" width="12.125" style="2" customWidth="1"/>
    <col min="1288" max="1288" width="9.625" style="2" customWidth="1"/>
    <col min="1289" max="1289" width="10.875" style="2"/>
    <col min="1290" max="1290" width="13.375" style="2" customWidth="1"/>
    <col min="1291" max="1292" width="12.125" style="2" customWidth="1"/>
    <col min="1293" max="1536" width="10.875" style="2"/>
    <col min="1537" max="1538" width="13.375" style="2" customWidth="1"/>
    <col min="1539" max="1539" width="14.625" style="2" customWidth="1"/>
    <col min="1540" max="1540" width="11.25" style="2" bestFit="1" customWidth="1"/>
    <col min="1541" max="1543" width="12.125" style="2" customWidth="1"/>
    <col min="1544" max="1544" width="9.625" style="2" customWidth="1"/>
    <col min="1545" max="1545" width="10.875" style="2"/>
    <col min="1546" max="1546" width="13.375" style="2" customWidth="1"/>
    <col min="1547" max="1548" width="12.125" style="2" customWidth="1"/>
    <col min="1549" max="1792" width="10.875" style="2"/>
    <col min="1793" max="1794" width="13.375" style="2" customWidth="1"/>
    <col min="1795" max="1795" width="14.625" style="2" customWidth="1"/>
    <col min="1796" max="1796" width="11.25" style="2" bestFit="1" customWidth="1"/>
    <col min="1797" max="1799" width="12.125" style="2" customWidth="1"/>
    <col min="1800" max="1800" width="9.625" style="2" customWidth="1"/>
    <col min="1801" max="1801" width="10.875" style="2"/>
    <col min="1802" max="1802" width="13.375" style="2" customWidth="1"/>
    <col min="1803" max="1804" width="12.125" style="2" customWidth="1"/>
    <col min="1805" max="2048" width="10.875" style="2"/>
    <col min="2049" max="2050" width="13.375" style="2" customWidth="1"/>
    <col min="2051" max="2051" width="14.625" style="2" customWidth="1"/>
    <col min="2052" max="2052" width="11.25" style="2" bestFit="1" customWidth="1"/>
    <col min="2053" max="2055" width="12.125" style="2" customWidth="1"/>
    <col min="2056" max="2056" width="9.625" style="2" customWidth="1"/>
    <col min="2057" max="2057" width="10.875" style="2"/>
    <col min="2058" max="2058" width="13.375" style="2" customWidth="1"/>
    <col min="2059" max="2060" width="12.125" style="2" customWidth="1"/>
    <col min="2061" max="2304" width="10.875" style="2"/>
    <col min="2305" max="2306" width="13.375" style="2" customWidth="1"/>
    <col min="2307" max="2307" width="14.625" style="2" customWidth="1"/>
    <col min="2308" max="2308" width="11.25" style="2" bestFit="1" customWidth="1"/>
    <col min="2309" max="2311" width="12.125" style="2" customWidth="1"/>
    <col min="2312" max="2312" width="9.625" style="2" customWidth="1"/>
    <col min="2313" max="2313" width="10.875" style="2"/>
    <col min="2314" max="2314" width="13.375" style="2" customWidth="1"/>
    <col min="2315" max="2316" width="12.125" style="2" customWidth="1"/>
    <col min="2317" max="2560" width="10.875" style="2"/>
    <col min="2561" max="2562" width="13.375" style="2" customWidth="1"/>
    <col min="2563" max="2563" width="14.625" style="2" customWidth="1"/>
    <col min="2564" max="2564" width="11.25" style="2" bestFit="1" customWidth="1"/>
    <col min="2565" max="2567" width="12.125" style="2" customWidth="1"/>
    <col min="2568" max="2568" width="9.625" style="2" customWidth="1"/>
    <col min="2569" max="2569" width="10.875" style="2"/>
    <col min="2570" max="2570" width="13.375" style="2" customWidth="1"/>
    <col min="2571" max="2572" width="12.125" style="2" customWidth="1"/>
    <col min="2573" max="2816" width="10.875" style="2"/>
    <col min="2817" max="2818" width="13.375" style="2" customWidth="1"/>
    <col min="2819" max="2819" width="14.625" style="2" customWidth="1"/>
    <col min="2820" max="2820" width="11.25" style="2" bestFit="1" customWidth="1"/>
    <col min="2821" max="2823" width="12.125" style="2" customWidth="1"/>
    <col min="2824" max="2824" width="9.625" style="2" customWidth="1"/>
    <col min="2825" max="2825" width="10.875" style="2"/>
    <col min="2826" max="2826" width="13.375" style="2" customWidth="1"/>
    <col min="2827" max="2828" width="12.125" style="2" customWidth="1"/>
    <col min="2829" max="3072" width="10.875" style="2"/>
    <col min="3073" max="3074" width="13.375" style="2" customWidth="1"/>
    <col min="3075" max="3075" width="14.625" style="2" customWidth="1"/>
    <col min="3076" max="3076" width="11.25" style="2" bestFit="1" customWidth="1"/>
    <col min="3077" max="3079" width="12.125" style="2" customWidth="1"/>
    <col min="3080" max="3080" width="9.625" style="2" customWidth="1"/>
    <col min="3081" max="3081" width="10.875" style="2"/>
    <col min="3082" max="3082" width="13.375" style="2" customWidth="1"/>
    <col min="3083" max="3084" width="12.125" style="2" customWidth="1"/>
    <col min="3085" max="3328" width="10.875" style="2"/>
    <col min="3329" max="3330" width="13.375" style="2" customWidth="1"/>
    <col min="3331" max="3331" width="14.625" style="2" customWidth="1"/>
    <col min="3332" max="3332" width="11.25" style="2" bestFit="1" customWidth="1"/>
    <col min="3333" max="3335" width="12.125" style="2" customWidth="1"/>
    <col min="3336" max="3336" width="9.625" style="2" customWidth="1"/>
    <col min="3337" max="3337" width="10.875" style="2"/>
    <col min="3338" max="3338" width="13.375" style="2" customWidth="1"/>
    <col min="3339" max="3340" width="12.125" style="2" customWidth="1"/>
    <col min="3341" max="3584" width="10.875" style="2"/>
    <col min="3585" max="3586" width="13.375" style="2" customWidth="1"/>
    <col min="3587" max="3587" width="14.625" style="2" customWidth="1"/>
    <col min="3588" max="3588" width="11.25" style="2" bestFit="1" customWidth="1"/>
    <col min="3589" max="3591" width="12.125" style="2" customWidth="1"/>
    <col min="3592" max="3592" width="9.625" style="2" customWidth="1"/>
    <col min="3593" max="3593" width="10.875" style="2"/>
    <col min="3594" max="3594" width="13.375" style="2" customWidth="1"/>
    <col min="3595" max="3596" width="12.125" style="2" customWidth="1"/>
    <col min="3597" max="3840" width="10.875" style="2"/>
    <col min="3841" max="3842" width="13.375" style="2" customWidth="1"/>
    <col min="3843" max="3843" width="14.625" style="2" customWidth="1"/>
    <col min="3844" max="3844" width="11.25" style="2" bestFit="1" customWidth="1"/>
    <col min="3845" max="3847" width="12.125" style="2" customWidth="1"/>
    <col min="3848" max="3848" width="9.625" style="2" customWidth="1"/>
    <col min="3849" max="3849" width="10.875" style="2"/>
    <col min="3850" max="3850" width="13.375" style="2" customWidth="1"/>
    <col min="3851" max="3852" width="12.125" style="2" customWidth="1"/>
    <col min="3853" max="4096" width="10.875" style="2"/>
    <col min="4097" max="4098" width="13.375" style="2" customWidth="1"/>
    <col min="4099" max="4099" width="14.625" style="2" customWidth="1"/>
    <col min="4100" max="4100" width="11.25" style="2" bestFit="1" customWidth="1"/>
    <col min="4101" max="4103" width="12.125" style="2" customWidth="1"/>
    <col min="4104" max="4104" width="9.625" style="2" customWidth="1"/>
    <col min="4105" max="4105" width="10.875" style="2"/>
    <col min="4106" max="4106" width="13.375" style="2" customWidth="1"/>
    <col min="4107" max="4108" width="12.125" style="2" customWidth="1"/>
    <col min="4109" max="4352" width="10.875" style="2"/>
    <col min="4353" max="4354" width="13.375" style="2" customWidth="1"/>
    <col min="4355" max="4355" width="14.625" style="2" customWidth="1"/>
    <col min="4356" max="4356" width="11.25" style="2" bestFit="1" customWidth="1"/>
    <col min="4357" max="4359" width="12.125" style="2" customWidth="1"/>
    <col min="4360" max="4360" width="9.625" style="2" customWidth="1"/>
    <col min="4361" max="4361" width="10.875" style="2"/>
    <col min="4362" max="4362" width="13.375" style="2" customWidth="1"/>
    <col min="4363" max="4364" width="12.125" style="2" customWidth="1"/>
    <col min="4365" max="4608" width="10.875" style="2"/>
    <col min="4609" max="4610" width="13.375" style="2" customWidth="1"/>
    <col min="4611" max="4611" width="14.625" style="2" customWidth="1"/>
    <col min="4612" max="4612" width="11.25" style="2" bestFit="1" customWidth="1"/>
    <col min="4613" max="4615" width="12.125" style="2" customWidth="1"/>
    <col min="4616" max="4616" width="9.625" style="2" customWidth="1"/>
    <col min="4617" max="4617" width="10.875" style="2"/>
    <col min="4618" max="4618" width="13.375" style="2" customWidth="1"/>
    <col min="4619" max="4620" width="12.125" style="2" customWidth="1"/>
    <col min="4621" max="4864" width="10.875" style="2"/>
    <col min="4865" max="4866" width="13.375" style="2" customWidth="1"/>
    <col min="4867" max="4867" width="14.625" style="2" customWidth="1"/>
    <col min="4868" max="4868" width="11.25" style="2" bestFit="1" customWidth="1"/>
    <col min="4869" max="4871" width="12.125" style="2" customWidth="1"/>
    <col min="4872" max="4872" width="9.625" style="2" customWidth="1"/>
    <col min="4873" max="4873" width="10.875" style="2"/>
    <col min="4874" max="4874" width="13.375" style="2" customWidth="1"/>
    <col min="4875" max="4876" width="12.125" style="2" customWidth="1"/>
    <col min="4877" max="5120" width="10.875" style="2"/>
    <col min="5121" max="5122" width="13.375" style="2" customWidth="1"/>
    <col min="5123" max="5123" width="14.625" style="2" customWidth="1"/>
    <col min="5124" max="5124" width="11.25" style="2" bestFit="1" customWidth="1"/>
    <col min="5125" max="5127" width="12.125" style="2" customWidth="1"/>
    <col min="5128" max="5128" width="9.625" style="2" customWidth="1"/>
    <col min="5129" max="5129" width="10.875" style="2"/>
    <col min="5130" max="5130" width="13.375" style="2" customWidth="1"/>
    <col min="5131" max="5132" width="12.125" style="2" customWidth="1"/>
    <col min="5133" max="5376" width="10.875" style="2"/>
    <col min="5377" max="5378" width="13.375" style="2" customWidth="1"/>
    <col min="5379" max="5379" width="14.625" style="2" customWidth="1"/>
    <col min="5380" max="5380" width="11.25" style="2" bestFit="1" customWidth="1"/>
    <col min="5381" max="5383" width="12.125" style="2" customWidth="1"/>
    <col min="5384" max="5384" width="9.625" style="2" customWidth="1"/>
    <col min="5385" max="5385" width="10.875" style="2"/>
    <col min="5386" max="5386" width="13.375" style="2" customWidth="1"/>
    <col min="5387" max="5388" width="12.125" style="2" customWidth="1"/>
    <col min="5389" max="5632" width="10.875" style="2"/>
    <col min="5633" max="5634" width="13.375" style="2" customWidth="1"/>
    <col min="5635" max="5635" width="14.625" style="2" customWidth="1"/>
    <col min="5636" max="5636" width="11.25" style="2" bestFit="1" customWidth="1"/>
    <col min="5637" max="5639" width="12.125" style="2" customWidth="1"/>
    <col min="5640" max="5640" width="9.625" style="2" customWidth="1"/>
    <col min="5641" max="5641" width="10.875" style="2"/>
    <col min="5642" max="5642" width="13.375" style="2" customWidth="1"/>
    <col min="5643" max="5644" width="12.125" style="2" customWidth="1"/>
    <col min="5645" max="5888" width="10.875" style="2"/>
    <col min="5889" max="5890" width="13.375" style="2" customWidth="1"/>
    <col min="5891" max="5891" width="14.625" style="2" customWidth="1"/>
    <col min="5892" max="5892" width="11.25" style="2" bestFit="1" customWidth="1"/>
    <col min="5893" max="5895" width="12.125" style="2" customWidth="1"/>
    <col min="5896" max="5896" width="9.625" style="2" customWidth="1"/>
    <col min="5897" max="5897" width="10.875" style="2"/>
    <col min="5898" max="5898" width="13.375" style="2" customWidth="1"/>
    <col min="5899" max="5900" width="12.125" style="2" customWidth="1"/>
    <col min="5901" max="6144" width="10.875" style="2"/>
    <col min="6145" max="6146" width="13.375" style="2" customWidth="1"/>
    <col min="6147" max="6147" width="14.625" style="2" customWidth="1"/>
    <col min="6148" max="6148" width="11.25" style="2" bestFit="1" customWidth="1"/>
    <col min="6149" max="6151" width="12.125" style="2" customWidth="1"/>
    <col min="6152" max="6152" width="9.625" style="2" customWidth="1"/>
    <col min="6153" max="6153" width="10.875" style="2"/>
    <col min="6154" max="6154" width="13.375" style="2" customWidth="1"/>
    <col min="6155" max="6156" width="12.125" style="2" customWidth="1"/>
    <col min="6157" max="6400" width="10.875" style="2"/>
    <col min="6401" max="6402" width="13.375" style="2" customWidth="1"/>
    <col min="6403" max="6403" width="14.625" style="2" customWidth="1"/>
    <col min="6404" max="6404" width="11.25" style="2" bestFit="1" customWidth="1"/>
    <col min="6405" max="6407" width="12.125" style="2" customWidth="1"/>
    <col min="6408" max="6408" width="9.625" style="2" customWidth="1"/>
    <col min="6409" max="6409" width="10.875" style="2"/>
    <col min="6410" max="6410" width="13.375" style="2" customWidth="1"/>
    <col min="6411" max="6412" width="12.125" style="2" customWidth="1"/>
    <col min="6413" max="6656" width="10.875" style="2"/>
    <col min="6657" max="6658" width="13.375" style="2" customWidth="1"/>
    <col min="6659" max="6659" width="14.625" style="2" customWidth="1"/>
    <col min="6660" max="6660" width="11.25" style="2" bestFit="1" customWidth="1"/>
    <col min="6661" max="6663" width="12.125" style="2" customWidth="1"/>
    <col min="6664" max="6664" width="9.625" style="2" customWidth="1"/>
    <col min="6665" max="6665" width="10.875" style="2"/>
    <col min="6666" max="6666" width="13.375" style="2" customWidth="1"/>
    <col min="6667" max="6668" width="12.125" style="2" customWidth="1"/>
    <col min="6669" max="6912" width="10.875" style="2"/>
    <col min="6913" max="6914" width="13.375" style="2" customWidth="1"/>
    <col min="6915" max="6915" width="14.625" style="2" customWidth="1"/>
    <col min="6916" max="6916" width="11.25" style="2" bestFit="1" customWidth="1"/>
    <col min="6917" max="6919" width="12.125" style="2" customWidth="1"/>
    <col min="6920" max="6920" width="9.625" style="2" customWidth="1"/>
    <col min="6921" max="6921" width="10.875" style="2"/>
    <col min="6922" max="6922" width="13.375" style="2" customWidth="1"/>
    <col min="6923" max="6924" width="12.125" style="2" customWidth="1"/>
    <col min="6925" max="7168" width="10.875" style="2"/>
    <col min="7169" max="7170" width="13.375" style="2" customWidth="1"/>
    <col min="7171" max="7171" width="14.625" style="2" customWidth="1"/>
    <col min="7172" max="7172" width="11.25" style="2" bestFit="1" customWidth="1"/>
    <col min="7173" max="7175" width="12.125" style="2" customWidth="1"/>
    <col min="7176" max="7176" width="9.625" style="2" customWidth="1"/>
    <col min="7177" max="7177" width="10.875" style="2"/>
    <col min="7178" max="7178" width="13.375" style="2" customWidth="1"/>
    <col min="7179" max="7180" width="12.125" style="2" customWidth="1"/>
    <col min="7181" max="7424" width="10.875" style="2"/>
    <col min="7425" max="7426" width="13.375" style="2" customWidth="1"/>
    <col min="7427" max="7427" width="14.625" style="2" customWidth="1"/>
    <col min="7428" max="7428" width="11.25" style="2" bestFit="1" customWidth="1"/>
    <col min="7429" max="7431" width="12.125" style="2" customWidth="1"/>
    <col min="7432" max="7432" width="9.625" style="2" customWidth="1"/>
    <col min="7433" max="7433" width="10.875" style="2"/>
    <col min="7434" max="7434" width="13.375" style="2" customWidth="1"/>
    <col min="7435" max="7436" width="12.125" style="2" customWidth="1"/>
    <col min="7437" max="7680" width="10.875" style="2"/>
    <col min="7681" max="7682" width="13.375" style="2" customWidth="1"/>
    <col min="7683" max="7683" width="14.625" style="2" customWidth="1"/>
    <col min="7684" max="7684" width="11.25" style="2" bestFit="1" customWidth="1"/>
    <col min="7685" max="7687" width="12.125" style="2" customWidth="1"/>
    <col min="7688" max="7688" width="9.625" style="2" customWidth="1"/>
    <col min="7689" max="7689" width="10.875" style="2"/>
    <col min="7690" max="7690" width="13.375" style="2" customWidth="1"/>
    <col min="7691" max="7692" width="12.125" style="2" customWidth="1"/>
    <col min="7693" max="7936" width="10.875" style="2"/>
    <col min="7937" max="7938" width="13.375" style="2" customWidth="1"/>
    <col min="7939" max="7939" width="14.625" style="2" customWidth="1"/>
    <col min="7940" max="7940" width="11.25" style="2" bestFit="1" customWidth="1"/>
    <col min="7941" max="7943" width="12.125" style="2" customWidth="1"/>
    <col min="7944" max="7944" width="9.625" style="2" customWidth="1"/>
    <col min="7945" max="7945" width="10.875" style="2"/>
    <col min="7946" max="7946" width="13.375" style="2" customWidth="1"/>
    <col min="7947" max="7948" width="12.125" style="2" customWidth="1"/>
    <col min="7949" max="8192" width="10.875" style="2"/>
    <col min="8193" max="8194" width="13.375" style="2" customWidth="1"/>
    <col min="8195" max="8195" width="14.625" style="2" customWidth="1"/>
    <col min="8196" max="8196" width="11.25" style="2" bestFit="1" customWidth="1"/>
    <col min="8197" max="8199" width="12.125" style="2" customWidth="1"/>
    <col min="8200" max="8200" width="9.625" style="2" customWidth="1"/>
    <col min="8201" max="8201" width="10.875" style="2"/>
    <col min="8202" max="8202" width="13.375" style="2" customWidth="1"/>
    <col min="8203" max="8204" width="12.125" style="2" customWidth="1"/>
    <col min="8205" max="8448" width="10.875" style="2"/>
    <col min="8449" max="8450" width="13.375" style="2" customWidth="1"/>
    <col min="8451" max="8451" width="14.625" style="2" customWidth="1"/>
    <col min="8452" max="8452" width="11.25" style="2" bestFit="1" customWidth="1"/>
    <col min="8453" max="8455" width="12.125" style="2" customWidth="1"/>
    <col min="8456" max="8456" width="9.625" style="2" customWidth="1"/>
    <col min="8457" max="8457" width="10.875" style="2"/>
    <col min="8458" max="8458" width="13.375" style="2" customWidth="1"/>
    <col min="8459" max="8460" width="12.125" style="2" customWidth="1"/>
    <col min="8461" max="8704" width="10.875" style="2"/>
    <col min="8705" max="8706" width="13.375" style="2" customWidth="1"/>
    <col min="8707" max="8707" width="14.625" style="2" customWidth="1"/>
    <col min="8708" max="8708" width="11.25" style="2" bestFit="1" customWidth="1"/>
    <col min="8709" max="8711" width="12.125" style="2" customWidth="1"/>
    <col min="8712" max="8712" width="9.625" style="2" customWidth="1"/>
    <col min="8713" max="8713" width="10.875" style="2"/>
    <col min="8714" max="8714" width="13.375" style="2" customWidth="1"/>
    <col min="8715" max="8716" width="12.125" style="2" customWidth="1"/>
    <col min="8717" max="8960" width="10.875" style="2"/>
    <col min="8961" max="8962" width="13.375" style="2" customWidth="1"/>
    <col min="8963" max="8963" width="14.625" style="2" customWidth="1"/>
    <col min="8964" max="8964" width="11.25" style="2" bestFit="1" customWidth="1"/>
    <col min="8965" max="8967" width="12.125" style="2" customWidth="1"/>
    <col min="8968" max="8968" width="9.625" style="2" customWidth="1"/>
    <col min="8969" max="8969" width="10.875" style="2"/>
    <col min="8970" max="8970" width="13.375" style="2" customWidth="1"/>
    <col min="8971" max="8972" width="12.125" style="2" customWidth="1"/>
    <col min="8973" max="9216" width="10.875" style="2"/>
    <col min="9217" max="9218" width="13.375" style="2" customWidth="1"/>
    <col min="9219" max="9219" width="14.625" style="2" customWidth="1"/>
    <col min="9220" max="9220" width="11.25" style="2" bestFit="1" customWidth="1"/>
    <col min="9221" max="9223" width="12.125" style="2" customWidth="1"/>
    <col min="9224" max="9224" width="9.625" style="2" customWidth="1"/>
    <col min="9225" max="9225" width="10.875" style="2"/>
    <col min="9226" max="9226" width="13.375" style="2" customWidth="1"/>
    <col min="9227" max="9228" width="12.125" style="2" customWidth="1"/>
    <col min="9229" max="9472" width="10.875" style="2"/>
    <col min="9473" max="9474" width="13.375" style="2" customWidth="1"/>
    <col min="9475" max="9475" width="14.625" style="2" customWidth="1"/>
    <col min="9476" max="9476" width="11.25" style="2" bestFit="1" customWidth="1"/>
    <col min="9477" max="9479" width="12.125" style="2" customWidth="1"/>
    <col min="9480" max="9480" width="9.625" style="2" customWidth="1"/>
    <col min="9481" max="9481" width="10.875" style="2"/>
    <col min="9482" max="9482" width="13.375" style="2" customWidth="1"/>
    <col min="9483" max="9484" width="12.125" style="2" customWidth="1"/>
    <col min="9485" max="9728" width="10.875" style="2"/>
    <col min="9729" max="9730" width="13.375" style="2" customWidth="1"/>
    <col min="9731" max="9731" width="14.625" style="2" customWidth="1"/>
    <col min="9732" max="9732" width="11.25" style="2" bestFit="1" customWidth="1"/>
    <col min="9733" max="9735" width="12.125" style="2" customWidth="1"/>
    <col min="9736" max="9736" width="9.625" style="2" customWidth="1"/>
    <col min="9737" max="9737" width="10.875" style="2"/>
    <col min="9738" max="9738" width="13.375" style="2" customWidth="1"/>
    <col min="9739" max="9740" width="12.125" style="2" customWidth="1"/>
    <col min="9741" max="9984" width="10.875" style="2"/>
    <col min="9985" max="9986" width="13.375" style="2" customWidth="1"/>
    <col min="9987" max="9987" width="14.625" style="2" customWidth="1"/>
    <col min="9988" max="9988" width="11.25" style="2" bestFit="1" customWidth="1"/>
    <col min="9989" max="9991" width="12.125" style="2" customWidth="1"/>
    <col min="9992" max="9992" width="9.625" style="2" customWidth="1"/>
    <col min="9993" max="9993" width="10.875" style="2"/>
    <col min="9994" max="9994" width="13.375" style="2" customWidth="1"/>
    <col min="9995" max="9996" width="12.125" style="2" customWidth="1"/>
    <col min="9997" max="10240" width="10.875" style="2"/>
    <col min="10241" max="10242" width="13.375" style="2" customWidth="1"/>
    <col min="10243" max="10243" width="14.625" style="2" customWidth="1"/>
    <col min="10244" max="10244" width="11.25" style="2" bestFit="1" customWidth="1"/>
    <col min="10245" max="10247" width="12.125" style="2" customWidth="1"/>
    <col min="10248" max="10248" width="9.625" style="2" customWidth="1"/>
    <col min="10249" max="10249" width="10.875" style="2"/>
    <col min="10250" max="10250" width="13.375" style="2" customWidth="1"/>
    <col min="10251" max="10252" width="12.125" style="2" customWidth="1"/>
    <col min="10253" max="10496" width="10.875" style="2"/>
    <col min="10497" max="10498" width="13.375" style="2" customWidth="1"/>
    <col min="10499" max="10499" width="14.625" style="2" customWidth="1"/>
    <col min="10500" max="10500" width="11.25" style="2" bestFit="1" customWidth="1"/>
    <col min="10501" max="10503" width="12.125" style="2" customWidth="1"/>
    <col min="10504" max="10504" width="9.625" style="2" customWidth="1"/>
    <col min="10505" max="10505" width="10.875" style="2"/>
    <col min="10506" max="10506" width="13.375" style="2" customWidth="1"/>
    <col min="10507" max="10508" width="12.125" style="2" customWidth="1"/>
    <col min="10509" max="10752" width="10.875" style="2"/>
    <col min="10753" max="10754" width="13.375" style="2" customWidth="1"/>
    <col min="10755" max="10755" width="14.625" style="2" customWidth="1"/>
    <col min="10756" max="10756" width="11.25" style="2" bestFit="1" customWidth="1"/>
    <col min="10757" max="10759" width="12.125" style="2" customWidth="1"/>
    <col min="10760" max="10760" width="9.625" style="2" customWidth="1"/>
    <col min="10761" max="10761" width="10.875" style="2"/>
    <col min="10762" max="10762" width="13.375" style="2" customWidth="1"/>
    <col min="10763" max="10764" width="12.125" style="2" customWidth="1"/>
    <col min="10765" max="11008" width="10.875" style="2"/>
    <col min="11009" max="11010" width="13.375" style="2" customWidth="1"/>
    <col min="11011" max="11011" width="14.625" style="2" customWidth="1"/>
    <col min="11012" max="11012" width="11.25" style="2" bestFit="1" customWidth="1"/>
    <col min="11013" max="11015" width="12.125" style="2" customWidth="1"/>
    <col min="11016" max="11016" width="9.625" style="2" customWidth="1"/>
    <col min="11017" max="11017" width="10.875" style="2"/>
    <col min="11018" max="11018" width="13.375" style="2" customWidth="1"/>
    <col min="11019" max="11020" width="12.125" style="2" customWidth="1"/>
    <col min="11021" max="11264" width="10.875" style="2"/>
    <col min="11265" max="11266" width="13.375" style="2" customWidth="1"/>
    <col min="11267" max="11267" width="14.625" style="2" customWidth="1"/>
    <col min="11268" max="11268" width="11.25" style="2" bestFit="1" customWidth="1"/>
    <col min="11269" max="11271" width="12.125" style="2" customWidth="1"/>
    <col min="11272" max="11272" width="9.625" style="2" customWidth="1"/>
    <col min="11273" max="11273" width="10.875" style="2"/>
    <col min="11274" max="11274" width="13.375" style="2" customWidth="1"/>
    <col min="11275" max="11276" width="12.125" style="2" customWidth="1"/>
    <col min="11277" max="11520" width="10.875" style="2"/>
    <col min="11521" max="11522" width="13.375" style="2" customWidth="1"/>
    <col min="11523" max="11523" width="14.625" style="2" customWidth="1"/>
    <col min="11524" max="11524" width="11.25" style="2" bestFit="1" customWidth="1"/>
    <col min="11525" max="11527" width="12.125" style="2" customWidth="1"/>
    <col min="11528" max="11528" width="9.625" style="2" customWidth="1"/>
    <col min="11529" max="11529" width="10.875" style="2"/>
    <col min="11530" max="11530" width="13.375" style="2" customWidth="1"/>
    <col min="11531" max="11532" width="12.125" style="2" customWidth="1"/>
    <col min="11533" max="11776" width="10.875" style="2"/>
    <col min="11777" max="11778" width="13.375" style="2" customWidth="1"/>
    <col min="11779" max="11779" width="14.625" style="2" customWidth="1"/>
    <col min="11780" max="11780" width="11.25" style="2" bestFit="1" customWidth="1"/>
    <col min="11781" max="11783" width="12.125" style="2" customWidth="1"/>
    <col min="11784" max="11784" width="9.625" style="2" customWidth="1"/>
    <col min="11785" max="11785" width="10.875" style="2"/>
    <col min="11786" max="11786" width="13.375" style="2" customWidth="1"/>
    <col min="11787" max="11788" width="12.125" style="2" customWidth="1"/>
    <col min="11789" max="12032" width="10.875" style="2"/>
    <col min="12033" max="12034" width="13.375" style="2" customWidth="1"/>
    <col min="12035" max="12035" width="14.625" style="2" customWidth="1"/>
    <col min="12036" max="12036" width="11.25" style="2" bestFit="1" customWidth="1"/>
    <col min="12037" max="12039" width="12.125" style="2" customWidth="1"/>
    <col min="12040" max="12040" width="9.625" style="2" customWidth="1"/>
    <col min="12041" max="12041" width="10.875" style="2"/>
    <col min="12042" max="12042" width="13.375" style="2" customWidth="1"/>
    <col min="12043" max="12044" width="12.125" style="2" customWidth="1"/>
    <col min="12045" max="12288" width="10.875" style="2"/>
    <col min="12289" max="12290" width="13.375" style="2" customWidth="1"/>
    <col min="12291" max="12291" width="14.625" style="2" customWidth="1"/>
    <col min="12292" max="12292" width="11.25" style="2" bestFit="1" customWidth="1"/>
    <col min="12293" max="12295" width="12.125" style="2" customWidth="1"/>
    <col min="12296" max="12296" width="9.625" style="2" customWidth="1"/>
    <col min="12297" max="12297" width="10.875" style="2"/>
    <col min="12298" max="12298" width="13.375" style="2" customWidth="1"/>
    <col min="12299" max="12300" width="12.125" style="2" customWidth="1"/>
    <col min="12301" max="12544" width="10.875" style="2"/>
    <col min="12545" max="12546" width="13.375" style="2" customWidth="1"/>
    <col min="12547" max="12547" width="14.625" style="2" customWidth="1"/>
    <col min="12548" max="12548" width="11.25" style="2" bestFit="1" customWidth="1"/>
    <col min="12549" max="12551" width="12.125" style="2" customWidth="1"/>
    <col min="12552" max="12552" width="9.625" style="2" customWidth="1"/>
    <col min="12553" max="12553" width="10.875" style="2"/>
    <col min="12554" max="12554" width="13.375" style="2" customWidth="1"/>
    <col min="12555" max="12556" width="12.125" style="2" customWidth="1"/>
    <col min="12557" max="12800" width="10.875" style="2"/>
    <col min="12801" max="12802" width="13.375" style="2" customWidth="1"/>
    <col min="12803" max="12803" width="14.625" style="2" customWidth="1"/>
    <col min="12804" max="12804" width="11.25" style="2" bestFit="1" customWidth="1"/>
    <col min="12805" max="12807" width="12.125" style="2" customWidth="1"/>
    <col min="12808" max="12808" width="9.625" style="2" customWidth="1"/>
    <col min="12809" max="12809" width="10.875" style="2"/>
    <col min="12810" max="12810" width="13.375" style="2" customWidth="1"/>
    <col min="12811" max="12812" width="12.125" style="2" customWidth="1"/>
    <col min="12813" max="13056" width="10.875" style="2"/>
    <col min="13057" max="13058" width="13.375" style="2" customWidth="1"/>
    <col min="13059" max="13059" width="14.625" style="2" customWidth="1"/>
    <col min="13060" max="13060" width="11.25" style="2" bestFit="1" customWidth="1"/>
    <col min="13061" max="13063" width="12.125" style="2" customWidth="1"/>
    <col min="13064" max="13064" width="9.625" style="2" customWidth="1"/>
    <col min="13065" max="13065" width="10.875" style="2"/>
    <col min="13066" max="13066" width="13.375" style="2" customWidth="1"/>
    <col min="13067" max="13068" width="12.125" style="2" customWidth="1"/>
    <col min="13069" max="13312" width="10.875" style="2"/>
    <col min="13313" max="13314" width="13.375" style="2" customWidth="1"/>
    <col min="13315" max="13315" width="14.625" style="2" customWidth="1"/>
    <col min="13316" max="13316" width="11.25" style="2" bestFit="1" customWidth="1"/>
    <col min="13317" max="13319" width="12.125" style="2" customWidth="1"/>
    <col min="13320" max="13320" width="9.625" style="2" customWidth="1"/>
    <col min="13321" max="13321" width="10.875" style="2"/>
    <col min="13322" max="13322" width="13.375" style="2" customWidth="1"/>
    <col min="13323" max="13324" width="12.125" style="2" customWidth="1"/>
    <col min="13325" max="13568" width="10.875" style="2"/>
    <col min="13569" max="13570" width="13.375" style="2" customWidth="1"/>
    <col min="13571" max="13571" width="14.625" style="2" customWidth="1"/>
    <col min="13572" max="13572" width="11.25" style="2" bestFit="1" customWidth="1"/>
    <col min="13573" max="13575" width="12.125" style="2" customWidth="1"/>
    <col min="13576" max="13576" width="9.625" style="2" customWidth="1"/>
    <col min="13577" max="13577" width="10.875" style="2"/>
    <col min="13578" max="13578" width="13.375" style="2" customWidth="1"/>
    <col min="13579" max="13580" width="12.125" style="2" customWidth="1"/>
    <col min="13581" max="13824" width="10.875" style="2"/>
    <col min="13825" max="13826" width="13.375" style="2" customWidth="1"/>
    <col min="13827" max="13827" width="14.625" style="2" customWidth="1"/>
    <col min="13828" max="13828" width="11.25" style="2" bestFit="1" customWidth="1"/>
    <col min="13829" max="13831" width="12.125" style="2" customWidth="1"/>
    <col min="13832" max="13832" width="9.625" style="2" customWidth="1"/>
    <col min="13833" max="13833" width="10.875" style="2"/>
    <col min="13834" max="13834" width="13.375" style="2" customWidth="1"/>
    <col min="13835" max="13836" width="12.125" style="2" customWidth="1"/>
    <col min="13837" max="14080" width="10.875" style="2"/>
    <col min="14081" max="14082" width="13.375" style="2" customWidth="1"/>
    <col min="14083" max="14083" width="14.625" style="2" customWidth="1"/>
    <col min="14084" max="14084" width="11.25" style="2" bestFit="1" customWidth="1"/>
    <col min="14085" max="14087" width="12.125" style="2" customWidth="1"/>
    <col min="14088" max="14088" width="9.625" style="2" customWidth="1"/>
    <col min="14089" max="14089" width="10.875" style="2"/>
    <col min="14090" max="14090" width="13.375" style="2" customWidth="1"/>
    <col min="14091" max="14092" width="12.125" style="2" customWidth="1"/>
    <col min="14093" max="14336" width="10.875" style="2"/>
    <col min="14337" max="14338" width="13.375" style="2" customWidth="1"/>
    <col min="14339" max="14339" width="14.625" style="2" customWidth="1"/>
    <col min="14340" max="14340" width="11.25" style="2" bestFit="1" customWidth="1"/>
    <col min="14341" max="14343" width="12.125" style="2" customWidth="1"/>
    <col min="14344" max="14344" width="9.625" style="2" customWidth="1"/>
    <col min="14345" max="14345" width="10.875" style="2"/>
    <col min="14346" max="14346" width="13.375" style="2" customWidth="1"/>
    <col min="14347" max="14348" width="12.125" style="2" customWidth="1"/>
    <col min="14349" max="14592" width="10.875" style="2"/>
    <col min="14593" max="14594" width="13.375" style="2" customWidth="1"/>
    <col min="14595" max="14595" width="14.625" style="2" customWidth="1"/>
    <col min="14596" max="14596" width="11.25" style="2" bestFit="1" customWidth="1"/>
    <col min="14597" max="14599" width="12.125" style="2" customWidth="1"/>
    <col min="14600" max="14600" width="9.625" style="2" customWidth="1"/>
    <col min="14601" max="14601" width="10.875" style="2"/>
    <col min="14602" max="14602" width="13.375" style="2" customWidth="1"/>
    <col min="14603" max="14604" width="12.125" style="2" customWidth="1"/>
    <col min="14605" max="14848" width="10.875" style="2"/>
    <col min="14849" max="14850" width="13.375" style="2" customWidth="1"/>
    <col min="14851" max="14851" width="14.625" style="2" customWidth="1"/>
    <col min="14852" max="14852" width="11.25" style="2" bestFit="1" customWidth="1"/>
    <col min="14853" max="14855" width="12.125" style="2" customWidth="1"/>
    <col min="14856" max="14856" width="9.625" style="2" customWidth="1"/>
    <col min="14857" max="14857" width="10.875" style="2"/>
    <col min="14858" max="14858" width="13.375" style="2" customWidth="1"/>
    <col min="14859" max="14860" width="12.125" style="2" customWidth="1"/>
    <col min="14861" max="15104" width="10.875" style="2"/>
    <col min="15105" max="15106" width="13.375" style="2" customWidth="1"/>
    <col min="15107" max="15107" width="14.625" style="2" customWidth="1"/>
    <col min="15108" max="15108" width="11.25" style="2" bestFit="1" customWidth="1"/>
    <col min="15109" max="15111" width="12.125" style="2" customWidth="1"/>
    <col min="15112" max="15112" width="9.625" style="2" customWidth="1"/>
    <col min="15113" max="15113" width="10.875" style="2"/>
    <col min="15114" max="15114" width="13.375" style="2" customWidth="1"/>
    <col min="15115" max="15116" width="12.125" style="2" customWidth="1"/>
    <col min="15117" max="15360" width="10.875" style="2"/>
    <col min="15361" max="15362" width="13.375" style="2" customWidth="1"/>
    <col min="15363" max="15363" width="14.625" style="2" customWidth="1"/>
    <col min="15364" max="15364" width="11.25" style="2" bestFit="1" customWidth="1"/>
    <col min="15365" max="15367" width="12.125" style="2" customWidth="1"/>
    <col min="15368" max="15368" width="9.625" style="2" customWidth="1"/>
    <col min="15369" max="15369" width="10.875" style="2"/>
    <col min="15370" max="15370" width="13.375" style="2" customWidth="1"/>
    <col min="15371" max="15372" width="12.125" style="2" customWidth="1"/>
    <col min="15373" max="15616" width="10.875" style="2"/>
    <col min="15617" max="15618" width="13.375" style="2" customWidth="1"/>
    <col min="15619" max="15619" width="14.625" style="2" customWidth="1"/>
    <col min="15620" max="15620" width="11.25" style="2" bestFit="1" customWidth="1"/>
    <col min="15621" max="15623" width="12.125" style="2" customWidth="1"/>
    <col min="15624" max="15624" width="9.625" style="2" customWidth="1"/>
    <col min="15625" max="15625" width="10.875" style="2"/>
    <col min="15626" max="15626" width="13.375" style="2" customWidth="1"/>
    <col min="15627" max="15628" width="12.125" style="2" customWidth="1"/>
    <col min="15629" max="15872" width="10.875" style="2"/>
    <col min="15873" max="15874" width="13.375" style="2" customWidth="1"/>
    <col min="15875" max="15875" width="14.625" style="2" customWidth="1"/>
    <col min="15876" max="15876" width="11.25" style="2" bestFit="1" customWidth="1"/>
    <col min="15877" max="15879" width="12.125" style="2" customWidth="1"/>
    <col min="15880" max="15880" width="9.625" style="2" customWidth="1"/>
    <col min="15881" max="15881" width="10.875" style="2"/>
    <col min="15882" max="15882" width="13.375" style="2" customWidth="1"/>
    <col min="15883" max="15884" width="12.125" style="2" customWidth="1"/>
    <col min="15885" max="16128" width="10.875" style="2"/>
    <col min="16129" max="16130" width="13.375" style="2" customWidth="1"/>
    <col min="16131" max="16131" width="14.625" style="2" customWidth="1"/>
    <col min="16132" max="16132" width="11.25" style="2" bestFit="1" customWidth="1"/>
    <col min="16133" max="16135" width="12.125" style="2" customWidth="1"/>
    <col min="16136" max="16136" width="9.625" style="2" customWidth="1"/>
    <col min="16137" max="16137" width="10.875" style="2"/>
    <col min="16138" max="16138" width="13.375" style="2" customWidth="1"/>
    <col min="16139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0</v>
      </c>
    </row>
    <row r="7" spans="1:12" x14ac:dyDescent="0.2">
      <c r="F7" s="1" t="s">
        <v>1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" t="s">
        <v>2</v>
      </c>
      <c r="L8" s="5" t="s">
        <v>3</v>
      </c>
    </row>
    <row r="9" spans="1:12" x14ac:dyDescent="0.2">
      <c r="C9" s="6" t="s">
        <v>4</v>
      </c>
      <c r="D9" s="7"/>
      <c r="E9" s="8"/>
      <c r="F9" s="8"/>
      <c r="G9" s="8"/>
      <c r="H9" s="8"/>
      <c r="I9" s="7"/>
      <c r="J9" s="7"/>
      <c r="K9" s="8"/>
      <c r="L9" s="8"/>
    </row>
    <row r="10" spans="1:12" x14ac:dyDescent="0.2">
      <c r="C10" s="6" t="s">
        <v>5</v>
      </c>
      <c r="D10" s="6" t="s">
        <v>6</v>
      </c>
      <c r="E10" s="7"/>
      <c r="F10" s="6" t="s">
        <v>7</v>
      </c>
      <c r="G10" s="6" t="s">
        <v>8</v>
      </c>
      <c r="H10" s="7"/>
      <c r="I10" s="6" t="s">
        <v>9</v>
      </c>
      <c r="J10" s="6" t="s">
        <v>10</v>
      </c>
      <c r="K10" s="7"/>
      <c r="L10" s="7"/>
    </row>
    <row r="11" spans="1:12" x14ac:dyDescent="0.2">
      <c r="B11" s="8"/>
      <c r="C11" s="9" t="s">
        <v>11</v>
      </c>
      <c r="D11" s="10" t="s">
        <v>12</v>
      </c>
      <c r="E11" s="11" t="s">
        <v>13</v>
      </c>
      <c r="F11" s="10" t="s">
        <v>14</v>
      </c>
      <c r="G11" s="10" t="s">
        <v>15</v>
      </c>
      <c r="H11" s="10" t="s">
        <v>16</v>
      </c>
      <c r="I11" s="10" t="s">
        <v>17</v>
      </c>
      <c r="J11" s="10" t="s">
        <v>11</v>
      </c>
      <c r="K11" s="10" t="s">
        <v>18</v>
      </c>
      <c r="L11" s="10" t="s">
        <v>19</v>
      </c>
    </row>
    <row r="12" spans="1:12" x14ac:dyDescent="0.2">
      <c r="C12" s="7"/>
    </row>
    <row r="13" spans="1:12" x14ac:dyDescent="0.2">
      <c r="B13" s="1" t="s">
        <v>20</v>
      </c>
      <c r="C13" s="12">
        <v>799251</v>
      </c>
      <c r="D13" s="13">
        <v>511565</v>
      </c>
      <c r="E13" s="13">
        <v>411422</v>
      </c>
      <c r="F13" s="13">
        <v>90678</v>
      </c>
      <c r="G13" s="13">
        <v>2737</v>
      </c>
      <c r="H13" s="13">
        <v>6728</v>
      </c>
      <c r="I13" s="13">
        <v>9069</v>
      </c>
      <c r="J13" s="13">
        <v>278602</v>
      </c>
      <c r="K13" s="13">
        <v>154865</v>
      </c>
      <c r="L13" s="13">
        <v>56440</v>
      </c>
    </row>
    <row r="14" spans="1:12" x14ac:dyDescent="0.2">
      <c r="B14" s="1" t="s">
        <v>21</v>
      </c>
      <c r="C14" s="12">
        <v>820335</v>
      </c>
      <c r="D14" s="13">
        <v>487213</v>
      </c>
      <c r="E14" s="13">
        <v>406819</v>
      </c>
      <c r="F14" s="13">
        <v>73840</v>
      </c>
      <c r="G14" s="13">
        <v>1372</v>
      </c>
      <c r="H14" s="13">
        <v>5182</v>
      </c>
      <c r="I14" s="13">
        <v>13300</v>
      </c>
      <c r="J14" s="13">
        <v>319822</v>
      </c>
      <c r="K14" s="13">
        <v>179335</v>
      </c>
      <c r="L14" s="13">
        <v>61350</v>
      </c>
    </row>
    <row r="15" spans="1:12" x14ac:dyDescent="0.2">
      <c r="B15" s="1" t="s">
        <v>22</v>
      </c>
      <c r="C15" s="12">
        <v>842630</v>
      </c>
      <c r="D15" s="13">
        <v>499416</v>
      </c>
      <c r="E15" s="13">
        <f>244341+157894</f>
        <v>402235</v>
      </c>
      <c r="F15" s="13">
        <f>49340+38199</f>
        <v>87539</v>
      </c>
      <c r="G15" s="13">
        <f>1563+471</f>
        <v>2034</v>
      </c>
      <c r="H15" s="13">
        <f>4345+3263</f>
        <v>7608</v>
      </c>
      <c r="I15" s="13">
        <f>9608+5156</f>
        <v>14764</v>
      </c>
      <c r="J15" s="13">
        <f>199882+126219</f>
        <v>326101</v>
      </c>
      <c r="K15" s="13">
        <f>113125+62692</f>
        <v>175817</v>
      </c>
      <c r="L15" s="13">
        <f>40485+24783</f>
        <v>65268</v>
      </c>
    </row>
    <row r="16" spans="1:12" x14ac:dyDescent="0.2">
      <c r="B16" s="1" t="s">
        <v>23</v>
      </c>
      <c r="C16" s="12">
        <v>861913</v>
      </c>
      <c r="D16" s="13">
        <v>497049</v>
      </c>
      <c r="E16" s="13">
        <v>398842</v>
      </c>
      <c r="F16" s="13">
        <v>89102</v>
      </c>
      <c r="G16" s="13">
        <v>2153</v>
      </c>
      <c r="H16" s="13">
        <v>6952</v>
      </c>
      <c r="I16" s="13">
        <v>21408</v>
      </c>
      <c r="J16" s="13">
        <v>342097</v>
      </c>
      <c r="K16" s="13">
        <v>170921</v>
      </c>
      <c r="L16" s="13">
        <v>68828</v>
      </c>
    </row>
    <row r="17" spans="2:12" x14ac:dyDescent="0.2">
      <c r="B17" s="1"/>
      <c r="C17" s="12"/>
      <c r="D17" s="13"/>
      <c r="E17" s="13"/>
      <c r="F17" s="13"/>
      <c r="G17" s="13"/>
      <c r="H17" s="13"/>
      <c r="I17" s="13"/>
      <c r="J17" s="13"/>
      <c r="K17" s="13"/>
      <c r="L17" s="13"/>
    </row>
    <row r="18" spans="2:12" x14ac:dyDescent="0.2">
      <c r="B18" s="1" t="s">
        <v>24</v>
      </c>
      <c r="C18" s="12">
        <v>880713</v>
      </c>
      <c r="D18" s="13">
        <v>503903</v>
      </c>
      <c r="E18" s="13">
        <v>414288</v>
      </c>
      <c r="F18" s="13">
        <v>79817</v>
      </c>
      <c r="G18" s="13">
        <v>2656</v>
      </c>
      <c r="H18" s="13">
        <v>7142</v>
      </c>
      <c r="I18" s="13">
        <v>17860</v>
      </c>
      <c r="J18" s="13">
        <v>355276</v>
      </c>
      <c r="K18" s="13">
        <v>172960</v>
      </c>
      <c r="L18" s="13">
        <v>71722</v>
      </c>
    </row>
    <row r="19" spans="2:12" x14ac:dyDescent="0.2">
      <c r="B19" s="1" t="s">
        <v>25</v>
      </c>
      <c r="C19" s="12">
        <v>904667</v>
      </c>
      <c r="D19" s="13">
        <v>521584</v>
      </c>
      <c r="E19" s="13">
        <v>427023</v>
      </c>
      <c r="F19" s="13">
        <v>84892</v>
      </c>
      <c r="G19" s="13">
        <v>3564</v>
      </c>
      <c r="H19" s="13">
        <v>6105</v>
      </c>
      <c r="I19" s="13">
        <v>24467</v>
      </c>
      <c r="J19" s="13">
        <v>357042</v>
      </c>
      <c r="K19" s="13">
        <v>174326</v>
      </c>
      <c r="L19" s="13">
        <v>63768</v>
      </c>
    </row>
    <row r="20" spans="2:12" x14ac:dyDescent="0.2">
      <c r="B20" s="14">
        <v>12</v>
      </c>
      <c r="C20" s="15">
        <f>C23+C46</f>
        <v>910128</v>
      </c>
      <c r="D20" s="16">
        <f>D23+D46</f>
        <v>499157</v>
      </c>
      <c r="E20" s="16">
        <f t="shared" ref="E20:L20" si="0">E23+E46</f>
        <v>412732</v>
      </c>
      <c r="F20" s="16">
        <f t="shared" si="0"/>
        <v>74461</v>
      </c>
      <c r="G20" s="16">
        <f t="shared" si="0"/>
        <v>4069</v>
      </c>
      <c r="H20" s="16">
        <f t="shared" si="0"/>
        <v>7895</v>
      </c>
      <c r="I20" s="16">
        <f t="shared" si="0"/>
        <v>26005</v>
      </c>
      <c r="J20" s="16">
        <f t="shared" si="0"/>
        <v>378519</v>
      </c>
      <c r="K20" s="16">
        <f t="shared" si="0"/>
        <v>188010</v>
      </c>
      <c r="L20" s="16">
        <f t="shared" si="0"/>
        <v>59373</v>
      </c>
    </row>
    <row r="21" spans="2:12" x14ac:dyDescent="0.2">
      <c r="B21" s="8"/>
      <c r="C21" s="17"/>
      <c r="D21" s="8"/>
      <c r="E21" s="8"/>
      <c r="F21" s="8"/>
      <c r="G21" s="8"/>
      <c r="H21" s="8"/>
      <c r="I21" s="8"/>
      <c r="J21" s="8"/>
      <c r="K21" s="8"/>
      <c r="L21" s="8"/>
    </row>
    <row r="22" spans="2:12" x14ac:dyDescent="0.2">
      <c r="B22" s="16"/>
      <c r="C22" s="15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">
      <c r="B23" s="3" t="s">
        <v>26</v>
      </c>
      <c r="C23" s="15">
        <f t="shared" ref="C23:L23" si="1">SUM(C25:C43)</f>
        <v>424878</v>
      </c>
      <c r="D23" s="16">
        <f t="shared" si="1"/>
        <v>291858</v>
      </c>
      <c r="E23" s="16">
        <f t="shared" si="1"/>
        <v>280352</v>
      </c>
      <c r="F23" s="16">
        <f t="shared" si="1"/>
        <v>4148</v>
      </c>
      <c r="G23" s="16">
        <f t="shared" si="1"/>
        <v>2122</v>
      </c>
      <c r="H23" s="16">
        <f t="shared" si="1"/>
        <v>5236</v>
      </c>
      <c r="I23" s="16">
        <f t="shared" si="1"/>
        <v>17699</v>
      </c>
      <c r="J23" s="16">
        <f t="shared" si="1"/>
        <v>111262</v>
      </c>
      <c r="K23" s="16">
        <f t="shared" si="1"/>
        <v>7870</v>
      </c>
      <c r="L23" s="16">
        <f t="shared" si="1"/>
        <v>31045</v>
      </c>
    </row>
    <row r="24" spans="2:12" x14ac:dyDescent="0.2">
      <c r="C24" s="7"/>
    </row>
    <row r="25" spans="2:12" x14ac:dyDescent="0.2">
      <c r="B25" s="1" t="s">
        <v>27</v>
      </c>
      <c r="C25" s="12">
        <v>31223</v>
      </c>
      <c r="D25" s="18">
        <f>SUM(E25:H25)</f>
        <v>3811</v>
      </c>
      <c r="E25" s="13">
        <v>2775</v>
      </c>
      <c r="F25" s="13">
        <v>51</v>
      </c>
      <c r="G25" s="13">
        <v>938</v>
      </c>
      <c r="H25" s="13">
        <v>47</v>
      </c>
      <c r="I25" s="13">
        <v>912</v>
      </c>
      <c r="J25" s="13">
        <v>26382</v>
      </c>
      <c r="K25" s="13">
        <v>28</v>
      </c>
      <c r="L25" s="13">
        <v>25771</v>
      </c>
    </row>
    <row r="26" spans="2:12" x14ac:dyDescent="0.2">
      <c r="B26" s="1" t="s">
        <v>28</v>
      </c>
      <c r="C26" s="12">
        <v>27276</v>
      </c>
      <c r="D26" s="18">
        <f>SUM(E26:H26)</f>
        <v>18544</v>
      </c>
      <c r="E26" s="13">
        <v>17249</v>
      </c>
      <c r="F26" s="13">
        <v>114</v>
      </c>
      <c r="G26" s="13">
        <v>1015</v>
      </c>
      <c r="H26" s="13">
        <v>166</v>
      </c>
      <c r="I26" s="13">
        <v>2460</v>
      </c>
      <c r="J26" s="13">
        <v>5926</v>
      </c>
      <c r="K26" s="13">
        <v>69</v>
      </c>
      <c r="L26" s="13">
        <v>4848</v>
      </c>
    </row>
    <row r="27" spans="2:12" x14ac:dyDescent="0.2">
      <c r="B27" s="1" t="s">
        <v>29</v>
      </c>
      <c r="C27" s="12">
        <v>33825</v>
      </c>
      <c r="D27" s="18">
        <f>SUM(E27:H27)</f>
        <v>29808</v>
      </c>
      <c r="E27" s="13">
        <v>29360</v>
      </c>
      <c r="F27" s="13">
        <v>123</v>
      </c>
      <c r="G27" s="13">
        <v>106</v>
      </c>
      <c r="H27" s="13">
        <v>219</v>
      </c>
      <c r="I27" s="13">
        <v>2258</v>
      </c>
      <c r="J27" s="13">
        <v>1398</v>
      </c>
      <c r="K27" s="13">
        <v>57</v>
      </c>
      <c r="L27" s="13">
        <v>310</v>
      </c>
    </row>
    <row r="28" spans="2:12" x14ac:dyDescent="0.2">
      <c r="C28" s="7"/>
    </row>
    <row r="29" spans="2:12" x14ac:dyDescent="0.2">
      <c r="B29" s="1" t="s">
        <v>30</v>
      </c>
      <c r="C29" s="12">
        <v>30237</v>
      </c>
      <c r="D29" s="18">
        <f>SUM(E29:H29)</f>
        <v>27517</v>
      </c>
      <c r="E29" s="13">
        <v>27190</v>
      </c>
      <c r="F29" s="13">
        <v>83</v>
      </c>
      <c r="G29" s="13">
        <v>28</v>
      </c>
      <c r="H29" s="13">
        <v>216</v>
      </c>
      <c r="I29" s="13">
        <v>1478</v>
      </c>
      <c r="J29" s="13">
        <v>947</v>
      </c>
      <c r="K29" s="13">
        <v>49</v>
      </c>
      <c r="L29" s="13">
        <v>56</v>
      </c>
    </row>
    <row r="30" spans="2:12" x14ac:dyDescent="0.2">
      <c r="B30" s="1" t="s">
        <v>31</v>
      </c>
      <c r="C30" s="12">
        <v>30645</v>
      </c>
      <c r="D30" s="18">
        <f>SUM(E30:H30)</f>
        <v>28385</v>
      </c>
      <c r="E30" s="13">
        <v>28054</v>
      </c>
      <c r="F30" s="13">
        <v>81</v>
      </c>
      <c r="G30" s="13">
        <v>14</v>
      </c>
      <c r="H30" s="13">
        <v>236</v>
      </c>
      <c r="I30" s="13">
        <v>1165</v>
      </c>
      <c r="J30" s="13">
        <v>848</v>
      </c>
      <c r="K30" s="13">
        <v>62</v>
      </c>
      <c r="L30" s="13">
        <v>24</v>
      </c>
    </row>
    <row r="31" spans="2:12" x14ac:dyDescent="0.2">
      <c r="B31" s="1" t="s">
        <v>32</v>
      </c>
      <c r="C31" s="12">
        <v>31550</v>
      </c>
      <c r="D31" s="18">
        <f>SUM(E31:H31)</f>
        <v>29593</v>
      </c>
      <c r="E31" s="13">
        <v>29270</v>
      </c>
      <c r="F31" s="13">
        <v>86</v>
      </c>
      <c r="G31" s="13">
        <v>5</v>
      </c>
      <c r="H31" s="13">
        <v>232</v>
      </c>
      <c r="I31" s="13">
        <v>934</v>
      </c>
      <c r="J31" s="13">
        <v>849</v>
      </c>
      <c r="K31" s="13">
        <v>57</v>
      </c>
      <c r="L31" s="13">
        <v>9</v>
      </c>
    </row>
    <row r="32" spans="2:12" x14ac:dyDescent="0.2">
      <c r="C32" s="7"/>
    </row>
    <row r="33" spans="2:12" x14ac:dyDescent="0.2">
      <c r="B33" s="1" t="s">
        <v>33</v>
      </c>
      <c r="C33" s="12">
        <v>35763</v>
      </c>
      <c r="D33" s="18">
        <f>SUM(E33:H33)</f>
        <v>33014</v>
      </c>
      <c r="E33" s="13">
        <v>32467</v>
      </c>
      <c r="F33" s="13">
        <v>136</v>
      </c>
      <c r="G33" s="13">
        <v>5</v>
      </c>
      <c r="H33" s="13">
        <v>406</v>
      </c>
      <c r="I33" s="13">
        <v>1272</v>
      </c>
      <c r="J33" s="13">
        <v>1264</v>
      </c>
      <c r="K33" s="13">
        <v>86</v>
      </c>
      <c r="L33" s="13">
        <v>12</v>
      </c>
    </row>
    <row r="34" spans="2:12" x14ac:dyDescent="0.2">
      <c r="B34" s="1" t="s">
        <v>34</v>
      </c>
      <c r="C34" s="12">
        <v>42988</v>
      </c>
      <c r="D34" s="18">
        <f>SUM(E34:H34)</f>
        <v>39197</v>
      </c>
      <c r="E34" s="13">
        <v>38417</v>
      </c>
      <c r="F34" s="13">
        <v>158</v>
      </c>
      <c r="G34" s="13">
        <v>4</v>
      </c>
      <c r="H34" s="13">
        <v>618</v>
      </c>
      <c r="I34" s="13">
        <v>1634</v>
      </c>
      <c r="J34" s="13">
        <v>1851</v>
      </c>
      <c r="K34" s="13">
        <v>129</v>
      </c>
      <c r="L34" s="13">
        <v>1</v>
      </c>
    </row>
    <row r="35" spans="2:12" x14ac:dyDescent="0.2">
      <c r="B35" s="1" t="s">
        <v>35</v>
      </c>
      <c r="C35" s="12">
        <v>36296</v>
      </c>
      <c r="D35" s="18">
        <f>SUM(E35:H35)</f>
        <v>31091</v>
      </c>
      <c r="E35" s="13">
        <v>30133</v>
      </c>
      <c r="F35" s="13">
        <v>242</v>
      </c>
      <c r="G35" s="19">
        <v>3</v>
      </c>
      <c r="H35" s="13">
        <v>713</v>
      </c>
      <c r="I35" s="13">
        <v>2015</v>
      </c>
      <c r="J35" s="13">
        <v>2899</v>
      </c>
      <c r="K35" s="13">
        <v>240</v>
      </c>
      <c r="L35" s="13">
        <v>6</v>
      </c>
    </row>
    <row r="36" spans="2:12" x14ac:dyDescent="0.2">
      <c r="C36" s="7"/>
    </row>
    <row r="37" spans="2:12" x14ac:dyDescent="0.2">
      <c r="B37" s="1" t="s">
        <v>36</v>
      </c>
      <c r="C37" s="12">
        <v>32582</v>
      </c>
      <c r="D37" s="18">
        <f>SUM(E37:H37)</f>
        <v>19461</v>
      </c>
      <c r="E37" s="13">
        <v>18073</v>
      </c>
      <c r="F37" s="13">
        <v>746</v>
      </c>
      <c r="G37" s="19" t="s">
        <v>37</v>
      </c>
      <c r="H37" s="13">
        <v>642</v>
      </c>
      <c r="I37" s="13">
        <v>2203</v>
      </c>
      <c r="J37" s="13">
        <v>10545</v>
      </c>
      <c r="K37" s="13">
        <v>1110</v>
      </c>
      <c r="L37" s="13">
        <v>2</v>
      </c>
    </row>
    <row r="38" spans="2:12" x14ac:dyDescent="0.2">
      <c r="B38" s="1" t="s">
        <v>38</v>
      </c>
      <c r="C38" s="12">
        <v>31676</v>
      </c>
      <c r="D38" s="18">
        <f>SUM(E38:H38)</f>
        <v>14709</v>
      </c>
      <c r="E38" s="13">
        <v>13194</v>
      </c>
      <c r="F38" s="13">
        <v>815</v>
      </c>
      <c r="G38" s="13">
        <v>1</v>
      </c>
      <c r="H38" s="13">
        <v>699</v>
      </c>
      <c r="I38" s="13">
        <v>926</v>
      </c>
      <c r="J38" s="13">
        <v>15590</v>
      </c>
      <c r="K38" s="13">
        <v>1650</v>
      </c>
      <c r="L38" s="13">
        <v>2</v>
      </c>
    </row>
    <row r="39" spans="2:12" x14ac:dyDescent="0.2">
      <c r="B39" s="1" t="s">
        <v>39</v>
      </c>
      <c r="C39" s="12">
        <v>27658</v>
      </c>
      <c r="D39" s="18">
        <f>SUM(E39:H39)</f>
        <v>9752</v>
      </c>
      <c r="E39" s="13">
        <v>8446</v>
      </c>
      <c r="F39" s="13">
        <v>724</v>
      </c>
      <c r="G39" s="19">
        <v>2</v>
      </c>
      <c r="H39" s="13">
        <v>580</v>
      </c>
      <c r="I39" s="13">
        <v>315</v>
      </c>
      <c r="J39" s="13">
        <v>17189</v>
      </c>
      <c r="K39" s="13">
        <v>1916</v>
      </c>
      <c r="L39" s="19">
        <v>3</v>
      </c>
    </row>
    <row r="40" spans="2:12" x14ac:dyDescent="0.2">
      <c r="C40" s="7"/>
    </row>
    <row r="41" spans="2:12" x14ac:dyDescent="0.2">
      <c r="B41" s="1" t="s">
        <v>40</v>
      </c>
      <c r="C41" s="12">
        <v>16823</v>
      </c>
      <c r="D41" s="18">
        <f>SUM(E41:H41)</f>
        <v>4603</v>
      </c>
      <c r="E41" s="13">
        <v>3879</v>
      </c>
      <c r="F41" s="13">
        <v>456</v>
      </c>
      <c r="G41" s="19" t="s">
        <v>37</v>
      </c>
      <c r="H41" s="13">
        <v>268</v>
      </c>
      <c r="I41" s="13">
        <v>84</v>
      </c>
      <c r="J41" s="13">
        <v>11900</v>
      </c>
      <c r="K41" s="13">
        <v>1280</v>
      </c>
      <c r="L41" s="19" t="s">
        <v>37</v>
      </c>
    </row>
    <row r="42" spans="2:12" x14ac:dyDescent="0.2">
      <c r="B42" s="1" t="s">
        <v>41</v>
      </c>
      <c r="C42" s="12">
        <v>9713</v>
      </c>
      <c r="D42" s="18">
        <f>SUM(E42:H42)</f>
        <v>1755</v>
      </c>
      <c r="E42" s="13">
        <v>1388</v>
      </c>
      <c r="F42" s="13">
        <v>241</v>
      </c>
      <c r="G42" s="19">
        <v>1</v>
      </c>
      <c r="H42" s="13">
        <v>125</v>
      </c>
      <c r="I42" s="13">
        <v>31</v>
      </c>
      <c r="J42" s="13">
        <v>7764</v>
      </c>
      <c r="K42" s="13">
        <v>724</v>
      </c>
      <c r="L42" s="13">
        <v>1</v>
      </c>
    </row>
    <row r="43" spans="2:12" x14ac:dyDescent="0.2">
      <c r="B43" s="1" t="s">
        <v>42</v>
      </c>
      <c r="C43" s="12">
        <v>6623</v>
      </c>
      <c r="D43" s="18">
        <f>SUM(E43:H43)</f>
        <v>618</v>
      </c>
      <c r="E43" s="13">
        <v>457</v>
      </c>
      <c r="F43" s="13">
        <v>92</v>
      </c>
      <c r="G43" s="19" t="s">
        <v>37</v>
      </c>
      <c r="H43" s="13">
        <v>69</v>
      </c>
      <c r="I43" s="13">
        <v>12</v>
      </c>
      <c r="J43" s="13">
        <v>5910</v>
      </c>
      <c r="K43" s="13">
        <v>413</v>
      </c>
      <c r="L43" s="19" t="s">
        <v>37</v>
      </c>
    </row>
    <row r="44" spans="2:12" x14ac:dyDescent="0.2">
      <c r="B44" s="8"/>
      <c r="C44" s="17"/>
      <c r="D44" s="8"/>
      <c r="E44" s="8"/>
      <c r="F44" s="8"/>
      <c r="G44" s="8"/>
      <c r="H44" s="8"/>
      <c r="I44" s="8"/>
      <c r="J44" s="8"/>
      <c r="K44" s="8"/>
      <c r="L44" s="8"/>
    </row>
    <row r="45" spans="2:12" x14ac:dyDescent="0.2">
      <c r="C45" s="12"/>
      <c r="D45" s="13"/>
      <c r="E45" s="13"/>
      <c r="F45" s="13"/>
      <c r="G45" s="13"/>
      <c r="H45" s="13"/>
      <c r="I45" s="13"/>
      <c r="J45" s="13"/>
      <c r="K45" s="13"/>
      <c r="L45" s="13"/>
    </row>
    <row r="46" spans="2:12" x14ac:dyDescent="0.2">
      <c r="B46" s="3" t="s">
        <v>43</v>
      </c>
      <c r="C46" s="15">
        <f t="shared" ref="C46:L46" si="2">SUM(C48:C66)</f>
        <v>485250</v>
      </c>
      <c r="D46" s="16">
        <f t="shared" si="2"/>
        <v>207299</v>
      </c>
      <c r="E46" s="16">
        <f t="shared" si="2"/>
        <v>132380</v>
      </c>
      <c r="F46" s="16">
        <f t="shared" si="2"/>
        <v>70313</v>
      </c>
      <c r="G46" s="16">
        <f t="shared" si="2"/>
        <v>1947</v>
      </c>
      <c r="H46" s="16">
        <f t="shared" si="2"/>
        <v>2659</v>
      </c>
      <c r="I46" s="16">
        <f t="shared" si="2"/>
        <v>8306</v>
      </c>
      <c r="J46" s="16">
        <f t="shared" si="2"/>
        <v>267257</v>
      </c>
      <c r="K46" s="16">
        <f t="shared" si="2"/>
        <v>180140</v>
      </c>
      <c r="L46" s="16">
        <f t="shared" si="2"/>
        <v>28328</v>
      </c>
    </row>
    <row r="47" spans="2:12" x14ac:dyDescent="0.2">
      <c r="C47" s="12"/>
      <c r="D47" s="13"/>
      <c r="E47" s="13"/>
      <c r="F47" s="13"/>
      <c r="G47" s="13"/>
      <c r="H47" s="13"/>
      <c r="I47" s="13"/>
      <c r="J47" s="13"/>
      <c r="K47" s="13"/>
      <c r="L47" s="13"/>
    </row>
    <row r="48" spans="2:12" x14ac:dyDescent="0.2">
      <c r="B48" s="1" t="s">
        <v>27</v>
      </c>
      <c r="C48" s="12">
        <v>29492</v>
      </c>
      <c r="D48" s="18">
        <f>SUM(E48:H48)</f>
        <v>3507</v>
      </c>
      <c r="E48" s="13">
        <v>2232</v>
      </c>
      <c r="F48" s="13">
        <v>173</v>
      </c>
      <c r="G48" s="13">
        <v>1085</v>
      </c>
      <c r="H48" s="13">
        <v>17</v>
      </c>
      <c r="I48" s="13">
        <v>571</v>
      </c>
      <c r="J48" s="13">
        <v>25297</v>
      </c>
      <c r="K48" s="13">
        <v>498</v>
      </c>
      <c r="L48" s="13">
        <v>24448</v>
      </c>
    </row>
    <row r="49" spans="2:12" x14ac:dyDescent="0.2">
      <c r="B49" s="1" t="s">
        <v>28</v>
      </c>
      <c r="C49" s="12">
        <v>28212</v>
      </c>
      <c r="D49" s="18">
        <f>SUM(E49:H49)</f>
        <v>18231</v>
      </c>
      <c r="E49" s="13">
        <v>16420</v>
      </c>
      <c r="F49" s="13">
        <v>934</v>
      </c>
      <c r="G49" s="13">
        <v>729</v>
      </c>
      <c r="H49" s="13">
        <v>148</v>
      </c>
      <c r="I49" s="13">
        <v>1752</v>
      </c>
      <c r="J49" s="13">
        <v>8031</v>
      </c>
      <c r="K49" s="13">
        <v>3646</v>
      </c>
      <c r="L49" s="13">
        <v>3547</v>
      </c>
    </row>
    <row r="50" spans="2:12" x14ac:dyDescent="0.2">
      <c r="B50" s="1" t="s">
        <v>29</v>
      </c>
      <c r="C50" s="12">
        <v>35710</v>
      </c>
      <c r="D50" s="18">
        <f>SUM(E50:H50)</f>
        <v>21246</v>
      </c>
      <c r="E50" s="13">
        <v>17872</v>
      </c>
      <c r="F50" s="13">
        <v>2859</v>
      </c>
      <c r="G50" s="13">
        <v>71</v>
      </c>
      <c r="H50" s="13">
        <v>444</v>
      </c>
      <c r="I50" s="13">
        <v>1501</v>
      </c>
      <c r="J50" s="13">
        <v>12771</v>
      </c>
      <c r="K50" s="13">
        <v>11540</v>
      </c>
      <c r="L50" s="13">
        <v>174</v>
      </c>
    </row>
    <row r="51" spans="2:12" x14ac:dyDescent="0.2">
      <c r="C51" s="7"/>
    </row>
    <row r="52" spans="2:12" x14ac:dyDescent="0.2">
      <c r="B52" s="1" t="s">
        <v>30</v>
      </c>
      <c r="C52" s="12">
        <v>33468</v>
      </c>
      <c r="D52" s="18">
        <f>SUM(E52:H52)</f>
        <v>16460</v>
      </c>
      <c r="E52" s="13">
        <v>11011</v>
      </c>
      <c r="F52" s="13">
        <v>5000</v>
      </c>
      <c r="G52" s="13">
        <v>26</v>
      </c>
      <c r="H52" s="13">
        <v>423</v>
      </c>
      <c r="I52" s="13">
        <v>1000</v>
      </c>
      <c r="J52" s="13">
        <v>15870</v>
      </c>
      <c r="K52" s="13">
        <v>14943</v>
      </c>
      <c r="L52" s="13">
        <v>69</v>
      </c>
    </row>
    <row r="53" spans="2:12" x14ac:dyDescent="0.2">
      <c r="B53" s="1" t="s">
        <v>31</v>
      </c>
      <c r="C53" s="12">
        <v>34126</v>
      </c>
      <c r="D53" s="18">
        <f>SUM(E53:H53)</f>
        <v>19345</v>
      </c>
      <c r="E53" s="13">
        <v>11215</v>
      </c>
      <c r="F53" s="13">
        <v>7830</v>
      </c>
      <c r="G53" s="13">
        <v>13</v>
      </c>
      <c r="H53" s="13">
        <v>287</v>
      </c>
      <c r="I53" s="13">
        <v>703</v>
      </c>
      <c r="J53" s="13">
        <v>13978</v>
      </c>
      <c r="K53" s="13">
        <v>13168</v>
      </c>
      <c r="L53" s="13">
        <v>23</v>
      </c>
    </row>
    <row r="54" spans="2:12" x14ac:dyDescent="0.2">
      <c r="B54" s="1" t="s">
        <v>32</v>
      </c>
      <c r="C54" s="12">
        <v>32985</v>
      </c>
      <c r="D54" s="18">
        <f>SUM(E54:H54)</f>
        <v>21618</v>
      </c>
      <c r="E54" s="13">
        <v>12562</v>
      </c>
      <c r="F54" s="13">
        <v>8878</v>
      </c>
      <c r="G54" s="13">
        <v>10</v>
      </c>
      <c r="H54" s="13">
        <v>168</v>
      </c>
      <c r="I54" s="13">
        <v>523</v>
      </c>
      <c r="J54" s="13">
        <v>10766</v>
      </c>
      <c r="K54" s="13">
        <v>10139</v>
      </c>
      <c r="L54" s="13">
        <v>14</v>
      </c>
    </row>
    <row r="55" spans="2:12" x14ac:dyDescent="0.2">
      <c r="C55" s="7"/>
    </row>
    <row r="56" spans="2:12" x14ac:dyDescent="0.2">
      <c r="B56" s="1" t="s">
        <v>33</v>
      </c>
      <c r="C56" s="12">
        <v>37230</v>
      </c>
      <c r="D56" s="18">
        <f>SUM(E56:H56)</f>
        <v>24570</v>
      </c>
      <c r="E56" s="13">
        <v>15045</v>
      </c>
      <c r="F56" s="13">
        <v>9326</v>
      </c>
      <c r="G56" s="13">
        <v>3</v>
      </c>
      <c r="H56" s="13">
        <v>196</v>
      </c>
      <c r="I56" s="13">
        <v>507</v>
      </c>
      <c r="J56" s="13">
        <v>12062</v>
      </c>
      <c r="K56" s="13">
        <v>11206</v>
      </c>
      <c r="L56" s="13">
        <v>8</v>
      </c>
    </row>
    <row r="57" spans="2:12" x14ac:dyDescent="0.2">
      <c r="B57" s="1" t="s">
        <v>34</v>
      </c>
      <c r="C57" s="12">
        <v>44841</v>
      </c>
      <c r="D57" s="18">
        <f>SUM(E57:H57)</f>
        <v>27689</v>
      </c>
      <c r="E57" s="13">
        <v>17274</v>
      </c>
      <c r="F57" s="13">
        <v>10124</v>
      </c>
      <c r="G57" s="13">
        <v>1</v>
      </c>
      <c r="H57" s="13">
        <v>290</v>
      </c>
      <c r="I57" s="13">
        <v>614</v>
      </c>
      <c r="J57" s="13">
        <v>16400</v>
      </c>
      <c r="K57" s="13">
        <v>15135</v>
      </c>
      <c r="L57" s="13">
        <v>11</v>
      </c>
    </row>
    <row r="58" spans="2:12" x14ac:dyDescent="0.2">
      <c r="B58" s="1" t="s">
        <v>35</v>
      </c>
      <c r="C58" s="12">
        <v>39441</v>
      </c>
      <c r="D58" s="18">
        <f>SUM(E58:H58)</f>
        <v>21132</v>
      </c>
      <c r="E58" s="13">
        <v>12957</v>
      </c>
      <c r="F58" s="13">
        <v>7932</v>
      </c>
      <c r="G58" s="19">
        <v>5</v>
      </c>
      <c r="H58" s="13">
        <v>238</v>
      </c>
      <c r="I58" s="13">
        <v>497</v>
      </c>
      <c r="J58" s="13">
        <v>17693</v>
      </c>
      <c r="K58" s="13">
        <v>15610</v>
      </c>
      <c r="L58" s="13">
        <v>5</v>
      </c>
    </row>
    <row r="59" spans="2:12" x14ac:dyDescent="0.2">
      <c r="C59" s="7"/>
    </row>
    <row r="60" spans="2:12" x14ac:dyDescent="0.2">
      <c r="B60" s="1" t="s">
        <v>36</v>
      </c>
      <c r="C60" s="12">
        <v>35915</v>
      </c>
      <c r="D60" s="18">
        <f>SUM(E60:H60)</f>
        <v>13210</v>
      </c>
      <c r="E60" s="13">
        <v>6949</v>
      </c>
      <c r="F60" s="13">
        <v>6086</v>
      </c>
      <c r="G60" s="13">
        <v>2</v>
      </c>
      <c r="H60" s="13">
        <v>173</v>
      </c>
      <c r="I60" s="13">
        <v>404</v>
      </c>
      <c r="J60" s="13">
        <v>22171</v>
      </c>
      <c r="K60" s="13">
        <v>18367</v>
      </c>
      <c r="L60" s="13">
        <v>10</v>
      </c>
    </row>
    <row r="61" spans="2:12" x14ac:dyDescent="0.2">
      <c r="B61" s="1" t="s">
        <v>38</v>
      </c>
      <c r="C61" s="12">
        <v>36882</v>
      </c>
      <c r="D61" s="18">
        <f>SUM(E61:H61)</f>
        <v>9577</v>
      </c>
      <c r="E61" s="13">
        <v>4440</v>
      </c>
      <c r="F61" s="13">
        <v>5013</v>
      </c>
      <c r="G61" s="13">
        <v>1</v>
      </c>
      <c r="H61" s="13">
        <v>123</v>
      </c>
      <c r="I61" s="13">
        <v>128</v>
      </c>
      <c r="J61" s="13">
        <v>26975</v>
      </c>
      <c r="K61" s="13">
        <v>20891</v>
      </c>
      <c r="L61" s="13">
        <v>3</v>
      </c>
    </row>
    <row r="62" spans="2:12" x14ac:dyDescent="0.2">
      <c r="B62" s="1" t="s">
        <v>39</v>
      </c>
      <c r="C62" s="12">
        <v>33635</v>
      </c>
      <c r="D62" s="18">
        <f>SUM(E62:H62)</f>
        <v>6221</v>
      </c>
      <c r="E62" s="13">
        <v>2655</v>
      </c>
      <c r="F62" s="13">
        <v>3497</v>
      </c>
      <c r="G62" s="19">
        <v>1</v>
      </c>
      <c r="H62" s="13">
        <v>68</v>
      </c>
      <c r="I62" s="13">
        <v>51</v>
      </c>
      <c r="J62" s="13">
        <v>27144</v>
      </c>
      <c r="K62" s="13">
        <v>19162</v>
      </c>
      <c r="L62" s="13">
        <v>4</v>
      </c>
    </row>
    <row r="63" spans="2:12" x14ac:dyDescent="0.2">
      <c r="C63" s="7"/>
    </row>
    <row r="64" spans="2:12" x14ac:dyDescent="0.2">
      <c r="B64" s="1" t="s">
        <v>40</v>
      </c>
      <c r="C64" s="12">
        <v>27158</v>
      </c>
      <c r="D64" s="18">
        <f>SUM(E64:H64)</f>
        <v>3065</v>
      </c>
      <c r="E64" s="13">
        <v>1197</v>
      </c>
      <c r="F64" s="13">
        <v>1822</v>
      </c>
      <c r="G64" s="19" t="s">
        <v>37</v>
      </c>
      <c r="H64" s="13">
        <v>46</v>
      </c>
      <c r="I64" s="13">
        <v>22</v>
      </c>
      <c r="J64" s="13">
        <v>23829</v>
      </c>
      <c r="K64" s="13">
        <v>14270</v>
      </c>
      <c r="L64" s="13">
        <v>5</v>
      </c>
    </row>
    <row r="65" spans="1:12" x14ac:dyDescent="0.2">
      <c r="B65" s="1" t="s">
        <v>41</v>
      </c>
      <c r="C65" s="12">
        <v>18515</v>
      </c>
      <c r="D65" s="18">
        <f>SUM(E65:H65)</f>
        <v>1067</v>
      </c>
      <c r="E65" s="13">
        <v>411</v>
      </c>
      <c r="F65" s="13">
        <v>633</v>
      </c>
      <c r="G65" s="19" t="s">
        <v>37</v>
      </c>
      <c r="H65" s="13">
        <v>23</v>
      </c>
      <c r="I65" s="13">
        <v>11</v>
      </c>
      <c r="J65" s="13">
        <v>17226</v>
      </c>
      <c r="K65" s="13">
        <v>7635</v>
      </c>
      <c r="L65" s="13">
        <v>2</v>
      </c>
    </row>
    <row r="66" spans="1:12" x14ac:dyDescent="0.2">
      <c r="B66" s="1" t="s">
        <v>42</v>
      </c>
      <c r="C66" s="12">
        <v>17640</v>
      </c>
      <c r="D66" s="18">
        <f>SUM(E66:H66)</f>
        <v>361</v>
      </c>
      <c r="E66" s="13">
        <v>140</v>
      </c>
      <c r="F66" s="13">
        <v>206</v>
      </c>
      <c r="G66" s="19" t="s">
        <v>37</v>
      </c>
      <c r="H66" s="13">
        <v>15</v>
      </c>
      <c r="I66" s="13">
        <v>22</v>
      </c>
      <c r="J66" s="13">
        <v>17044</v>
      </c>
      <c r="K66" s="13">
        <v>3930</v>
      </c>
      <c r="L66" s="13">
        <v>5</v>
      </c>
    </row>
    <row r="67" spans="1:12" ht="18" thickBot="1" x14ac:dyDescent="0.25">
      <c r="B67" s="4"/>
      <c r="C67" s="20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">
      <c r="C68" s="1" t="s">
        <v>44</v>
      </c>
    </row>
    <row r="69" spans="1:12" x14ac:dyDescent="0.2">
      <c r="C69" s="1" t="s">
        <v>45</v>
      </c>
    </row>
    <row r="70" spans="1:12" x14ac:dyDescent="0.2">
      <c r="A70" s="1"/>
    </row>
  </sheetData>
  <phoneticPr fontId="2"/>
  <pageMargins left="0.34" right="0.6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5.875" style="2" customWidth="1"/>
    <col min="4" max="4" width="14.625" style="2" customWidth="1"/>
    <col min="5" max="6" width="13.375" style="2"/>
    <col min="7" max="8" width="15.87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7.125" style="2" customWidth="1"/>
    <col min="259" max="259" width="15.875" style="2" customWidth="1"/>
    <col min="260" max="260" width="14.625" style="2" customWidth="1"/>
    <col min="261" max="262" width="13.375" style="2"/>
    <col min="263" max="264" width="15.87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7.125" style="2" customWidth="1"/>
    <col min="515" max="515" width="15.875" style="2" customWidth="1"/>
    <col min="516" max="516" width="14.625" style="2" customWidth="1"/>
    <col min="517" max="518" width="13.375" style="2"/>
    <col min="519" max="520" width="15.87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7.125" style="2" customWidth="1"/>
    <col min="771" max="771" width="15.875" style="2" customWidth="1"/>
    <col min="772" max="772" width="14.625" style="2" customWidth="1"/>
    <col min="773" max="774" width="13.375" style="2"/>
    <col min="775" max="776" width="15.87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7.125" style="2" customWidth="1"/>
    <col min="1027" max="1027" width="15.875" style="2" customWidth="1"/>
    <col min="1028" max="1028" width="14.625" style="2" customWidth="1"/>
    <col min="1029" max="1030" width="13.375" style="2"/>
    <col min="1031" max="1032" width="15.87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7.125" style="2" customWidth="1"/>
    <col min="1283" max="1283" width="15.875" style="2" customWidth="1"/>
    <col min="1284" max="1284" width="14.625" style="2" customWidth="1"/>
    <col min="1285" max="1286" width="13.375" style="2"/>
    <col min="1287" max="1288" width="15.87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7.125" style="2" customWidth="1"/>
    <col min="1539" max="1539" width="15.875" style="2" customWidth="1"/>
    <col min="1540" max="1540" width="14.625" style="2" customWidth="1"/>
    <col min="1541" max="1542" width="13.375" style="2"/>
    <col min="1543" max="1544" width="15.87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7.125" style="2" customWidth="1"/>
    <col min="1795" max="1795" width="15.875" style="2" customWidth="1"/>
    <col min="1796" max="1796" width="14.625" style="2" customWidth="1"/>
    <col min="1797" max="1798" width="13.375" style="2"/>
    <col min="1799" max="1800" width="15.87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7.125" style="2" customWidth="1"/>
    <col min="2051" max="2051" width="15.875" style="2" customWidth="1"/>
    <col min="2052" max="2052" width="14.625" style="2" customWidth="1"/>
    <col min="2053" max="2054" width="13.375" style="2"/>
    <col min="2055" max="2056" width="15.87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7.125" style="2" customWidth="1"/>
    <col min="2307" max="2307" width="15.875" style="2" customWidth="1"/>
    <col min="2308" max="2308" width="14.625" style="2" customWidth="1"/>
    <col min="2309" max="2310" width="13.375" style="2"/>
    <col min="2311" max="2312" width="15.87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7.125" style="2" customWidth="1"/>
    <col min="2563" max="2563" width="15.875" style="2" customWidth="1"/>
    <col min="2564" max="2564" width="14.625" style="2" customWidth="1"/>
    <col min="2565" max="2566" width="13.375" style="2"/>
    <col min="2567" max="2568" width="15.87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7.125" style="2" customWidth="1"/>
    <col min="2819" max="2819" width="15.875" style="2" customWidth="1"/>
    <col min="2820" max="2820" width="14.625" style="2" customWidth="1"/>
    <col min="2821" max="2822" width="13.375" style="2"/>
    <col min="2823" max="2824" width="15.87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7.125" style="2" customWidth="1"/>
    <col min="3075" max="3075" width="15.875" style="2" customWidth="1"/>
    <col min="3076" max="3076" width="14.625" style="2" customWidth="1"/>
    <col min="3077" max="3078" width="13.375" style="2"/>
    <col min="3079" max="3080" width="15.87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7.125" style="2" customWidth="1"/>
    <col min="3331" max="3331" width="15.875" style="2" customWidth="1"/>
    <col min="3332" max="3332" width="14.625" style="2" customWidth="1"/>
    <col min="3333" max="3334" width="13.375" style="2"/>
    <col min="3335" max="3336" width="15.87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7.125" style="2" customWidth="1"/>
    <col min="3587" max="3587" width="15.875" style="2" customWidth="1"/>
    <col min="3588" max="3588" width="14.625" style="2" customWidth="1"/>
    <col min="3589" max="3590" width="13.375" style="2"/>
    <col min="3591" max="3592" width="15.87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7.125" style="2" customWidth="1"/>
    <col min="3843" max="3843" width="15.875" style="2" customWidth="1"/>
    <col min="3844" max="3844" width="14.625" style="2" customWidth="1"/>
    <col min="3845" max="3846" width="13.375" style="2"/>
    <col min="3847" max="3848" width="15.87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7.125" style="2" customWidth="1"/>
    <col min="4099" max="4099" width="15.875" style="2" customWidth="1"/>
    <col min="4100" max="4100" width="14.625" style="2" customWidth="1"/>
    <col min="4101" max="4102" width="13.375" style="2"/>
    <col min="4103" max="4104" width="15.87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7.125" style="2" customWidth="1"/>
    <col min="4355" max="4355" width="15.875" style="2" customWidth="1"/>
    <col min="4356" max="4356" width="14.625" style="2" customWidth="1"/>
    <col min="4357" max="4358" width="13.375" style="2"/>
    <col min="4359" max="4360" width="15.87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7.125" style="2" customWidth="1"/>
    <col min="4611" max="4611" width="15.875" style="2" customWidth="1"/>
    <col min="4612" max="4612" width="14.625" style="2" customWidth="1"/>
    <col min="4613" max="4614" width="13.375" style="2"/>
    <col min="4615" max="4616" width="15.87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7.125" style="2" customWidth="1"/>
    <col min="4867" max="4867" width="15.875" style="2" customWidth="1"/>
    <col min="4868" max="4868" width="14.625" style="2" customWidth="1"/>
    <col min="4869" max="4870" width="13.375" style="2"/>
    <col min="4871" max="4872" width="15.87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7.125" style="2" customWidth="1"/>
    <col min="5123" max="5123" width="15.875" style="2" customWidth="1"/>
    <col min="5124" max="5124" width="14.625" style="2" customWidth="1"/>
    <col min="5125" max="5126" width="13.375" style="2"/>
    <col min="5127" max="5128" width="15.87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7.125" style="2" customWidth="1"/>
    <col min="5379" max="5379" width="15.875" style="2" customWidth="1"/>
    <col min="5380" max="5380" width="14.625" style="2" customWidth="1"/>
    <col min="5381" max="5382" width="13.375" style="2"/>
    <col min="5383" max="5384" width="15.87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7.125" style="2" customWidth="1"/>
    <col min="5635" max="5635" width="15.875" style="2" customWidth="1"/>
    <col min="5636" max="5636" width="14.625" style="2" customWidth="1"/>
    <col min="5637" max="5638" width="13.375" style="2"/>
    <col min="5639" max="5640" width="15.87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7.125" style="2" customWidth="1"/>
    <col min="5891" max="5891" width="15.875" style="2" customWidth="1"/>
    <col min="5892" max="5892" width="14.625" style="2" customWidth="1"/>
    <col min="5893" max="5894" width="13.375" style="2"/>
    <col min="5895" max="5896" width="15.87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7.125" style="2" customWidth="1"/>
    <col min="6147" max="6147" width="15.875" style="2" customWidth="1"/>
    <col min="6148" max="6148" width="14.625" style="2" customWidth="1"/>
    <col min="6149" max="6150" width="13.375" style="2"/>
    <col min="6151" max="6152" width="15.87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7.125" style="2" customWidth="1"/>
    <col min="6403" max="6403" width="15.875" style="2" customWidth="1"/>
    <col min="6404" max="6404" width="14.625" style="2" customWidth="1"/>
    <col min="6405" max="6406" width="13.375" style="2"/>
    <col min="6407" max="6408" width="15.87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7.125" style="2" customWidth="1"/>
    <col min="6659" max="6659" width="15.875" style="2" customWidth="1"/>
    <col min="6660" max="6660" width="14.625" style="2" customWidth="1"/>
    <col min="6661" max="6662" width="13.375" style="2"/>
    <col min="6663" max="6664" width="15.87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7.125" style="2" customWidth="1"/>
    <col min="6915" max="6915" width="15.875" style="2" customWidth="1"/>
    <col min="6916" max="6916" width="14.625" style="2" customWidth="1"/>
    <col min="6917" max="6918" width="13.375" style="2"/>
    <col min="6919" max="6920" width="15.87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7.125" style="2" customWidth="1"/>
    <col min="7171" max="7171" width="15.875" style="2" customWidth="1"/>
    <col min="7172" max="7172" width="14.625" style="2" customWidth="1"/>
    <col min="7173" max="7174" width="13.375" style="2"/>
    <col min="7175" max="7176" width="15.87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7.125" style="2" customWidth="1"/>
    <col min="7427" max="7427" width="15.875" style="2" customWidth="1"/>
    <col min="7428" max="7428" width="14.625" style="2" customWidth="1"/>
    <col min="7429" max="7430" width="13.375" style="2"/>
    <col min="7431" max="7432" width="15.87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7.125" style="2" customWidth="1"/>
    <col min="7683" max="7683" width="15.875" style="2" customWidth="1"/>
    <col min="7684" max="7684" width="14.625" style="2" customWidth="1"/>
    <col min="7685" max="7686" width="13.375" style="2"/>
    <col min="7687" max="7688" width="15.87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7.125" style="2" customWidth="1"/>
    <col min="7939" max="7939" width="15.875" style="2" customWidth="1"/>
    <col min="7940" max="7940" width="14.625" style="2" customWidth="1"/>
    <col min="7941" max="7942" width="13.375" style="2"/>
    <col min="7943" max="7944" width="15.87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7.125" style="2" customWidth="1"/>
    <col min="8195" max="8195" width="15.875" style="2" customWidth="1"/>
    <col min="8196" max="8196" width="14.625" style="2" customWidth="1"/>
    <col min="8197" max="8198" width="13.375" style="2"/>
    <col min="8199" max="8200" width="15.87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7.125" style="2" customWidth="1"/>
    <col min="8451" max="8451" width="15.875" style="2" customWidth="1"/>
    <col min="8452" max="8452" width="14.625" style="2" customWidth="1"/>
    <col min="8453" max="8454" width="13.375" style="2"/>
    <col min="8455" max="8456" width="15.87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7.125" style="2" customWidth="1"/>
    <col min="8707" max="8707" width="15.875" style="2" customWidth="1"/>
    <col min="8708" max="8708" width="14.625" style="2" customWidth="1"/>
    <col min="8709" max="8710" width="13.375" style="2"/>
    <col min="8711" max="8712" width="15.87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7.125" style="2" customWidth="1"/>
    <col min="8963" max="8963" width="15.875" style="2" customWidth="1"/>
    <col min="8964" max="8964" width="14.625" style="2" customWidth="1"/>
    <col min="8965" max="8966" width="13.375" style="2"/>
    <col min="8967" max="8968" width="15.87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7.125" style="2" customWidth="1"/>
    <col min="9219" max="9219" width="15.875" style="2" customWidth="1"/>
    <col min="9220" max="9220" width="14.625" style="2" customWidth="1"/>
    <col min="9221" max="9222" width="13.375" style="2"/>
    <col min="9223" max="9224" width="15.87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7.125" style="2" customWidth="1"/>
    <col min="9475" max="9475" width="15.875" style="2" customWidth="1"/>
    <col min="9476" max="9476" width="14.625" style="2" customWidth="1"/>
    <col min="9477" max="9478" width="13.375" style="2"/>
    <col min="9479" max="9480" width="15.87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7.125" style="2" customWidth="1"/>
    <col min="9731" max="9731" width="15.875" style="2" customWidth="1"/>
    <col min="9732" max="9732" width="14.625" style="2" customWidth="1"/>
    <col min="9733" max="9734" width="13.375" style="2"/>
    <col min="9735" max="9736" width="15.87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7.125" style="2" customWidth="1"/>
    <col min="9987" max="9987" width="15.875" style="2" customWidth="1"/>
    <col min="9988" max="9988" width="14.625" style="2" customWidth="1"/>
    <col min="9989" max="9990" width="13.375" style="2"/>
    <col min="9991" max="9992" width="15.87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5.875" style="2" customWidth="1"/>
    <col min="10244" max="10244" width="14.625" style="2" customWidth="1"/>
    <col min="10245" max="10246" width="13.375" style="2"/>
    <col min="10247" max="10248" width="15.87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5.875" style="2" customWidth="1"/>
    <col min="10500" max="10500" width="14.625" style="2" customWidth="1"/>
    <col min="10501" max="10502" width="13.375" style="2"/>
    <col min="10503" max="10504" width="15.87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5.875" style="2" customWidth="1"/>
    <col min="10756" max="10756" width="14.625" style="2" customWidth="1"/>
    <col min="10757" max="10758" width="13.375" style="2"/>
    <col min="10759" max="10760" width="15.87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5.875" style="2" customWidth="1"/>
    <col min="11012" max="11012" width="14.625" style="2" customWidth="1"/>
    <col min="11013" max="11014" width="13.375" style="2"/>
    <col min="11015" max="11016" width="15.87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5.875" style="2" customWidth="1"/>
    <col min="11268" max="11268" width="14.625" style="2" customWidth="1"/>
    <col min="11269" max="11270" width="13.375" style="2"/>
    <col min="11271" max="11272" width="15.87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5.875" style="2" customWidth="1"/>
    <col min="11524" max="11524" width="14.625" style="2" customWidth="1"/>
    <col min="11525" max="11526" width="13.375" style="2"/>
    <col min="11527" max="11528" width="15.87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5.875" style="2" customWidth="1"/>
    <col min="11780" max="11780" width="14.625" style="2" customWidth="1"/>
    <col min="11781" max="11782" width="13.375" style="2"/>
    <col min="11783" max="11784" width="15.87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5.875" style="2" customWidth="1"/>
    <col min="12036" max="12036" width="14.625" style="2" customWidth="1"/>
    <col min="12037" max="12038" width="13.375" style="2"/>
    <col min="12039" max="12040" width="15.87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5.875" style="2" customWidth="1"/>
    <col min="12292" max="12292" width="14.625" style="2" customWidth="1"/>
    <col min="12293" max="12294" width="13.375" style="2"/>
    <col min="12295" max="12296" width="15.87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5.875" style="2" customWidth="1"/>
    <col min="12548" max="12548" width="14.625" style="2" customWidth="1"/>
    <col min="12549" max="12550" width="13.375" style="2"/>
    <col min="12551" max="12552" width="15.87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5.875" style="2" customWidth="1"/>
    <col min="12804" max="12804" width="14.625" style="2" customWidth="1"/>
    <col min="12805" max="12806" width="13.375" style="2"/>
    <col min="12807" max="12808" width="15.87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5.875" style="2" customWidth="1"/>
    <col min="13060" max="13060" width="14.625" style="2" customWidth="1"/>
    <col min="13061" max="13062" width="13.375" style="2"/>
    <col min="13063" max="13064" width="15.87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5.875" style="2" customWidth="1"/>
    <col min="13316" max="13316" width="14.625" style="2" customWidth="1"/>
    <col min="13317" max="13318" width="13.375" style="2"/>
    <col min="13319" max="13320" width="15.87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5.875" style="2" customWidth="1"/>
    <col min="13572" max="13572" width="14.625" style="2" customWidth="1"/>
    <col min="13573" max="13574" width="13.375" style="2"/>
    <col min="13575" max="13576" width="15.87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5.875" style="2" customWidth="1"/>
    <col min="13828" max="13828" width="14.625" style="2" customWidth="1"/>
    <col min="13829" max="13830" width="13.375" style="2"/>
    <col min="13831" max="13832" width="15.87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5.875" style="2" customWidth="1"/>
    <col min="14084" max="14084" width="14.625" style="2" customWidth="1"/>
    <col min="14085" max="14086" width="13.375" style="2"/>
    <col min="14087" max="14088" width="15.87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5.875" style="2" customWidth="1"/>
    <col min="14340" max="14340" width="14.625" style="2" customWidth="1"/>
    <col min="14341" max="14342" width="13.375" style="2"/>
    <col min="14343" max="14344" width="15.87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5.875" style="2" customWidth="1"/>
    <col min="14596" max="14596" width="14.625" style="2" customWidth="1"/>
    <col min="14597" max="14598" width="13.375" style="2"/>
    <col min="14599" max="14600" width="15.87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5.875" style="2" customWidth="1"/>
    <col min="14852" max="14852" width="14.625" style="2" customWidth="1"/>
    <col min="14853" max="14854" width="13.375" style="2"/>
    <col min="14855" max="14856" width="15.87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5.875" style="2" customWidth="1"/>
    <col min="15108" max="15108" width="14.625" style="2" customWidth="1"/>
    <col min="15109" max="15110" width="13.375" style="2"/>
    <col min="15111" max="15112" width="15.87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5.875" style="2" customWidth="1"/>
    <col min="15364" max="15364" width="14.625" style="2" customWidth="1"/>
    <col min="15365" max="15366" width="13.375" style="2"/>
    <col min="15367" max="15368" width="15.87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5.875" style="2" customWidth="1"/>
    <col min="15620" max="15620" width="14.625" style="2" customWidth="1"/>
    <col min="15621" max="15622" width="13.375" style="2"/>
    <col min="15623" max="15624" width="15.87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5.875" style="2" customWidth="1"/>
    <col min="15876" max="15876" width="14.625" style="2" customWidth="1"/>
    <col min="15877" max="15878" width="13.375" style="2"/>
    <col min="15879" max="15880" width="15.87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5.875" style="2" customWidth="1"/>
    <col min="16132" max="16132" width="14.625" style="2" customWidth="1"/>
    <col min="16133" max="16134" width="13.375" style="2"/>
    <col min="16135" max="16136" width="15.875" style="2" customWidth="1"/>
    <col min="16137" max="16137" width="13.375" style="2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46</v>
      </c>
    </row>
    <row r="7" spans="1:10" ht="18" thickBot="1" x14ac:dyDescent="0.25">
      <c r="B7" s="4"/>
      <c r="C7" s="4"/>
      <c r="D7" s="4"/>
      <c r="E7" s="5" t="s">
        <v>47</v>
      </c>
      <c r="F7" s="4"/>
      <c r="G7" s="4"/>
      <c r="H7" s="4"/>
      <c r="I7" s="4"/>
      <c r="J7" s="21" t="s">
        <v>3</v>
      </c>
    </row>
    <row r="8" spans="1:10" x14ac:dyDescent="0.2">
      <c r="D8" s="6" t="s">
        <v>48</v>
      </c>
      <c r="E8" s="8"/>
      <c r="F8" s="8"/>
      <c r="G8" s="8"/>
      <c r="H8" s="8"/>
      <c r="I8" s="8"/>
      <c r="J8" s="8"/>
    </row>
    <row r="9" spans="1:10" x14ac:dyDescent="0.2">
      <c r="D9" s="6" t="s">
        <v>49</v>
      </c>
      <c r="E9" s="7"/>
      <c r="F9" s="7"/>
      <c r="G9" s="6" t="s">
        <v>50</v>
      </c>
      <c r="H9" s="6" t="s">
        <v>51</v>
      </c>
      <c r="I9" s="6" t="s">
        <v>52</v>
      </c>
      <c r="J9" s="6" t="s">
        <v>53</v>
      </c>
    </row>
    <row r="10" spans="1:10" x14ac:dyDescent="0.2">
      <c r="B10" s="8"/>
      <c r="C10" s="8"/>
      <c r="D10" s="9" t="s">
        <v>54</v>
      </c>
      <c r="E10" s="10" t="s">
        <v>55</v>
      </c>
      <c r="F10" s="10" t="s">
        <v>56</v>
      </c>
      <c r="G10" s="10" t="s">
        <v>57</v>
      </c>
      <c r="H10" s="10" t="s">
        <v>57</v>
      </c>
      <c r="I10" s="10" t="s">
        <v>58</v>
      </c>
      <c r="J10" s="10" t="s">
        <v>59</v>
      </c>
    </row>
    <row r="11" spans="1:10" x14ac:dyDescent="0.2">
      <c r="D11" s="7"/>
    </row>
    <row r="12" spans="1:10" x14ac:dyDescent="0.2">
      <c r="B12" s="3" t="s">
        <v>60</v>
      </c>
      <c r="C12" s="16"/>
      <c r="D12" s="15">
        <f t="shared" ref="D12:J12" si="0">SUM(D14:D30)</f>
        <v>499157</v>
      </c>
      <c r="E12" s="16">
        <f t="shared" si="0"/>
        <v>346797</v>
      </c>
      <c r="F12" s="16">
        <f t="shared" si="0"/>
        <v>21701</v>
      </c>
      <c r="G12" s="16">
        <f t="shared" si="0"/>
        <v>23213</v>
      </c>
      <c r="H12" s="16">
        <f t="shared" si="0"/>
        <v>56788</v>
      </c>
      <c r="I12" s="16">
        <f t="shared" si="0"/>
        <v>47747</v>
      </c>
      <c r="J12" s="16">
        <f t="shared" si="0"/>
        <v>2884</v>
      </c>
    </row>
    <row r="13" spans="1:10" x14ac:dyDescent="0.2">
      <c r="D13" s="7"/>
    </row>
    <row r="14" spans="1:10" x14ac:dyDescent="0.2">
      <c r="B14" s="1" t="s">
        <v>61</v>
      </c>
      <c r="D14" s="22">
        <f t="shared" ref="D14:I16" si="1">D34+D54</f>
        <v>47043</v>
      </c>
      <c r="E14" s="18">
        <f t="shared" si="1"/>
        <v>2098</v>
      </c>
      <c r="F14" s="18">
        <f t="shared" si="1"/>
        <v>90</v>
      </c>
      <c r="G14" s="18">
        <f t="shared" si="1"/>
        <v>2017</v>
      </c>
      <c r="H14" s="18">
        <f t="shared" si="1"/>
        <v>20681</v>
      </c>
      <c r="I14" s="18">
        <f t="shared" si="1"/>
        <v>22152</v>
      </c>
      <c r="J14" s="23" t="s">
        <v>62</v>
      </c>
    </row>
    <row r="15" spans="1:10" x14ac:dyDescent="0.2">
      <c r="B15" s="1" t="s">
        <v>63</v>
      </c>
      <c r="D15" s="22">
        <f t="shared" si="1"/>
        <v>1393</v>
      </c>
      <c r="E15" s="18">
        <f t="shared" si="1"/>
        <v>814</v>
      </c>
      <c r="F15" s="18">
        <f t="shared" si="1"/>
        <v>49</v>
      </c>
      <c r="G15" s="18">
        <f t="shared" si="1"/>
        <v>94</v>
      </c>
      <c r="H15" s="18">
        <f t="shared" si="1"/>
        <v>291</v>
      </c>
      <c r="I15" s="18">
        <f t="shared" si="1"/>
        <v>145</v>
      </c>
      <c r="J15" s="23" t="s">
        <v>62</v>
      </c>
    </row>
    <row r="16" spans="1:10" x14ac:dyDescent="0.2">
      <c r="B16" s="1" t="s">
        <v>64</v>
      </c>
      <c r="D16" s="22">
        <f t="shared" si="1"/>
        <v>4276</v>
      </c>
      <c r="E16" s="18">
        <f t="shared" si="1"/>
        <v>1383</v>
      </c>
      <c r="F16" s="18">
        <f t="shared" si="1"/>
        <v>62</v>
      </c>
      <c r="G16" s="18">
        <f t="shared" si="1"/>
        <v>479</v>
      </c>
      <c r="H16" s="18">
        <f t="shared" si="1"/>
        <v>1751</v>
      </c>
      <c r="I16" s="18">
        <f t="shared" si="1"/>
        <v>600</v>
      </c>
      <c r="J16" s="23" t="s">
        <v>62</v>
      </c>
    </row>
    <row r="17" spans="1:10" x14ac:dyDescent="0.2">
      <c r="D17" s="7"/>
    </row>
    <row r="18" spans="1:10" x14ac:dyDescent="0.2">
      <c r="A18" s="16"/>
      <c r="B18" s="1" t="s">
        <v>65</v>
      </c>
      <c r="D18" s="22">
        <f t="shared" ref="D18:I20" si="2">D38+D58</f>
        <v>175</v>
      </c>
      <c r="E18" s="18">
        <f t="shared" si="2"/>
        <v>147</v>
      </c>
      <c r="F18" s="18">
        <f t="shared" si="2"/>
        <v>20</v>
      </c>
      <c r="G18" s="18">
        <f t="shared" si="2"/>
        <v>3</v>
      </c>
      <c r="H18" s="18">
        <f t="shared" si="2"/>
        <v>4</v>
      </c>
      <c r="I18" s="18">
        <f t="shared" si="2"/>
        <v>1</v>
      </c>
      <c r="J18" s="23" t="s">
        <v>62</v>
      </c>
    </row>
    <row r="19" spans="1:10" x14ac:dyDescent="0.2">
      <c r="B19" s="1" t="s">
        <v>66</v>
      </c>
      <c r="D19" s="22">
        <f t="shared" si="2"/>
        <v>48940</v>
      </c>
      <c r="E19" s="18">
        <f t="shared" si="2"/>
        <v>31392</v>
      </c>
      <c r="F19" s="18">
        <f t="shared" si="2"/>
        <v>4263</v>
      </c>
      <c r="G19" s="18">
        <f t="shared" si="2"/>
        <v>4504</v>
      </c>
      <c r="H19" s="18">
        <f t="shared" si="2"/>
        <v>5938</v>
      </c>
      <c r="I19" s="18">
        <f t="shared" si="2"/>
        <v>2841</v>
      </c>
      <c r="J19" s="23" t="s">
        <v>62</v>
      </c>
    </row>
    <row r="20" spans="1:10" x14ac:dyDescent="0.2">
      <c r="A20" s="16"/>
      <c r="B20" s="1" t="s">
        <v>67</v>
      </c>
      <c r="C20" s="16"/>
      <c r="D20" s="22">
        <f t="shared" si="2"/>
        <v>82891</v>
      </c>
      <c r="E20" s="18">
        <f t="shared" si="2"/>
        <v>66787</v>
      </c>
      <c r="F20" s="18">
        <f t="shared" si="2"/>
        <v>4662</v>
      </c>
      <c r="G20" s="18">
        <f t="shared" si="2"/>
        <v>2487</v>
      </c>
      <c r="H20" s="18">
        <f t="shared" si="2"/>
        <v>3031</v>
      </c>
      <c r="I20" s="18">
        <f t="shared" si="2"/>
        <v>3726</v>
      </c>
      <c r="J20" s="18">
        <f>J40+J60</f>
        <v>2196</v>
      </c>
    </row>
    <row r="21" spans="1:10" x14ac:dyDescent="0.2">
      <c r="D21" s="7"/>
    </row>
    <row r="22" spans="1:10" x14ac:dyDescent="0.2">
      <c r="B22" s="1" t="s">
        <v>68</v>
      </c>
      <c r="D22" s="22">
        <f t="shared" ref="D22:I25" si="3">D42+D62</f>
        <v>3964</v>
      </c>
      <c r="E22" s="18">
        <f t="shared" si="3"/>
        <v>3949</v>
      </c>
      <c r="F22" s="18">
        <f t="shared" si="3"/>
        <v>15</v>
      </c>
      <c r="G22" s="23" t="s">
        <v>69</v>
      </c>
      <c r="H22" s="23" t="s">
        <v>69</v>
      </c>
      <c r="I22" s="23" t="s">
        <v>70</v>
      </c>
      <c r="J22" s="23" t="s">
        <v>62</v>
      </c>
    </row>
    <row r="23" spans="1:10" x14ac:dyDescent="0.2">
      <c r="B23" s="1" t="s">
        <v>71</v>
      </c>
      <c r="D23" s="22">
        <f t="shared" si="3"/>
        <v>28534</v>
      </c>
      <c r="E23" s="18">
        <f t="shared" si="3"/>
        <v>25855</v>
      </c>
      <c r="F23" s="18">
        <f t="shared" si="3"/>
        <v>1100</v>
      </c>
      <c r="G23" s="18">
        <f t="shared" si="3"/>
        <v>375</v>
      </c>
      <c r="H23" s="18">
        <f t="shared" si="3"/>
        <v>914</v>
      </c>
      <c r="I23" s="18">
        <f t="shared" si="3"/>
        <v>289</v>
      </c>
      <c r="J23" s="23" t="s">
        <v>62</v>
      </c>
    </row>
    <row r="24" spans="1:10" x14ac:dyDescent="0.2">
      <c r="B24" s="1" t="s">
        <v>72</v>
      </c>
      <c r="D24" s="22">
        <f t="shared" si="3"/>
        <v>108689</v>
      </c>
      <c r="E24" s="18">
        <f t="shared" si="3"/>
        <v>69735</v>
      </c>
      <c r="F24" s="18">
        <f t="shared" si="3"/>
        <v>6200</v>
      </c>
      <c r="G24" s="18">
        <f t="shared" si="3"/>
        <v>7674</v>
      </c>
      <c r="H24" s="18">
        <f t="shared" si="3"/>
        <v>12707</v>
      </c>
      <c r="I24" s="18">
        <f t="shared" si="3"/>
        <v>12368</v>
      </c>
      <c r="J24" s="23" t="s">
        <v>62</v>
      </c>
    </row>
    <row r="25" spans="1:10" x14ac:dyDescent="0.2">
      <c r="B25" s="1" t="s">
        <v>73</v>
      </c>
      <c r="D25" s="22">
        <f t="shared" si="3"/>
        <v>12551</v>
      </c>
      <c r="E25" s="18">
        <f t="shared" si="3"/>
        <v>11372</v>
      </c>
      <c r="F25" s="18">
        <f t="shared" si="3"/>
        <v>286</v>
      </c>
      <c r="G25" s="18">
        <f t="shared" si="3"/>
        <v>163</v>
      </c>
      <c r="H25" s="18">
        <f t="shared" si="3"/>
        <v>585</v>
      </c>
      <c r="I25" s="18">
        <f t="shared" si="3"/>
        <v>144</v>
      </c>
      <c r="J25" s="23" t="s">
        <v>62</v>
      </c>
    </row>
    <row r="26" spans="1:10" x14ac:dyDescent="0.2">
      <c r="D26" s="7"/>
    </row>
    <row r="27" spans="1:10" x14ac:dyDescent="0.2">
      <c r="B27" s="1" t="s">
        <v>74</v>
      </c>
      <c r="D27" s="22">
        <f t="shared" ref="D27:I28" si="4">D47+D67</f>
        <v>3636</v>
      </c>
      <c r="E27" s="18">
        <f t="shared" si="4"/>
        <v>1786</v>
      </c>
      <c r="F27" s="18">
        <f t="shared" si="4"/>
        <v>688</v>
      </c>
      <c r="G27" s="18">
        <f t="shared" si="4"/>
        <v>200</v>
      </c>
      <c r="H27" s="18">
        <f t="shared" si="4"/>
        <v>773</v>
      </c>
      <c r="I27" s="18">
        <f t="shared" si="4"/>
        <v>189</v>
      </c>
      <c r="J27" s="23" t="s">
        <v>62</v>
      </c>
    </row>
    <row r="28" spans="1:10" x14ac:dyDescent="0.2">
      <c r="B28" s="1" t="s">
        <v>75</v>
      </c>
      <c r="D28" s="22">
        <f t="shared" si="4"/>
        <v>132016</v>
      </c>
      <c r="E28" s="18">
        <f t="shared" si="4"/>
        <v>107143</v>
      </c>
      <c r="F28" s="18">
        <f t="shared" si="4"/>
        <v>4175</v>
      </c>
      <c r="G28" s="18">
        <f t="shared" si="4"/>
        <v>5114</v>
      </c>
      <c r="H28" s="18">
        <f t="shared" si="4"/>
        <v>9748</v>
      </c>
      <c r="I28" s="18">
        <f t="shared" si="4"/>
        <v>5145</v>
      </c>
      <c r="J28" s="18">
        <f>J48+J68</f>
        <v>688</v>
      </c>
    </row>
    <row r="29" spans="1:10" x14ac:dyDescent="0.2">
      <c r="B29" s="1" t="s">
        <v>76</v>
      </c>
      <c r="D29" s="22">
        <f>D49+D69</f>
        <v>21186</v>
      </c>
      <c r="E29" s="18">
        <f>E49+E69</f>
        <v>21186</v>
      </c>
      <c r="F29" s="23" t="s">
        <v>70</v>
      </c>
      <c r="G29" s="23" t="s">
        <v>69</v>
      </c>
      <c r="H29" s="23" t="s">
        <v>69</v>
      </c>
      <c r="I29" s="23" t="s">
        <v>70</v>
      </c>
      <c r="J29" s="23" t="s">
        <v>62</v>
      </c>
    </row>
    <row r="30" spans="1:10" x14ac:dyDescent="0.2">
      <c r="B30" s="24" t="s">
        <v>77</v>
      </c>
      <c r="C30" s="8"/>
      <c r="D30" s="25">
        <f>D50+D70</f>
        <v>3863</v>
      </c>
      <c r="E30" s="26">
        <f>E50+E70</f>
        <v>3150</v>
      </c>
      <c r="F30" s="26">
        <f>F50+F70</f>
        <v>91</v>
      </c>
      <c r="G30" s="26">
        <f>G50+G70</f>
        <v>103</v>
      </c>
      <c r="H30" s="26">
        <f>H50+H70</f>
        <v>365</v>
      </c>
      <c r="I30" s="26">
        <f>I50+I70</f>
        <v>147</v>
      </c>
      <c r="J30" s="27" t="s">
        <v>62</v>
      </c>
    </row>
    <row r="31" spans="1:10" x14ac:dyDescent="0.2">
      <c r="D31" s="7"/>
    </row>
    <row r="32" spans="1:10" x14ac:dyDescent="0.2">
      <c r="B32" s="3" t="s">
        <v>78</v>
      </c>
      <c r="C32" s="16"/>
      <c r="D32" s="15">
        <f t="shared" ref="D32:J32" si="5">SUM(D34:D50)</f>
        <v>291858</v>
      </c>
      <c r="E32" s="16">
        <f t="shared" si="5"/>
        <v>201531</v>
      </c>
      <c r="F32" s="16">
        <f t="shared" si="5"/>
        <v>16413</v>
      </c>
      <c r="G32" s="16">
        <f t="shared" si="5"/>
        <v>19511</v>
      </c>
      <c r="H32" s="16">
        <f t="shared" si="5"/>
        <v>44954</v>
      </c>
      <c r="I32" s="16">
        <f t="shared" si="5"/>
        <v>9220</v>
      </c>
      <c r="J32" s="16">
        <f t="shared" si="5"/>
        <v>222</v>
      </c>
    </row>
    <row r="33" spans="2:10" x14ac:dyDescent="0.2">
      <c r="D33" s="7"/>
    </row>
    <row r="34" spans="2:10" x14ac:dyDescent="0.2">
      <c r="B34" s="1" t="s">
        <v>61</v>
      </c>
      <c r="D34" s="12">
        <v>24333</v>
      </c>
      <c r="E34" s="13">
        <v>984</v>
      </c>
      <c r="F34" s="13">
        <v>67</v>
      </c>
      <c r="G34" s="13">
        <v>1850</v>
      </c>
      <c r="H34" s="13">
        <v>17587</v>
      </c>
      <c r="I34" s="13">
        <v>3843</v>
      </c>
      <c r="J34" s="19" t="s">
        <v>37</v>
      </c>
    </row>
    <row r="35" spans="2:10" x14ac:dyDescent="0.2">
      <c r="B35" s="1" t="s">
        <v>63</v>
      </c>
      <c r="D35" s="12">
        <v>1170</v>
      </c>
      <c r="E35" s="13">
        <v>717</v>
      </c>
      <c r="F35" s="13">
        <v>38</v>
      </c>
      <c r="G35" s="13">
        <v>93</v>
      </c>
      <c r="H35" s="13">
        <v>277</v>
      </c>
      <c r="I35" s="13">
        <v>45</v>
      </c>
      <c r="J35" s="19" t="s">
        <v>37</v>
      </c>
    </row>
    <row r="36" spans="2:10" x14ac:dyDescent="0.2">
      <c r="B36" s="1" t="s">
        <v>64</v>
      </c>
      <c r="D36" s="12">
        <v>3645</v>
      </c>
      <c r="E36" s="13">
        <v>1152</v>
      </c>
      <c r="F36" s="13">
        <v>54</v>
      </c>
      <c r="G36" s="13">
        <v>474</v>
      </c>
      <c r="H36" s="13">
        <v>1737</v>
      </c>
      <c r="I36" s="13">
        <v>227</v>
      </c>
      <c r="J36" s="19" t="s">
        <v>37</v>
      </c>
    </row>
    <row r="37" spans="2:10" x14ac:dyDescent="0.2">
      <c r="D37" s="12"/>
      <c r="E37" s="13"/>
      <c r="F37" s="13"/>
      <c r="G37" s="13"/>
      <c r="H37" s="13"/>
      <c r="I37" s="13"/>
      <c r="J37" s="13"/>
    </row>
    <row r="38" spans="2:10" x14ac:dyDescent="0.2">
      <c r="B38" s="1" t="s">
        <v>65</v>
      </c>
      <c r="D38" s="12">
        <v>156</v>
      </c>
      <c r="E38" s="13">
        <v>132</v>
      </c>
      <c r="F38" s="13">
        <v>17</v>
      </c>
      <c r="G38" s="13">
        <v>3</v>
      </c>
      <c r="H38" s="13">
        <v>4</v>
      </c>
      <c r="I38" s="19" t="s">
        <v>37</v>
      </c>
      <c r="J38" s="19" t="s">
        <v>37</v>
      </c>
    </row>
    <row r="39" spans="2:10" x14ac:dyDescent="0.2">
      <c r="B39" s="1" t="s">
        <v>66</v>
      </c>
      <c r="D39" s="12">
        <v>42603</v>
      </c>
      <c r="E39" s="13">
        <v>27707</v>
      </c>
      <c r="F39" s="13">
        <v>3343</v>
      </c>
      <c r="G39" s="13">
        <v>4452</v>
      </c>
      <c r="H39" s="13">
        <v>5898</v>
      </c>
      <c r="I39" s="13">
        <v>1202</v>
      </c>
      <c r="J39" s="19" t="s">
        <v>37</v>
      </c>
    </row>
    <row r="40" spans="2:10" x14ac:dyDescent="0.2">
      <c r="B40" s="1" t="s">
        <v>67</v>
      </c>
      <c r="D40" s="12">
        <v>54489</v>
      </c>
      <c r="E40" s="13">
        <v>44903</v>
      </c>
      <c r="F40" s="13">
        <v>3600</v>
      </c>
      <c r="G40" s="13">
        <v>2292</v>
      </c>
      <c r="H40" s="13">
        <v>2789</v>
      </c>
      <c r="I40" s="13">
        <v>741</v>
      </c>
      <c r="J40" s="13">
        <v>163</v>
      </c>
    </row>
    <row r="41" spans="2:10" x14ac:dyDescent="0.2">
      <c r="D41" s="12"/>
      <c r="E41" s="13"/>
      <c r="F41" s="13"/>
      <c r="G41" s="13"/>
      <c r="H41" s="13"/>
      <c r="I41" s="13"/>
      <c r="J41" s="13"/>
    </row>
    <row r="42" spans="2:10" x14ac:dyDescent="0.2">
      <c r="B42" s="1" t="s">
        <v>68</v>
      </c>
      <c r="D42" s="12">
        <v>3533</v>
      </c>
      <c r="E42" s="13">
        <v>3518</v>
      </c>
      <c r="F42" s="13">
        <v>15</v>
      </c>
      <c r="G42" s="19" t="s">
        <v>37</v>
      </c>
      <c r="H42" s="19" t="s">
        <v>37</v>
      </c>
      <c r="I42" s="19" t="s">
        <v>37</v>
      </c>
      <c r="J42" s="19" t="s">
        <v>37</v>
      </c>
    </row>
    <row r="43" spans="2:10" x14ac:dyDescent="0.2">
      <c r="B43" s="1" t="s">
        <v>71</v>
      </c>
      <c r="D43" s="12">
        <v>23946</v>
      </c>
      <c r="E43" s="13">
        <v>21734</v>
      </c>
      <c r="F43" s="13">
        <v>914</v>
      </c>
      <c r="G43" s="13">
        <v>343</v>
      </c>
      <c r="H43" s="13">
        <v>876</v>
      </c>
      <c r="I43" s="13">
        <v>79</v>
      </c>
      <c r="J43" s="19" t="s">
        <v>37</v>
      </c>
    </row>
    <row r="44" spans="2:10" x14ac:dyDescent="0.2">
      <c r="B44" s="1" t="s">
        <v>72</v>
      </c>
      <c r="D44" s="12">
        <v>51353</v>
      </c>
      <c r="E44" s="13">
        <v>30889</v>
      </c>
      <c r="F44" s="13">
        <v>4485</v>
      </c>
      <c r="G44" s="13">
        <v>5515</v>
      </c>
      <c r="H44" s="13">
        <v>8317</v>
      </c>
      <c r="I44" s="13">
        <v>2147</v>
      </c>
      <c r="J44" s="19" t="s">
        <v>37</v>
      </c>
    </row>
    <row r="45" spans="2:10" x14ac:dyDescent="0.2">
      <c r="B45" s="1" t="s">
        <v>73</v>
      </c>
      <c r="D45" s="12">
        <v>6067</v>
      </c>
      <c r="E45" s="13">
        <v>5235</v>
      </c>
      <c r="F45" s="13">
        <v>234</v>
      </c>
      <c r="G45" s="13">
        <v>134</v>
      </c>
      <c r="H45" s="13">
        <v>433</v>
      </c>
      <c r="I45" s="13">
        <v>30</v>
      </c>
      <c r="J45" s="19" t="s">
        <v>37</v>
      </c>
    </row>
    <row r="46" spans="2:10" x14ac:dyDescent="0.2">
      <c r="D46" s="12"/>
      <c r="E46" s="13"/>
      <c r="F46" s="13"/>
      <c r="G46" s="13"/>
      <c r="H46" s="13"/>
      <c r="I46" s="13"/>
      <c r="J46" s="13"/>
    </row>
    <row r="47" spans="2:10" x14ac:dyDescent="0.2">
      <c r="B47" s="1" t="s">
        <v>74</v>
      </c>
      <c r="D47" s="12">
        <v>2384</v>
      </c>
      <c r="E47" s="13">
        <v>1112</v>
      </c>
      <c r="F47" s="13">
        <v>486</v>
      </c>
      <c r="G47" s="13">
        <v>157</v>
      </c>
      <c r="H47" s="13">
        <v>606</v>
      </c>
      <c r="I47" s="13">
        <v>23</v>
      </c>
      <c r="J47" s="19" t="s">
        <v>37</v>
      </c>
    </row>
    <row r="48" spans="2:10" x14ac:dyDescent="0.2">
      <c r="B48" s="1" t="s">
        <v>75</v>
      </c>
      <c r="D48" s="12">
        <v>60054</v>
      </c>
      <c r="E48" s="13">
        <v>45764</v>
      </c>
      <c r="F48" s="13">
        <v>3101</v>
      </c>
      <c r="G48" s="13">
        <v>4113</v>
      </c>
      <c r="H48" s="13">
        <v>6171</v>
      </c>
      <c r="I48" s="13">
        <v>846</v>
      </c>
      <c r="J48" s="13">
        <v>59</v>
      </c>
    </row>
    <row r="49" spans="2:10" x14ac:dyDescent="0.2">
      <c r="B49" s="1" t="s">
        <v>76</v>
      </c>
      <c r="D49" s="12">
        <v>16005</v>
      </c>
      <c r="E49" s="13">
        <v>16005</v>
      </c>
      <c r="F49" s="19" t="s">
        <v>37</v>
      </c>
      <c r="G49" s="19" t="s">
        <v>37</v>
      </c>
      <c r="H49" s="19" t="s">
        <v>37</v>
      </c>
      <c r="I49" s="19" t="s">
        <v>37</v>
      </c>
      <c r="J49" s="19" t="s">
        <v>37</v>
      </c>
    </row>
    <row r="50" spans="2:10" x14ac:dyDescent="0.2">
      <c r="B50" s="24" t="s">
        <v>77</v>
      </c>
      <c r="C50" s="8"/>
      <c r="D50" s="28">
        <v>2120</v>
      </c>
      <c r="E50" s="29">
        <v>1679</v>
      </c>
      <c r="F50" s="29">
        <v>59</v>
      </c>
      <c r="G50" s="29">
        <v>85</v>
      </c>
      <c r="H50" s="29">
        <v>259</v>
      </c>
      <c r="I50" s="29">
        <v>37</v>
      </c>
      <c r="J50" s="30" t="s">
        <v>37</v>
      </c>
    </row>
    <row r="51" spans="2:10" x14ac:dyDescent="0.2">
      <c r="D51" s="12"/>
      <c r="E51" s="13"/>
      <c r="F51" s="13"/>
      <c r="G51" s="13"/>
      <c r="H51" s="13"/>
      <c r="I51" s="13"/>
      <c r="J51" s="13"/>
    </row>
    <row r="52" spans="2:10" x14ac:dyDescent="0.2">
      <c r="B52" s="3" t="s">
        <v>79</v>
      </c>
      <c r="C52" s="16"/>
      <c r="D52" s="15">
        <f t="shared" ref="D52:J52" si="6">SUM(D54:D70)</f>
        <v>207299</v>
      </c>
      <c r="E52" s="16">
        <f t="shared" si="6"/>
        <v>145266</v>
      </c>
      <c r="F52" s="16">
        <f t="shared" si="6"/>
        <v>5288</v>
      </c>
      <c r="G52" s="16">
        <f t="shared" si="6"/>
        <v>3702</v>
      </c>
      <c r="H52" s="16">
        <f t="shared" si="6"/>
        <v>11834</v>
      </c>
      <c r="I52" s="16">
        <f t="shared" si="6"/>
        <v>38527</v>
      </c>
      <c r="J52" s="16">
        <f t="shared" si="6"/>
        <v>2662</v>
      </c>
    </row>
    <row r="53" spans="2:10" x14ac:dyDescent="0.2">
      <c r="D53" s="12"/>
      <c r="E53" s="13"/>
      <c r="F53" s="13"/>
      <c r="G53" s="13"/>
      <c r="H53" s="13"/>
      <c r="I53" s="13"/>
      <c r="J53" s="13"/>
    </row>
    <row r="54" spans="2:10" x14ac:dyDescent="0.2">
      <c r="B54" s="1" t="s">
        <v>61</v>
      </c>
      <c r="D54" s="12">
        <v>22710</v>
      </c>
      <c r="E54" s="13">
        <v>1114</v>
      </c>
      <c r="F54" s="13">
        <v>23</v>
      </c>
      <c r="G54" s="13">
        <v>167</v>
      </c>
      <c r="H54" s="13">
        <v>3094</v>
      </c>
      <c r="I54" s="13">
        <v>18309</v>
      </c>
      <c r="J54" s="19" t="s">
        <v>37</v>
      </c>
    </row>
    <row r="55" spans="2:10" x14ac:dyDescent="0.2">
      <c r="B55" s="1" t="s">
        <v>63</v>
      </c>
      <c r="D55" s="12">
        <v>223</v>
      </c>
      <c r="E55" s="13">
        <v>97</v>
      </c>
      <c r="F55" s="13">
        <v>11</v>
      </c>
      <c r="G55" s="13">
        <v>1</v>
      </c>
      <c r="H55" s="13">
        <v>14</v>
      </c>
      <c r="I55" s="13">
        <v>100</v>
      </c>
      <c r="J55" s="19" t="s">
        <v>37</v>
      </c>
    </row>
    <row r="56" spans="2:10" x14ac:dyDescent="0.2">
      <c r="B56" s="1" t="s">
        <v>64</v>
      </c>
      <c r="D56" s="12">
        <v>631</v>
      </c>
      <c r="E56" s="13">
        <v>231</v>
      </c>
      <c r="F56" s="13">
        <v>8</v>
      </c>
      <c r="G56" s="13">
        <v>5</v>
      </c>
      <c r="H56" s="13">
        <v>14</v>
      </c>
      <c r="I56" s="13">
        <v>373</v>
      </c>
      <c r="J56" s="19" t="s">
        <v>37</v>
      </c>
    </row>
    <row r="57" spans="2:10" x14ac:dyDescent="0.2">
      <c r="D57" s="12"/>
      <c r="E57" s="13"/>
      <c r="F57" s="13"/>
      <c r="G57" s="13"/>
      <c r="H57" s="13"/>
      <c r="I57" s="13"/>
      <c r="J57" s="13"/>
    </row>
    <row r="58" spans="2:10" x14ac:dyDescent="0.2">
      <c r="B58" s="1" t="s">
        <v>65</v>
      </c>
      <c r="D58" s="12">
        <v>19</v>
      </c>
      <c r="E58" s="13">
        <v>15</v>
      </c>
      <c r="F58" s="13">
        <v>3</v>
      </c>
      <c r="G58" s="19" t="s">
        <v>37</v>
      </c>
      <c r="H58" s="19" t="s">
        <v>37</v>
      </c>
      <c r="I58" s="13">
        <v>1</v>
      </c>
      <c r="J58" s="19" t="s">
        <v>37</v>
      </c>
    </row>
    <row r="59" spans="2:10" x14ac:dyDescent="0.2">
      <c r="B59" s="1" t="s">
        <v>66</v>
      </c>
      <c r="D59" s="12">
        <v>6337</v>
      </c>
      <c r="E59" s="13">
        <v>3685</v>
      </c>
      <c r="F59" s="13">
        <v>920</v>
      </c>
      <c r="G59" s="13">
        <v>52</v>
      </c>
      <c r="H59" s="13">
        <v>40</v>
      </c>
      <c r="I59" s="13">
        <v>1639</v>
      </c>
      <c r="J59" s="19" t="s">
        <v>37</v>
      </c>
    </row>
    <row r="60" spans="2:10" x14ac:dyDescent="0.2">
      <c r="B60" s="1" t="s">
        <v>67</v>
      </c>
      <c r="D60" s="12">
        <v>28402</v>
      </c>
      <c r="E60" s="13">
        <v>21884</v>
      </c>
      <c r="F60" s="13">
        <v>1062</v>
      </c>
      <c r="G60" s="13">
        <v>195</v>
      </c>
      <c r="H60" s="13">
        <v>242</v>
      </c>
      <c r="I60" s="13">
        <v>2985</v>
      </c>
      <c r="J60" s="13">
        <v>2033</v>
      </c>
    </row>
    <row r="61" spans="2:10" x14ac:dyDescent="0.2">
      <c r="D61" s="12"/>
      <c r="E61" s="13"/>
      <c r="F61" s="13"/>
      <c r="G61" s="13"/>
      <c r="H61" s="13"/>
      <c r="I61" s="13"/>
      <c r="J61" s="13"/>
    </row>
    <row r="62" spans="2:10" x14ac:dyDescent="0.2">
      <c r="B62" s="1" t="s">
        <v>68</v>
      </c>
      <c r="D62" s="12">
        <v>431</v>
      </c>
      <c r="E62" s="13">
        <v>431</v>
      </c>
      <c r="F62" s="19" t="s">
        <v>37</v>
      </c>
      <c r="G62" s="19" t="s">
        <v>37</v>
      </c>
      <c r="H62" s="19" t="s">
        <v>37</v>
      </c>
      <c r="I62" s="19" t="s">
        <v>37</v>
      </c>
      <c r="J62" s="19" t="s">
        <v>37</v>
      </c>
    </row>
    <row r="63" spans="2:10" x14ac:dyDescent="0.2">
      <c r="B63" s="1" t="s">
        <v>71</v>
      </c>
      <c r="D63" s="12">
        <v>4588</v>
      </c>
      <c r="E63" s="13">
        <v>4121</v>
      </c>
      <c r="F63" s="13">
        <v>186</v>
      </c>
      <c r="G63" s="13">
        <v>32</v>
      </c>
      <c r="H63" s="13">
        <v>38</v>
      </c>
      <c r="I63" s="13">
        <v>210</v>
      </c>
      <c r="J63" s="19" t="s">
        <v>37</v>
      </c>
    </row>
    <row r="64" spans="2:10" x14ac:dyDescent="0.2">
      <c r="B64" s="1" t="s">
        <v>72</v>
      </c>
      <c r="D64" s="12">
        <v>57336</v>
      </c>
      <c r="E64" s="13">
        <v>38846</v>
      </c>
      <c r="F64" s="13">
        <v>1715</v>
      </c>
      <c r="G64" s="13">
        <v>2159</v>
      </c>
      <c r="H64" s="13">
        <v>4390</v>
      </c>
      <c r="I64" s="13">
        <v>10221</v>
      </c>
      <c r="J64" s="19" t="s">
        <v>37</v>
      </c>
    </row>
    <row r="65" spans="1:10" x14ac:dyDescent="0.2">
      <c r="B65" s="1" t="s">
        <v>73</v>
      </c>
      <c r="D65" s="12">
        <v>6484</v>
      </c>
      <c r="E65" s="13">
        <v>6137</v>
      </c>
      <c r="F65" s="13">
        <v>52</v>
      </c>
      <c r="G65" s="13">
        <v>29</v>
      </c>
      <c r="H65" s="13">
        <v>152</v>
      </c>
      <c r="I65" s="13">
        <v>114</v>
      </c>
      <c r="J65" s="19" t="s">
        <v>37</v>
      </c>
    </row>
    <row r="66" spans="1:10" x14ac:dyDescent="0.2">
      <c r="D66" s="12"/>
      <c r="E66" s="13"/>
      <c r="F66" s="13"/>
      <c r="G66" s="13"/>
      <c r="H66" s="13"/>
      <c r="I66" s="13"/>
      <c r="J66" s="13"/>
    </row>
    <row r="67" spans="1:10" x14ac:dyDescent="0.2">
      <c r="B67" s="1" t="s">
        <v>74</v>
      </c>
      <c r="D67" s="12">
        <v>1252</v>
      </c>
      <c r="E67" s="13">
        <v>674</v>
      </c>
      <c r="F67" s="13">
        <v>202</v>
      </c>
      <c r="G67" s="13">
        <v>43</v>
      </c>
      <c r="H67" s="13">
        <v>167</v>
      </c>
      <c r="I67" s="13">
        <v>166</v>
      </c>
      <c r="J67" s="19" t="s">
        <v>37</v>
      </c>
    </row>
    <row r="68" spans="1:10" x14ac:dyDescent="0.2">
      <c r="B68" s="1" t="s">
        <v>75</v>
      </c>
      <c r="D68" s="12">
        <v>71962</v>
      </c>
      <c r="E68" s="13">
        <v>61379</v>
      </c>
      <c r="F68" s="13">
        <v>1074</v>
      </c>
      <c r="G68" s="13">
        <v>1001</v>
      </c>
      <c r="H68" s="13">
        <v>3577</v>
      </c>
      <c r="I68" s="13">
        <v>4299</v>
      </c>
      <c r="J68" s="13">
        <v>629</v>
      </c>
    </row>
    <row r="69" spans="1:10" x14ac:dyDescent="0.2">
      <c r="B69" s="1" t="s">
        <v>76</v>
      </c>
      <c r="D69" s="12">
        <v>5181</v>
      </c>
      <c r="E69" s="13">
        <v>5181</v>
      </c>
      <c r="F69" s="19" t="s">
        <v>37</v>
      </c>
      <c r="G69" s="19" t="s">
        <v>37</v>
      </c>
      <c r="H69" s="19" t="s">
        <v>37</v>
      </c>
      <c r="I69" s="19" t="s">
        <v>37</v>
      </c>
      <c r="J69" s="19" t="s">
        <v>37</v>
      </c>
    </row>
    <row r="70" spans="1:10" x14ac:dyDescent="0.2">
      <c r="B70" s="1" t="s">
        <v>77</v>
      </c>
      <c r="D70" s="12">
        <v>1743</v>
      </c>
      <c r="E70" s="13">
        <v>1471</v>
      </c>
      <c r="F70" s="13">
        <v>32</v>
      </c>
      <c r="G70" s="13">
        <v>18</v>
      </c>
      <c r="H70" s="13">
        <v>106</v>
      </c>
      <c r="I70" s="13">
        <v>110</v>
      </c>
      <c r="J70" s="19" t="s">
        <v>37</v>
      </c>
    </row>
    <row r="71" spans="1:10" ht="18" thickBot="1" x14ac:dyDescent="0.25">
      <c r="B71" s="4"/>
      <c r="C71" s="4"/>
      <c r="D71" s="31"/>
      <c r="E71" s="32"/>
      <c r="F71" s="32"/>
      <c r="G71" s="32"/>
      <c r="H71" s="32"/>
      <c r="I71" s="32"/>
      <c r="J71" s="32"/>
    </row>
    <row r="72" spans="1:10" x14ac:dyDescent="0.2">
      <c r="D72" s="1" t="s">
        <v>45</v>
      </c>
      <c r="H72" s="1" t="s">
        <v>80</v>
      </c>
    </row>
    <row r="73" spans="1:10" x14ac:dyDescent="0.2">
      <c r="A73" s="1"/>
    </row>
  </sheetData>
  <phoneticPr fontId="2"/>
  <pageMargins left="0.34" right="0.69" top="0.49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3" width="14.625" style="2" customWidth="1"/>
    <col min="4" max="7" width="13.375" style="2" customWidth="1"/>
    <col min="8" max="8" width="12.125" style="2"/>
    <col min="9" max="9" width="13.375" style="2" customWidth="1"/>
    <col min="10" max="256" width="12.125" style="2"/>
    <col min="257" max="257" width="13.375" style="2" customWidth="1"/>
    <col min="258" max="259" width="14.625" style="2" customWidth="1"/>
    <col min="260" max="263" width="13.375" style="2" customWidth="1"/>
    <col min="264" max="264" width="12.125" style="2"/>
    <col min="265" max="265" width="13.375" style="2" customWidth="1"/>
    <col min="266" max="512" width="12.125" style="2"/>
    <col min="513" max="513" width="13.375" style="2" customWidth="1"/>
    <col min="514" max="515" width="14.625" style="2" customWidth="1"/>
    <col min="516" max="519" width="13.375" style="2" customWidth="1"/>
    <col min="520" max="520" width="12.125" style="2"/>
    <col min="521" max="521" width="13.375" style="2" customWidth="1"/>
    <col min="522" max="768" width="12.125" style="2"/>
    <col min="769" max="769" width="13.375" style="2" customWidth="1"/>
    <col min="770" max="771" width="14.625" style="2" customWidth="1"/>
    <col min="772" max="775" width="13.375" style="2" customWidth="1"/>
    <col min="776" max="776" width="12.125" style="2"/>
    <col min="777" max="777" width="13.375" style="2" customWidth="1"/>
    <col min="778" max="1024" width="12.125" style="2"/>
    <col min="1025" max="1025" width="13.375" style="2" customWidth="1"/>
    <col min="1026" max="1027" width="14.625" style="2" customWidth="1"/>
    <col min="1028" max="1031" width="13.375" style="2" customWidth="1"/>
    <col min="1032" max="1032" width="12.125" style="2"/>
    <col min="1033" max="1033" width="13.375" style="2" customWidth="1"/>
    <col min="1034" max="1280" width="12.125" style="2"/>
    <col min="1281" max="1281" width="13.375" style="2" customWidth="1"/>
    <col min="1282" max="1283" width="14.625" style="2" customWidth="1"/>
    <col min="1284" max="1287" width="13.375" style="2" customWidth="1"/>
    <col min="1288" max="1288" width="12.125" style="2"/>
    <col min="1289" max="1289" width="13.375" style="2" customWidth="1"/>
    <col min="1290" max="1536" width="12.125" style="2"/>
    <col min="1537" max="1537" width="13.375" style="2" customWidth="1"/>
    <col min="1538" max="1539" width="14.625" style="2" customWidth="1"/>
    <col min="1540" max="1543" width="13.375" style="2" customWidth="1"/>
    <col min="1544" max="1544" width="12.125" style="2"/>
    <col min="1545" max="1545" width="13.375" style="2" customWidth="1"/>
    <col min="1546" max="1792" width="12.125" style="2"/>
    <col min="1793" max="1793" width="13.375" style="2" customWidth="1"/>
    <col min="1794" max="1795" width="14.625" style="2" customWidth="1"/>
    <col min="1796" max="1799" width="13.375" style="2" customWidth="1"/>
    <col min="1800" max="1800" width="12.125" style="2"/>
    <col min="1801" max="1801" width="13.375" style="2" customWidth="1"/>
    <col min="1802" max="2048" width="12.125" style="2"/>
    <col min="2049" max="2049" width="13.375" style="2" customWidth="1"/>
    <col min="2050" max="2051" width="14.625" style="2" customWidth="1"/>
    <col min="2052" max="2055" width="13.375" style="2" customWidth="1"/>
    <col min="2056" max="2056" width="12.125" style="2"/>
    <col min="2057" max="2057" width="13.375" style="2" customWidth="1"/>
    <col min="2058" max="2304" width="12.125" style="2"/>
    <col min="2305" max="2305" width="13.375" style="2" customWidth="1"/>
    <col min="2306" max="2307" width="14.625" style="2" customWidth="1"/>
    <col min="2308" max="2311" width="13.375" style="2" customWidth="1"/>
    <col min="2312" max="2312" width="12.125" style="2"/>
    <col min="2313" max="2313" width="13.375" style="2" customWidth="1"/>
    <col min="2314" max="2560" width="12.125" style="2"/>
    <col min="2561" max="2561" width="13.375" style="2" customWidth="1"/>
    <col min="2562" max="2563" width="14.625" style="2" customWidth="1"/>
    <col min="2564" max="2567" width="13.375" style="2" customWidth="1"/>
    <col min="2568" max="2568" width="12.125" style="2"/>
    <col min="2569" max="2569" width="13.375" style="2" customWidth="1"/>
    <col min="2570" max="2816" width="12.125" style="2"/>
    <col min="2817" max="2817" width="13.375" style="2" customWidth="1"/>
    <col min="2818" max="2819" width="14.625" style="2" customWidth="1"/>
    <col min="2820" max="2823" width="13.375" style="2" customWidth="1"/>
    <col min="2824" max="2824" width="12.125" style="2"/>
    <col min="2825" max="2825" width="13.375" style="2" customWidth="1"/>
    <col min="2826" max="3072" width="12.125" style="2"/>
    <col min="3073" max="3073" width="13.375" style="2" customWidth="1"/>
    <col min="3074" max="3075" width="14.625" style="2" customWidth="1"/>
    <col min="3076" max="3079" width="13.375" style="2" customWidth="1"/>
    <col min="3080" max="3080" width="12.125" style="2"/>
    <col min="3081" max="3081" width="13.375" style="2" customWidth="1"/>
    <col min="3082" max="3328" width="12.125" style="2"/>
    <col min="3329" max="3329" width="13.375" style="2" customWidth="1"/>
    <col min="3330" max="3331" width="14.625" style="2" customWidth="1"/>
    <col min="3332" max="3335" width="13.375" style="2" customWidth="1"/>
    <col min="3336" max="3336" width="12.125" style="2"/>
    <col min="3337" max="3337" width="13.375" style="2" customWidth="1"/>
    <col min="3338" max="3584" width="12.125" style="2"/>
    <col min="3585" max="3585" width="13.375" style="2" customWidth="1"/>
    <col min="3586" max="3587" width="14.625" style="2" customWidth="1"/>
    <col min="3588" max="3591" width="13.375" style="2" customWidth="1"/>
    <col min="3592" max="3592" width="12.125" style="2"/>
    <col min="3593" max="3593" width="13.375" style="2" customWidth="1"/>
    <col min="3594" max="3840" width="12.125" style="2"/>
    <col min="3841" max="3841" width="13.375" style="2" customWidth="1"/>
    <col min="3842" max="3843" width="14.625" style="2" customWidth="1"/>
    <col min="3844" max="3847" width="13.375" style="2" customWidth="1"/>
    <col min="3848" max="3848" width="12.125" style="2"/>
    <col min="3849" max="3849" width="13.375" style="2" customWidth="1"/>
    <col min="3850" max="4096" width="12.125" style="2"/>
    <col min="4097" max="4097" width="13.375" style="2" customWidth="1"/>
    <col min="4098" max="4099" width="14.625" style="2" customWidth="1"/>
    <col min="4100" max="4103" width="13.375" style="2" customWidth="1"/>
    <col min="4104" max="4104" width="12.125" style="2"/>
    <col min="4105" max="4105" width="13.375" style="2" customWidth="1"/>
    <col min="4106" max="4352" width="12.125" style="2"/>
    <col min="4353" max="4353" width="13.375" style="2" customWidth="1"/>
    <col min="4354" max="4355" width="14.625" style="2" customWidth="1"/>
    <col min="4356" max="4359" width="13.375" style="2" customWidth="1"/>
    <col min="4360" max="4360" width="12.125" style="2"/>
    <col min="4361" max="4361" width="13.375" style="2" customWidth="1"/>
    <col min="4362" max="4608" width="12.125" style="2"/>
    <col min="4609" max="4609" width="13.375" style="2" customWidth="1"/>
    <col min="4610" max="4611" width="14.625" style="2" customWidth="1"/>
    <col min="4612" max="4615" width="13.375" style="2" customWidth="1"/>
    <col min="4616" max="4616" width="12.125" style="2"/>
    <col min="4617" max="4617" width="13.375" style="2" customWidth="1"/>
    <col min="4618" max="4864" width="12.125" style="2"/>
    <col min="4865" max="4865" width="13.375" style="2" customWidth="1"/>
    <col min="4866" max="4867" width="14.625" style="2" customWidth="1"/>
    <col min="4868" max="4871" width="13.375" style="2" customWidth="1"/>
    <col min="4872" max="4872" width="12.125" style="2"/>
    <col min="4873" max="4873" width="13.375" style="2" customWidth="1"/>
    <col min="4874" max="5120" width="12.125" style="2"/>
    <col min="5121" max="5121" width="13.375" style="2" customWidth="1"/>
    <col min="5122" max="5123" width="14.625" style="2" customWidth="1"/>
    <col min="5124" max="5127" width="13.375" style="2" customWidth="1"/>
    <col min="5128" max="5128" width="12.125" style="2"/>
    <col min="5129" max="5129" width="13.375" style="2" customWidth="1"/>
    <col min="5130" max="5376" width="12.125" style="2"/>
    <col min="5377" max="5377" width="13.375" style="2" customWidth="1"/>
    <col min="5378" max="5379" width="14.625" style="2" customWidth="1"/>
    <col min="5380" max="5383" width="13.375" style="2" customWidth="1"/>
    <col min="5384" max="5384" width="12.125" style="2"/>
    <col min="5385" max="5385" width="13.375" style="2" customWidth="1"/>
    <col min="5386" max="5632" width="12.125" style="2"/>
    <col min="5633" max="5633" width="13.375" style="2" customWidth="1"/>
    <col min="5634" max="5635" width="14.625" style="2" customWidth="1"/>
    <col min="5636" max="5639" width="13.375" style="2" customWidth="1"/>
    <col min="5640" max="5640" width="12.125" style="2"/>
    <col min="5641" max="5641" width="13.375" style="2" customWidth="1"/>
    <col min="5642" max="5888" width="12.125" style="2"/>
    <col min="5889" max="5889" width="13.375" style="2" customWidth="1"/>
    <col min="5890" max="5891" width="14.625" style="2" customWidth="1"/>
    <col min="5892" max="5895" width="13.375" style="2" customWidth="1"/>
    <col min="5896" max="5896" width="12.125" style="2"/>
    <col min="5897" max="5897" width="13.375" style="2" customWidth="1"/>
    <col min="5898" max="6144" width="12.125" style="2"/>
    <col min="6145" max="6145" width="13.375" style="2" customWidth="1"/>
    <col min="6146" max="6147" width="14.625" style="2" customWidth="1"/>
    <col min="6148" max="6151" width="13.375" style="2" customWidth="1"/>
    <col min="6152" max="6152" width="12.125" style="2"/>
    <col min="6153" max="6153" width="13.375" style="2" customWidth="1"/>
    <col min="6154" max="6400" width="12.125" style="2"/>
    <col min="6401" max="6401" width="13.375" style="2" customWidth="1"/>
    <col min="6402" max="6403" width="14.625" style="2" customWidth="1"/>
    <col min="6404" max="6407" width="13.375" style="2" customWidth="1"/>
    <col min="6408" max="6408" width="12.125" style="2"/>
    <col min="6409" max="6409" width="13.375" style="2" customWidth="1"/>
    <col min="6410" max="6656" width="12.125" style="2"/>
    <col min="6657" max="6657" width="13.375" style="2" customWidth="1"/>
    <col min="6658" max="6659" width="14.625" style="2" customWidth="1"/>
    <col min="6660" max="6663" width="13.375" style="2" customWidth="1"/>
    <col min="6664" max="6664" width="12.125" style="2"/>
    <col min="6665" max="6665" width="13.375" style="2" customWidth="1"/>
    <col min="6666" max="6912" width="12.125" style="2"/>
    <col min="6913" max="6913" width="13.375" style="2" customWidth="1"/>
    <col min="6914" max="6915" width="14.625" style="2" customWidth="1"/>
    <col min="6916" max="6919" width="13.375" style="2" customWidth="1"/>
    <col min="6920" max="6920" width="12.125" style="2"/>
    <col min="6921" max="6921" width="13.375" style="2" customWidth="1"/>
    <col min="6922" max="7168" width="12.125" style="2"/>
    <col min="7169" max="7169" width="13.375" style="2" customWidth="1"/>
    <col min="7170" max="7171" width="14.625" style="2" customWidth="1"/>
    <col min="7172" max="7175" width="13.375" style="2" customWidth="1"/>
    <col min="7176" max="7176" width="12.125" style="2"/>
    <col min="7177" max="7177" width="13.375" style="2" customWidth="1"/>
    <col min="7178" max="7424" width="12.125" style="2"/>
    <col min="7425" max="7425" width="13.375" style="2" customWidth="1"/>
    <col min="7426" max="7427" width="14.625" style="2" customWidth="1"/>
    <col min="7428" max="7431" width="13.375" style="2" customWidth="1"/>
    <col min="7432" max="7432" width="12.125" style="2"/>
    <col min="7433" max="7433" width="13.375" style="2" customWidth="1"/>
    <col min="7434" max="7680" width="12.125" style="2"/>
    <col min="7681" max="7681" width="13.375" style="2" customWidth="1"/>
    <col min="7682" max="7683" width="14.625" style="2" customWidth="1"/>
    <col min="7684" max="7687" width="13.375" style="2" customWidth="1"/>
    <col min="7688" max="7688" width="12.125" style="2"/>
    <col min="7689" max="7689" width="13.375" style="2" customWidth="1"/>
    <col min="7690" max="7936" width="12.125" style="2"/>
    <col min="7937" max="7937" width="13.375" style="2" customWidth="1"/>
    <col min="7938" max="7939" width="14.625" style="2" customWidth="1"/>
    <col min="7940" max="7943" width="13.375" style="2" customWidth="1"/>
    <col min="7944" max="7944" width="12.125" style="2"/>
    <col min="7945" max="7945" width="13.375" style="2" customWidth="1"/>
    <col min="7946" max="8192" width="12.125" style="2"/>
    <col min="8193" max="8193" width="13.375" style="2" customWidth="1"/>
    <col min="8194" max="8195" width="14.625" style="2" customWidth="1"/>
    <col min="8196" max="8199" width="13.375" style="2" customWidth="1"/>
    <col min="8200" max="8200" width="12.125" style="2"/>
    <col min="8201" max="8201" width="13.375" style="2" customWidth="1"/>
    <col min="8202" max="8448" width="12.125" style="2"/>
    <col min="8449" max="8449" width="13.375" style="2" customWidth="1"/>
    <col min="8450" max="8451" width="14.625" style="2" customWidth="1"/>
    <col min="8452" max="8455" width="13.375" style="2" customWidth="1"/>
    <col min="8456" max="8456" width="12.125" style="2"/>
    <col min="8457" max="8457" width="13.375" style="2" customWidth="1"/>
    <col min="8458" max="8704" width="12.125" style="2"/>
    <col min="8705" max="8705" width="13.375" style="2" customWidth="1"/>
    <col min="8706" max="8707" width="14.625" style="2" customWidth="1"/>
    <col min="8708" max="8711" width="13.375" style="2" customWidth="1"/>
    <col min="8712" max="8712" width="12.125" style="2"/>
    <col min="8713" max="8713" width="13.375" style="2" customWidth="1"/>
    <col min="8714" max="8960" width="12.125" style="2"/>
    <col min="8961" max="8961" width="13.375" style="2" customWidth="1"/>
    <col min="8962" max="8963" width="14.625" style="2" customWidth="1"/>
    <col min="8964" max="8967" width="13.375" style="2" customWidth="1"/>
    <col min="8968" max="8968" width="12.125" style="2"/>
    <col min="8969" max="8969" width="13.375" style="2" customWidth="1"/>
    <col min="8970" max="9216" width="12.125" style="2"/>
    <col min="9217" max="9217" width="13.375" style="2" customWidth="1"/>
    <col min="9218" max="9219" width="14.625" style="2" customWidth="1"/>
    <col min="9220" max="9223" width="13.375" style="2" customWidth="1"/>
    <col min="9224" max="9224" width="12.125" style="2"/>
    <col min="9225" max="9225" width="13.375" style="2" customWidth="1"/>
    <col min="9226" max="9472" width="12.125" style="2"/>
    <col min="9473" max="9473" width="13.375" style="2" customWidth="1"/>
    <col min="9474" max="9475" width="14.625" style="2" customWidth="1"/>
    <col min="9476" max="9479" width="13.375" style="2" customWidth="1"/>
    <col min="9480" max="9480" width="12.125" style="2"/>
    <col min="9481" max="9481" width="13.375" style="2" customWidth="1"/>
    <col min="9482" max="9728" width="12.125" style="2"/>
    <col min="9729" max="9729" width="13.375" style="2" customWidth="1"/>
    <col min="9730" max="9731" width="14.625" style="2" customWidth="1"/>
    <col min="9732" max="9735" width="13.375" style="2" customWidth="1"/>
    <col min="9736" max="9736" width="12.125" style="2"/>
    <col min="9737" max="9737" width="13.375" style="2" customWidth="1"/>
    <col min="9738" max="9984" width="12.125" style="2"/>
    <col min="9985" max="9985" width="13.375" style="2" customWidth="1"/>
    <col min="9986" max="9987" width="14.625" style="2" customWidth="1"/>
    <col min="9988" max="9991" width="13.375" style="2" customWidth="1"/>
    <col min="9992" max="9992" width="12.125" style="2"/>
    <col min="9993" max="9993" width="13.375" style="2" customWidth="1"/>
    <col min="9994" max="10240" width="12.125" style="2"/>
    <col min="10241" max="10241" width="13.375" style="2" customWidth="1"/>
    <col min="10242" max="10243" width="14.625" style="2" customWidth="1"/>
    <col min="10244" max="10247" width="13.375" style="2" customWidth="1"/>
    <col min="10248" max="10248" width="12.125" style="2"/>
    <col min="10249" max="10249" width="13.375" style="2" customWidth="1"/>
    <col min="10250" max="10496" width="12.125" style="2"/>
    <col min="10497" max="10497" width="13.375" style="2" customWidth="1"/>
    <col min="10498" max="10499" width="14.625" style="2" customWidth="1"/>
    <col min="10500" max="10503" width="13.375" style="2" customWidth="1"/>
    <col min="10504" max="10504" width="12.125" style="2"/>
    <col min="10505" max="10505" width="13.375" style="2" customWidth="1"/>
    <col min="10506" max="10752" width="12.125" style="2"/>
    <col min="10753" max="10753" width="13.375" style="2" customWidth="1"/>
    <col min="10754" max="10755" width="14.625" style="2" customWidth="1"/>
    <col min="10756" max="10759" width="13.375" style="2" customWidth="1"/>
    <col min="10760" max="10760" width="12.125" style="2"/>
    <col min="10761" max="10761" width="13.375" style="2" customWidth="1"/>
    <col min="10762" max="11008" width="12.125" style="2"/>
    <col min="11009" max="11009" width="13.375" style="2" customWidth="1"/>
    <col min="11010" max="11011" width="14.625" style="2" customWidth="1"/>
    <col min="11012" max="11015" width="13.375" style="2" customWidth="1"/>
    <col min="11016" max="11016" width="12.125" style="2"/>
    <col min="11017" max="11017" width="13.375" style="2" customWidth="1"/>
    <col min="11018" max="11264" width="12.125" style="2"/>
    <col min="11265" max="11265" width="13.375" style="2" customWidth="1"/>
    <col min="11266" max="11267" width="14.625" style="2" customWidth="1"/>
    <col min="11268" max="11271" width="13.375" style="2" customWidth="1"/>
    <col min="11272" max="11272" width="12.125" style="2"/>
    <col min="11273" max="11273" width="13.375" style="2" customWidth="1"/>
    <col min="11274" max="11520" width="12.125" style="2"/>
    <col min="11521" max="11521" width="13.375" style="2" customWidth="1"/>
    <col min="11522" max="11523" width="14.625" style="2" customWidth="1"/>
    <col min="11524" max="11527" width="13.375" style="2" customWidth="1"/>
    <col min="11528" max="11528" width="12.125" style="2"/>
    <col min="11529" max="11529" width="13.375" style="2" customWidth="1"/>
    <col min="11530" max="11776" width="12.125" style="2"/>
    <col min="11777" max="11777" width="13.375" style="2" customWidth="1"/>
    <col min="11778" max="11779" width="14.625" style="2" customWidth="1"/>
    <col min="11780" max="11783" width="13.375" style="2" customWidth="1"/>
    <col min="11784" max="11784" width="12.125" style="2"/>
    <col min="11785" max="11785" width="13.375" style="2" customWidth="1"/>
    <col min="11786" max="12032" width="12.125" style="2"/>
    <col min="12033" max="12033" width="13.375" style="2" customWidth="1"/>
    <col min="12034" max="12035" width="14.625" style="2" customWidth="1"/>
    <col min="12036" max="12039" width="13.375" style="2" customWidth="1"/>
    <col min="12040" max="12040" width="12.125" style="2"/>
    <col min="12041" max="12041" width="13.375" style="2" customWidth="1"/>
    <col min="12042" max="12288" width="12.125" style="2"/>
    <col min="12289" max="12289" width="13.375" style="2" customWidth="1"/>
    <col min="12290" max="12291" width="14.625" style="2" customWidth="1"/>
    <col min="12292" max="12295" width="13.375" style="2" customWidth="1"/>
    <col min="12296" max="12296" width="12.125" style="2"/>
    <col min="12297" max="12297" width="13.375" style="2" customWidth="1"/>
    <col min="12298" max="12544" width="12.125" style="2"/>
    <col min="12545" max="12545" width="13.375" style="2" customWidth="1"/>
    <col min="12546" max="12547" width="14.625" style="2" customWidth="1"/>
    <col min="12548" max="12551" width="13.375" style="2" customWidth="1"/>
    <col min="12552" max="12552" width="12.125" style="2"/>
    <col min="12553" max="12553" width="13.375" style="2" customWidth="1"/>
    <col min="12554" max="12800" width="12.125" style="2"/>
    <col min="12801" max="12801" width="13.375" style="2" customWidth="1"/>
    <col min="12802" max="12803" width="14.625" style="2" customWidth="1"/>
    <col min="12804" max="12807" width="13.375" style="2" customWidth="1"/>
    <col min="12808" max="12808" width="12.125" style="2"/>
    <col min="12809" max="12809" width="13.375" style="2" customWidth="1"/>
    <col min="12810" max="13056" width="12.125" style="2"/>
    <col min="13057" max="13057" width="13.375" style="2" customWidth="1"/>
    <col min="13058" max="13059" width="14.625" style="2" customWidth="1"/>
    <col min="13060" max="13063" width="13.375" style="2" customWidth="1"/>
    <col min="13064" max="13064" width="12.125" style="2"/>
    <col min="13065" max="13065" width="13.375" style="2" customWidth="1"/>
    <col min="13066" max="13312" width="12.125" style="2"/>
    <col min="13313" max="13313" width="13.375" style="2" customWidth="1"/>
    <col min="13314" max="13315" width="14.625" style="2" customWidth="1"/>
    <col min="13316" max="13319" width="13.375" style="2" customWidth="1"/>
    <col min="13320" max="13320" width="12.125" style="2"/>
    <col min="13321" max="13321" width="13.375" style="2" customWidth="1"/>
    <col min="13322" max="13568" width="12.125" style="2"/>
    <col min="13569" max="13569" width="13.375" style="2" customWidth="1"/>
    <col min="13570" max="13571" width="14.625" style="2" customWidth="1"/>
    <col min="13572" max="13575" width="13.375" style="2" customWidth="1"/>
    <col min="13576" max="13576" width="12.125" style="2"/>
    <col min="13577" max="13577" width="13.375" style="2" customWidth="1"/>
    <col min="13578" max="13824" width="12.125" style="2"/>
    <col min="13825" max="13825" width="13.375" style="2" customWidth="1"/>
    <col min="13826" max="13827" width="14.625" style="2" customWidth="1"/>
    <col min="13828" max="13831" width="13.375" style="2" customWidth="1"/>
    <col min="13832" max="13832" width="12.125" style="2"/>
    <col min="13833" max="13833" width="13.375" style="2" customWidth="1"/>
    <col min="13834" max="14080" width="12.125" style="2"/>
    <col min="14081" max="14081" width="13.375" style="2" customWidth="1"/>
    <col min="14082" max="14083" width="14.625" style="2" customWidth="1"/>
    <col min="14084" max="14087" width="13.375" style="2" customWidth="1"/>
    <col min="14088" max="14088" width="12.125" style="2"/>
    <col min="14089" max="14089" width="13.375" style="2" customWidth="1"/>
    <col min="14090" max="14336" width="12.125" style="2"/>
    <col min="14337" max="14337" width="13.375" style="2" customWidth="1"/>
    <col min="14338" max="14339" width="14.625" style="2" customWidth="1"/>
    <col min="14340" max="14343" width="13.375" style="2" customWidth="1"/>
    <col min="14344" max="14344" width="12.125" style="2"/>
    <col min="14345" max="14345" width="13.375" style="2" customWidth="1"/>
    <col min="14346" max="14592" width="12.125" style="2"/>
    <col min="14593" max="14593" width="13.375" style="2" customWidth="1"/>
    <col min="14594" max="14595" width="14.625" style="2" customWidth="1"/>
    <col min="14596" max="14599" width="13.375" style="2" customWidth="1"/>
    <col min="14600" max="14600" width="12.125" style="2"/>
    <col min="14601" max="14601" width="13.375" style="2" customWidth="1"/>
    <col min="14602" max="14848" width="12.125" style="2"/>
    <col min="14849" max="14849" width="13.375" style="2" customWidth="1"/>
    <col min="14850" max="14851" width="14.625" style="2" customWidth="1"/>
    <col min="14852" max="14855" width="13.375" style="2" customWidth="1"/>
    <col min="14856" max="14856" width="12.125" style="2"/>
    <col min="14857" max="14857" width="13.375" style="2" customWidth="1"/>
    <col min="14858" max="15104" width="12.125" style="2"/>
    <col min="15105" max="15105" width="13.375" style="2" customWidth="1"/>
    <col min="15106" max="15107" width="14.625" style="2" customWidth="1"/>
    <col min="15108" max="15111" width="13.375" style="2" customWidth="1"/>
    <col min="15112" max="15112" width="12.125" style="2"/>
    <col min="15113" max="15113" width="13.375" style="2" customWidth="1"/>
    <col min="15114" max="15360" width="12.125" style="2"/>
    <col min="15361" max="15361" width="13.375" style="2" customWidth="1"/>
    <col min="15362" max="15363" width="14.625" style="2" customWidth="1"/>
    <col min="15364" max="15367" width="13.375" style="2" customWidth="1"/>
    <col min="15368" max="15368" width="12.125" style="2"/>
    <col min="15369" max="15369" width="13.375" style="2" customWidth="1"/>
    <col min="15370" max="15616" width="12.125" style="2"/>
    <col min="15617" max="15617" width="13.375" style="2" customWidth="1"/>
    <col min="15618" max="15619" width="14.625" style="2" customWidth="1"/>
    <col min="15620" max="15623" width="13.375" style="2" customWidth="1"/>
    <col min="15624" max="15624" width="12.125" style="2"/>
    <col min="15625" max="15625" width="13.375" style="2" customWidth="1"/>
    <col min="15626" max="15872" width="12.125" style="2"/>
    <col min="15873" max="15873" width="13.375" style="2" customWidth="1"/>
    <col min="15874" max="15875" width="14.625" style="2" customWidth="1"/>
    <col min="15876" max="15879" width="13.375" style="2" customWidth="1"/>
    <col min="15880" max="15880" width="12.125" style="2"/>
    <col min="15881" max="15881" width="13.375" style="2" customWidth="1"/>
    <col min="15882" max="16128" width="12.125" style="2"/>
    <col min="16129" max="16129" width="13.375" style="2" customWidth="1"/>
    <col min="16130" max="16131" width="14.625" style="2" customWidth="1"/>
    <col min="16132" max="16135" width="13.375" style="2" customWidth="1"/>
    <col min="16136" max="16136" width="12.125" style="2"/>
    <col min="16137" max="16137" width="13.375" style="2" customWidth="1"/>
    <col min="16138" max="16384" width="12.125" style="2"/>
  </cols>
  <sheetData>
    <row r="1" spans="1:11" x14ac:dyDescent="0.2">
      <c r="A1" s="1"/>
    </row>
    <row r="6" spans="1:11" x14ac:dyDescent="0.2">
      <c r="E6" s="3" t="s">
        <v>81</v>
      </c>
    </row>
    <row r="7" spans="1:11" ht="18" thickBot="1" x14ac:dyDescent="0.25">
      <c r="B7" s="4"/>
      <c r="C7" s="4"/>
      <c r="D7" s="4"/>
      <c r="E7" s="4"/>
      <c r="F7" s="5" t="s">
        <v>82</v>
      </c>
      <c r="G7" s="4"/>
      <c r="H7" s="4"/>
      <c r="I7" s="4"/>
      <c r="J7" s="4"/>
      <c r="K7" s="21" t="s">
        <v>3</v>
      </c>
    </row>
    <row r="8" spans="1:11" x14ac:dyDescent="0.2">
      <c r="C8" s="7"/>
      <c r="D8" s="8"/>
      <c r="E8" s="8"/>
      <c r="F8" s="7"/>
      <c r="G8" s="8"/>
      <c r="H8" s="8"/>
      <c r="I8" s="7"/>
      <c r="J8" s="8"/>
      <c r="K8" s="8"/>
    </row>
    <row r="9" spans="1:11" x14ac:dyDescent="0.2">
      <c r="C9" s="6" t="s">
        <v>5</v>
      </c>
      <c r="D9" s="7"/>
      <c r="E9" s="7"/>
      <c r="F9" s="6" t="s">
        <v>54</v>
      </c>
      <c r="G9" s="7"/>
      <c r="H9" s="7"/>
      <c r="I9" s="6" t="s">
        <v>83</v>
      </c>
      <c r="J9" s="7"/>
      <c r="K9" s="7"/>
    </row>
    <row r="10" spans="1:11" x14ac:dyDescent="0.2">
      <c r="B10" s="8"/>
      <c r="C10" s="10" t="s">
        <v>11</v>
      </c>
      <c r="D10" s="9" t="s">
        <v>84</v>
      </c>
      <c r="E10" s="9" t="s">
        <v>85</v>
      </c>
      <c r="F10" s="17"/>
      <c r="G10" s="9" t="s">
        <v>84</v>
      </c>
      <c r="H10" s="9" t="s">
        <v>86</v>
      </c>
      <c r="I10" s="10" t="s">
        <v>87</v>
      </c>
      <c r="J10" s="9" t="s">
        <v>84</v>
      </c>
      <c r="K10" s="9" t="s">
        <v>86</v>
      </c>
    </row>
    <row r="11" spans="1:11" x14ac:dyDescent="0.2">
      <c r="C11" s="7"/>
    </row>
    <row r="12" spans="1:11" x14ac:dyDescent="0.2">
      <c r="B12" s="14" t="s">
        <v>88</v>
      </c>
      <c r="C12" s="15">
        <f t="shared" ref="C12:K12" si="0">SUM(C14:C70)</f>
        <v>910128</v>
      </c>
      <c r="D12" s="16">
        <f t="shared" si="0"/>
        <v>424878</v>
      </c>
      <c r="E12" s="16">
        <f t="shared" si="0"/>
        <v>485250</v>
      </c>
      <c r="F12" s="16">
        <f t="shared" si="0"/>
        <v>499157</v>
      </c>
      <c r="G12" s="16">
        <f t="shared" si="0"/>
        <v>291858</v>
      </c>
      <c r="H12" s="16">
        <f t="shared" si="0"/>
        <v>207299</v>
      </c>
      <c r="I12" s="16">
        <f t="shared" si="0"/>
        <v>26005</v>
      </c>
      <c r="J12" s="16">
        <f t="shared" si="0"/>
        <v>17699</v>
      </c>
      <c r="K12" s="16">
        <f t="shared" si="0"/>
        <v>8306</v>
      </c>
    </row>
    <row r="13" spans="1:11" x14ac:dyDescent="0.2">
      <c r="C13" s="7"/>
    </row>
    <row r="14" spans="1:11" x14ac:dyDescent="0.2">
      <c r="B14" s="1" t="s">
        <v>89</v>
      </c>
      <c r="C14" s="22">
        <f t="shared" ref="C14:C20" si="1">D14+E14</f>
        <v>330707</v>
      </c>
      <c r="D14" s="13">
        <v>154501</v>
      </c>
      <c r="E14" s="13">
        <v>176206</v>
      </c>
      <c r="F14" s="18">
        <f t="shared" ref="F14:F20" si="2">G14+H14</f>
        <v>176586</v>
      </c>
      <c r="G14" s="13">
        <v>105427</v>
      </c>
      <c r="H14" s="13">
        <v>71159</v>
      </c>
      <c r="I14" s="18">
        <f t="shared" ref="I14:I20" si="3">J14+K14</f>
        <v>10668</v>
      </c>
      <c r="J14" s="13">
        <v>7169</v>
      </c>
      <c r="K14" s="13">
        <v>3499</v>
      </c>
    </row>
    <row r="15" spans="1:11" x14ac:dyDescent="0.2">
      <c r="B15" s="1" t="s">
        <v>90</v>
      </c>
      <c r="C15" s="22">
        <f t="shared" si="1"/>
        <v>39475</v>
      </c>
      <c r="D15" s="13">
        <v>18140</v>
      </c>
      <c r="E15" s="13">
        <v>21335</v>
      </c>
      <c r="F15" s="18">
        <f t="shared" si="2"/>
        <v>20950</v>
      </c>
      <c r="G15" s="13">
        <v>12105</v>
      </c>
      <c r="H15" s="13">
        <v>8845</v>
      </c>
      <c r="I15" s="18">
        <f t="shared" si="3"/>
        <v>1105</v>
      </c>
      <c r="J15" s="13">
        <v>768</v>
      </c>
      <c r="K15" s="13">
        <v>337</v>
      </c>
    </row>
    <row r="16" spans="1:11" x14ac:dyDescent="0.2">
      <c r="B16" s="1" t="s">
        <v>91</v>
      </c>
      <c r="C16" s="22">
        <f t="shared" si="1"/>
        <v>45565</v>
      </c>
      <c r="D16" s="13">
        <v>21393</v>
      </c>
      <c r="E16" s="13">
        <v>24172</v>
      </c>
      <c r="F16" s="18">
        <f t="shared" si="2"/>
        <v>25046</v>
      </c>
      <c r="G16" s="13">
        <v>15073</v>
      </c>
      <c r="H16" s="13">
        <v>9973</v>
      </c>
      <c r="I16" s="18">
        <f t="shared" si="3"/>
        <v>1091</v>
      </c>
      <c r="J16" s="13">
        <v>717</v>
      </c>
      <c r="K16" s="13">
        <v>374</v>
      </c>
    </row>
    <row r="17" spans="2:11" x14ac:dyDescent="0.2">
      <c r="B17" s="1" t="s">
        <v>92</v>
      </c>
      <c r="C17" s="22">
        <f t="shared" si="1"/>
        <v>28324</v>
      </c>
      <c r="D17" s="13">
        <v>13132</v>
      </c>
      <c r="E17" s="13">
        <v>15192</v>
      </c>
      <c r="F17" s="18">
        <f t="shared" si="2"/>
        <v>15958</v>
      </c>
      <c r="G17" s="13">
        <v>9315</v>
      </c>
      <c r="H17" s="13">
        <v>6643</v>
      </c>
      <c r="I17" s="18">
        <f t="shared" si="3"/>
        <v>702</v>
      </c>
      <c r="J17" s="13">
        <v>490</v>
      </c>
      <c r="K17" s="13">
        <v>212</v>
      </c>
    </row>
    <row r="18" spans="2:11" x14ac:dyDescent="0.2">
      <c r="B18" s="1" t="s">
        <v>93</v>
      </c>
      <c r="C18" s="22">
        <f t="shared" si="1"/>
        <v>23768</v>
      </c>
      <c r="D18" s="13">
        <v>11340</v>
      </c>
      <c r="E18" s="13">
        <v>12428</v>
      </c>
      <c r="F18" s="18">
        <f t="shared" si="2"/>
        <v>12613</v>
      </c>
      <c r="G18" s="13">
        <v>7366</v>
      </c>
      <c r="H18" s="13">
        <v>5247</v>
      </c>
      <c r="I18" s="18">
        <f t="shared" si="3"/>
        <v>646</v>
      </c>
      <c r="J18" s="13">
        <v>453</v>
      </c>
      <c r="K18" s="13">
        <v>193</v>
      </c>
    </row>
    <row r="19" spans="2:11" x14ac:dyDescent="0.2">
      <c r="B19" s="1" t="s">
        <v>94</v>
      </c>
      <c r="C19" s="22">
        <f t="shared" si="1"/>
        <v>59001</v>
      </c>
      <c r="D19" s="13">
        <v>27475</v>
      </c>
      <c r="E19" s="13">
        <v>31526</v>
      </c>
      <c r="F19" s="18">
        <f t="shared" si="2"/>
        <v>34582</v>
      </c>
      <c r="G19" s="13">
        <v>19578</v>
      </c>
      <c r="H19" s="13">
        <v>15004</v>
      </c>
      <c r="I19" s="18">
        <f t="shared" si="3"/>
        <v>1647</v>
      </c>
      <c r="J19" s="13">
        <v>1138</v>
      </c>
      <c r="K19" s="13">
        <v>509</v>
      </c>
    </row>
    <row r="20" spans="2:11" x14ac:dyDescent="0.2">
      <c r="B20" s="1" t="s">
        <v>95</v>
      </c>
      <c r="C20" s="22">
        <f t="shared" si="1"/>
        <v>28330</v>
      </c>
      <c r="D20" s="13">
        <v>12858</v>
      </c>
      <c r="E20" s="13">
        <v>15472</v>
      </c>
      <c r="F20" s="18">
        <f t="shared" si="2"/>
        <v>14364</v>
      </c>
      <c r="G20" s="13">
        <v>8114</v>
      </c>
      <c r="H20" s="13">
        <v>6250</v>
      </c>
      <c r="I20" s="18">
        <f t="shared" si="3"/>
        <v>982</v>
      </c>
      <c r="J20" s="13">
        <v>648</v>
      </c>
      <c r="K20" s="13">
        <v>334</v>
      </c>
    </row>
    <row r="21" spans="2:11" x14ac:dyDescent="0.2">
      <c r="C21" s="7"/>
      <c r="D21" s="13"/>
      <c r="E21" s="13"/>
      <c r="G21" s="13"/>
      <c r="H21" s="13"/>
      <c r="J21" s="13"/>
      <c r="K21" s="13"/>
    </row>
    <row r="22" spans="2:11" x14ac:dyDescent="0.2">
      <c r="B22" s="1" t="s">
        <v>96</v>
      </c>
      <c r="C22" s="22">
        <f>D22+E22</f>
        <v>12804</v>
      </c>
      <c r="D22" s="13">
        <v>5939</v>
      </c>
      <c r="E22" s="13">
        <v>6865</v>
      </c>
      <c r="F22" s="18">
        <f>G22+H22</f>
        <v>7623</v>
      </c>
      <c r="G22" s="13">
        <v>4359</v>
      </c>
      <c r="H22" s="13">
        <v>3264</v>
      </c>
      <c r="I22" s="18">
        <f>J22+K22</f>
        <v>248</v>
      </c>
      <c r="J22" s="13">
        <v>180</v>
      </c>
      <c r="K22" s="13">
        <v>68</v>
      </c>
    </row>
    <row r="23" spans="2:11" x14ac:dyDescent="0.2">
      <c r="B23" s="1" t="s">
        <v>97</v>
      </c>
      <c r="C23" s="22">
        <f>D23+E23</f>
        <v>7366</v>
      </c>
      <c r="D23" s="13">
        <v>3377</v>
      </c>
      <c r="E23" s="13">
        <v>3989</v>
      </c>
      <c r="F23" s="18">
        <f>G23+H23</f>
        <v>4094</v>
      </c>
      <c r="G23" s="13">
        <v>2288</v>
      </c>
      <c r="H23" s="13">
        <v>1806</v>
      </c>
      <c r="I23" s="18">
        <f>J23+K23</f>
        <v>136</v>
      </c>
      <c r="J23" s="13">
        <v>102</v>
      </c>
      <c r="K23" s="13">
        <v>34</v>
      </c>
    </row>
    <row r="24" spans="2:11" x14ac:dyDescent="0.2">
      <c r="B24" s="1" t="s">
        <v>98</v>
      </c>
      <c r="C24" s="22">
        <f>D24+E24</f>
        <v>3652</v>
      </c>
      <c r="D24" s="13">
        <v>1670</v>
      </c>
      <c r="E24" s="13">
        <v>1982</v>
      </c>
      <c r="F24" s="18">
        <f>G24+H24</f>
        <v>2002</v>
      </c>
      <c r="G24" s="13">
        <v>1115</v>
      </c>
      <c r="H24" s="13">
        <v>887</v>
      </c>
      <c r="I24" s="18">
        <f>J24+K24</f>
        <v>50</v>
      </c>
      <c r="J24" s="13">
        <v>42</v>
      </c>
      <c r="K24" s="13">
        <v>8</v>
      </c>
    </row>
    <row r="25" spans="2:11" x14ac:dyDescent="0.2">
      <c r="C25" s="7"/>
    </row>
    <row r="26" spans="2:11" x14ac:dyDescent="0.2">
      <c r="B26" s="1" t="s">
        <v>99</v>
      </c>
      <c r="C26" s="22">
        <f t="shared" ref="C26:C31" si="4">D26+E26</f>
        <v>12895</v>
      </c>
      <c r="D26" s="13">
        <v>6093</v>
      </c>
      <c r="E26" s="13">
        <v>6802</v>
      </c>
      <c r="F26" s="18">
        <f t="shared" ref="F26:F31" si="5">G26+H26</f>
        <v>7587</v>
      </c>
      <c r="G26" s="13">
        <v>4327</v>
      </c>
      <c r="H26" s="13">
        <v>3260</v>
      </c>
      <c r="I26" s="18">
        <f t="shared" ref="I26:I31" si="6">J26+K26</f>
        <v>357</v>
      </c>
      <c r="J26" s="13">
        <v>250</v>
      </c>
      <c r="K26" s="13">
        <v>107</v>
      </c>
    </row>
    <row r="27" spans="2:11" x14ac:dyDescent="0.2">
      <c r="B27" s="1" t="s">
        <v>100</v>
      </c>
      <c r="C27" s="22">
        <f t="shared" si="4"/>
        <v>14308</v>
      </c>
      <c r="D27" s="13">
        <v>6696</v>
      </c>
      <c r="E27" s="13">
        <v>7612</v>
      </c>
      <c r="F27" s="18">
        <f t="shared" si="5"/>
        <v>8529</v>
      </c>
      <c r="G27" s="13">
        <v>4835</v>
      </c>
      <c r="H27" s="13">
        <v>3694</v>
      </c>
      <c r="I27" s="18">
        <f t="shared" si="6"/>
        <v>314</v>
      </c>
      <c r="J27" s="13">
        <v>236</v>
      </c>
      <c r="K27" s="13">
        <v>78</v>
      </c>
    </row>
    <row r="28" spans="2:11" x14ac:dyDescent="0.2">
      <c r="B28" s="1" t="s">
        <v>101</v>
      </c>
      <c r="C28" s="22">
        <f t="shared" si="4"/>
        <v>7693</v>
      </c>
      <c r="D28" s="13">
        <v>3566</v>
      </c>
      <c r="E28" s="13">
        <v>4127</v>
      </c>
      <c r="F28" s="18">
        <f t="shared" si="5"/>
        <v>4475</v>
      </c>
      <c r="G28" s="13">
        <v>2519</v>
      </c>
      <c r="H28" s="13">
        <v>1956</v>
      </c>
      <c r="I28" s="18">
        <f t="shared" si="6"/>
        <v>220</v>
      </c>
      <c r="J28" s="13">
        <v>153</v>
      </c>
      <c r="K28" s="13">
        <v>67</v>
      </c>
    </row>
    <row r="29" spans="2:11" x14ac:dyDescent="0.2">
      <c r="B29" s="1" t="s">
        <v>102</v>
      </c>
      <c r="C29" s="22">
        <f t="shared" si="4"/>
        <v>6866</v>
      </c>
      <c r="D29" s="13">
        <v>3164</v>
      </c>
      <c r="E29" s="13">
        <v>3702</v>
      </c>
      <c r="F29" s="18">
        <f t="shared" si="5"/>
        <v>4042</v>
      </c>
      <c r="G29" s="13">
        <v>2311</v>
      </c>
      <c r="H29" s="13">
        <v>1731</v>
      </c>
      <c r="I29" s="18">
        <f t="shared" si="6"/>
        <v>123</v>
      </c>
      <c r="J29" s="13">
        <v>82</v>
      </c>
      <c r="K29" s="13">
        <v>41</v>
      </c>
    </row>
    <row r="30" spans="2:11" x14ac:dyDescent="0.2">
      <c r="B30" s="1" t="s">
        <v>103</v>
      </c>
      <c r="C30" s="22">
        <f t="shared" si="4"/>
        <v>17127</v>
      </c>
      <c r="D30" s="13">
        <v>8103</v>
      </c>
      <c r="E30" s="13">
        <v>9024</v>
      </c>
      <c r="F30" s="18">
        <f t="shared" si="5"/>
        <v>10030</v>
      </c>
      <c r="G30" s="13">
        <v>5983</v>
      </c>
      <c r="H30" s="13">
        <v>4047</v>
      </c>
      <c r="I30" s="18">
        <f t="shared" si="6"/>
        <v>495</v>
      </c>
      <c r="J30" s="13">
        <v>331</v>
      </c>
      <c r="K30" s="13">
        <v>164</v>
      </c>
    </row>
    <row r="31" spans="2:11" x14ac:dyDescent="0.2">
      <c r="B31" s="1" t="s">
        <v>104</v>
      </c>
      <c r="C31" s="22">
        <f t="shared" si="4"/>
        <v>38685</v>
      </c>
      <c r="D31" s="13">
        <v>18594</v>
      </c>
      <c r="E31" s="13">
        <v>20091</v>
      </c>
      <c r="F31" s="18">
        <f t="shared" si="5"/>
        <v>22158</v>
      </c>
      <c r="G31" s="13">
        <v>13583</v>
      </c>
      <c r="H31" s="13">
        <v>8575</v>
      </c>
      <c r="I31" s="18">
        <f t="shared" si="6"/>
        <v>1337</v>
      </c>
      <c r="J31" s="13">
        <v>883</v>
      </c>
      <c r="K31" s="13">
        <v>454</v>
      </c>
    </row>
    <row r="32" spans="2:11" x14ac:dyDescent="0.2">
      <c r="C32" s="7"/>
    </row>
    <row r="33" spans="2:11" x14ac:dyDescent="0.2">
      <c r="B33" s="1" t="s">
        <v>105</v>
      </c>
      <c r="C33" s="22">
        <f>D33+E33</f>
        <v>17670</v>
      </c>
      <c r="D33" s="13">
        <v>8251</v>
      </c>
      <c r="E33" s="13">
        <v>9419</v>
      </c>
      <c r="F33" s="18">
        <f>G33+H33</f>
        <v>10358</v>
      </c>
      <c r="G33" s="13">
        <v>5864</v>
      </c>
      <c r="H33" s="13">
        <v>4494</v>
      </c>
      <c r="I33" s="18">
        <f>J33+K33</f>
        <v>423</v>
      </c>
      <c r="J33" s="13">
        <v>291</v>
      </c>
      <c r="K33" s="13">
        <v>132</v>
      </c>
    </row>
    <row r="34" spans="2:11" x14ac:dyDescent="0.2">
      <c r="B34" s="1" t="s">
        <v>106</v>
      </c>
      <c r="C34" s="22">
        <f>D34+E34</f>
        <v>13045</v>
      </c>
      <c r="D34" s="13">
        <v>6042</v>
      </c>
      <c r="E34" s="13">
        <v>7003</v>
      </c>
      <c r="F34" s="18">
        <f>G34+H34</f>
        <v>7271</v>
      </c>
      <c r="G34" s="13">
        <v>4209</v>
      </c>
      <c r="H34" s="13">
        <v>3062</v>
      </c>
      <c r="I34" s="18">
        <f>J34+K34</f>
        <v>419</v>
      </c>
      <c r="J34" s="13">
        <v>282</v>
      </c>
      <c r="K34" s="13">
        <v>137</v>
      </c>
    </row>
    <row r="35" spans="2:11" x14ac:dyDescent="0.2">
      <c r="B35" s="1" t="s">
        <v>107</v>
      </c>
      <c r="C35" s="22">
        <f>D35+E35</f>
        <v>5339</v>
      </c>
      <c r="D35" s="13">
        <v>2496</v>
      </c>
      <c r="E35" s="13">
        <v>2843</v>
      </c>
      <c r="F35" s="18">
        <f>G35+H35</f>
        <v>2903</v>
      </c>
      <c r="G35" s="13">
        <v>1714</v>
      </c>
      <c r="H35" s="13">
        <v>1189</v>
      </c>
      <c r="I35" s="18">
        <f>J35+K35</f>
        <v>136</v>
      </c>
      <c r="J35" s="13">
        <v>89</v>
      </c>
      <c r="K35" s="13">
        <v>47</v>
      </c>
    </row>
    <row r="36" spans="2:11" x14ac:dyDescent="0.2">
      <c r="B36" s="1" t="s">
        <v>108</v>
      </c>
      <c r="C36" s="22">
        <f>D36+E36</f>
        <v>4887</v>
      </c>
      <c r="D36" s="13">
        <v>2609</v>
      </c>
      <c r="E36" s="13">
        <v>2278</v>
      </c>
      <c r="F36" s="18">
        <f>G36+H36</f>
        <v>2486</v>
      </c>
      <c r="G36" s="13">
        <v>1430</v>
      </c>
      <c r="H36" s="13">
        <v>1056</v>
      </c>
      <c r="I36" s="18">
        <f>J36+K36</f>
        <v>94</v>
      </c>
      <c r="J36" s="13">
        <v>66</v>
      </c>
      <c r="K36" s="13">
        <v>28</v>
      </c>
    </row>
    <row r="37" spans="2:11" x14ac:dyDescent="0.2">
      <c r="B37" s="1" t="s">
        <v>109</v>
      </c>
      <c r="C37" s="22">
        <f>D37+E37</f>
        <v>541</v>
      </c>
      <c r="D37" s="13">
        <v>260</v>
      </c>
      <c r="E37" s="13">
        <v>281</v>
      </c>
      <c r="F37" s="18">
        <f>G37+H37</f>
        <v>283</v>
      </c>
      <c r="G37" s="13">
        <v>171</v>
      </c>
      <c r="H37" s="13">
        <v>112</v>
      </c>
      <c r="I37" s="18">
        <f>J37+K37</f>
        <v>9</v>
      </c>
      <c r="J37" s="13">
        <v>8</v>
      </c>
      <c r="K37" s="13">
        <v>1</v>
      </c>
    </row>
    <row r="38" spans="2:11" x14ac:dyDescent="0.2">
      <c r="C38" s="7"/>
    </row>
    <row r="39" spans="2:11" x14ac:dyDescent="0.2">
      <c r="B39" s="1" t="s">
        <v>110</v>
      </c>
      <c r="C39" s="22">
        <f>D39+E39</f>
        <v>13224</v>
      </c>
      <c r="D39" s="13">
        <v>6110</v>
      </c>
      <c r="E39" s="13">
        <v>7114</v>
      </c>
      <c r="F39" s="18">
        <f>G39+H39</f>
        <v>7025</v>
      </c>
      <c r="G39" s="13">
        <v>4126</v>
      </c>
      <c r="H39" s="13">
        <v>2899</v>
      </c>
      <c r="I39" s="18">
        <f>J39+K39</f>
        <v>509</v>
      </c>
      <c r="J39" s="13">
        <v>361</v>
      </c>
      <c r="K39" s="13">
        <v>148</v>
      </c>
    </row>
    <row r="40" spans="2:11" x14ac:dyDescent="0.2">
      <c r="B40" s="1" t="s">
        <v>111</v>
      </c>
      <c r="C40" s="22">
        <f>D40+E40</f>
        <v>7096</v>
      </c>
      <c r="D40" s="13">
        <v>3337</v>
      </c>
      <c r="E40" s="13">
        <v>3759</v>
      </c>
      <c r="F40" s="18">
        <f>G40+H40</f>
        <v>4031</v>
      </c>
      <c r="G40" s="13">
        <v>2313</v>
      </c>
      <c r="H40" s="13">
        <v>1718</v>
      </c>
      <c r="I40" s="18">
        <f>J40+K40</f>
        <v>244</v>
      </c>
      <c r="J40" s="13">
        <v>170</v>
      </c>
      <c r="K40" s="13">
        <v>74</v>
      </c>
    </row>
    <row r="41" spans="2:11" x14ac:dyDescent="0.2">
      <c r="B41" s="1" t="s">
        <v>112</v>
      </c>
      <c r="C41" s="22">
        <f>D41+E41</f>
        <v>12078</v>
      </c>
      <c r="D41" s="13">
        <v>5759</v>
      </c>
      <c r="E41" s="13">
        <v>6319</v>
      </c>
      <c r="F41" s="18">
        <f>G41+H41</f>
        <v>7437</v>
      </c>
      <c r="G41" s="13">
        <v>4281</v>
      </c>
      <c r="H41" s="13">
        <v>3156</v>
      </c>
      <c r="I41" s="18">
        <f>J41+K41</f>
        <v>170</v>
      </c>
      <c r="J41" s="13">
        <v>110</v>
      </c>
      <c r="K41" s="13">
        <v>60</v>
      </c>
    </row>
    <row r="42" spans="2:11" x14ac:dyDescent="0.2">
      <c r="B42" s="1" t="s">
        <v>113</v>
      </c>
      <c r="C42" s="22">
        <f>D42+E42</f>
        <v>8343</v>
      </c>
      <c r="D42" s="13">
        <v>3856</v>
      </c>
      <c r="E42" s="13">
        <v>4487</v>
      </c>
      <c r="F42" s="18">
        <f>G42+H42</f>
        <v>5168</v>
      </c>
      <c r="G42" s="13">
        <v>2894</v>
      </c>
      <c r="H42" s="13">
        <v>2274</v>
      </c>
      <c r="I42" s="18">
        <f>J42+K42</f>
        <v>153</v>
      </c>
      <c r="J42" s="13">
        <v>99</v>
      </c>
      <c r="K42" s="13">
        <v>54</v>
      </c>
    </row>
    <row r="43" spans="2:11" x14ac:dyDescent="0.2">
      <c r="B43" s="1" t="s">
        <v>114</v>
      </c>
      <c r="C43" s="22">
        <f>D43+E43</f>
        <v>4537</v>
      </c>
      <c r="D43" s="13">
        <v>2112</v>
      </c>
      <c r="E43" s="13">
        <v>2425</v>
      </c>
      <c r="F43" s="18">
        <f>G43+H43</f>
        <v>2397</v>
      </c>
      <c r="G43" s="13">
        <v>1399</v>
      </c>
      <c r="H43" s="13">
        <v>998</v>
      </c>
      <c r="I43" s="18">
        <f>J43+K43</f>
        <v>105</v>
      </c>
      <c r="J43" s="13">
        <v>70</v>
      </c>
      <c r="K43" s="13">
        <v>35</v>
      </c>
    </row>
    <row r="44" spans="2:11" x14ac:dyDescent="0.2">
      <c r="C44" s="7"/>
    </row>
    <row r="45" spans="2:11" x14ac:dyDescent="0.2">
      <c r="B45" s="1" t="s">
        <v>115</v>
      </c>
      <c r="C45" s="22">
        <f t="shared" ref="C45:C54" si="7">D45+E45</f>
        <v>7520</v>
      </c>
      <c r="D45" s="13">
        <v>3383</v>
      </c>
      <c r="E45" s="13">
        <v>4137</v>
      </c>
      <c r="F45" s="18">
        <f t="shared" ref="F45:F54" si="8">G45+H45</f>
        <v>3820</v>
      </c>
      <c r="G45" s="13">
        <v>2170</v>
      </c>
      <c r="H45" s="13">
        <v>1650</v>
      </c>
      <c r="I45" s="18">
        <f t="shared" ref="I45:I54" si="9">J45+K45</f>
        <v>187</v>
      </c>
      <c r="J45" s="13">
        <v>124</v>
      </c>
      <c r="K45" s="13">
        <v>63</v>
      </c>
    </row>
    <row r="46" spans="2:11" x14ac:dyDescent="0.2">
      <c r="B46" s="1" t="s">
        <v>116</v>
      </c>
      <c r="C46" s="22">
        <f t="shared" si="7"/>
        <v>5963</v>
      </c>
      <c r="D46" s="13">
        <v>2793</v>
      </c>
      <c r="E46" s="13">
        <v>3170</v>
      </c>
      <c r="F46" s="18">
        <f t="shared" si="8"/>
        <v>3527</v>
      </c>
      <c r="G46" s="13">
        <v>2068</v>
      </c>
      <c r="H46" s="13">
        <v>1459</v>
      </c>
      <c r="I46" s="18">
        <f t="shared" si="9"/>
        <v>81</v>
      </c>
      <c r="J46" s="13">
        <v>54</v>
      </c>
      <c r="K46" s="13">
        <v>27</v>
      </c>
    </row>
    <row r="47" spans="2:11" x14ac:dyDescent="0.2">
      <c r="B47" s="1" t="s">
        <v>117</v>
      </c>
      <c r="C47" s="22">
        <f t="shared" si="7"/>
        <v>6511</v>
      </c>
      <c r="D47" s="13">
        <v>3074</v>
      </c>
      <c r="E47" s="13">
        <v>3437</v>
      </c>
      <c r="F47" s="18">
        <f t="shared" si="8"/>
        <v>3482</v>
      </c>
      <c r="G47" s="13">
        <v>2029</v>
      </c>
      <c r="H47" s="13">
        <v>1453</v>
      </c>
      <c r="I47" s="18">
        <f t="shared" si="9"/>
        <v>145</v>
      </c>
      <c r="J47" s="13">
        <v>112</v>
      </c>
      <c r="K47" s="13">
        <v>33</v>
      </c>
    </row>
    <row r="48" spans="2:11" x14ac:dyDescent="0.2">
      <c r="B48" s="1" t="s">
        <v>118</v>
      </c>
      <c r="C48" s="22">
        <f t="shared" si="7"/>
        <v>5728</v>
      </c>
      <c r="D48" s="13">
        <v>2699</v>
      </c>
      <c r="E48" s="13">
        <v>3029</v>
      </c>
      <c r="F48" s="18">
        <f t="shared" si="8"/>
        <v>3551</v>
      </c>
      <c r="G48" s="13">
        <v>1990</v>
      </c>
      <c r="H48" s="13">
        <v>1561</v>
      </c>
      <c r="I48" s="18">
        <f t="shared" si="9"/>
        <v>100</v>
      </c>
      <c r="J48" s="13">
        <v>69</v>
      </c>
      <c r="K48" s="13">
        <v>31</v>
      </c>
    </row>
    <row r="49" spans="2:11" x14ac:dyDescent="0.2">
      <c r="B49" s="1" t="s">
        <v>119</v>
      </c>
      <c r="C49" s="22">
        <f t="shared" si="7"/>
        <v>2202</v>
      </c>
      <c r="D49" s="13">
        <v>1074</v>
      </c>
      <c r="E49" s="13">
        <v>1128</v>
      </c>
      <c r="F49" s="18">
        <f t="shared" si="8"/>
        <v>1177</v>
      </c>
      <c r="G49" s="13">
        <v>693</v>
      </c>
      <c r="H49" s="13">
        <v>484</v>
      </c>
      <c r="I49" s="18">
        <f t="shared" si="9"/>
        <v>23</v>
      </c>
      <c r="J49" s="13">
        <v>16</v>
      </c>
      <c r="K49" s="13">
        <v>7</v>
      </c>
    </row>
    <row r="50" spans="2:11" x14ac:dyDescent="0.2">
      <c r="B50" s="1" t="s">
        <v>120</v>
      </c>
      <c r="C50" s="22">
        <f t="shared" si="7"/>
        <v>1905</v>
      </c>
      <c r="D50" s="13">
        <v>911</v>
      </c>
      <c r="E50" s="13">
        <v>994</v>
      </c>
      <c r="F50" s="18">
        <f t="shared" si="8"/>
        <v>990</v>
      </c>
      <c r="G50" s="13">
        <v>613</v>
      </c>
      <c r="H50" s="13">
        <v>377</v>
      </c>
      <c r="I50" s="18">
        <f t="shared" si="9"/>
        <v>39</v>
      </c>
      <c r="J50" s="13">
        <v>30</v>
      </c>
      <c r="K50" s="13">
        <v>9</v>
      </c>
    </row>
    <row r="51" spans="2:11" x14ac:dyDescent="0.2">
      <c r="B51" s="1" t="s">
        <v>121</v>
      </c>
      <c r="C51" s="22">
        <f t="shared" si="7"/>
        <v>3814</v>
      </c>
      <c r="D51" s="13">
        <v>1831</v>
      </c>
      <c r="E51" s="13">
        <v>1983</v>
      </c>
      <c r="F51" s="18">
        <f t="shared" si="8"/>
        <v>2092</v>
      </c>
      <c r="G51" s="13">
        <v>1236</v>
      </c>
      <c r="H51" s="13">
        <v>856</v>
      </c>
      <c r="I51" s="18">
        <f t="shared" si="9"/>
        <v>61</v>
      </c>
      <c r="J51" s="13">
        <v>36</v>
      </c>
      <c r="K51" s="13">
        <v>25</v>
      </c>
    </row>
    <row r="52" spans="2:11" x14ac:dyDescent="0.2">
      <c r="B52" s="1" t="s">
        <v>122</v>
      </c>
      <c r="C52" s="22">
        <f t="shared" si="7"/>
        <v>5400</v>
      </c>
      <c r="D52" s="13">
        <v>2557</v>
      </c>
      <c r="E52" s="13">
        <v>2843</v>
      </c>
      <c r="F52" s="18">
        <f t="shared" si="8"/>
        <v>3808</v>
      </c>
      <c r="G52" s="13">
        <v>2092</v>
      </c>
      <c r="H52" s="13">
        <v>1716</v>
      </c>
      <c r="I52" s="18">
        <f t="shared" si="9"/>
        <v>55</v>
      </c>
      <c r="J52" s="13">
        <v>35</v>
      </c>
      <c r="K52" s="13">
        <v>20</v>
      </c>
    </row>
    <row r="53" spans="2:11" x14ac:dyDescent="0.2">
      <c r="B53" s="1" t="s">
        <v>123</v>
      </c>
      <c r="C53" s="22">
        <f t="shared" si="7"/>
        <v>6793</v>
      </c>
      <c r="D53" s="13">
        <v>3196</v>
      </c>
      <c r="E53" s="13">
        <v>3597</v>
      </c>
      <c r="F53" s="18">
        <f t="shared" si="8"/>
        <v>4278</v>
      </c>
      <c r="G53" s="13">
        <v>2367</v>
      </c>
      <c r="H53" s="13">
        <v>1911</v>
      </c>
      <c r="I53" s="18">
        <f t="shared" si="9"/>
        <v>149</v>
      </c>
      <c r="J53" s="13">
        <v>102</v>
      </c>
      <c r="K53" s="13">
        <v>47</v>
      </c>
    </row>
    <row r="54" spans="2:11" x14ac:dyDescent="0.2">
      <c r="B54" s="1" t="s">
        <v>124</v>
      </c>
      <c r="C54" s="22">
        <f t="shared" si="7"/>
        <v>8320</v>
      </c>
      <c r="D54" s="13">
        <v>3898</v>
      </c>
      <c r="E54" s="13">
        <v>4422</v>
      </c>
      <c r="F54" s="18">
        <f t="shared" si="8"/>
        <v>5118</v>
      </c>
      <c r="G54" s="13">
        <v>2906</v>
      </c>
      <c r="H54" s="13">
        <v>2212</v>
      </c>
      <c r="I54" s="18">
        <f t="shared" si="9"/>
        <v>132</v>
      </c>
      <c r="J54" s="13">
        <v>87</v>
      </c>
      <c r="K54" s="13">
        <v>45</v>
      </c>
    </row>
    <row r="55" spans="2:11" x14ac:dyDescent="0.2">
      <c r="C55" s="7"/>
    </row>
    <row r="56" spans="2:11" x14ac:dyDescent="0.2">
      <c r="B56" s="1" t="s">
        <v>125</v>
      </c>
      <c r="C56" s="22">
        <f t="shared" ref="C56:C62" si="10">D56+E56</f>
        <v>16993</v>
      </c>
      <c r="D56" s="13">
        <v>7759</v>
      </c>
      <c r="E56" s="13">
        <v>9234</v>
      </c>
      <c r="F56" s="18">
        <f t="shared" ref="F56:F62" si="11">G56+H56</f>
        <v>9770</v>
      </c>
      <c r="G56" s="13">
        <v>5290</v>
      </c>
      <c r="H56" s="13">
        <v>4480</v>
      </c>
      <c r="I56" s="18">
        <f t="shared" ref="I56:I62" si="12">J56+K56</f>
        <v>537</v>
      </c>
      <c r="J56" s="13">
        <v>365</v>
      </c>
      <c r="K56" s="13">
        <v>172</v>
      </c>
    </row>
    <row r="57" spans="2:11" x14ac:dyDescent="0.2">
      <c r="B57" s="1" t="s">
        <v>126</v>
      </c>
      <c r="C57" s="22">
        <f t="shared" si="10"/>
        <v>3262</v>
      </c>
      <c r="D57" s="13">
        <v>1549</v>
      </c>
      <c r="E57" s="13">
        <v>1713</v>
      </c>
      <c r="F57" s="18">
        <f t="shared" si="11"/>
        <v>1660</v>
      </c>
      <c r="G57" s="13">
        <v>949</v>
      </c>
      <c r="H57" s="13">
        <v>711</v>
      </c>
      <c r="I57" s="18">
        <f t="shared" si="12"/>
        <v>72</v>
      </c>
      <c r="J57" s="13">
        <v>55</v>
      </c>
      <c r="K57" s="13">
        <v>17</v>
      </c>
    </row>
    <row r="58" spans="2:11" x14ac:dyDescent="0.2">
      <c r="B58" s="1" t="s">
        <v>127</v>
      </c>
      <c r="C58" s="22">
        <f t="shared" si="10"/>
        <v>2765</v>
      </c>
      <c r="D58" s="13">
        <v>1337</v>
      </c>
      <c r="E58" s="13">
        <v>1428</v>
      </c>
      <c r="F58" s="18">
        <f t="shared" si="11"/>
        <v>1412</v>
      </c>
      <c r="G58" s="13">
        <v>837</v>
      </c>
      <c r="H58" s="13">
        <v>575</v>
      </c>
      <c r="I58" s="18">
        <f t="shared" si="12"/>
        <v>74</v>
      </c>
      <c r="J58" s="13">
        <v>59</v>
      </c>
      <c r="K58" s="13">
        <v>15</v>
      </c>
    </row>
    <row r="59" spans="2:11" x14ac:dyDescent="0.2">
      <c r="B59" s="1" t="s">
        <v>128</v>
      </c>
      <c r="C59" s="22">
        <f t="shared" si="10"/>
        <v>11976</v>
      </c>
      <c r="D59" s="13">
        <v>5693</v>
      </c>
      <c r="E59" s="13">
        <v>6283</v>
      </c>
      <c r="F59" s="18">
        <f t="shared" si="11"/>
        <v>6949</v>
      </c>
      <c r="G59" s="13">
        <v>4032</v>
      </c>
      <c r="H59" s="13">
        <v>2917</v>
      </c>
      <c r="I59" s="18">
        <f t="shared" si="12"/>
        <v>409</v>
      </c>
      <c r="J59" s="13">
        <v>281</v>
      </c>
      <c r="K59" s="13">
        <v>128</v>
      </c>
    </row>
    <row r="60" spans="2:11" x14ac:dyDescent="0.2">
      <c r="B60" s="1" t="s">
        <v>129</v>
      </c>
      <c r="C60" s="22">
        <f t="shared" si="10"/>
        <v>4260</v>
      </c>
      <c r="D60" s="13">
        <v>1975</v>
      </c>
      <c r="E60" s="13">
        <v>2285</v>
      </c>
      <c r="F60" s="18">
        <f t="shared" si="11"/>
        <v>2104</v>
      </c>
      <c r="G60" s="13">
        <v>1235</v>
      </c>
      <c r="H60" s="13">
        <v>869</v>
      </c>
      <c r="I60" s="18">
        <f t="shared" si="12"/>
        <v>95</v>
      </c>
      <c r="J60" s="13">
        <v>62</v>
      </c>
      <c r="K60" s="13">
        <v>33</v>
      </c>
    </row>
    <row r="61" spans="2:11" x14ac:dyDescent="0.2">
      <c r="B61" s="1" t="s">
        <v>130</v>
      </c>
      <c r="C61" s="22">
        <f t="shared" si="10"/>
        <v>5273</v>
      </c>
      <c r="D61" s="13">
        <v>2424</v>
      </c>
      <c r="E61" s="13">
        <v>2849</v>
      </c>
      <c r="F61" s="18">
        <f t="shared" si="11"/>
        <v>2401</v>
      </c>
      <c r="G61" s="13">
        <v>1461</v>
      </c>
      <c r="H61" s="13">
        <v>940</v>
      </c>
      <c r="I61" s="18">
        <f t="shared" si="12"/>
        <v>232</v>
      </c>
      <c r="J61" s="13">
        <v>149</v>
      </c>
      <c r="K61" s="13">
        <v>83</v>
      </c>
    </row>
    <row r="62" spans="2:11" x14ac:dyDescent="0.2">
      <c r="B62" s="1" t="s">
        <v>131</v>
      </c>
      <c r="C62" s="22">
        <f t="shared" si="10"/>
        <v>13748</v>
      </c>
      <c r="D62" s="13">
        <v>6278</v>
      </c>
      <c r="E62" s="13">
        <v>7470</v>
      </c>
      <c r="F62" s="18">
        <f t="shared" si="11"/>
        <v>6375</v>
      </c>
      <c r="G62" s="13">
        <v>3777</v>
      </c>
      <c r="H62" s="13">
        <v>2598</v>
      </c>
      <c r="I62" s="18">
        <f t="shared" si="12"/>
        <v>351</v>
      </c>
      <c r="J62" s="13">
        <v>263</v>
      </c>
      <c r="K62" s="13">
        <v>88</v>
      </c>
    </row>
    <row r="63" spans="2:11" x14ac:dyDescent="0.2">
      <c r="C63" s="7"/>
    </row>
    <row r="64" spans="2:11" x14ac:dyDescent="0.2">
      <c r="B64" s="1" t="s">
        <v>132</v>
      </c>
      <c r="C64" s="22">
        <f t="shared" ref="C64:C70" si="13">D64+E64</f>
        <v>16924</v>
      </c>
      <c r="D64" s="13">
        <v>7720</v>
      </c>
      <c r="E64" s="13">
        <v>9204</v>
      </c>
      <c r="F64" s="18">
        <f t="shared" ref="F64:F70" si="14">G64+H64</f>
        <v>8884</v>
      </c>
      <c r="G64" s="13">
        <v>4966</v>
      </c>
      <c r="H64" s="13">
        <v>3918</v>
      </c>
      <c r="I64" s="18">
        <f t="shared" ref="I64:I70" si="15">J64+K64</f>
        <v>464</v>
      </c>
      <c r="J64" s="13">
        <v>311</v>
      </c>
      <c r="K64" s="13">
        <v>153</v>
      </c>
    </row>
    <row r="65" spans="1:11" x14ac:dyDescent="0.2">
      <c r="B65" s="1" t="s">
        <v>133</v>
      </c>
      <c r="C65" s="22">
        <f t="shared" si="13"/>
        <v>3271</v>
      </c>
      <c r="D65" s="13">
        <v>1428</v>
      </c>
      <c r="E65" s="13">
        <v>1843</v>
      </c>
      <c r="F65" s="18">
        <f t="shared" si="14"/>
        <v>1550</v>
      </c>
      <c r="G65" s="13">
        <v>878</v>
      </c>
      <c r="H65" s="13">
        <v>672</v>
      </c>
      <c r="I65" s="18">
        <f t="shared" si="15"/>
        <v>96</v>
      </c>
      <c r="J65" s="13">
        <v>65</v>
      </c>
      <c r="K65" s="13">
        <v>31</v>
      </c>
    </row>
    <row r="66" spans="1:11" x14ac:dyDescent="0.2">
      <c r="B66" s="1" t="s">
        <v>134</v>
      </c>
      <c r="C66" s="22">
        <f t="shared" si="13"/>
        <v>5075</v>
      </c>
      <c r="D66" s="13">
        <v>2271</v>
      </c>
      <c r="E66" s="13">
        <v>2804</v>
      </c>
      <c r="F66" s="18">
        <f t="shared" si="14"/>
        <v>2403</v>
      </c>
      <c r="G66" s="13">
        <v>1309</v>
      </c>
      <c r="H66" s="13">
        <v>1094</v>
      </c>
      <c r="I66" s="18">
        <f t="shared" si="15"/>
        <v>131</v>
      </c>
      <c r="J66" s="13">
        <v>93</v>
      </c>
      <c r="K66" s="13">
        <v>38</v>
      </c>
    </row>
    <row r="67" spans="1:11" x14ac:dyDescent="0.2">
      <c r="B67" s="1" t="s">
        <v>135</v>
      </c>
      <c r="C67" s="22">
        <f t="shared" si="13"/>
        <v>3389</v>
      </c>
      <c r="D67" s="13">
        <v>1499</v>
      </c>
      <c r="E67" s="13">
        <v>1890</v>
      </c>
      <c r="F67" s="18">
        <f t="shared" si="14"/>
        <v>1432</v>
      </c>
      <c r="G67" s="13">
        <v>835</v>
      </c>
      <c r="H67" s="13">
        <v>597</v>
      </c>
      <c r="I67" s="18">
        <f t="shared" si="15"/>
        <v>55</v>
      </c>
      <c r="J67" s="13">
        <v>38</v>
      </c>
      <c r="K67" s="13">
        <v>17</v>
      </c>
    </row>
    <row r="68" spans="1:11" x14ac:dyDescent="0.2">
      <c r="B68" s="1" t="s">
        <v>136</v>
      </c>
      <c r="C68" s="22">
        <f t="shared" si="13"/>
        <v>1789</v>
      </c>
      <c r="D68" s="13">
        <v>839</v>
      </c>
      <c r="E68" s="13">
        <v>950</v>
      </c>
      <c r="F68" s="18">
        <f t="shared" si="14"/>
        <v>693</v>
      </c>
      <c r="G68" s="13">
        <v>431</v>
      </c>
      <c r="H68" s="13">
        <v>262</v>
      </c>
      <c r="I68" s="18">
        <f t="shared" si="15"/>
        <v>34</v>
      </c>
      <c r="J68" s="13">
        <v>29</v>
      </c>
      <c r="K68" s="13">
        <v>5</v>
      </c>
    </row>
    <row r="69" spans="1:11" x14ac:dyDescent="0.2">
      <c r="B69" s="1" t="s">
        <v>137</v>
      </c>
      <c r="C69" s="22">
        <f t="shared" si="13"/>
        <v>3351</v>
      </c>
      <c r="D69" s="13">
        <v>1540</v>
      </c>
      <c r="E69" s="13">
        <v>1811</v>
      </c>
      <c r="F69" s="18">
        <f t="shared" si="14"/>
        <v>1440</v>
      </c>
      <c r="G69" s="13">
        <v>837</v>
      </c>
      <c r="H69" s="13">
        <v>603</v>
      </c>
      <c r="I69" s="18">
        <f t="shared" si="15"/>
        <v>84</v>
      </c>
      <c r="J69" s="13">
        <v>68</v>
      </c>
      <c r="K69" s="13">
        <v>16</v>
      </c>
    </row>
    <row r="70" spans="1:11" x14ac:dyDescent="0.2">
      <c r="B70" s="1" t="s">
        <v>138</v>
      </c>
      <c r="C70" s="22">
        <f t="shared" si="13"/>
        <v>570</v>
      </c>
      <c r="D70" s="13">
        <v>277</v>
      </c>
      <c r="E70" s="13">
        <v>293</v>
      </c>
      <c r="F70" s="18">
        <f t="shared" si="14"/>
        <v>243</v>
      </c>
      <c r="G70" s="13">
        <v>158</v>
      </c>
      <c r="H70" s="13">
        <v>85</v>
      </c>
      <c r="I70" s="18">
        <f t="shared" si="15"/>
        <v>16</v>
      </c>
      <c r="J70" s="13">
        <v>8</v>
      </c>
      <c r="K70" s="13">
        <v>8</v>
      </c>
    </row>
    <row r="71" spans="1:11" ht="18" thickBot="1" x14ac:dyDescent="0.25">
      <c r="B71" s="4"/>
      <c r="C71" s="20"/>
      <c r="D71" s="32"/>
      <c r="E71" s="32"/>
      <c r="F71" s="4"/>
      <c r="G71" s="4"/>
      <c r="H71" s="4"/>
      <c r="I71" s="4"/>
      <c r="J71" s="4"/>
      <c r="K71" s="4"/>
    </row>
    <row r="72" spans="1:11" x14ac:dyDescent="0.2">
      <c r="C72" s="1" t="s">
        <v>45</v>
      </c>
    </row>
    <row r="73" spans="1:11" x14ac:dyDescent="0.2">
      <c r="A73" s="1"/>
    </row>
  </sheetData>
  <phoneticPr fontId="2"/>
  <pageMargins left="0.37" right="0.66" top="0.56999999999999995" bottom="0.53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9"/>
  <sheetViews>
    <sheetView showGridLines="0" zoomScale="75" zoomScaleNormal="100" workbookViewId="0"/>
  </sheetViews>
  <sheetFormatPr defaultColWidth="15.875" defaultRowHeight="17.25" x14ac:dyDescent="0.2"/>
  <cols>
    <col min="1" max="1" width="13.375" style="2" customWidth="1"/>
    <col min="2" max="2" width="2.125" style="2" customWidth="1"/>
    <col min="3" max="3" width="14.625" style="2" customWidth="1"/>
    <col min="4" max="4" width="15.875" style="2" customWidth="1"/>
    <col min="5" max="5" width="13.375" style="2" customWidth="1"/>
    <col min="6" max="7" width="12.125" style="2" customWidth="1"/>
    <col min="8" max="8" width="13.375" style="2" customWidth="1"/>
    <col min="9" max="11" width="12.125" style="2" customWidth="1"/>
    <col min="12" max="12" width="13.375" style="2" customWidth="1"/>
    <col min="13" max="256" width="15.875" style="2"/>
    <col min="257" max="257" width="13.375" style="2" customWidth="1"/>
    <col min="258" max="258" width="2.125" style="2" customWidth="1"/>
    <col min="259" max="259" width="14.625" style="2" customWidth="1"/>
    <col min="260" max="260" width="15.875" style="2" customWidth="1"/>
    <col min="261" max="261" width="13.375" style="2" customWidth="1"/>
    <col min="262" max="263" width="12.125" style="2" customWidth="1"/>
    <col min="264" max="264" width="13.375" style="2" customWidth="1"/>
    <col min="265" max="267" width="12.125" style="2" customWidth="1"/>
    <col min="268" max="268" width="13.375" style="2" customWidth="1"/>
    <col min="269" max="512" width="15.875" style="2"/>
    <col min="513" max="513" width="13.375" style="2" customWidth="1"/>
    <col min="514" max="514" width="2.125" style="2" customWidth="1"/>
    <col min="515" max="515" width="14.625" style="2" customWidth="1"/>
    <col min="516" max="516" width="15.875" style="2" customWidth="1"/>
    <col min="517" max="517" width="13.375" style="2" customWidth="1"/>
    <col min="518" max="519" width="12.125" style="2" customWidth="1"/>
    <col min="520" max="520" width="13.375" style="2" customWidth="1"/>
    <col min="521" max="523" width="12.125" style="2" customWidth="1"/>
    <col min="524" max="524" width="13.375" style="2" customWidth="1"/>
    <col min="525" max="768" width="15.875" style="2"/>
    <col min="769" max="769" width="13.375" style="2" customWidth="1"/>
    <col min="770" max="770" width="2.125" style="2" customWidth="1"/>
    <col min="771" max="771" width="14.625" style="2" customWidth="1"/>
    <col min="772" max="772" width="15.875" style="2" customWidth="1"/>
    <col min="773" max="773" width="13.375" style="2" customWidth="1"/>
    <col min="774" max="775" width="12.125" style="2" customWidth="1"/>
    <col min="776" max="776" width="13.375" style="2" customWidth="1"/>
    <col min="777" max="779" width="12.125" style="2" customWidth="1"/>
    <col min="780" max="780" width="13.375" style="2" customWidth="1"/>
    <col min="781" max="1024" width="15.875" style="2"/>
    <col min="1025" max="1025" width="13.375" style="2" customWidth="1"/>
    <col min="1026" max="1026" width="2.125" style="2" customWidth="1"/>
    <col min="1027" max="1027" width="14.625" style="2" customWidth="1"/>
    <col min="1028" max="1028" width="15.875" style="2" customWidth="1"/>
    <col min="1029" max="1029" width="13.375" style="2" customWidth="1"/>
    <col min="1030" max="1031" width="12.125" style="2" customWidth="1"/>
    <col min="1032" max="1032" width="13.375" style="2" customWidth="1"/>
    <col min="1033" max="1035" width="12.125" style="2" customWidth="1"/>
    <col min="1036" max="1036" width="13.375" style="2" customWidth="1"/>
    <col min="1037" max="1280" width="15.875" style="2"/>
    <col min="1281" max="1281" width="13.375" style="2" customWidth="1"/>
    <col min="1282" max="1282" width="2.125" style="2" customWidth="1"/>
    <col min="1283" max="1283" width="14.625" style="2" customWidth="1"/>
    <col min="1284" max="1284" width="15.875" style="2" customWidth="1"/>
    <col min="1285" max="1285" width="13.375" style="2" customWidth="1"/>
    <col min="1286" max="1287" width="12.125" style="2" customWidth="1"/>
    <col min="1288" max="1288" width="13.375" style="2" customWidth="1"/>
    <col min="1289" max="1291" width="12.125" style="2" customWidth="1"/>
    <col min="1292" max="1292" width="13.375" style="2" customWidth="1"/>
    <col min="1293" max="1536" width="15.875" style="2"/>
    <col min="1537" max="1537" width="13.375" style="2" customWidth="1"/>
    <col min="1538" max="1538" width="2.125" style="2" customWidth="1"/>
    <col min="1539" max="1539" width="14.625" style="2" customWidth="1"/>
    <col min="1540" max="1540" width="15.875" style="2" customWidth="1"/>
    <col min="1541" max="1541" width="13.375" style="2" customWidth="1"/>
    <col min="1542" max="1543" width="12.125" style="2" customWidth="1"/>
    <col min="1544" max="1544" width="13.375" style="2" customWidth="1"/>
    <col min="1545" max="1547" width="12.125" style="2" customWidth="1"/>
    <col min="1548" max="1548" width="13.375" style="2" customWidth="1"/>
    <col min="1549" max="1792" width="15.875" style="2"/>
    <col min="1793" max="1793" width="13.375" style="2" customWidth="1"/>
    <col min="1794" max="1794" width="2.125" style="2" customWidth="1"/>
    <col min="1795" max="1795" width="14.625" style="2" customWidth="1"/>
    <col min="1796" max="1796" width="15.875" style="2" customWidth="1"/>
    <col min="1797" max="1797" width="13.375" style="2" customWidth="1"/>
    <col min="1798" max="1799" width="12.125" style="2" customWidth="1"/>
    <col min="1800" max="1800" width="13.375" style="2" customWidth="1"/>
    <col min="1801" max="1803" width="12.125" style="2" customWidth="1"/>
    <col min="1804" max="1804" width="13.375" style="2" customWidth="1"/>
    <col min="1805" max="2048" width="15.875" style="2"/>
    <col min="2049" max="2049" width="13.375" style="2" customWidth="1"/>
    <col min="2050" max="2050" width="2.125" style="2" customWidth="1"/>
    <col min="2051" max="2051" width="14.625" style="2" customWidth="1"/>
    <col min="2052" max="2052" width="15.875" style="2" customWidth="1"/>
    <col min="2053" max="2053" width="13.375" style="2" customWidth="1"/>
    <col min="2054" max="2055" width="12.125" style="2" customWidth="1"/>
    <col min="2056" max="2056" width="13.375" style="2" customWidth="1"/>
    <col min="2057" max="2059" width="12.125" style="2" customWidth="1"/>
    <col min="2060" max="2060" width="13.375" style="2" customWidth="1"/>
    <col min="2061" max="2304" width="15.875" style="2"/>
    <col min="2305" max="2305" width="13.375" style="2" customWidth="1"/>
    <col min="2306" max="2306" width="2.125" style="2" customWidth="1"/>
    <col min="2307" max="2307" width="14.625" style="2" customWidth="1"/>
    <col min="2308" max="2308" width="15.875" style="2" customWidth="1"/>
    <col min="2309" max="2309" width="13.375" style="2" customWidth="1"/>
    <col min="2310" max="2311" width="12.125" style="2" customWidth="1"/>
    <col min="2312" max="2312" width="13.375" style="2" customWidth="1"/>
    <col min="2313" max="2315" width="12.125" style="2" customWidth="1"/>
    <col min="2316" max="2316" width="13.375" style="2" customWidth="1"/>
    <col min="2317" max="2560" width="15.875" style="2"/>
    <col min="2561" max="2561" width="13.375" style="2" customWidth="1"/>
    <col min="2562" max="2562" width="2.125" style="2" customWidth="1"/>
    <col min="2563" max="2563" width="14.625" style="2" customWidth="1"/>
    <col min="2564" max="2564" width="15.875" style="2" customWidth="1"/>
    <col min="2565" max="2565" width="13.375" style="2" customWidth="1"/>
    <col min="2566" max="2567" width="12.125" style="2" customWidth="1"/>
    <col min="2568" max="2568" width="13.375" style="2" customWidth="1"/>
    <col min="2569" max="2571" width="12.125" style="2" customWidth="1"/>
    <col min="2572" max="2572" width="13.375" style="2" customWidth="1"/>
    <col min="2573" max="2816" width="15.875" style="2"/>
    <col min="2817" max="2817" width="13.375" style="2" customWidth="1"/>
    <col min="2818" max="2818" width="2.125" style="2" customWidth="1"/>
    <col min="2819" max="2819" width="14.625" style="2" customWidth="1"/>
    <col min="2820" max="2820" width="15.875" style="2" customWidth="1"/>
    <col min="2821" max="2821" width="13.375" style="2" customWidth="1"/>
    <col min="2822" max="2823" width="12.125" style="2" customWidth="1"/>
    <col min="2824" max="2824" width="13.375" style="2" customWidth="1"/>
    <col min="2825" max="2827" width="12.125" style="2" customWidth="1"/>
    <col min="2828" max="2828" width="13.375" style="2" customWidth="1"/>
    <col min="2829" max="3072" width="15.875" style="2"/>
    <col min="3073" max="3073" width="13.375" style="2" customWidth="1"/>
    <col min="3074" max="3074" width="2.125" style="2" customWidth="1"/>
    <col min="3075" max="3075" width="14.625" style="2" customWidth="1"/>
    <col min="3076" max="3076" width="15.875" style="2" customWidth="1"/>
    <col min="3077" max="3077" width="13.375" style="2" customWidth="1"/>
    <col min="3078" max="3079" width="12.125" style="2" customWidth="1"/>
    <col min="3080" max="3080" width="13.375" style="2" customWidth="1"/>
    <col min="3081" max="3083" width="12.125" style="2" customWidth="1"/>
    <col min="3084" max="3084" width="13.375" style="2" customWidth="1"/>
    <col min="3085" max="3328" width="15.875" style="2"/>
    <col min="3329" max="3329" width="13.375" style="2" customWidth="1"/>
    <col min="3330" max="3330" width="2.125" style="2" customWidth="1"/>
    <col min="3331" max="3331" width="14.625" style="2" customWidth="1"/>
    <col min="3332" max="3332" width="15.875" style="2" customWidth="1"/>
    <col min="3333" max="3333" width="13.375" style="2" customWidth="1"/>
    <col min="3334" max="3335" width="12.125" style="2" customWidth="1"/>
    <col min="3336" max="3336" width="13.375" style="2" customWidth="1"/>
    <col min="3337" max="3339" width="12.125" style="2" customWidth="1"/>
    <col min="3340" max="3340" width="13.375" style="2" customWidth="1"/>
    <col min="3341" max="3584" width="15.875" style="2"/>
    <col min="3585" max="3585" width="13.375" style="2" customWidth="1"/>
    <col min="3586" max="3586" width="2.125" style="2" customWidth="1"/>
    <col min="3587" max="3587" width="14.625" style="2" customWidth="1"/>
    <col min="3588" max="3588" width="15.875" style="2" customWidth="1"/>
    <col min="3589" max="3589" width="13.375" style="2" customWidth="1"/>
    <col min="3590" max="3591" width="12.125" style="2" customWidth="1"/>
    <col min="3592" max="3592" width="13.375" style="2" customWidth="1"/>
    <col min="3593" max="3595" width="12.125" style="2" customWidth="1"/>
    <col min="3596" max="3596" width="13.375" style="2" customWidth="1"/>
    <col min="3597" max="3840" width="15.875" style="2"/>
    <col min="3841" max="3841" width="13.375" style="2" customWidth="1"/>
    <col min="3842" max="3842" width="2.125" style="2" customWidth="1"/>
    <col min="3843" max="3843" width="14.625" style="2" customWidth="1"/>
    <col min="3844" max="3844" width="15.875" style="2" customWidth="1"/>
    <col min="3845" max="3845" width="13.375" style="2" customWidth="1"/>
    <col min="3846" max="3847" width="12.125" style="2" customWidth="1"/>
    <col min="3848" max="3848" width="13.375" style="2" customWidth="1"/>
    <col min="3849" max="3851" width="12.125" style="2" customWidth="1"/>
    <col min="3852" max="3852" width="13.375" style="2" customWidth="1"/>
    <col min="3853" max="4096" width="15.875" style="2"/>
    <col min="4097" max="4097" width="13.375" style="2" customWidth="1"/>
    <col min="4098" max="4098" width="2.125" style="2" customWidth="1"/>
    <col min="4099" max="4099" width="14.625" style="2" customWidth="1"/>
    <col min="4100" max="4100" width="15.875" style="2" customWidth="1"/>
    <col min="4101" max="4101" width="13.375" style="2" customWidth="1"/>
    <col min="4102" max="4103" width="12.125" style="2" customWidth="1"/>
    <col min="4104" max="4104" width="13.375" style="2" customWidth="1"/>
    <col min="4105" max="4107" width="12.125" style="2" customWidth="1"/>
    <col min="4108" max="4108" width="13.375" style="2" customWidth="1"/>
    <col min="4109" max="4352" width="15.875" style="2"/>
    <col min="4353" max="4353" width="13.375" style="2" customWidth="1"/>
    <col min="4354" max="4354" width="2.125" style="2" customWidth="1"/>
    <col min="4355" max="4355" width="14.625" style="2" customWidth="1"/>
    <col min="4356" max="4356" width="15.875" style="2" customWidth="1"/>
    <col min="4357" max="4357" width="13.375" style="2" customWidth="1"/>
    <col min="4358" max="4359" width="12.125" style="2" customWidth="1"/>
    <col min="4360" max="4360" width="13.375" style="2" customWidth="1"/>
    <col min="4361" max="4363" width="12.125" style="2" customWidth="1"/>
    <col min="4364" max="4364" width="13.375" style="2" customWidth="1"/>
    <col min="4365" max="4608" width="15.875" style="2"/>
    <col min="4609" max="4609" width="13.375" style="2" customWidth="1"/>
    <col min="4610" max="4610" width="2.125" style="2" customWidth="1"/>
    <col min="4611" max="4611" width="14.625" style="2" customWidth="1"/>
    <col min="4612" max="4612" width="15.875" style="2" customWidth="1"/>
    <col min="4613" max="4613" width="13.375" style="2" customWidth="1"/>
    <col min="4614" max="4615" width="12.125" style="2" customWidth="1"/>
    <col min="4616" max="4616" width="13.375" style="2" customWidth="1"/>
    <col min="4617" max="4619" width="12.125" style="2" customWidth="1"/>
    <col min="4620" max="4620" width="13.375" style="2" customWidth="1"/>
    <col min="4621" max="4864" width="15.875" style="2"/>
    <col min="4865" max="4865" width="13.375" style="2" customWidth="1"/>
    <col min="4866" max="4866" width="2.125" style="2" customWidth="1"/>
    <col min="4867" max="4867" width="14.625" style="2" customWidth="1"/>
    <col min="4868" max="4868" width="15.875" style="2" customWidth="1"/>
    <col min="4869" max="4869" width="13.375" style="2" customWidth="1"/>
    <col min="4870" max="4871" width="12.125" style="2" customWidth="1"/>
    <col min="4872" max="4872" width="13.375" style="2" customWidth="1"/>
    <col min="4873" max="4875" width="12.125" style="2" customWidth="1"/>
    <col min="4876" max="4876" width="13.375" style="2" customWidth="1"/>
    <col min="4877" max="5120" width="15.875" style="2"/>
    <col min="5121" max="5121" width="13.375" style="2" customWidth="1"/>
    <col min="5122" max="5122" width="2.125" style="2" customWidth="1"/>
    <col min="5123" max="5123" width="14.625" style="2" customWidth="1"/>
    <col min="5124" max="5124" width="15.875" style="2" customWidth="1"/>
    <col min="5125" max="5125" width="13.375" style="2" customWidth="1"/>
    <col min="5126" max="5127" width="12.125" style="2" customWidth="1"/>
    <col min="5128" max="5128" width="13.375" style="2" customWidth="1"/>
    <col min="5129" max="5131" width="12.125" style="2" customWidth="1"/>
    <col min="5132" max="5132" width="13.375" style="2" customWidth="1"/>
    <col min="5133" max="5376" width="15.875" style="2"/>
    <col min="5377" max="5377" width="13.375" style="2" customWidth="1"/>
    <col min="5378" max="5378" width="2.125" style="2" customWidth="1"/>
    <col min="5379" max="5379" width="14.625" style="2" customWidth="1"/>
    <col min="5380" max="5380" width="15.875" style="2" customWidth="1"/>
    <col min="5381" max="5381" width="13.375" style="2" customWidth="1"/>
    <col min="5382" max="5383" width="12.125" style="2" customWidth="1"/>
    <col min="5384" max="5384" width="13.375" style="2" customWidth="1"/>
    <col min="5385" max="5387" width="12.125" style="2" customWidth="1"/>
    <col min="5388" max="5388" width="13.375" style="2" customWidth="1"/>
    <col min="5389" max="5632" width="15.875" style="2"/>
    <col min="5633" max="5633" width="13.375" style="2" customWidth="1"/>
    <col min="5634" max="5634" width="2.125" style="2" customWidth="1"/>
    <col min="5635" max="5635" width="14.625" style="2" customWidth="1"/>
    <col min="5636" max="5636" width="15.875" style="2" customWidth="1"/>
    <col min="5637" max="5637" width="13.375" style="2" customWidth="1"/>
    <col min="5638" max="5639" width="12.125" style="2" customWidth="1"/>
    <col min="5640" max="5640" width="13.375" style="2" customWidth="1"/>
    <col min="5641" max="5643" width="12.125" style="2" customWidth="1"/>
    <col min="5644" max="5644" width="13.375" style="2" customWidth="1"/>
    <col min="5645" max="5888" width="15.875" style="2"/>
    <col min="5889" max="5889" width="13.375" style="2" customWidth="1"/>
    <col min="5890" max="5890" width="2.125" style="2" customWidth="1"/>
    <col min="5891" max="5891" width="14.625" style="2" customWidth="1"/>
    <col min="5892" max="5892" width="15.875" style="2" customWidth="1"/>
    <col min="5893" max="5893" width="13.375" style="2" customWidth="1"/>
    <col min="5894" max="5895" width="12.125" style="2" customWidth="1"/>
    <col min="5896" max="5896" width="13.375" style="2" customWidth="1"/>
    <col min="5897" max="5899" width="12.125" style="2" customWidth="1"/>
    <col min="5900" max="5900" width="13.375" style="2" customWidth="1"/>
    <col min="5901" max="6144" width="15.875" style="2"/>
    <col min="6145" max="6145" width="13.375" style="2" customWidth="1"/>
    <col min="6146" max="6146" width="2.125" style="2" customWidth="1"/>
    <col min="6147" max="6147" width="14.625" style="2" customWidth="1"/>
    <col min="6148" max="6148" width="15.875" style="2" customWidth="1"/>
    <col min="6149" max="6149" width="13.375" style="2" customWidth="1"/>
    <col min="6150" max="6151" width="12.125" style="2" customWidth="1"/>
    <col min="6152" max="6152" width="13.375" style="2" customWidth="1"/>
    <col min="6153" max="6155" width="12.125" style="2" customWidth="1"/>
    <col min="6156" max="6156" width="13.375" style="2" customWidth="1"/>
    <col min="6157" max="6400" width="15.875" style="2"/>
    <col min="6401" max="6401" width="13.375" style="2" customWidth="1"/>
    <col min="6402" max="6402" width="2.125" style="2" customWidth="1"/>
    <col min="6403" max="6403" width="14.625" style="2" customWidth="1"/>
    <col min="6404" max="6404" width="15.875" style="2" customWidth="1"/>
    <col min="6405" max="6405" width="13.375" style="2" customWidth="1"/>
    <col min="6406" max="6407" width="12.125" style="2" customWidth="1"/>
    <col min="6408" max="6408" width="13.375" style="2" customWidth="1"/>
    <col min="6409" max="6411" width="12.125" style="2" customWidth="1"/>
    <col min="6412" max="6412" width="13.375" style="2" customWidth="1"/>
    <col min="6413" max="6656" width="15.875" style="2"/>
    <col min="6657" max="6657" width="13.375" style="2" customWidth="1"/>
    <col min="6658" max="6658" width="2.125" style="2" customWidth="1"/>
    <col min="6659" max="6659" width="14.625" style="2" customWidth="1"/>
    <col min="6660" max="6660" width="15.875" style="2" customWidth="1"/>
    <col min="6661" max="6661" width="13.375" style="2" customWidth="1"/>
    <col min="6662" max="6663" width="12.125" style="2" customWidth="1"/>
    <col min="6664" max="6664" width="13.375" style="2" customWidth="1"/>
    <col min="6665" max="6667" width="12.125" style="2" customWidth="1"/>
    <col min="6668" max="6668" width="13.375" style="2" customWidth="1"/>
    <col min="6669" max="6912" width="15.875" style="2"/>
    <col min="6913" max="6913" width="13.375" style="2" customWidth="1"/>
    <col min="6914" max="6914" width="2.125" style="2" customWidth="1"/>
    <col min="6915" max="6915" width="14.625" style="2" customWidth="1"/>
    <col min="6916" max="6916" width="15.875" style="2" customWidth="1"/>
    <col min="6917" max="6917" width="13.375" style="2" customWidth="1"/>
    <col min="6918" max="6919" width="12.125" style="2" customWidth="1"/>
    <col min="6920" max="6920" width="13.375" style="2" customWidth="1"/>
    <col min="6921" max="6923" width="12.125" style="2" customWidth="1"/>
    <col min="6924" max="6924" width="13.375" style="2" customWidth="1"/>
    <col min="6925" max="7168" width="15.875" style="2"/>
    <col min="7169" max="7169" width="13.375" style="2" customWidth="1"/>
    <col min="7170" max="7170" width="2.125" style="2" customWidth="1"/>
    <col min="7171" max="7171" width="14.625" style="2" customWidth="1"/>
    <col min="7172" max="7172" width="15.875" style="2" customWidth="1"/>
    <col min="7173" max="7173" width="13.375" style="2" customWidth="1"/>
    <col min="7174" max="7175" width="12.125" style="2" customWidth="1"/>
    <col min="7176" max="7176" width="13.375" style="2" customWidth="1"/>
    <col min="7177" max="7179" width="12.125" style="2" customWidth="1"/>
    <col min="7180" max="7180" width="13.375" style="2" customWidth="1"/>
    <col min="7181" max="7424" width="15.875" style="2"/>
    <col min="7425" max="7425" width="13.375" style="2" customWidth="1"/>
    <col min="7426" max="7426" width="2.125" style="2" customWidth="1"/>
    <col min="7427" max="7427" width="14.625" style="2" customWidth="1"/>
    <col min="7428" max="7428" width="15.875" style="2" customWidth="1"/>
    <col min="7429" max="7429" width="13.375" style="2" customWidth="1"/>
    <col min="7430" max="7431" width="12.125" style="2" customWidth="1"/>
    <col min="7432" max="7432" width="13.375" style="2" customWidth="1"/>
    <col min="7433" max="7435" width="12.125" style="2" customWidth="1"/>
    <col min="7436" max="7436" width="13.375" style="2" customWidth="1"/>
    <col min="7437" max="7680" width="15.875" style="2"/>
    <col min="7681" max="7681" width="13.375" style="2" customWidth="1"/>
    <col min="7682" max="7682" width="2.125" style="2" customWidth="1"/>
    <col min="7683" max="7683" width="14.625" style="2" customWidth="1"/>
    <col min="7684" max="7684" width="15.875" style="2" customWidth="1"/>
    <col min="7685" max="7685" width="13.375" style="2" customWidth="1"/>
    <col min="7686" max="7687" width="12.125" style="2" customWidth="1"/>
    <col min="7688" max="7688" width="13.375" style="2" customWidth="1"/>
    <col min="7689" max="7691" width="12.125" style="2" customWidth="1"/>
    <col min="7692" max="7692" width="13.375" style="2" customWidth="1"/>
    <col min="7693" max="7936" width="15.875" style="2"/>
    <col min="7937" max="7937" width="13.375" style="2" customWidth="1"/>
    <col min="7938" max="7938" width="2.125" style="2" customWidth="1"/>
    <col min="7939" max="7939" width="14.625" style="2" customWidth="1"/>
    <col min="7940" max="7940" width="15.875" style="2" customWidth="1"/>
    <col min="7941" max="7941" width="13.375" style="2" customWidth="1"/>
    <col min="7942" max="7943" width="12.125" style="2" customWidth="1"/>
    <col min="7944" max="7944" width="13.375" style="2" customWidth="1"/>
    <col min="7945" max="7947" width="12.125" style="2" customWidth="1"/>
    <col min="7948" max="7948" width="13.375" style="2" customWidth="1"/>
    <col min="7949" max="8192" width="15.875" style="2"/>
    <col min="8193" max="8193" width="13.375" style="2" customWidth="1"/>
    <col min="8194" max="8194" width="2.125" style="2" customWidth="1"/>
    <col min="8195" max="8195" width="14.625" style="2" customWidth="1"/>
    <col min="8196" max="8196" width="15.875" style="2" customWidth="1"/>
    <col min="8197" max="8197" width="13.375" style="2" customWidth="1"/>
    <col min="8198" max="8199" width="12.125" style="2" customWidth="1"/>
    <col min="8200" max="8200" width="13.375" style="2" customWidth="1"/>
    <col min="8201" max="8203" width="12.125" style="2" customWidth="1"/>
    <col min="8204" max="8204" width="13.375" style="2" customWidth="1"/>
    <col min="8205" max="8448" width="15.875" style="2"/>
    <col min="8449" max="8449" width="13.375" style="2" customWidth="1"/>
    <col min="8450" max="8450" width="2.125" style="2" customWidth="1"/>
    <col min="8451" max="8451" width="14.625" style="2" customWidth="1"/>
    <col min="8452" max="8452" width="15.875" style="2" customWidth="1"/>
    <col min="8453" max="8453" width="13.375" style="2" customWidth="1"/>
    <col min="8454" max="8455" width="12.125" style="2" customWidth="1"/>
    <col min="8456" max="8456" width="13.375" style="2" customWidth="1"/>
    <col min="8457" max="8459" width="12.125" style="2" customWidth="1"/>
    <col min="8460" max="8460" width="13.375" style="2" customWidth="1"/>
    <col min="8461" max="8704" width="15.875" style="2"/>
    <col min="8705" max="8705" width="13.375" style="2" customWidth="1"/>
    <col min="8706" max="8706" width="2.125" style="2" customWidth="1"/>
    <col min="8707" max="8707" width="14.625" style="2" customWidth="1"/>
    <col min="8708" max="8708" width="15.875" style="2" customWidth="1"/>
    <col min="8709" max="8709" width="13.375" style="2" customWidth="1"/>
    <col min="8710" max="8711" width="12.125" style="2" customWidth="1"/>
    <col min="8712" max="8712" width="13.375" style="2" customWidth="1"/>
    <col min="8713" max="8715" width="12.125" style="2" customWidth="1"/>
    <col min="8716" max="8716" width="13.375" style="2" customWidth="1"/>
    <col min="8717" max="8960" width="15.875" style="2"/>
    <col min="8961" max="8961" width="13.375" style="2" customWidth="1"/>
    <col min="8962" max="8962" width="2.125" style="2" customWidth="1"/>
    <col min="8963" max="8963" width="14.625" style="2" customWidth="1"/>
    <col min="8964" max="8964" width="15.875" style="2" customWidth="1"/>
    <col min="8965" max="8965" width="13.375" style="2" customWidth="1"/>
    <col min="8966" max="8967" width="12.125" style="2" customWidth="1"/>
    <col min="8968" max="8968" width="13.375" style="2" customWidth="1"/>
    <col min="8969" max="8971" width="12.125" style="2" customWidth="1"/>
    <col min="8972" max="8972" width="13.375" style="2" customWidth="1"/>
    <col min="8973" max="9216" width="15.875" style="2"/>
    <col min="9217" max="9217" width="13.375" style="2" customWidth="1"/>
    <col min="9218" max="9218" width="2.125" style="2" customWidth="1"/>
    <col min="9219" max="9219" width="14.625" style="2" customWidth="1"/>
    <col min="9220" max="9220" width="15.875" style="2" customWidth="1"/>
    <col min="9221" max="9221" width="13.375" style="2" customWidth="1"/>
    <col min="9222" max="9223" width="12.125" style="2" customWidth="1"/>
    <col min="9224" max="9224" width="13.375" style="2" customWidth="1"/>
    <col min="9225" max="9227" width="12.125" style="2" customWidth="1"/>
    <col min="9228" max="9228" width="13.375" style="2" customWidth="1"/>
    <col min="9229" max="9472" width="15.875" style="2"/>
    <col min="9473" max="9473" width="13.375" style="2" customWidth="1"/>
    <col min="9474" max="9474" width="2.125" style="2" customWidth="1"/>
    <col min="9475" max="9475" width="14.625" style="2" customWidth="1"/>
    <col min="9476" max="9476" width="15.875" style="2" customWidth="1"/>
    <col min="9477" max="9477" width="13.375" style="2" customWidth="1"/>
    <col min="9478" max="9479" width="12.125" style="2" customWidth="1"/>
    <col min="9480" max="9480" width="13.375" style="2" customWidth="1"/>
    <col min="9481" max="9483" width="12.125" style="2" customWidth="1"/>
    <col min="9484" max="9484" width="13.375" style="2" customWidth="1"/>
    <col min="9485" max="9728" width="15.875" style="2"/>
    <col min="9729" max="9729" width="13.375" style="2" customWidth="1"/>
    <col min="9730" max="9730" width="2.125" style="2" customWidth="1"/>
    <col min="9731" max="9731" width="14.625" style="2" customWidth="1"/>
    <col min="9732" max="9732" width="15.875" style="2" customWidth="1"/>
    <col min="9733" max="9733" width="13.375" style="2" customWidth="1"/>
    <col min="9734" max="9735" width="12.125" style="2" customWidth="1"/>
    <col min="9736" max="9736" width="13.375" style="2" customWidth="1"/>
    <col min="9737" max="9739" width="12.125" style="2" customWidth="1"/>
    <col min="9740" max="9740" width="13.375" style="2" customWidth="1"/>
    <col min="9741" max="9984" width="15.875" style="2"/>
    <col min="9985" max="9985" width="13.375" style="2" customWidth="1"/>
    <col min="9986" max="9986" width="2.125" style="2" customWidth="1"/>
    <col min="9987" max="9987" width="14.625" style="2" customWidth="1"/>
    <col min="9988" max="9988" width="15.875" style="2" customWidth="1"/>
    <col min="9989" max="9989" width="13.375" style="2" customWidth="1"/>
    <col min="9990" max="9991" width="12.125" style="2" customWidth="1"/>
    <col min="9992" max="9992" width="13.375" style="2" customWidth="1"/>
    <col min="9993" max="9995" width="12.125" style="2" customWidth="1"/>
    <col min="9996" max="9996" width="13.375" style="2" customWidth="1"/>
    <col min="9997" max="10240" width="15.875" style="2"/>
    <col min="10241" max="10241" width="13.375" style="2" customWidth="1"/>
    <col min="10242" max="10242" width="2.125" style="2" customWidth="1"/>
    <col min="10243" max="10243" width="14.625" style="2" customWidth="1"/>
    <col min="10244" max="10244" width="15.875" style="2" customWidth="1"/>
    <col min="10245" max="10245" width="13.375" style="2" customWidth="1"/>
    <col min="10246" max="10247" width="12.125" style="2" customWidth="1"/>
    <col min="10248" max="10248" width="13.375" style="2" customWidth="1"/>
    <col min="10249" max="10251" width="12.125" style="2" customWidth="1"/>
    <col min="10252" max="10252" width="13.375" style="2" customWidth="1"/>
    <col min="10253" max="10496" width="15.875" style="2"/>
    <col min="10497" max="10497" width="13.375" style="2" customWidth="1"/>
    <col min="10498" max="10498" width="2.125" style="2" customWidth="1"/>
    <col min="10499" max="10499" width="14.625" style="2" customWidth="1"/>
    <col min="10500" max="10500" width="15.875" style="2" customWidth="1"/>
    <col min="10501" max="10501" width="13.375" style="2" customWidth="1"/>
    <col min="10502" max="10503" width="12.125" style="2" customWidth="1"/>
    <col min="10504" max="10504" width="13.375" style="2" customWidth="1"/>
    <col min="10505" max="10507" width="12.125" style="2" customWidth="1"/>
    <col min="10508" max="10508" width="13.375" style="2" customWidth="1"/>
    <col min="10509" max="10752" width="15.875" style="2"/>
    <col min="10753" max="10753" width="13.375" style="2" customWidth="1"/>
    <col min="10754" max="10754" width="2.125" style="2" customWidth="1"/>
    <col min="10755" max="10755" width="14.625" style="2" customWidth="1"/>
    <col min="10756" max="10756" width="15.875" style="2" customWidth="1"/>
    <col min="10757" max="10757" width="13.375" style="2" customWidth="1"/>
    <col min="10758" max="10759" width="12.125" style="2" customWidth="1"/>
    <col min="10760" max="10760" width="13.375" style="2" customWidth="1"/>
    <col min="10761" max="10763" width="12.125" style="2" customWidth="1"/>
    <col min="10764" max="10764" width="13.375" style="2" customWidth="1"/>
    <col min="10765" max="11008" width="15.875" style="2"/>
    <col min="11009" max="11009" width="13.375" style="2" customWidth="1"/>
    <col min="11010" max="11010" width="2.125" style="2" customWidth="1"/>
    <col min="11011" max="11011" width="14.625" style="2" customWidth="1"/>
    <col min="11012" max="11012" width="15.875" style="2" customWidth="1"/>
    <col min="11013" max="11013" width="13.375" style="2" customWidth="1"/>
    <col min="11014" max="11015" width="12.125" style="2" customWidth="1"/>
    <col min="11016" max="11016" width="13.375" style="2" customWidth="1"/>
    <col min="11017" max="11019" width="12.125" style="2" customWidth="1"/>
    <col min="11020" max="11020" width="13.375" style="2" customWidth="1"/>
    <col min="11021" max="11264" width="15.875" style="2"/>
    <col min="11265" max="11265" width="13.375" style="2" customWidth="1"/>
    <col min="11266" max="11266" width="2.125" style="2" customWidth="1"/>
    <col min="11267" max="11267" width="14.625" style="2" customWidth="1"/>
    <col min="11268" max="11268" width="15.875" style="2" customWidth="1"/>
    <col min="11269" max="11269" width="13.375" style="2" customWidth="1"/>
    <col min="11270" max="11271" width="12.125" style="2" customWidth="1"/>
    <col min="11272" max="11272" width="13.375" style="2" customWidth="1"/>
    <col min="11273" max="11275" width="12.125" style="2" customWidth="1"/>
    <col min="11276" max="11276" width="13.375" style="2" customWidth="1"/>
    <col min="11277" max="11520" width="15.875" style="2"/>
    <col min="11521" max="11521" width="13.375" style="2" customWidth="1"/>
    <col min="11522" max="11522" width="2.125" style="2" customWidth="1"/>
    <col min="11523" max="11523" width="14.625" style="2" customWidth="1"/>
    <col min="11524" max="11524" width="15.875" style="2" customWidth="1"/>
    <col min="11525" max="11525" width="13.375" style="2" customWidth="1"/>
    <col min="11526" max="11527" width="12.125" style="2" customWidth="1"/>
    <col min="11528" max="11528" width="13.375" style="2" customWidth="1"/>
    <col min="11529" max="11531" width="12.125" style="2" customWidth="1"/>
    <col min="11532" max="11532" width="13.375" style="2" customWidth="1"/>
    <col min="11533" max="11776" width="15.875" style="2"/>
    <col min="11777" max="11777" width="13.375" style="2" customWidth="1"/>
    <col min="11778" max="11778" width="2.125" style="2" customWidth="1"/>
    <col min="11779" max="11779" width="14.625" style="2" customWidth="1"/>
    <col min="11780" max="11780" width="15.875" style="2" customWidth="1"/>
    <col min="11781" max="11781" width="13.375" style="2" customWidth="1"/>
    <col min="11782" max="11783" width="12.125" style="2" customWidth="1"/>
    <col min="11784" max="11784" width="13.375" style="2" customWidth="1"/>
    <col min="11785" max="11787" width="12.125" style="2" customWidth="1"/>
    <col min="11788" max="11788" width="13.375" style="2" customWidth="1"/>
    <col min="11789" max="12032" width="15.875" style="2"/>
    <col min="12033" max="12033" width="13.375" style="2" customWidth="1"/>
    <col min="12034" max="12034" width="2.125" style="2" customWidth="1"/>
    <col min="12035" max="12035" width="14.625" style="2" customWidth="1"/>
    <col min="12036" max="12036" width="15.875" style="2" customWidth="1"/>
    <col min="12037" max="12037" width="13.375" style="2" customWidth="1"/>
    <col min="12038" max="12039" width="12.125" style="2" customWidth="1"/>
    <col min="12040" max="12040" width="13.375" style="2" customWidth="1"/>
    <col min="12041" max="12043" width="12.125" style="2" customWidth="1"/>
    <col min="12044" max="12044" width="13.375" style="2" customWidth="1"/>
    <col min="12045" max="12288" width="15.875" style="2"/>
    <col min="12289" max="12289" width="13.375" style="2" customWidth="1"/>
    <col min="12290" max="12290" width="2.125" style="2" customWidth="1"/>
    <col min="12291" max="12291" width="14.625" style="2" customWidth="1"/>
    <col min="12292" max="12292" width="15.875" style="2" customWidth="1"/>
    <col min="12293" max="12293" width="13.375" style="2" customWidth="1"/>
    <col min="12294" max="12295" width="12.125" style="2" customWidth="1"/>
    <col min="12296" max="12296" width="13.375" style="2" customWidth="1"/>
    <col min="12297" max="12299" width="12.125" style="2" customWidth="1"/>
    <col min="12300" max="12300" width="13.375" style="2" customWidth="1"/>
    <col min="12301" max="12544" width="15.875" style="2"/>
    <col min="12545" max="12545" width="13.375" style="2" customWidth="1"/>
    <col min="12546" max="12546" width="2.125" style="2" customWidth="1"/>
    <col min="12547" max="12547" width="14.625" style="2" customWidth="1"/>
    <col min="12548" max="12548" width="15.875" style="2" customWidth="1"/>
    <col min="12549" max="12549" width="13.375" style="2" customWidth="1"/>
    <col min="12550" max="12551" width="12.125" style="2" customWidth="1"/>
    <col min="12552" max="12552" width="13.375" style="2" customWidth="1"/>
    <col min="12553" max="12555" width="12.125" style="2" customWidth="1"/>
    <col min="12556" max="12556" width="13.375" style="2" customWidth="1"/>
    <col min="12557" max="12800" width="15.875" style="2"/>
    <col min="12801" max="12801" width="13.375" style="2" customWidth="1"/>
    <col min="12802" max="12802" width="2.125" style="2" customWidth="1"/>
    <col min="12803" max="12803" width="14.625" style="2" customWidth="1"/>
    <col min="12804" max="12804" width="15.875" style="2" customWidth="1"/>
    <col min="12805" max="12805" width="13.375" style="2" customWidth="1"/>
    <col min="12806" max="12807" width="12.125" style="2" customWidth="1"/>
    <col min="12808" max="12808" width="13.375" style="2" customWidth="1"/>
    <col min="12809" max="12811" width="12.125" style="2" customWidth="1"/>
    <col min="12812" max="12812" width="13.375" style="2" customWidth="1"/>
    <col min="12813" max="13056" width="15.875" style="2"/>
    <col min="13057" max="13057" width="13.375" style="2" customWidth="1"/>
    <col min="13058" max="13058" width="2.125" style="2" customWidth="1"/>
    <col min="13059" max="13059" width="14.625" style="2" customWidth="1"/>
    <col min="13060" max="13060" width="15.875" style="2" customWidth="1"/>
    <col min="13061" max="13061" width="13.375" style="2" customWidth="1"/>
    <col min="13062" max="13063" width="12.125" style="2" customWidth="1"/>
    <col min="13064" max="13064" width="13.375" style="2" customWidth="1"/>
    <col min="13065" max="13067" width="12.125" style="2" customWidth="1"/>
    <col min="13068" max="13068" width="13.375" style="2" customWidth="1"/>
    <col min="13069" max="13312" width="15.875" style="2"/>
    <col min="13313" max="13313" width="13.375" style="2" customWidth="1"/>
    <col min="13314" max="13314" width="2.125" style="2" customWidth="1"/>
    <col min="13315" max="13315" width="14.625" style="2" customWidth="1"/>
    <col min="13316" max="13316" width="15.875" style="2" customWidth="1"/>
    <col min="13317" max="13317" width="13.375" style="2" customWidth="1"/>
    <col min="13318" max="13319" width="12.125" style="2" customWidth="1"/>
    <col min="13320" max="13320" width="13.375" style="2" customWidth="1"/>
    <col min="13321" max="13323" width="12.125" style="2" customWidth="1"/>
    <col min="13324" max="13324" width="13.375" style="2" customWidth="1"/>
    <col min="13325" max="13568" width="15.875" style="2"/>
    <col min="13569" max="13569" width="13.375" style="2" customWidth="1"/>
    <col min="13570" max="13570" width="2.125" style="2" customWidth="1"/>
    <col min="13571" max="13571" width="14.625" style="2" customWidth="1"/>
    <col min="13572" max="13572" width="15.875" style="2" customWidth="1"/>
    <col min="13573" max="13573" width="13.375" style="2" customWidth="1"/>
    <col min="13574" max="13575" width="12.125" style="2" customWidth="1"/>
    <col min="13576" max="13576" width="13.375" style="2" customWidth="1"/>
    <col min="13577" max="13579" width="12.125" style="2" customWidth="1"/>
    <col min="13580" max="13580" width="13.375" style="2" customWidth="1"/>
    <col min="13581" max="13824" width="15.875" style="2"/>
    <col min="13825" max="13825" width="13.375" style="2" customWidth="1"/>
    <col min="13826" max="13826" width="2.125" style="2" customWidth="1"/>
    <col min="13827" max="13827" width="14.625" style="2" customWidth="1"/>
    <col min="13828" max="13828" width="15.875" style="2" customWidth="1"/>
    <col min="13829" max="13829" width="13.375" style="2" customWidth="1"/>
    <col min="13830" max="13831" width="12.125" style="2" customWidth="1"/>
    <col min="13832" max="13832" width="13.375" style="2" customWidth="1"/>
    <col min="13833" max="13835" width="12.125" style="2" customWidth="1"/>
    <col min="13836" max="13836" width="13.375" style="2" customWidth="1"/>
    <col min="13837" max="14080" width="15.875" style="2"/>
    <col min="14081" max="14081" width="13.375" style="2" customWidth="1"/>
    <col min="14082" max="14082" width="2.125" style="2" customWidth="1"/>
    <col min="14083" max="14083" width="14.625" style="2" customWidth="1"/>
    <col min="14084" max="14084" width="15.875" style="2" customWidth="1"/>
    <col min="14085" max="14085" width="13.375" style="2" customWidth="1"/>
    <col min="14086" max="14087" width="12.125" style="2" customWidth="1"/>
    <col min="14088" max="14088" width="13.375" style="2" customWidth="1"/>
    <col min="14089" max="14091" width="12.125" style="2" customWidth="1"/>
    <col min="14092" max="14092" width="13.375" style="2" customWidth="1"/>
    <col min="14093" max="14336" width="15.875" style="2"/>
    <col min="14337" max="14337" width="13.375" style="2" customWidth="1"/>
    <col min="14338" max="14338" width="2.125" style="2" customWidth="1"/>
    <col min="14339" max="14339" width="14.625" style="2" customWidth="1"/>
    <col min="14340" max="14340" width="15.875" style="2" customWidth="1"/>
    <col min="14341" max="14341" width="13.375" style="2" customWidth="1"/>
    <col min="14342" max="14343" width="12.125" style="2" customWidth="1"/>
    <col min="14344" max="14344" width="13.375" style="2" customWidth="1"/>
    <col min="14345" max="14347" width="12.125" style="2" customWidth="1"/>
    <col min="14348" max="14348" width="13.375" style="2" customWidth="1"/>
    <col min="14349" max="14592" width="15.875" style="2"/>
    <col min="14593" max="14593" width="13.375" style="2" customWidth="1"/>
    <col min="14594" max="14594" width="2.125" style="2" customWidth="1"/>
    <col min="14595" max="14595" width="14.625" style="2" customWidth="1"/>
    <col min="14596" max="14596" width="15.875" style="2" customWidth="1"/>
    <col min="14597" max="14597" width="13.375" style="2" customWidth="1"/>
    <col min="14598" max="14599" width="12.125" style="2" customWidth="1"/>
    <col min="14600" max="14600" width="13.375" style="2" customWidth="1"/>
    <col min="14601" max="14603" width="12.125" style="2" customWidth="1"/>
    <col min="14604" max="14604" width="13.375" style="2" customWidth="1"/>
    <col min="14605" max="14848" width="15.875" style="2"/>
    <col min="14849" max="14849" width="13.375" style="2" customWidth="1"/>
    <col min="14850" max="14850" width="2.125" style="2" customWidth="1"/>
    <col min="14851" max="14851" width="14.625" style="2" customWidth="1"/>
    <col min="14852" max="14852" width="15.875" style="2" customWidth="1"/>
    <col min="14853" max="14853" width="13.375" style="2" customWidth="1"/>
    <col min="14854" max="14855" width="12.125" style="2" customWidth="1"/>
    <col min="14856" max="14856" width="13.375" style="2" customWidth="1"/>
    <col min="14857" max="14859" width="12.125" style="2" customWidth="1"/>
    <col min="14860" max="14860" width="13.375" style="2" customWidth="1"/>
    <col min="14861" max="15104" width="15.875" style="2"/>
    <col min="15105" max="15105" width="13.375" style="2" customWidth="1"/>
    <col min="15106" max="15106" width="2.125" style="2" customWidth="1"/>
    <col min="15107" max="15107" width="14.625" style="2" customWidth="1"/>
    <col min="15108" max="15108" width="15.875" style="2" customWidth="1"/>
    <col min="15109" max="15109" width="13.375" style="2" customWidth="1"/>
    <col min="15110" max="15111" width="12.125" style="2" customWidth="1"/>
    <col min="15112" max="15112" width="13.375" style="2" customWidth="1"/>
    <col min="15113" max="15115" width="12.125" style="2" customWidth="1"/>
    <col min="15116" max="15116" width="13.375" style="2" customWidth="1"/>
    <col min="15117" max="15360" width="15.875" style="2"/>
    <col min="15361" max="15361" width="13.375" style="2" customWidth="1"/>
    <col min="15362" max="15362" width="2.125" style="2" customWidth="1"/>
    <col min="15363" max="15363" width="14.625" style="2" customWidth="1"/>
    <col min="15364" max="15364" width="15.875" style="2" customWidth="1"/>
    <col min="15365" max="15365" width="13.375" style="2" customWidth="1"/>
    <col min="15366" max="15367" width="12.125" style="2" customWidth="1"/>
    <col min="15368" max="15368" width="13.375" style="2" customWidth="1"/>
    <col min="15369" max="15371" width="12.125" style="2" customWidth="1"/>
    <col min="15372" max="15372" width="13.375" style="2" customWidth="1"/>
    <col min="15373" max="15616" width="15.875" style="2"/>
    <col min="15617" max="15617" width="13.375" style="2" customWidth="1"/>
    <col min="15618" max="15618" width="2.125" style="2" customWidth="1"/>
    <col min="15619" max="15619" width="14.625" style="2" customWidth="1"/>
    <col min="15620" max="15620" width="15.875" style="2" customWidth="1"/>
    <col min="15621" max="15621" width="13.375" style="2" customWidth="1"/>
    <col min="15622" max="15623" width="12.125" style="2" customWidth="1"/>
    <col min="15624" max="15624" width="13.375" style="2" customWidth="1"/>
    <col min="15625" max="15627" width="12.125" style="2" customWidth="1"/>
    <col min="15628" max="15628" width="13.375" style="2" customWidth="1"/>
    <col min="15629" max="15872" width="15.875" style="2"/>
    <col min="15873" max="15873" width="13.375" style="2" customWidth="1"/>
    <col min="15874" max="15874" width="2.125" style="2" customWidth="1"/>
    <col min="15875" max="15875" width="14.625" style="2" customWidth="1"/>
    <col min="15876" max="15876" width="15.875" style="2" customWidth="1"/>
    <col min="15877" max="15877" width="13.375" style="2" customWidth="1"/>
    <col min="15878" max="15879" width="12.125" style="2" customWidth="1"/>
    <col min="15880" max="15880" width="13.375" style="2" customWidth="1"/>
    <col min="15881" max="15883" width="12.125" style="2" customWidth="1"/>
    <col min="15884" max="15884" width="13.375" style="2" customWidth="1"/>
    <col min="15885" max="16128" width="15.875" style="2"/>
    <col min="16129" max="16129" width="13.375" style="2" customWidth="1"/>
    <col min="16130" max="16130" width="2.125" style="2" customWidth="1"/>
    <col min="16131" max="16131" width="14.625" style="2" customWidth="1"/>
    <col min="16132" max="16132" width="15.875" style="2" customWidth="1"/>
    <col min="16133" max="16133" width="13.375" style="2" customWidth="1"/>
    <col min="16134" max="16135" width="12.125" style="2" customWidth="1"/>
    <col min="16136" max="16136" width="13.375" style="2" customWidth="1"/>
    <col min="16137" max="16139" width="12.125" style="2" customWidth="1"/>
    <col min="16140" max="16140" width="13.375" style="2" customWidth="1"/>
    <col min="16141" max="16384" width="15.875" style="2"/>
  </cols>
  <sheetData>
    <row r="1" spans="1:12" x14ac:dyDescent="0.2">
      <c r="A1" s="1"/>
    </row>
    <row r="6" spans="1:12" x14ac:dyDescent="0.2">
      <c r="E6" s="3" t="s">
        <v>139</v>
      </c>
    </row>
    <row r="7" spans="1:12" ht="18" thickBot="1" x14ac:dyDescent="0.25">
      <c r="B7" s="4"/>
      <c r="C7" s="4"/>
      <c r="D7" s="33" t="s">
        <v>140</v>
      </c>
      <c r="E7" s="4"/>
      <c r="F7" s="5" t="s">
        <v>141</v>
      </c>
      <c r="G7" s="5"/>
      <c r="H7" s="4"/>
      <c r="I7" s="4"/>
      <c r="J7" s="4"/>
      <c r="K7" s="4"/>
      <c r="L7" s="21" t="s">
        <v>3</v>
      </c>
    </row>
    <row r="8" spans="1:12" x14ac:dyDescent="0.2">
      <c r="D8" s="6" t="s">
        <v>4</v>
      </c>
      <c r="E8" s="8"/>
      <c r="F8" s="8"/>
      <c r="G8" s="8"/>
      <c r="H8" s="8"/>
      <c r="I8" s="8"/>
      <c r="J8" s="8"/>
      <c r="K8" s="8"/>
      <c r="L8" s="8"/>
    </row>
    <row r="9" spans="1:12" x14ac:dyDescent="0.2">
      <c r="D9" s="6" t="s">
        <v>142</v>
      </c>
      <c r="E9" s="7"/>
      <c r="F9" s="34"/>
      <c r="G9" s="35"/>
      <c r="H9" s="7"/>
      <c r="I9" s="8"/>
      <c r="J9" s="8"/>
      <c r="K9" s="36"/>
      <c r="L9" s="7"/>
    </row>
    <row r="10" spans="1:12" x14ac:dyDescent="0.2">
      <c r="D10" s="37" t="s">
        <v>143</v>
      </c>
      <c r="E10" s="37" t="s">
        <v>144</v>
      </c>
      <c r="F10" s="38" t="s">
        <v>145</v>
      </c>
      <c r="G10" s="39"/>
      <c r="H10" s="37" t="s">
        <v>146</v>
      </c>
      <c r="I10" s="37" t="s">
        <v>147</v>
      </c>
      <c r="J10" s="37" t="s">
        <v>147</v>
      </c>
      <c r="K10" s="39" t="s">
        <v>148</v>
      </c>
      <c r="L10" s="37" t="s">
        <v>149</v>
      </c>
    </row>
    <row r="11" spans="1:12" x14ac:dyDescent="0.2">
      <c r="B11" s="8"/>
      <c r="C11" s="8"/>
      <c r="D11" s="17"/>
      <c r="E11" s="17"/>
      <c r="F11" s="40" t="s">
        <v>150</v>
      </c>
      <c r="G11" s="41" t="s">
        <v>151</v>
      </c>
      <c r="H11" s="9" t="s">
        <v>152</v>
      </c>
      <c r="I11" s="9" t="s">
        <v>153</v>
      </c>
      <c r="J11" s="9" t="s">
        <v>154</v>
      </c>
      <c r="K11" s="9" t="s">
        <v>155</v>
      </c>
      <c r="L11" s="9" t="s">
        <v>156</v>
      </c>
    </row>
    <row r="12" spans="1:12" x14ac:dyDescent="0.2">
      <c r="D12" s="7"/>
    </row>
    <row r="13" spans="1:12" x14ac:dyDescent="0.2">
      <c r="C13" s="14" t="s">
        <v>157</v>
      </c>
      <c r="D13" s="15">
        <f t="shared" ref="D13:L13" si="0">SUM(D15:D70)</f>
        <v>499157</v>
      </c>
      <c r="E13" s="16">
        <f t="shared" si="0"/>
        <v>368498</v>
      </c>
      <c r="F13" s="16">
        <f t="shared" si="0"/>
        <v>346797</v>
      </c>
      <c r="G13" s="16">
        <f>SUM(G15:G70)</f>
        <v>21701</v>
      </c>
      <c r="H13" s="16">
        <f t="shared" si="0"/>
        <v>82885</v>
      </c>
      <c r="I13" s="16">
        <f t="shared" si="0"/>
        <v>23213</v>
      </c>
      <c r="J13" s="16">
        <f t="shared" si="0"/>
        <v>56788</v>
      </c>
      <c r="K13" s="16">
        <f>SUM(K15:K70)</f>
        <v>2884</v>
      </c>
      <c r="L13" s="16">
        <f t="shared" si="0"/>
        <v>47747</v>
      </c>
    </row>
    <row r="14" spans="1:12" x14ac:dyDescent="0.2">
      <c r="D14" s="7"/>
    </row>
    <row r="15" spans="1:12" x14ac:dyDescent="0.2">
      <c r="C15" s="1" t="s">
        <v>89</v>
      </c>
      <c r="D15" s="22">
        <f t="shared" ref="D15:L21" si="1">D88+D161</f>
        <v>176586</v>
      </c>
      <c r="E15" s="18">
        <f t="shared" si="1"/>
        <v>145089</v>
      </c>
      <c r="F15" s="18">
        <f t="shared" si="1"/>
        <v>134548</v>
      </c>
      <c r="G15" s="18">
        <f t="shared" si="1"/>
        <v>10541</v>
      </c>
      <c r="H15" s="18">
        <f t="shared" si="1"/>
        <v>22418</v>
      </c>
      <c r="I15" s="18">
        <f t="shared" si="1"/>
        <v>7578</v>
      </c>
      <c r="J15" s="18">
        <f t="shared" si="1"/>
        <v>14018</v>
      </c>
      <c r="K15" s="18">
        <f t="shared" si="1"/>
        <v>822</v>
      </c>
      <c r="L15" s="18">
        <f t="shared" si="1"/>
        <v>9073</v>
      </c>
    </row>
    <row r="16" spans="1:12" x14ac:dyDescent="0.2">
      <c r="C16" s="1" t="s">
        <v>90</v>
      </c>
      <c r="D16" s="22">
        <f t="shared" si="1"/>
        <v>20950</v>
      </c>
      <c r="E16" s="18">
        <f t="shared" si="1"/>
        <v>15752</v>
      </c>
      <c r="F16" s="18">
        <f t="shared" si="1"/>
        <v>14807</v>
      </c>
      <c r="G16" s="18">
        <f t="shared" si="1"/>
        <v>945</v>
      </c>
      <c r="H16" s="18">
        <f t="shared" si="1"/>
        <v>3439</v>
      </c>
      <c r="I16" s="18">
        <f t="shared" si="1"/>
        <v>1087</v>
      </c>
      <c r="J16" s="18">
        <f t="shared" si="1"/>
        <v>1998</v>
      </c>
      <c r="K16" s="18">
        <f t="shared" si="1"/>
        <v>354</v>
      </c>
      <c r="L16" s="18">
        <f t="shared" si="1"/>
        <v>1758</v>
      </c>
    </row>
    <row r="17" spans="3:12" x14ac:dyDescent="0.2">
      <c r="C17" s="1" t="s">
        <v>91</v>
      </c>
      <c r="D17" s="22">
        <f t="shared" si="1"/>
        <v>25046</v>
      </c>
      <c r="E17" s="18">
        <f t="shared" si="1"/>
        <v>20237</v>
      </c>
      <c r="F17" s="18">
        <f t="shared" si="1"/>
        <v>19339</v>
      </c>
      <c r="G17" s="18">
        <f t="shared" si="1"/>
        <v>898</v>
      </c>
      <c r="H17" s="18">
        <f t="shared" si="1"/>
        <v>3188</v>
      </c>
      <c r="I17" s="18">
        <f t="shared" si="1"/>
        <v>854</v>
      </c>
      <c r="J17" s="18">
        <f t="shared" si="1"/>
        <v>2195</v>
      </c>
      <c r="K17" s="18">
        <f t="shared" si="1"/>
        <v>139</v>
      </c>
      <c r="L17" s="18">
        <f t="shared" si="1"/>
        <v>1619</v>
      </c>
    </row>
    <row r="18" spans="3:12" x14ac:dyDescent="0.2">
      <c r="C18" s="1" t="s">
        <v>92</v>
      </c>
      <c r="D18" s="22">
        <f t="shared" si="1"/>
        <v>15958</v>
      </c>
      <c r="E18" s="18">
        <f t="shared" si="1"/>
        <v>10527</v>
      </c>
      <c r="F18" s="18">
        <f t="shared" si="1"/>
        <v>10039</v>
      </c>
      <c r="G18" s="18">
        <f t="shared" si="1"/>
        <v>488</v>
      </c>
      <c r="H18" s="18">
        <f t="shared" si="1"/>
        <v>3258</v>
      </c>
      <c r="I18" s="18">
        <f t="shared" si="1"/>
        <v>993</v>
      </c>
      <c r="J18" s="18">
        <f t="shared" si="1"/>
        <v>2101</v>
      </c>
      <c r="K18" s="18">
        <f t="shared" si="1"/>
        <v>164</v>
      </c>
      <c r="L18" s="18">
        <f t="shared" si="1"/>
        <v>2169</v>
      </c>
    </row>
    <row r="19" spans="3:12" x14ac:dyDescent="0.2">
      <c r="C19" s="1" t="s">
        <v>93</v>
      </c>
      <c r="D19" s="22">
        <f t="shared" si="1"/>
        <v>12613</v>
      </c>
      <c r="E19" s="18">
        <f t="shared" si="1"/>
        <v>8199</v>
      </c>
      <c r="F19" s="18">
        <f t="shared" si="1"/>
        <v>7713</v>
      </c>
      <c r="G19" s="18">
        <f t="shared" si="1"/>
        <v>486</v>
      </c>
      <c r="H19" s="18">
        <f t="shared" si="1"/>
        <v>2546</v>
      </c>
      <c r="I19" s="18">
        <f t="shared" si="1"/>
        <v>753</v>
      </c>
      <c r="J19" s="18">
        <f t="shared" si="1"/>
        <v>1758</v>
      </c>
      <c r="K19" s="18">
        <f t="shared" si="1"/>
        <v>35</v>
      </c>
      <c r="L19" s="18">
        <f t="shared" si="1"/>
        <v>1865</v>
      </c>
    </row>
    <row r="20" spans="3:12" x14ac:dyDescent="0.2">
      <c r="C20" s="1" t="s">
        <v>94</v>
      </c>
      <c r="D20" s="22">
        <f t="shared" si="1"/>
        <v>34582</v>
      </c>
      <c r="E20" s="18">
        <f t="shared" si="1"/>
        <v>23673</v>
      </c>
      <c r="F20" s="18">
        <f t="shared" si="1"/>
        <v>22318</v>
      </c>
      <c r="G20" s="18">
        <f t="shared" si="1"/>
        <v>1355</v>
      </c>
      <c r="H20" s="18">
        <f t="shared" si="1"/>
        <v>6487</v>
      </c>
      <c r="I20" s="18">
        <f t="shared" si="1"/>
        <v>2163</v>
      </c>
      <c r="J20" s="18">
        <f t="shared" si="1"/>
        <v>4218</v>
      </c>
      <c r="K20" s="18">
        <f t="shared" si="1"/>
        <v>106</v>
      </c>
      <c r="L20" s="18">
        <f t="shared" si="1"/>
        <v>4420</v>
      </c>
    </row>
    <row r="21" spans="3:12" x14ac:dyDescent="0.2">
      <c r="C21" s="1" t="s">
        <v>95</v>
      </c>
      <c r="D21" s="22">
        <f t="shared" si="1"/>
        <v>14364</v>
      </c>
      <c r="E21" s="18">
        <f t="shared" si="1"/>
        <v>10861</v>
      </c>
      <c r="F21" s="18">
        <f t="shared" si="1"/>
        <v>10140</v>
      </c>
      <c r="G21" s="18">
        <f t="shared" si="1"/>
        <v>721</v>
      </c>
      <c r="H21" s="18">
        <f t="shared" si="1"/>
        <v>2437</v>
      </c>
      <c r="I21" s="18">
        <f t="shared" si="1"/>
        <v>931</v>
      </c>
      <c r="J21" s="18">
        <f t="shared" si="1"/>
        <v>1470</v>
      </c>
      <c r="K21" s="18">
        <f t="shared" si="1"/>
        <v>36</v>
      </c>
      <c r="L21" s="18">
        <f t="shared" si="1"/>
        <v>1065</v>
      </c>
    </row>
    <row r="22" spans="3:12" x14ac:dyDescent="0.2">
      <c r="D22" s="7"/>
    </row>
    <row r="23" spans="3:12" x14ac:dyDescent="0.2">
      <c r="C23" s="1" t="s">
        <v>96</v>
      </c>
      <c r="D23" s="22">
        <f t="shared" ref="D23:L31" si="2">D96+D169</f>
        <v>7623</v>
      </c>
      <c r="E23" s="18">
        <f t="shared" si="2"/>
        <v>4389</v>
      </c>
      <c r="F23" s="18">
        <f t="shared" si="2"/>
        <v>4108</v>
      </c>
      <c r="G23" s="18">
        <f t="shared" si="2"/>
        <v>281</v>
      </c>
      <c r="H23" s="18">
        <f t="shared" si="2"/>
        <v>1728</v>
      </c>
      <c r="I23" s="18">
        <f t="shared" si="2"/>
        <v>336</v>
      </c>
      <c r="J23" s="18">
        <f t="shared" si="2"/>
        <v>1329</v>
      </c>
      <c r="K23" s="18">
        <f t="shared" si="2"/>
        <v>63</v>
      </c>
      <c r="L23" s="18">
        <f t="shared" si="2"/>
        <v>1505</v>
      </c>
    </row>
    <row r="24" spans="3:12" x14ac:dyDescent="0.2">
      <c r="C24" s="1" t="s">
        <v>97</v>
      </c>
      <c r="D24" s="22">
        <f t="shared" si="2"/>
        <v>4094</v>
      </c>
      <c r="E24" s="18">
        <f t="shared" si="2"/>
        <v>2860</v>
      </c>
      <c r="F24" s="18">
        <f t="shared" si="2"/>
        <v>2749</v>
      </c>
      <c r="G24" s="18">
        <f t="shared" si="2"/>
        <v>111</v>
      </c>
      <c r="H24" s="18">
        <f t="shared" si="2"/>
        <v>788</v>
      </c>
      <c r="I24" s="18">
        <f t="shared" si="2"/>
        <v>148</v>
      </c>
      <c r="J24" s="18">
        <f t="shared" si="2"/>
        <v>513</v>
      </c>
      <c r="K24" s="18">
        <f t="shared" si="2"/>
        <v>127</v>
      </c>
      <c r="L24" s="18">
        <f t="shared" si="2"/>
        <v>446</v>
      </c>
    </row>
    <row r="25" spans="3:12" x14ac:dyDescent="0.2">
      <c r="C25" s="1" t="s">
        <v>98</v>
      </c>
      <c r="D25" s="22">
        <f t="shared" si="2"/>
        <v>2002</v>
      </c>
      <c r="E25" s="18">
        <f t="shared" si="2"/>
        <v>1135</v>
      </c>
      <c r="F25" s="18">
        <f t="shared" si="2"/>
        <v>1096</v>
      </c>
      <c r="G25" s="18">
        <f t="shared" si="2"/>
        <v>39</v>
      </c>
      <c r="H25" s="18">
        <f t="shared" si="2"/>
        <v>557</v>
      </c>
      <c r="I25" s="18">
        <f t="shared" si="2"/>
        <v>85</v>
      </c>
      <c r="J25" s="18">
        <f t="shared" si="2"/>
        <v>422</v>
      </c>
      <c r="K25" s="18">
        <f t="shared" si="2"/>
        <v>50</v>
      </c>
      <c r="L25" s="18">
        <f t="shared" si="2"/>
        <v>310</v>
      </c>
    </row>
    <row r="26" spans="3:12" x14ac:dyDescent="0.2">
      <c r="C26" s="1" t="s">
        <v>99</v>
      </c>
      <c r="D26" s="22">
        <f t="shared" si="2"/>
        <v>7587</v>
      </c>
      <c r="E26" s="18">
        <f t="shared" si="2"/>
        <v>5083</v>
      </c>
      <c r="F26" s="18">
        <f t="shared" si="2"/>
        <v>4849</v>
      </c>
      <c r="G26" s="18">
        <f t="shared" si="2"/>
        <v>234</v>
      </c>
      <c r="H26" s="18">
        <f t="shared" si="2"/>
        <v>1425</v>
      </c>
      <c r="I26" s="18">
        <f t="shared" si="2"/>
        <v>255</v>
      </c>
      <c r="J26" s="18">
        <f t="shared" si="2"/>
        <v>1142</v>
      </c>
      <c r="K26" s="18">
        <f t="shared" si="2"/>
        <v>28</v>
      </c>
      <c r="L26" s="18">
        <f t="shared" si="2"/>
        <v>1079</v>
      </c>
    </row>
    <row r="27" spans="3:12" x14ac:dyDescent="0.2">
      <c r="C27" s="1" t="s">
        <v>100</v>
      </c>
      <c r="D27" s="22">
        <f t="shared" si="2"/>
        <v>8529</v>
      </c>
      <c r="E27" s="18">
        <f t="shared" si="2"/>
        <v>4985</v>
      </c>
      <c r="F27" s="18">
        <f t="shared" si="2"/>
        <v>4724</v>
      </c>
      <c r="G27" s="18">
        <f t="shared" si="2"/>
        <v>261</v>
      </c>
      <c r="H27" s="18">
        <f t="shared" si="2"/>
        <v>1944</v>
      </c>
      <c r="I27" s="18">
        <f t="shared" si="2"/>
        <v>363</v>
      </c>
      <c r="J27" s="18">
        <f t="shared" si="2"/>
        <v>1546</v>
      </c>
      <c r="K27" s="18">
        <f t="shared" si="2"/>
        <v>35</v>
      </c>
      <c r="L27" s="18">
        <f t="shared" si="2"/>
        <v>1600</v>
      </c>
    </row>
    <row r="28" spans="3:12" x14ac:dyDescent="0.2">
      <c r="C28" s="1" t="s">
        <v>101</v>
      </c>
      <c r="D28" s="22">
        <f t="shared" si="2"/>
        <v>4475</v>
      </c>
      <c r="E28" s="18">
        <f t="shared" si="2"/>
        <v>2808</v>
      </c>
      <c r="F28" s="18">
        <f t="shared" si="2"/>
        <v>2674</v>
      </c>
      <c r="G28" s="18">
        <f t="shared" si="2"/>
        <v>134</v>
      </c>
      <c r="H28" s="18">
        <f t="shared" si="2"/>
        <v>939</v>
      </c>
      <c r="I28" s="18">
        <f t="shared" si="2"/>
        <v>181</v>
      </c>
      <c r="J28" s="18">
        <f t="shared" si="2"/>
        <v>747</v>
      </c>
      <c r="K28" s="18">
        <f t="shared" si="2"/>
        <v>11</v>
      </c>
      <c r="L28" s="18">
        <f t="shared" si="2"/>
        <v>728</v>
      </c>
    </row>
    <row r="29" spans="3:12" x14ac:dyDescent="0.2">
      <c r="C29" s="1" t="s">
        <v>102</v>
      </c>
      <c r="D29" s="22">
        <f t="shared" si="2"/>
        <v>4042</v>
      </c>
      <c r="E29" s="18">
        <f t="shared" si="2"/>
        <v>2411</v>
      </c>
      <c r="F29" s="18">
        <f t="shared" si="2"/>
        <v>2300</v>
      </c>
      <c r="G29" s="18">
        <f t="shared" si="2"/>
        <v>111</v>
      </c>
      <c r="H29" s="18">
        <f t="shared" si="2"/>
        <v>978</v>
      </c>
      <c r="I29" s="18">
        <f t="shared" si="2"/>
        <v>202</v>
      </c>
      <c r="J29" s="18">
        <f t="shared" si="2"/>
        <v>749</v>
      </c>
      <c r="K29" s="18">
        <f t="shared" si="2"/>
        <v>27</v>
      </c>
      <c r="L29" s="18">
        <f t="shared" si="2"/>
        <v>653</v>
      </c>
    </row>
    <row r="30" spans="3:12" x14ac:dyDescent="0.2">
      <c r="C30" s="1" t="s">
        <v>103</v>
      </c>
      <c r="D30" s="22">
        <f t="shared" si="2"/>
        <v>10030</v>
      </c>
      <c r="E30" s="18">
        <f t="shared" si="2"/>
        <v>8025</v>
      </c>
      <c r="F30" s="18">
        <f t="shared" si="2"/>
        <v>7663</v>
      </c>
      <c r="G30" s="18">
        <f t="shared" si="2"/>
        <v>362</v>
      </c>
      <c r="H30" s="18">
        <f t="shared" si="2"/>
        <v>1412</v>
      </c>
      <c r="I30" s="18">
        <f t="shared" si="2"/>
        <v>316</v>
      </c>
      <c r="J30" s="18">
        <f t="shared" si="2"/>
        <v>982</v>
      </c>
      <c r="K30" s="18">
        <f t="shared" si="2"/>
        <v>114</v>
      </c>
      <c r="L30" s="18">
        <f t="shared" si="2"/>
        <v>592</v>
      </c>
    </row>
    <row r="31" spans="3:12" x14ac:dyDescent="0.2">
      <c r="C31" s="1" t="s">
        <v>104</v>
      </c>
      <c r="D31" s="22">
        <f t="shared" si="2"/>
        <v>22158</v>
      </c>
      <c r="E31" s="18">
        <f t="shared" si="2"/>
        <v>18639</v>
      </c>
      <c r="F31" s="18">
        <f t="shared" si="2"/>
        <v>17846</v>
      </c>
      <c r="G31" s="18">
        <f t="shared" si="2"/>
        <v>793</v>
      </c>
      <c r="H31" s="18">
        <f t="shared" si="2"/>
        <v>2549</v>
      </c>
      <c r="I31" s="18">
        <f t="shared" si="2"/>
        <v>792</v>
      </c>
      <c r="J31" s="18">
        <f t="shared" si="2"/>
        <v>1579</v>
      </c>
      <c r="K31" s="18">
        <f t="shared" si="2"/>
        <v>178</v>
      </c>
      <c r="L31" s="18">
        <f t="shared" si="2"/>
        <v>970</v>
      </c>
    </row>
    <row r="32" spans="3:12" x14ac:dyDescent="0.2">
      <c r="D32" s="7"/>
    </row>
    <row r="33" spans="3:12" x14ac:dyDescent="0.2">
      <c r="C33" s="1" t="s">
        <v>105</v>
      </c>
      <c r="D33" s="22">
        <f t="shared" ref="D33:L37" si="3">D106+D179</f>
        <v>10358</v>
      </c>
      <c r="E33" s="18">
        <f t="shared" si="3"/>
        <v>6324</v>
      </c>
      <c r="F33" s="18">
        <f t="shared" si="3"/>
        <v>6067</v>
      </c>
      <c r="G33" s="18">
        <f t="shared" si="3"/>
        <v>257</v>
      </c>
      <c r="H33" s="18">
        <f t="shared" si="3"/>
        <v>2236</v>
      </c>
      <c r="I33" s="18">
        <f t="shared" si="3"/>
        <v>481</v>
      </c>
      <c r="J33" s="18">
        <f t="shared" si="3"/>
        <v>1708</v>
      </c>
      <c r="K33" s="18">
        <f t="shared" si="3"/>
        <v>47</v>
      </c>
      <c r="L33" s="18">
        <f t="shared" si="3"/>
        <v>1797</v>
      </c>
    </row>
    <row r="34" spans="3:12" x14ac:dyDescent="0.2">
      <c r="C34" s="1" t="s">
        <v>106</v>
      </c>
      <c r="D34" s="22">
        <f t="shared" si="3"/>
        <v>7271</v>
      </c>
      <c r="E34" s="18">
        <f t="shared" si="3"/>
        <v>5278</v>
      </c>
      <c r="F34" s="18">
        <f t="shared" si="3"/>
        <v>5003</v>
      </c>
      <c r="G34" s="18">
        <f t="shared" si="3"/>
        <v>275</v>
      </c>
      <c r="H34" s="18">
        <f t="shared" si="3"/>
        <v>1243</v>
      </c>
      <c r="I34" s="18">
        <f t="shared" si="3"/>
        <v>356</v>
      </c>
      <c r="J34" s="18">
        <f t="shared" si="3"/>
        <v>820</v>
      </c>
      <c r="K34" s="18">
        <f t="shared" si="3"/>
        <v>67</v>
      </c>
      <c r="L34" s="18">
        <f t="shared" si="3"/>
        <v>749</v>
      </c>
    </row>
    <row r="35" spans="3:12" x14ac:dyDescent="0.2">
      <c r="C35" s="1" t="s">
        <v>107</v>
      </c>
      <c r="D35" s="22">
        <f t="shared" si="3"/>
        <v>2903</v>
      </c>
      <c r="E35" s="18">
        <f t="shared" si="3"/>
        <v>1893</v>
      </c>
      <c r="F35" s="18">
        <f t="shared" si="3"/>
        <v>1816</v>
      </c>
      <c r="G35" s="18">
        <f t="shared" si="3"/>
        <v>77</v>
      </c>
      <c r="H35" s="18">
        <f t="shared" si="3"/>
        <v>595</v>
      </c>
      <c r="I35" s="18">
        <f t="shared" si="3"/>
        <v>116</v>
      </c>
      <c r="J35" s="18">
        <f t="shared" si="3"/>
        <v>468</v>
      </c>
      <c r="K35" s="18">
        <f t="shared" si="3"/>
        <v>11</v>
      </c>
      <c r="L35" s="18">
        <f t="shared" si="3"/>
        <v>415</v>
      </c>
    </row>
    <row r="36" spans="3:12" x14ac:dyDescent="0.2">
      <c r="C36" s="1" t="s">
        <v>108</v>
      </c>
      <c r="D36" s="22">
        <f t="shared" si="3"/>
        <v>2486</v>
      </c>
      <c r="E36" s="18">
        <f t="shared" si="3"/>
        <v>1696</v>
      </c>
      <c r="F36" s="18">
        <f t="shared" si="3"/>
        <v>1560</v>
      </c>
      <c r="G36" s="18">
        <f t="shared" si="3"/>
        <v>136</v>
      </c>
      <c r="H36" s="18">
        <f t="shared" si="3"/>
        <v>489</v>
      </c>
      <c r="I36" s="18">
        <f t="shared" si="3"/>
        <v>133</v>
      </c>
      <c r="J36" s="18">
        <f t="shared" si="3"/>
        <v>352</v>
      </c>
      <c r="K36" s="18">
        <f t="shared" si="3"/>
        <v>4</v>
      </c>
      <c r="L36" s="18">
        <f t="shared" si="3"/>
        <v>301</v>
      </c>
    </row>
    <row r="37" spans="3:12" x14ac:dyDescent="0.2">
      <c r="C37" s="1" t="s">
        <v>109</v>
      </c>
      <c r="D37" s="22">
        <f t="shared" si="3"/>
        <v>283</v>
      </c>
      <c r="E37" s="18">
        <f t="shared" si="3"/>
        <v>213</v>
      </c>
      <c r="F37" s="18">
        <f t="shared" si="3"/>
        <v>205</v>
      </c>
      <c r="G37" s="18">
        <f t="shared" si="3"/>
        <v>8</v>
      </c>
      <c r="H37" s="18">
        <f t="shared" si="3"/>
        <v>57</v>
      </c>
      <c r="I37" s="18">
        <f t="shared" si="3"/>
        <v>10</v>
      </c>
      <c r="J37" s="18">
        <f t="shared" si="3"/>
        <v>46</v>
      </c>
      <c r="K37" s="18">
        <f t="shared" si="3"/>
        <v>1</v>
      </c>
      <c r="L37" s="18">
        <f t="shared" si="3"/>
        <v>13</v>
      </c>
    </row>
    <row r="38" spans="3:12" x14ac:dyDescent="0.2">
      <c r="D38" s="7"/>
    </row>
    <row r="39" spans="3:12" x14ac:dyDescent="0.2">
      <c r="C39" s="1" t="s">
        <v>110</v>
      </c>
      <c r="D39" s="22">
        <f t="shared" ref="D39:L43" si="4">D112+D185</f>
        <v>7025</v>
      </c>
      <c r="E39" s="18">
        <f t="shared" si="4"/>
        <v>4499</v>
      </c>
      <c r="F39" s="18">
        <f t="shared" si="4"/>
        <v>4175</v>
      </c>
      <c r="G39" s="18">
        <f t="shared" si="4"/>
        <v>324</v>
      </c>
      <c r="H39" s="18">
        <f t="shared" si="4"/>
        <v>1444</v>
      </c>
      <c r="I39" s="18">
        <f t="shared" si="4"/>
        <v>409</v>
      </c>
      <c r="J39" s="18">
        <f t="shared" si="4"/>
        <v>1010</v>
      </c>
      <c r="K39" s="18">
        <f t="shared" si="4"/>
        <v>25</v>
      </c>
      <c r="L39" s="18">
        <f t="shared" si="4"/>
        <v>1082</v>
      </c>
    </row>
    <row r="40" spans="3:12" x14ac:dyDescent="0.2">
      <c r="C40" s="1" t="s">
        <v>111</v>
      </c>
      <c r="D40" s="22">
        <f t="shared" si="4"/>
        <v>4031</v>
      </c>
      <c r="E40" s="18">
        <f t="shared" si="4"/>
        <v>2420</v>
      </c>
      <c r="F40" s="18">
        <f t="shared" si="4"/>
        <v>2323</v>
      </c>
      <c r="G40" s="18">
        <f t="shared" si="4"/>
        <v>97</v>
      </c>
      <c r="H40" s="18">
        <f t="shared" si="4"/>
        <v>860</v>
      </c>
      <c r="I40" s="18">
        <f t="shared" si="4"/>
        <v>177</v>
      </c>
      <c r="J40" s="18">
        <f t="shared" si="4"/>
        <v>655</v>
      </c>
      <c r="K40" s="18">
        <f t="shared" si="4"/>
        <v>28</v>
      </c>
      <c r="L40" s="18">
        <f t="shared" si="4"/>
        <v>751</v>
      </c>
    </row>
    <row r="41" spans="3:12" x14ac:dyDescent="0.2">
      <c r="C41" s="1" t="s">
        <v>112</v>
      </c>
      <c r="D41" s="22">
        <f t="shared" si="4"/>
        <v>7437</v>
      </c>
      <c r="E41" s="18">
        <f t="shared" si="4"/>
        <v>4151</v>
      </c>
      <c r="F41" s="18">
        <f t="shared" si="4"/>
        <v>3926</v>
      </c>
      <c r="G41" s="18">
        <f t="shared" si="4"/>
        <v>225</v>
      </c>
      <c r="H41" s="18">
        <f t="shared" si="4"/>
        <v>1725</v>
      </c>
      <c r="I41" s="18">
        <f t="shared" si="4"/>
        <v>402</v>
      </c>
      <c r="J41" s="18">
        <f t="shared" si="4"/>
        <v>1274</v>
      </c>
      <c r="K41" s="18">
        <f t="shared" si="4"/>
        <v>49</v>
      </c>
      <c r="L41" s="18">
        <f t="shared" si="4"/>
        <v>1561</v>
      </c>
    </row>
    <row r="42" spans="3:12" x14ac:dyDescent="0.2">
      <c r="C42" s="1" t="s">
        <v>113</v>
      </c>
      <c r="D42" s="22">
        <f t="shared" si="4"/>
        <v>5168</v>
      </c>
      <c r="E42" s="18">
        <f t="shared" si="4"/>
        <v>2274</v>
      </c>
      <c r="F42" s="18">
        <f t="shared" si="4"/>
        <v>2196</v>
      </c>
      <c r="G42" s="18">
        <f t="shared" si="4"/>
        <v>78</v>
      </c>
      <c r="H42" s="18">
        <f t="shared" si="4"/>
        <v>1564</v>
      </c>
      <c r="I42" s="18">
        <f t="shared" si="4"/>
        <v>192</v>
      </c>
      <c r="J42" s="18">
        <f t="shared" si="4"/>
        <v>1353</v>
      </c>
      <c r="K42" s="18">
        <f t="shared" si="4"/>
        <v>19</v>
      </c>
      <c r="L42" s="18">
        <f t="shared" si="4"/>
        <v>1330</v>
      </c>
    </row>
    <row r="43" spans="3:12" x14ac:dyDescent="0.2">
      <c r="C43" s="1" t="s">
        <v>114</v>
      </c>
      <c r="D43" s="22">
        <f t="shared" si="4"/>
        <v>2397</v>
      </c>
      <c r="E43" s="18">
        <f t="shared" si="4"/>
        <v>1381</v>
      </c>
      <c r="F43" s="18">
        <f t="shared" si="4"/>
        <v>1354</v>
      </c>
      <c r="G43" s="18">
        <f t="shared" si="4"/>
        <v>27</v>
      </c>
      <c r="H43" s="18">
        <f t="shared" si="4"/>
        <v>674</v>
      </c>
      <c r="I43" s="18">
        <f t="shared" si="4"/>
        <v>116</v>
      </c>
      <c r="J43" s="18">
        <f t="shared" si="4"/>
        <v>492</v>
      </c>
      <c r="K43" s="18">
        <f t="shared" si="4"/>
        <v>66</v>
      </c>
      <c r="L43" s="18">
        <f t="shared" si="4"/>
        <v>342</v>
      </c>
    </row>
    <row r="44" spans="3:12" x14ac:dyDescent="0.2">
      <c r="D44" s="7"/>
    </row>
    <row r="45" spans="3:12" x14ac:dyDescent="0.2">
      <c r="C45" s="1" t="s">
        <v>115</v>
      </c>
      <c r="D45" s="22">
        <f t="shared" ref="D45:L54" si="5">D118+D191</f>
        <v>3820</v>
      </c>
      <c r="E45" s="18">
        <f t="shared" si="5"/>
        <v>2929</v>
      </c>
      <c r="F45" s="18">
        <f t="shared" si="5"/>
        <v>2809</v>
      </c>
      <c r="G45" s="18">
        <f t="shared" si="5"/>
        <v>120</v>
      </c>
      <c r="H45" s="18">
        <f t="shared" si="5"/>
        <v>601</v>
      </c>
      <c r="I45" s="18">
        <f t="shared" si="5"/>
        <v>145</v>
      </c>
      <c r="J45" s="18">
        <f t="shared" si="5"/>
        <v>446</v>
      </c>
      <c r="K45" s="18">
        <f t="shared" si="5"/>
        <v>10</v>
      </c>
      <c r="L45" s="18">
        <f t="shared" si="5"/>
        <v>290</v>
      </c>
    </row>
    <row r="46" spans="3:12" x14ac:dyDescent="0.2">
      <c r="C46" s="1" t="s">
        <v>116</v>
      </c>
      <c r="D46" s="22">
        <f t="shared" si="5"/>
        <v>3527</v>
      </c>
      <c r="E46" s="18">
        <f t="shared" si="5"/>
        <v>2289</v>
      </c>
      <c r="F46" s="18">
        <f t="shared" si="5"/>
        <v>2217</v>
      </c>
      <c r="G46" s="18">
        <f t="shared" si="5"/>
        <v>72</v>
      </c>
      <c r="H46" s="18">
        <f t="shared" si="5"/>
        <v>757</v>
      </c>
      <c r="I46" s="18">
        <f t="shared" si="5"/>
        <v>116</v>
      </c>
      <c r="J46" s="18">
        <f t="shared" si="5"/>
        <v>633</v>
      </c>
      <c r="K46" s="18">
        <f t="shared" si="5"/>
        <v>8</v>
      </c>
      <c r="L46" s="18">
        <f t="shared" si="5"/>
        <v>481</v>
      </c>
    </row>
    <row r="47" spans="3:12" x14ac:dyDescent="0.2">
      <c r="C47" s="1" t="s">
        <v>117</v>
      </c>
      <c r="D47" s="22">
        <f t="shared" si="5"/>
        <v>3482</v>
      </c>
      <c r="E47" s="18">
        <f t="shared" si="5"/>
        <v>2307</v>
      </c>
      <c r="F47" s="18">
        <f t="shared" si="5"/>
        <v>2209</v>
      </c>
      <c r="G47" s="18">
        <f t="shared" si="5"/>
        <v>98</v>
      </c>
      <c r="H47" s="18">
        <f t="shared" si="5"/>
        <v>740</v>
      </c>
      <c r="I47" s="18">
        <f t="shared" si="5"/>
        <v>141</v>
      </c>
      <c r="J47" s="18">
        <f t="shared" si="5"/>
        <v>586</v>
      </c>
      <c r="K47" s="18">
        <f t="shared" si="5"/>
        <v>13</v>
      </c>
      <c r="L47" s="18">
        <f t="shared" si="5"/>
        <v>434</v>
      </c>
    </row>
    <row r="48" spans="3:12" x14ac:dyDescent="0.2">
      <c r="C48" s="1" t="s">
        <v>118</v>
      </c>
      <c r="D48" s="22">
        <f t="shared" si="5"/>
        <v>3551</v>
      </c>
      <c r="E48" s="18">
        <f t="shared" si="5"/>
        <v>2106</v>
      </c>
      <c r="F48" s="18">
        <f t="shared" si="5"/>
        <v>2007</v>
      </c>
      <c r="G48" s="18">
        <f t="shared" si="5"/>
        <v>99</v>
      </c>
      <c r="H48" s="18">
        <f t="shared" si="5"/>
        <v>789</v>
      </c>
      <c r="I48" s="18">
        <f t="shared" si="5"/>
        <v>136</v>
      </c>
      <c r="J48" s="18">
        <f t="shared" si="5"/>
        <v>640</v>
      </c>
      <c r="K48" s="18">
        <f t="shared" si="5"/>
        <v>13</v>
      </c>
      <c r="L48" s="18">
        <f t="shared" si="5"/>
        <v>655</v>
      </c>
    </row>
    <row r="49" spans="3:12" x14ac:dyDescent="0.2">
      <c r="C49" s="1" t="s">
        <v>119</v>
      </c>
      <c r="D49" s="22">
        <f t="shared" si="5"/>
        <v>1177</v>
      </c>
      <c r="E49" s="18">
        <f t="shared" si="5"/>
        <v>759</v>
      </c>
      <c r="F49" s="18">
        <f t="shared" si="5"/>
        <v>728</v>
      </c>
      <c r="G49" s="18">
        <f t="shared" si="5"/>
        <v>31</v>
      </c>
      <c r="H49" s="18">
        <f t="shared" si="5"/>
        <v>265</v>
      </c>
      <c r="I49" s="18">
        <f t="shared" si="5"/>
        <v>36</v>
      </c>
      <c r="J49" s="18">
        <f t="shared" si="5"/>
        <v>218</v>
      </c>
      <c r="K49" s="18">
        <f t="shared" si="5"/>
        <v>11</v>
      </c>
      <c r="L49" s="18">
        <f t="shared" si="5"/>
        <v>153</v>
      </c>
    </row>
    <row r="50" spans="3:12" x14ac:dyDescent="0.2">
      <c r="C50" s="1" t="s">
        <v>120</v>
      </c>
      <c r="D50" s="22">
        <f t="shared" si="5"/>
        <v>990</v>
      </c>
      <c r="E50" s="18">
        <f t="shared" si="5"/>
        <v>643</v>
      </c>
      <c r="F50" s="18">
        <f t="shared" si="5"/>
        <v>617</v>
      </c>
      <c r="G50" s="18">
        <f t="shared" si="5"/>
        <v>26</v>
      </c>
      <c r="H50" s="18">
        <f t="shared" si="5"/>
        <v>228</v>
      </c>
      <c r="I50" s="18">
        <f t="shared" si="5"/>
        <v>36</v>
      </c>
      <c r="J50" s="18">
        <f t="shared" si="5"/>
        <v>185</v>
      </c>
      <c r="K50" s="18">
        <f t="shared" si="5"/>
        <v>7</v>
      </c>
      <c r="L50" s="18">
        <f t="shared" si="5"/>
        <v>119</v>
      </c>
    </row>
    <row r="51" spans="3:12" x14ac:dyDescent="0.2">
      <c r="C51" s="1" t="s">
        <v>121</v>
      </c>
      <c r="D51" s="22">
        <f t="shared" si="5"/>
        <v>2092</v>
      </c>
      <c r="E51" s="18">
        <f t="shared" si="5"/>
        <v>1435</v>
      </c>
      <c r="F51" s="18">
        <f t="shared" si="5"/>
        <v>1361</v>
      </c>
      <c r="G51" s="18">
        <f t="shared" si="5"/>
        <v>74</v>
      </c>
      <c r="H51" s="18">
        <f t="shared" si="5"/>
        <v>455</v>
      </c>
      <c r="I51" s="18">
        <f t="shared" si="5"/>
        <v>69</v>
      </c>
      <c r="J51" s="18">
        <f t="shared" si="5"/>
        <v>367</v>
      </c>
      <c r="K51" s="18">
        <f t="shared" si="5"/>
        <v>19</v>
      </c>
      <c r="L51" s="18">
        <f t="shared" si="5"/>
        <v>202</v>
      </c>
    </row>
    <row r="52" spans="3:12" x14ac:dyDescent="0.2">
      <c r="C52" s="1" t="s">
        <v>122</v>
      </c>
      <c r="D52" s="22">
        <f t="shared" si="5"/>
        <v>3808</v>
      </c>
      <c r="E52" s="18">
        <f t="shared" si="5"/>
        <v>1394</v>
      </c>
      <c r="F52" s="18">
        <f t="shared" si="5"/>
        <v>1250</v>
      </c>
      <c r="G52" s="18">
        <f t="shared" si="5"/>
        <v>144</v>
      </c>
      <c r="H52" s="18">
        <f t="shared" si="5"/>
        <v>1039</v>
      </c>
      <c r="I52" s="18">
        <f t="shared" si="5"/>
        <v>162</v>
      </c>
      <c r="J52" s="18">
        <f t="shared" si="5"/>
        <v>874</v>
      </c>
      <c r="K52" s="18">
        <f t="shared" si="5"/>
        <v>3</v>
      </c>
      <c r="L52" s="18">
        <f t="shared" si="5"/>
        <v>1375</v>
      </c>
    </row>
    <row r="53" spans="3:12" x14ac:dyDescent="0.2">
      <c r="C53" s="1" t="s">
        <v>123</v>
      </c>
      <c r="D53" s="22">
        <f t="shared" si="5"/>
        <v>4278</v>
      </c>
      <c r="E53" s="18">
        <f t="shared" si="5"/>
        <v>2484</v>
      </c>
      <c r="F53" s="18">
        <f t="shared" si="5"/>
        <v>2277</v>
      </c>
      <c r="G53" s="18">
        <f t="shared" si="5"/>
        <v>207</v>
      </c>
      <c r="H53" s="18">
        <f t="shared" si="5"/>
        <v>947</v>
      </c>
      <c r="I53" s="18">
        <f t="shared" si="5"/>
        <v>223</v>
      </c>
      <c r="J53" s="18">
        <f t="shared" si="5"/>
        <v>718</v>
      </c>
      <c r="K53" s="18">
        <f t="shared" si="5"/>
        <v>6</v>
      </c>
      <c r="L53" s="18">
        <f t="shared" si="5"/>
        <v>847</v>
      </c>
    </row>
    <row r="54" spans="3:12" x14ac:dyDescent="0.2">
      <c r="C54" s="1" t="s">
        <v>124</v>
      </c>
      <c r="D54" s="22">
        <f t="shared" si="5"/>
        <v>5118</v>
      </c>
      <c r="E54" s="18">
        <f t="shared" si="5"/>
        <v>2660</v>
      </c>
      <c r="F54" s="18">
        <f t="shared" si="5"/>
        <v>2519</v>
      </c>
      <c r="G54" s="18">
        <f t="shared" si="5"/>
        <v>141</v>
      </c>
      <c r="H54" s="18">
        <f t="shared" si="5"/>
        <v>1310</v>
      </c>
      <c r="I54" s="18">
        <f t="shared" si="5"/>
        <v>228</v>
      </c>
      <c r="J54" s="18">
        <f t="shared" si="5"/>
        <v>1063</v>
      </c>
      <c r="K54" s="18">
        <f t="shared" si="5"/>
        <v>19</v>
      </c>
      <c r="L54" s="18">
        <f t="shared" si="5"/>
        <v>1148</v>
      </c>
    </row>
    <row r="55" spans="3:12" x14ac:dyDescent="0.2">
      <c r="D55" s="7"/>
    </row>
    <row r="56" spans="3:12" x14ac:dyDescent="0.2">
      <c r="C56" s="1" t="s">
        <v>125</v>
      </c>
      <c r="D56" s="22">
        <f t="shared" ref="D56:L62" si="6">D129+D202</f>
        <v>9770</v>
      </c>
      <c r="E56" s="18">
        <f t="shared" si="6"/>
        <v>7584</v>
      </c>
      <c r="F56" s="18">
        <f t="shared" si="6"/>
        <v>7236</v>
      </c>
      <c r="G56" s="18">
        <f t="shared" si="6"/>
        <v>348</v>
      </c>
      <c r="H56" s="18">
        <f t="shared" si="6"/>
        <v>1468</v>
      </c>
      <c r="I56" s="18">
        <f t="shared" si="6"/>
        <v>473</v>
      </c>
      <c r="J56" s="18">
        <f t="shared" si="6"/>
        <v>931</v>
      </c>
      <c r="K56" s="18">
        <f t="shared" si="6"/>
        <v>64</v>
      </c>
      <c r="L56" s="18">
        <f t="shared" si="6"/>
        <v>718</v>
      </c>
    </row>
    <row r="57" spans="3:12" x14ac:dyDescent="0.2">
      <c r="C57" s="1" t="s">
        <v>126</v>
      </c>
      <c r="D57" s="22">
        <f t="shared" si="6"/>
        <v>1660</v>
      </c>
      <c r="E57" s="18">
        <f t="shared" si="6"/>
        <v>1118</v>
      </c>
      <c r="F57" s="18">
        <f t="shared" si="6"/>
        <v>1094</v>
      </c>
      <c r="G57" s="18">
        <f t="shared" si="6"/>
        <v>24</v>
      </c>
      <c r="H57" s="18">
        <f t="shared" si="6"/>
        <v>396</v>
      </c>
      <c r="I57" s="18">
        <f t="shared" si="6"/>
        <v>68</v>
      </c>
      <c r="J57" s="18">
        <f t="shared" si="6"/>
        <v>308</v>
      </c>
      <c r="K57" s="18">
        <f t="shared" si="6"/>
        <v>20</v>
      </c>
      <c r="L57" s="18">
        <f t="shared" si="6"/>
        <v>146</v>
      </c>
    </row>
    <row r="58" spans="3:12" x14ac:dyDescent="0.2">
      <c r="C58" s="1" t="s">
        <v>127</v>
      </c>
      <c r="D58" s="22">
        <f t="shared" si="6"/>
        <v>1412</v>
      </c>
      <c r="E58" s="18">
        <f t="shared" si="6"/>
        <v>1029</v>
      </c>
      <c r="F58" s="18">
        <f t="shared" si="6"/>
        <v>1003</v>
      </c>
      <c r="G58" s="18">
        <f t="shared" si="6"/>
        <v>26</v>
      </c>
      <c r="H58" s="18">
        <f t="shared" si="6"/>
        <v>263</v>
      </c>
      <c r="I58" s="18">
        <f t="shared" si="6"/>
        <v>49</v>
      </c>
      <c r="J58" s="18">
        <f t="shared" si="6"/>
        <v>200</v>
      </c>
      <c r="K58" s="18">
        <f t="shared" si="6"/>
        <v>14</v>
      </c>
      <c r="L58" s="18">
        <f t="shared" si="6"/>
        <v>120</v>
      </c>
    </row>
    <row r="59" spans="3:12" x14ac:dyDescent="0.2">
      <c r="C59" s="1" t="s">
        <v>128</v>
      </c>
      <c r="D59" s="22">
        <f t="shared" si="6"/>
        <v>6949</v>
      </c>
      <c r="E59" s="18">
        <f t="shared" si="6"/>
        <v>5332</v>
      </c>
      <c r="F59" s="18">
        <f t="shared" si="6"/>
        <v>5077</v>
      </c>
      <c r="G59" s="18">
        <f t="shared" si="6"/>
        <v>255</v>
      </c>
      <c r="H59" s="18">
        <f t="shared" si="6"/>
        <v>1065</v>
      </c>
      <c r="I59" s="18">
        <f t="shared" si="6"/>
        <v>325</v>
      </c>
      <c r="J59" s="18">
        <f t="shared" si="6"/>
        <v>721</v>
      </c>
      <c r="K59" s="18">
        <f t="shared" si="6"/>
        <v>19</v>
      </c>
      <c r="L59" s="18">
        <f t="shared" si="6"/>
        <v>551</v>
      </c>
    </row>
    <row r="60" spans="3:12" x14ac:dyDescent="0.2">
      <c r="C60" s="1" t="s">
        <v>129</v>
      </c>
      <c r="D60" s="22">
        <f t="shared" si="6"/>
        <v>2104</v>
      </c>
      <c r="E60" s="18">
        <f t="shared" si="6"/>
        <v>1372</v>
      </c>
      <c r="F60" s="18">
        <f t="shared" si="6"/>
        <v>1316</v>
      </c>
      <c r="G60" s="18">
        <f t="shared" si="6"/>
        <v>56</v>
      </c>
      <c r="H60" s="18">
        <f t="shared" si="6"/>
        <v>499</v>
      </c>
      <c r="I60" s="18">
        <f t="shared" si="6"/>
        <v>100</v>
      </c>
      <c r="J60" s="18">
        <f t="shared" si="6"/>
        <v>394</v>
      </c>
      <c r="K60" s="18">
        <f t="shared" si="6"/>
        <v>5</v>
      </c>
      <c r="L60" s="18">
        <f t="shared" si="6"/>
        <v>233</v>
      </c>
    </row>
    <row r="61" spans="3:12" x14ac:dyDescent="0.2">
      <c r="C61" s="1" t="s">
        <v>130</v>
      </c>
      <c r="D61" s="22">
        <f t="shared" si="6"/>
        <v>2401</v>
      </c>
      <c r="E61" s="18">
        <f t="shared" si="6"/>
        <v>1628</v>
      </c>
      <c r="F61" s="18">
        <f t="shared" si="6"/>
        <v>1562</v>
      </c>
      <c r="G61" s="18">
        <f t="shared" si="6"/>
        <v>66</v>
      </c>
      <c r="H61" s="18">
        <f t="shared" si="6"/>
        <v>580</v>
      </c>
      <c r="I61" s="18">
        <f t="shared" si="6"/>
        <v>107</v>
      </c>
      <c r="J61" s="18">
        <f t="shared" si="6"/>
        <v>468</v>
      </c>
      <c r="K61" s="18">
        <f t="shared" si="6"/>
        <v>5</v>
      </c>
      <c r="L61" s="18">
        <f t="shared" si="6"/>
        <v>193</v>
      </c>
    </row>
    <row r="62" spans="3:12" x14ac:dyDescent="0.2">
      <c r="C62" s="1" t="s">
        <v>131</v>
      </c>
      <c r="D62" s="22">
        <f t="shared" si="6"/>
        <v>6375</v>
      </c>
      <c r="E62" s="18">
        <f t="shared" si="6"/>
        <v>4419</v>
      </c>
      <c r="F62" s="18">
        <f t="shared" si="6"/>
        <v>4235</v>
      </c>
      <c r="G62" s="18">
        <f t="shared" si="6"/>
        <v>184</v>
      </c>
      <c r="H62" s="18">
        <f t="shared" si="6"/>
        <v>1363</v>
      </c>
      <c r="I62" s="18">
        <f t="shared" si="6"/>
        <v>384</v>
      </c>
      <c r="J62" s="18">
        <f t="shared" si="6"/>
        <v>970</v>
      </c>
      <c r="K62" s="18">
        <f t="shared" si="6"/>
        <v>9</v>
      </c>
      <c r="L62" s="18">
        <f t="shared" si="6"/>
        <v>593</v>
      </c>
    </row>
    <row r="63" spans="3:12" x14ac:dyDescent="0.2">
      <c r="D63" s="7"/>
    </row>
    <row r="64" spans="3:12" x14ac:dyDescent="0.2">
      <c r="C64" s="1" t="s">
        <v>132</v>
      </c>
      <c r="D64" s="22">
        <f t="shared" ref="D64:L70" si="7">D137+D210</f>
        <v>8884</v>
      </c>
      <c r="E64" s="18">
        <f t="shared" si="7"/>
        <v>6485</v>
      </c>
      <c r="F64" s="18">
        <f t="shared" si="7"/>
        <v>6226</v>
      </c>
      <c r="G64" s="18">
        <f t="shared" si="7"/>
        <v>259</v>
      </c>
      <c r="H64" s="18">
        <f t="shared" si="7"/>
        <v>1669</v>
      </c>
      <c r="I64" s="18">
        <f t="shared" si="7"/>
        <v>551</v>
      </c>
      <c r="J64" s="18">
        <f t="shared" si="7"/>
        <v>1099</v>
      </c>
      <c r="K64" s="18">
        <f t="shared" si="7"/>
        <v>19</v>
      </c>
      <c r="L64" s="18">
        <f t="shared" si="7"/>
        <v>730</v>
      </c>
    </row>
    <row r="65" spans="1:12" x14ac:dyDescent="0.2">
      <c r="C65" s="1" t="s">
        <v>133</v>
      </c>
      <c r="D65" s="22">
        <f t="shared" si="7"/>
        <v>1550</v>
      </c>
      <c r="E65" s="18">
        <f t="shared" si="7"/>
        <v>1193</v>
      </c>
      <c r="F65" s="18">
        <f t="shared" si="7"/>
        <v>1176</v>
      </c>
      <c r="G65" s="18">
        <f t="shared" si="7"/>
        <v>17</v>
      </c>
      <c r="H65" s="18">
        <f t="shared" si="7"/>
        <v>265</v>
      </c>
      <c r="I65" s="18">
        <f t="shared" si="7"/>
        <v>90</v>
      </c>
      <c r="J65" s="18">
        <f t="shared" si="7"/>
        <v>173</v>
      </c>
      <c r="K65" s="18">
        <f t="shared" si="7"/>
        <v>2</v>
      </c>
      <c r="L65" s="18">
        <f t="shared" si="7"/>
        <v>92</v>
      </c>
    </row>
    <row r="66" spans="1:12" x14ac:dyDescent="0.2">
      <c r="C66" s="1" t="s">
        <v>134</v>
      </c>
      <c r="D66" s="22">
        <f t="shared" si="7"/>
        <v>2403</v>
      </c>
      <c r="E66" s="18">
        <f t="shared" si="7"/>
        <v>1626</v>
      </c>
      <c r="F66" s="18">
        <f t="shared" si="7"/>
        <v>1561</v>
      </c>
      <c r="G66" s="18">
        <f t="shared" si="7"/>
        <v>65</v>
      </c>
      <c r="H66" s="18">
        <f t="shared" si="7"/>
        <v>548</v>
      </c>
      <c r="I66" s="18">
        <f t="shared" si="7"/>
        <v>152</v>
      </c>
      <c r="J66" s="18">
        <f t="shared" si="7"/>
        <v>392</v>
      </c>
      <c r="K66" s="18">
        <f t="shared" si="7"/>
        <v>4</v>
      </c>
      <c r="L66" s="18">
        <f t="shared" si="7"/>
        <v>228</v>
      </c>
    </row>
    <row r="67" spans="1:12" x14ac:dyDescent="0.2">
      <c r="C67" s="1" t="s">
        <v>135</v>
      </c>
      <c r="D67" s="22">
        <f t="shared" si="7"/>
        <v>1432</v>
      </c>
      <c r="E67" s="18">
        <f t="shared" si="7"/>
        <v>1059</v>
      </c>
      <c r="F67" s="18">
        <f t="shared" si="7"/>
        <v>1003</v>
      </c>
      <c r="G67" s="18">
        <f t="shared" si="7"/>
        <v>56</v>
      </c>
      <c r="H67" s="18">
        <f t="shared" si="7"/>
        <v>267</v>
      </c>
      <c r="I67" s="18">
        <f t="shared" si="7"/>
        <v>75</v>
      </c>
      <c r="J67" s="18">
        <f t="shared" si="7"/>
        <v>187</v>
      </c>
      <c r="K67" s="18">
        <f t="shared" si="7"/>
        <v>5</v>
      </c>
      <c r="L67" s="18">
        <f t="shared" si="7"/>
        <v>106</v>
      </c>
    </row>
    <row r="68" spans="1:12" x14ac:dyDescent="0.2">
      <c r="C68" s="1" t="s">
        <v>136</v>
      </c>
      <c r="D68" s="22">
        <f t="shared" si="7"/>
        <v>693</v>
      </c>
      <c r="E68" s="18">
        <f t="shared" si="7"/>
        <v>568</v>
      </c>
      <c r="F68" s="18">
        <f t="shared" si="7"/>
        <v>546</v>
      </c>
      <c r="G68" s="18">
        <f t="shared" si="7"/>
        <v>22</v>
      </c>
      <c r="H68" s="18">
        <f t="shared" si="7"/>
        <v>101</v>
      </c>
      <c r="I68" s="18">
        <f t="shared" si="7"/>
        <v>30</v>
      </c>
      <c r="J68" s="18">
        <f t="shared" si="7"/>
        <v>70</v>
      </c>
      <c r="K68" s="18">
        <f t="shared" si="7"/>
        <v>1</v>
      </c>
      <c r="L68" s="18">
        <f t="shared" si="7"/>
        <v>24</v>
      </c>
    </row>
    <row r="69" spans="1:12" x14ac:dyDescent="0.2">
      <c r="C69" s="1" t="s">
        <v>137</v>
      </c>
      <c r="D69" s="22">
        <f t="shared" si="7"/>
        <v>1440</v>
      </c>
      <c r="E69" s="18">
        <f t="shared" si="7"/>
        <v>1082</v>
      </c>
      <c r="F69" s="18">
        <f t="shared" si="7"/>
        <v>1043</v>
      </c>
      <c r="G69" s="18">
        <f t="shared" si="7"/>
        <v>39</v>
      </c>
      <c r="H69" s="18">
        <f t="shared" si="7"/>
        <v>255</v>
      </c>
      <c r="I69" s="18">
        <f t="shared" si="7"/>
        <v>82</v>
      </c>
      <c r="J69" s="18">
        <f t="shared" si="7"/>
        <v>171</v>
      </c>
      <c r="K69" s="18">
        <f t="shared" si="7"/>
        <v>2</v>
      </c>
      <c r="L69" s="18">
        <f t="shared" si="7"/>
        <v>103</v>
      </c>
    </row>
    <row r="70" spans="1:12" x14ac:dyDescent="0.2">
      <c r="C70" s="1" t="s">
        <v>138</v>
      </c>
      <c r="D70" s="22">
        <f t="shared" si="7"/>
        <v>243</v>
      </c>
      <c r="E70" s="18">
        <f t="shared" si="7"/>
        <v>195</v>
      </c>
      <c r="F70" s="18">
        <f t="shared" si="7"/>
        <v>187</v>
      </c>
      <c r="G70" s="18">
        <f t="shared" si="7"/>
        <v>8</v>
      </c>
      <c r="H70" s="18">
        <f t="shared" si="7"/>
        <v>35</v>
      </c>
      <c r="I70" s="18">
        <f t="shared" si="7"/>
        <v>6</v>
      </c>
      <c r="J70" s="18">
        <f t="shared" si="7"/>
        <v>29</v>
      </c>
      <c r="K70" s="23" t="s">
        <v>158</v>
      </c>
      <c r="L70" s="18">
        <f>L143+L216</f>
        <v>13</v>
      </c>
    </row>
    <row r="71" spans="1:12" ht="18" thickBot="1" x14ac:dyDescent="0.25">
      <c r="B71" s="4"/>
      <c r="C71" s="4"/>
      <c r="D71" s="20"/>
      <c r="E71" s="32"/>
      <c r="F71" s="32"/>
      <c r="G71" s="32"/>
      <c r="H71" s="4"/>
      <c r="I71" s="4"/>
      <c r="J71" s="4"/>
      <c r="K71" s="4"/>
      <c r="L71" s="4"/>
    </row>
    <row r="72" spans="1:12" x14ac:dyDescent="0.2">
      <c r="D72" s="1" t="s">
        <v>45</v>
      </c>
      <c r="I72" s="1" t="s">
        <v>159</v>
      </c>
    </row>
    <row r="73" spans="1:12" x14ac:dyDescent="0.2">
      <c r="A73" s="1"/>
    </row>
    <row r="74" spans="1:12" x14ac:dyDescent="0.2">
      <c r="A74" s="1"/>
    </row>
    <row r="79" spans="1:12" x14ac:dyDescent="0.2">
      <c r="E79" s="3" t="s">
        <v>139</v>
      </c>
    </row>
    <row r="80" spans="1:12" ht="18" thickBot="1" x14ac:dyDescent="0.25">
      <c r="B80" s="4"/>
      <c r="C80" s="4"/>
      <c r="D80" s="33" t="s">
        <v>160</v>
      </c>
      <c r="E80" s="4"/>
      <c r="F80" s="5" t="s">
        <v>161</v>
      </c>
      <c r="G80" s="5"/>
      <c r="H80" s="4"/>
      <c r="I80" s="4"/>
      <c r="J80" s="4"/>
      <c r="K80" s="4"/>
      <c r="L80" s="21" t="s">
        <v>3</v>
      </c>
    </row>
    <row r="81" spans="2:12" x14ac:dyDescent="0.2">
      <c r="D81" s="6" t="s">
        <v>4</v>
      </c>
      <c r="E81" s="8"/>
      <c r="F81" s="8"/>
      <c r="G81" s="8"/>
      <c r="H81" s="8"/>
      <c r="I81" s="8"/>
      <c r="J81" s="8"/>
      <c r="K81" s="8"/>
      <c r="L81" s="8"/>
    </row>
    <row r="82" spans="2:12" x14ac:dyDescent="0.2">
      <c r="D82" s="37" t="s">
        <v>142</v>
      </c>
      <c r="E82" s="7"/>
      <c r="F82" s="42"/>
      <c r="G82" s="43"/>
      <c r="H82" s="7"/>
      <c r="I82" s="8"/>
      <c r="J82" s="8"/>
      <c r="K82" s="36"/>
      <c r="L82" s="7"/>
    </row>
    <row r="83" spans="2:12" x14ac:dyDescent="0.2">
      <c r="D83" s="37" t="s">
        <v>162</v>
      </c>
      <c r="E83" s="37" t="s">
        <v>144</v>
      </c>
      <c r="F83" s="38" t="s">
        <v>145</v>
      </c>
      <c r="G83" s="39"/>
      <c r="H83" s="37" t="s">
        <v>146</v>
      </c>
      <c r="I83" s="37" t="s">
        <v>147</v>
      </c>
      <c r="J83" s="37" t="s">
        <v>147</v>
      </c>
      <c r="K83" s="39" t="s">
        <v>148</v>
      </c>
      <c r="L83" s="37" t="s">
        <v>149</v>
      </c>
    </row>
    <row r="84" spans="2:12" x14ac:dyDescent="0.2">
      <c r="B84" s="8"/>
      <c r="C84" s="8"/>
      <c r="D84" s="9" t="s">
        <v>152</v>
      </c>
      <c r="E84" s="17"/>
      <c r="F84" s="40" t="s">
        <v>150</v>
      </c>
      <c r="G84" s="41" t="s">
        <v>151</v>
      </c>
      <c r="H84" s="9" t="s">
        <v>152</v>
      </c>
      <c r="I84" s="9" t="s">
        <v>153</v>
      </c>
      <c r="J84" s="9" t="s">
        <v>154</v>
      </c>
      <c r="K84" s="9" t="s">
        <v>155</v>
      </c>
      <c r="L84" s="9" t="s">
        <v>163</v>
      </c>
    </row>
    <row r="85" spans="2:12" x14ac:dyDescent="0.2">
      <c r="D85" s="7"/>
    </row>
    <row r="86" spans="2:12" x14ac:dyDescent="0.2">
      <c r="C86" s="14" t="s">
        <v>157</v>
      </c>
      <c r="D86" s="15">
        <f t="shared" ref="D86:L86" si="8">SUM(D88:D143)</f>
        <v>291858</v>
      </c>
      <c r="E86" s="16">
        <f t="shared" si="8"/>
        <v>217944</v>
      </c>
      <c r="F86" s="16">
        <f t="shared" si="8"/>
        <v>201531</v>
      </c>
      <c r="G86" s="16">
        <f t="shared" si="8"/>
        <v>16413</v>
      </c>
      <c r="H86" s="16">
        <f t="shared" si="8"/>
        <v>64687</v>
      </c>
      <c r="I86" s="16">
        <f t="shared" si="8"/>
        <v>19511</v>
      </c>
      <c r="J86" s="16">
        <f t="shared" si="8"/>
        <v>44954</v>
      </c>
      <c r="K86" s="16">
        <f t="shared" si="8"/>
        <v>222</v>
      </c>
      <c r="L86" s="16">
        <f t="shared" si="8"/>
        <v>9220</v>
      </c>
    </row>
    <row r="87" spans="2:12" x14ac:dyDescent="0.2">
      <c r="D87" s="7"/>
    </row>
    <row r="88" spans="2:12" x14ac:dyDescent="0.2">
      <c r="C88" s="1" t="s">
        <v>89</v>
      </c>
      <c r="D88" s="12">
        <v>105427</v>
      </c>
      <c r="E88" s="13">
        <f t="shared" ref="E88:E94" si="9">SUM(F88:G88)</f>
        <v>86918</v>
      </c>
      <c r="F88" s="13">
        <v>78883</v>
      </c>
      <c r="G88" s="13">
        <v>8035</v>
      </c>
      <c r="H88" s="18">
        <f t="shared" ref="H88:H94" si="10">I88+J88+K88</f>
        <v>16885</v>
      </c>
      <c r="I88" s="13">
        <v>6188</v>
      </c>
      <c r="J88" s="13">
        <v>10645</v>
      </c>
      <c r="K88" s="13">
        <v>52</v>
      </c>
      <c r="L88" s="13">
        <v>1622</v>
      </c>
    </row>
    <row r="89" spans="2:12" x14ac:dyDescent="0.2">
      <c r="C89" s="1" t="s">
        <v>90</v>
      </c>
      <c r="D89" s="12">
        <v>12105</v>
      </c>
      <c r="E89" s="13">
        <f t="shared" si="9"/>
        <v>9250</v>
      </c>
      <c r="F89" s="13">
        <v>8571</v>
      </c>
      <c r="G89" s="13">
        <v>679</v>
      </c>
      <c r="H89" s="18">
        <f t="shared" si="10"/>
        <v>2560</v>
      </c>
      <c r="I89" s="13">
        <v>933</v>
      </c>
      <c r="J89" s="13">
        <v>1587</v>
      </c>
      <c r="K89" s="13">
        <v>40</v>
      </c>
      <c r="L89" s="13">
        <v>295</v>
      </c>
    </row>
    <row r="90" spans="2:12" x14ac:dyDescent="0.2">
      <c r="C90" s="1" t="s">
        <v>91</v>
      </c>
      <c r="D90" s="12">
        <v>15073</v>
      </c>
      <c r="E90" s="13">
        <f t="shared" si="9"/>
        <v>12421</v>
      </c>
      <c r="F90" s="13">
        <v>11702</v>
      </c>
      <c r="G90" s="13">
        <v>719</v>
      </c>
      <c r="H90" s="18">
        <f t="shared" si="10"/>
        <v>2393</v>
      </c>
      <c r="I90" s="13">
        <v>704</v>
      </c>
      <c r="J90" s="13">
        <v>1674</v>
      </c>
      <c r="K90" s="13">
        <v>15</v>
      </c>
      <c r="L90" s="13">
        <v>259</v>
      </c>
    </row>
    <row r="91" spans="2:12" x14ac:dyDescent="0.2">
      <c r="C91" s="1" t="s">
        <v>92</v>
      </c>
      <c r="D91" s="12">
        <v>9315</v>
      </c>
      <c r="E91" s="13">
        <f t="shared" si="9"/>
        <v>6220</v>
      </c>
      <c r="F91" s="13">
        <v>5848</v>
      </c>
      <c r="G91" s="13">
        <v>372</v>
      </c>
      <c r="H91" s="18">
        <f t="shared" si="10"/>
        <v>2594</v>
      </c>
      <c r="I91" s="13">
        <v>865</v>
      </c>
      <c r="J91" s="13">
        <v>1719</v>
      </c>
      <c r="K91" s="13">
        <v>10</v>
      </c>
      <c r="L91" s="13">
        <v>500</v>
      </c>
    </row>
    <row r="92" spans="2:12" x14ac:dyDescent="0.2">
      <c r="C92" s="1" t="s">
        <v>93</v>
      </c>
      <c r="D92" s="12">
        <v>7366</v>
      </c>
      <c r="E92" s="13">
        <f t="shared" si="9"/>
        <v>4864</v>
      </c>
      <c r="F92" s="13">
        <v>4512</v>
      </c>
      <c r="G92" s="13">
        <v>352</v>
      </c>
      <c r="H92" s="18">
        <f t="shared" si="10"/>
        <v>2083</v>
      </c>
      <c r="I92" s="13">
        <v>649</v>
      </c>
      <c r="J92" s="13">
        <v>1431</v>
      </c>
      <c r="K92" s="13">
        <v>3</v>
      </c>
      <c r="L92" s="13">
        <v>419</v>
      </c>
    </row>
    <row r="93" spans="2:12" x14ac:dyDescent="0.2">
      <c r="C93" s="1" t="s">
        <v>94</v>
      </c>
      <c r="D93" s="12">
        <v>19578</v>
      </c>
      <c r="E93" s="13">
        <f t="shared" si="9"/>
        <v>13386</v>
      </c>
      <c r="F93" s="13">
        <v>12362</v>
      </c>
      <c r="G93" s="13">
        <v>1024</v>
      </c>
      <c r="H93" s="18">
        <f t="shared" si="10"/>
        <v>5284</v>
      </c>
      <c r="I93" s="13">
        <v>1868</v>
      </c>
      <c r="J93" s="13">
        <v>3412</v>
      </c>
      <c r="K93" s="13">
        <v>4</v>
      </c>
      <c r="L93" s="13">
        <v>907</v>
      </c>
    </row>
    <row r="94" spans="2:12" x14ac:dyDescent="0.2">
      <c r="C94" s="1" t="s">
        <v>95</v>
      </c>
      <c r="D94" s="12">
        <v>8114</v>
      </c>
      <c r="E94" s="13">
        <f t="shared" si="9"/>
        <v>6155</v>
      </c>
      <c r="F94" s="13">
        <v>5616</v>
      </c>
      <c r="G94" s="13">
        <v>539</v>
      </c>
      <c r="H94" s="18">
        <f t="shared" si="10"/>
        <v>1786</v>
      </c>
      <c r="I94" s="13">
        <v>746</v>
      </c>
      <c r="J94" s="13">
        <v>1037</v>
      </c>
      <c r="K94" s="13">
        <v>3</v>
      </c>
      <c r="L94" s="13">
        <v>173</v>
      </c>
    </row>
    <row r="95" spans="2:12" x14ac:dyDescent="0.2">
      <c r="D95" s="12"/>
      <c r="E95" s="13"/>
      <c r="F95" s="13"/>
      <c r="G95" s="13"/>
      <c r="I95" s="13"/>
      <c r="J95" s="13"/>
      <c r="K95" s="13"/>
      <c r="L95" s="13"/>
    </row>
    <row r="96" spans="2:12" x14ac:dyDescent="0.2">
      <c r="C96" s="1" t="s">
        <v>96</v>
      </c>
      <c r="D96" s="12">
        <v>4359</v>
      </c>
      <c r="E96" s="13">
        <f t="shared" ref="E96:E104" si="11">SUM(F96:G96)</f>
        <v>2602</v>
      </c>
      <c r="F96" s="13">
        <v>2397</v>
      </c>
      <c r="G96" s="13">
        <v>205</v>
      </c>
      <c r="H96" s="18">
        <f t="shared" ref="H96:H104" si="12">I96+J96+K96</f>
        <v>1452</v>
      </c>
      <c r="I96" s="13">
        <v>293</v>
      </c>
      <c r="J96" s="13">
        <v>1154</v>
      </c>
      <c r="K96" s="13">
        <v>5</v>
      </c>
      <c r="L96" s="13">
        <v>305</v>
      </c>
    </row>
    <row r="97" spans="3:12" x14ac:dyDescent="0.2">
      <c r="C97" s="1" t="s">
        <v>97</v>
      </c>
      <c r="D97" s="12">
        <v>2288</v>
      </c>
      <c r="E97" s="13">
        <f t="shared" si="11"/>
        <v>1633</v>
      </c>
      <c r="F97" s="13">
        <v>1552</v>
      </c>
      <c r="G97" s="13">
        <v>81</v>
      </c>
      <c r="H97" s="18">
        <f t="shared" si="12"/>
        <v>569</v>
      </c>
      <c r="I97" s="13">
        <v>135</v>
      </c>
      <c r="J97" s="13">
        <v>416</v>
      </c>
      <c r="K97" s="13">
        <v>18</v>
      </c>
      <c r="L97" s="13">
        <v>86</v>
      </c>
    </row>
    <row r="98" spans="3:12" x14ac:dyDescent="0.2">
      <c r="C98" s="1" t="s">
        <v>98</v>
      </c>
      <c r="D98" s="12">
        <v>1115</v>
      </c>
      <c r="E98" s="13">
        <f t="shared" si="11"/>
        <v>644</v>
      </c>
      <c r="F98" s="13">
        <v>614</v>
      </c>
      <c r="G98" s="13">
        <v>30</v>
      </c>
      <c r="H98" s="18">
        <f t="shared" si="12"/>
        <v>423</v>
      </c>
      <c r="I98" s="13">
        <v>75</v>
      </c>
      <c r="J98" s="13">
        <v>342</v>
      </c>
      <c r="K98" s="13">
        <v>6</v>
      </c>
      <c r="L98" s="13">
        <v>48</v>
      </c>
    </row>
    <row r="99" spans="3:12" x14ac:dyDescent="0.2">
      <c r="C99" s="1" t="s">
        <v>99</v>
      </c>
      <c r="D99" s="12">
        <v>4327</v>
      </c>
      <c r="E99" s="13">
        <f t="shared" si="11"/>
        <v>3015</v>
      </c>
      <c r="F99" s="13">
        <v>2838</v>
      </c>
      <c r="G99" s="13">
        <v>177</v>
      </c>
      <c r="H99" s="18">
        <f t="shared" si="12"/>
        <v>1131</v>
      </c>
      <c r="I99" s="13">
        <v>218</v>
      </c>
      <c r="J99" s="13">
        <v>912</v>
      </c>
      <c r="K99" s="13">
        <v>1</v>
      </c>
      <c r="L99" s="13">
        <v>181</v>
      </c>
    </row>
    <row r="100" spans="3:12" x14ac:dyDescent="0.2">
      <c r="C100" s="1" t="s">
        <v>100</v>
      </c>
      <c r="D100" s="12">
        <v>4835</v>
      </c>
      <c r="E100" s="13">
        <f t="shared" si="11"/>
        <v>3008</v>
      </c>
      <c r="F100" s="13">
        <v>2815</v>
      </c>
      <c r="G100" s="13">
        <v>193</v>
      </c>
      <c r="H100" s="18">
        <f t="shared" si="12"/>
        <v>1574</v>
      </c>
      <c r="I100" s="13">
        <v>300</v>
      </c>
      <c r="J100" s="13">
        <v>1271</v>
      </c>
      <c r="K100" s="13">
        <v>3</v>
      </c>
      <c r="L100" s="13">
        <v>253</v>
      </c>
    </row>
    <row r="101" spans="3:12" x14ac:dyDescent="0.2">
      <c r="C101" s="1" t="s">
        <v>101</v>
      </c>
      <c r="D101" s="12">
        <v>2519</v>
      </c>
      <c r="E101" s="13">
        <f t="shared" si="11"/>
        <v>1630</v>
      </c>
      <c r="F101" s="13">
        <v>1533</v>
      </c>
      <c r="G101" s="13">
        <v>97</v>
      </c>
      <c r="H101" s="18">
        <f t="shared" si="12"/>
        <v>757</v>
      </c>
      <c r="I101" s="13">
        <v>161</v>
      </c>
      <c r="J101" s="13">
        <v>596</v>
      </c>
      <c r="K101" s="19" t="s">
        <v>164</v>
      </c>
      <c r="L101" s="13">
        <v>132</v>
      </c>
    </row>
    <row r="102" spans="3:12" x14ac:dyDescent="0.2">
      <c r="C102" s="1" t="s">
        <v>102</v>
      </c>
      <c r="D102" s="12">
        <v>2311</v>
      </c>
      <c r="E102" s="13">
        <f t="shared" si="11"/>
        <v>1416</v>
      </c>
      <c r="F102" s="13">
        <v>1336</v>
      </c>
      <c r="G102" s="13">
        <v>80</v>
      </c>
      <c r="H102" s="18">
        <f t="shared" si="12"/>
        <v>802</v>
      </c>
      <c r="I102" s="13">
        <v>177</v>
      </c>
      <c r="J102" s="13">
        <v>622</v>
      </c>
      <c r="K102" s="13">
        <v>3</v>
      </c>
      <c r="L102" s="13">
        <v>93</v>
      </c>
    </row>
    <row r="103" spans="3:12" x14ac:dyDescent="0.2">
      <c r="C103" s="1" t="s">
        <v>103</v>
      </c>
      <c r="D103" s="12">
        <v>5983</v>
      </c>
      <c r="E103" s="13">
        <f t="shared" si="11"/>
        <v>4839</v>
      </c>
      <c r="F103" s="13">
        <v>4564</v>
      </c>
      <c r="G103" s="13">
        <v>275</v>
      </c>
      <c r="H103" s="18">
        <f t="shared" si="12"/>
        <v>1045</v>
      </c>
      <c r="I103" s="13">
        <v>268</v>
      </c>
      <c r="J103" s="13">
        <v>771</v>
      </c>
      <c r="K103" s="13">
        <v>6</v>
      </c>
      <c r="L103" s="13">
        <v>98</v>
      </c>
    </row>
    <row r="104" spans="3:12" x14ac:dyDescent="0.2">
      <c r="C104" s="1" t="s">
        <v>104</v>
      </c>
      <c r="D104" s="12">
        <v>13583</v>
      </c>
      <c r="E104" s="13">
        <f t="shared" si="11"/>
        <v>11558</v>
      </c>
      <c r="F104" s="13">
        <v>10937</v>
      </c>
      <c r="G104" s="13">
        <v>621</v>
      </c>
      <c r="H104" s="18">
        <f t="shared" si="12"/>
        <v>1859</v>
      </c>
      <c r="I104" s="13">
        <v>652</v>
      </c>
      <c r="J104" s="13">
        <v>1200</v>
      </c>
      <c r="K104" s="13">
        <v>7</v>
      </c>
      <c r="L104" s="13">
        <v>166</v>
      </c>
    </row>
    <row r="105" spans="3:12" x14ac:dyDescent="0.2">
      <c r="D105" s="12"/>
    </row>
    <row r="106" spans="3:12" x14ac:dyDescent="0.2">
      <c r="C106" s="1" t="s">
        <v>105</v>
      </c>
      <c r="D106" s="12">
        <v>5864</v>
      </c>
      <c r="E106" s="13">
        <f>SUM(F106:G106)</f>
        <v>3724</v>
      </c>
      <c r="F106" s="13">
        <v>3530</v>
      </c>
      <c r="G106" s="13">
        <v>194</v>
      </c>
      <c r="H106" s="18">
        <f>I106+J106+K106</f>
        <v>1807</v>
      </c>
      <c r="I106" s="13">
        <v>420</v>
      </c>
      <c r="J106" s="13">
        <v>1383</v>
      </c>
      <c r="K106" s="13">
        <v>4</v>
      </c>
      <c r="L106" s="13">
        <v>333</v>
      </c>
    </row>
    <row r="107" spans="3:12" x14ac:dyDescent="0.2">
      <c r="C107" s="1" t="s">
        <v>106</v>
      </c>
      <c r="D107" s="12">
        <v>4209</v>
      </c>
      <c r="E107" s="13">
        <f>SUM(F107:G107)</f>
        <v>3119</v>
      </c>
      <c r="F107" s="13">
        <v>2918</v>
      </c>
      <c r="G107" s="13">
        <v>201</v>
      </c>
      <c r="H107" s="18">
        <f>I107+J107+K107</f>
        <v>954</v>
      </c>
      <c r="I107" s="13">
        <v>297</v>
      </c>
      <c r="J107" s="13">
        <v>651</v>
      </c>
      <c r="K107" s="13">
        <v>6</v>
      </c>
      <c r="L107" s="13">
        <v>136</v>
      </c>
    </row>
    <row r="108" spans="3:12" x14ac:dyDescent="0.2">
      <c r="C108" s="1" t="s">
        <v>107</v>
      </c>
      <c r="D108" s="12">
        <v>1714</v>
      </c>
      <c r="E108" s="13">
        <f>SUM(F108:G108)</f>
        <v>1163</v>
      </c>
      <c r="F108" s="13">
        <v>1098</v>
      </c>
      <c r="G108" s="13">
        <v>65</v>
      </c>
      <c r="H108" s="18">
        <f>I108+J108+K108</f>
        <v>486</v>
      </c>
      <c r="I108" s="13">
        <v>103</v>
      </c>
      <c r="J108" s="13">
        <v>381</v>
      </c>
      <c r="K108" s="13">
        <v>2</v>
      </c>
      <c r="L108" s="13">
        <v>65</v>
      </c>
    </row>
    <row r="109" spans="3:12" x14ac:dyDescent="0.2">
      <c r="C109" s="1" t="s">
        <v>108</v>
      </c>
      <c r="D109" s="12">
        <v>1430</v>
      </c>
      <c r="E109" s="13">
        <f>SUM(F109:G109)</f>
        <v>1000</v>
      </c>
      <c r="F109" s="13">
        <v>909</v>
      </c>
      <c r="G109" s="13">
        <v>91</v>
      </c>
      <c r="H109" s="18">
        <f>I109+J109+K109</f>
        <v>358</v>
      </c>
      <c r="I109" s="13">
        <v>106</v>
      </c>
      <c r="J109" s="13">
        <v>250</v>
      </c>
      <c r="K109" s="13">
        <v>2</v>
      </c>
      <c r="L109" s="13">
        <v>72</v>
      </c>
    </row>
    <row r="110" spans="3:12" x14ac:dyDescent="0.2">
      <c r="C110" s="1" t="s">
        <v>109</v>
      </c>
      <c r="D110" s="12">
        <v>171</v>
      </c>
      <c r="E110" s="13">
        <f>SUM(F110:G110)</f>
        <v>125</v>
      </c>
      <c r="F110" s="13">
        <v>121</v>
      </c>
      <c r="G110" s="13">
        <v>4</v>
      </c>
      <c r="H110" s="18">
        <f>I110+J110+K110</f>
        <v>44</v>
      </c>
      <c r="I110" s="13">
        <v>9</v>
      </c>
      <c r="J110" s="13">
        <v>35</v>
      </c>
      <c r="K110" s="19" t="s">
        <v>164</v>
      </c>
      <c r="L110" s="13">
        <v>2</v>
      </c>
    </row>
    <row r="111" spans="3:12" x14ac:dyDescent="0.2">
      <c r="D111" s="12"/>
    </row>
    <row r="112" spans="3:12" x14ac:dyDescent="0.2">
      <c r="C112" s="1" t="s">
        <v>110</v>
      </c>
      <c r="D112" s="12">
        <v>4126</v>
      </c>
      <c r="E112" s="13">
        <f>SUM(F112:G112)</f>
        <v>2667</v>
      </c>
      <c r="F112" s="13">
        <v>2417</v>
      </c>
      <c r="G112" s="13">
        <v>250</v>
      </c>
      <c r="H112" s="18">
        <f>I112+J112+K112</f>
        <v>1163</v>
      </c>
      <c r="I112" s="13">
        <v>357</v>
      </c>
      <c r="J112" s="13">
        <v>806</v>
      </c>
      <c r="K112" s="19" t="s">
        <v>164</v>
      </c>
      <c r="L112" s="13">
        <v>296</v>
      </c>
    </row>
    <row r="113" spans="3:12" x14ac:dyDescent="0.2">
      <c r="C113" s="1" t="s">
        <v>111</v>
      </c>
      <c r="D113" s="12">
        <v>2313</v>
      </c>
      <c r="E113" s="13">
        <f>SUM(F113:G113)</f>
        <v>1385</v>
      </c>
      <c r="F113" s="13">
        <v>1309</v>
      </c>
      <c r="G113" s="13">
        <v>76</v>
      </c>
      <c r="H113" s="18">
        <f>I113+J113+K113</f>
        <v>723</v>
      </c>
      <c r="I113" s="13">
        <v>157</v>
      </c>
      <c r="J113" s="13">
        <v>564</v>
      </c>
      <c r="K113" s="13">
        <v>2</v>
      </c>
      <c r="L113" s="13">
        <v>205</v>
      </c>
    </row>
    <row r="114" spans="3:12" x14ac:dyDescent="0.2">
      <c r="C114" s="1" t="s">
        <v>112</v>
      </c>
      <c r="D114" s="12">
        <v>4281</v>
      </c>
      <c r="E114" s="13">
        <f>SUM(F114:G114)</f>
        <v>2483</v>
      </c>
      <c r="F114" s="13">
        <v>2314</v>
      </c>
      <c r="G114" s="13">
        <v>169</v>
      </c>
      <c r="H114" s="18">
        <f>I114+J114+K114</f>
        <v>1431</v>
      </c>
      <c r="I114" s="13">
        <v>352</v>
      </c>
      <c r="J114" s="13">
        <v>1077</v>
      </c>
      <c r="K114" s="13">
        <v>2</v>
      </c>
      <c r="L114" s="13">
        <v>367</v>
      </c>
    </row>
    <row r="115" spans="3:12" x14ac:dyDescent="0.2">
      <c r="C115" s="1" t="s">
        <v>113</v>
      </c>
      <c r="D115" s="12">
        <v>2894</v>
      </c>
      <c r="E115" s="13">
        <f>SUM(F115:G115)</f>
        <v>1320</v>
      </c>
      <c r="F115" s="13">
        <v>1255</v>
      </c>
      <c r="G115" s="13">
        <v>65</v>
      </c>
      <c r="H115" s="18">
        <f>I115+J115+K115</f>
        <v>1325</v>
      </c>
      <c r="I115" s="13">
        <v>171</v>
      </c>
      <c r="J115" s="13">
        <v>1150</v>
      </c>
      <c r="K115" s="13">
        <v>4</v>
      </c>
      <c r="L115" s="13">
        <v>249</v>
      </c>
    </row>
    <row r="116" spans="3:12" x14ac:dyDescent="0.2">
      <c r="C116" s="1" t="s">
        <v>114</v>
      </c>
      <c r="D116" s="12">
        <v>1399</v>
      </c>
      <c r="E116" s="13">
        <f>SUM(F116:G116)</f>
        <v>835</v>
      </c>
      <c r="F116" s="13">
        <v>812</v>
      </c>
      <c r="G116" s="13">
        <v>23</v>
      </c>
      <c r="H116" s="18">
        <f>I116+J116+K116</f>
        <v>502</v>
      </c>
      <c r="I116" s="13">
        <v>103</v>
      </c>
      <c r="J116" s="13">
        <v>389</v>
      </c>
      <c r="K116" s="13">
        <v>10</v>
      </c>
      <c r="L116" s="13">
        <v>62</v>
      </c>
    </row>
    <row r="117" spans="3:12" x14ac:dyDescent="0.2">
      <c r="D117" s="12"/>
    </row>
    <row r="118" spans="3:12" x14ac:dyDescent="0.2">
      <c r="C118" s="1" t="s">
        <v>115</v>
      </c>
      <c r="D118" s="12">
        <v>2170</v>
      </c>
      <c r="E118" s="13">
        <f t="shared" ref="E118:E127" si="13">SUM(F118:G118)</f>
        <v>1649</v>
      </c>
      <c r="F118" s="13">
        <v>1556</v>
      </c>
      <c r="G118" s="13">
        <v>93</v>
      </c>
      <c r="H118" s="18">
        <f t="shared" ref="H118:H127" si="14">I118+J118+K118</f>
        <v>469</v>
      </c>
      <c r="I118" s="13">
        <v>119</v>
      </c>
      <c r="J118" s="13">
        <v>350</v>
      </c>
      <c r="K118" s="19" t="s">
        <v>164</v>
      </c>
      <c r="L118" s="13">
        <v>52</v>
      </c>
    </row>
    <row r="119" spans="3:12" x14ac:dyDescent="0.2">
      <c r="C119" s="1" t="s">
        <v>116</v>
      </c>
      <c r="D119" s="12">
        <v>2068</v>
      </c>
      <c r="E119" s="13">
        <f t="shared" si="13"/>
        <v>1379</v>
      </c>
      <c r="F119" s="13">
        <v>1321</v>
      </c>
      <c r="G119" s="13">
        <v>58</v>
      </c>
      <c r="H119" s="18">
        <f t="shared" si="14"/>
        <v>625</v>
      </c>
      <c r="I119" s="13">
        <v>101</v>
      </c>
      <c r="J119" s="13">
        <v>524</v>
      </c>
      <c r="K119" s="19" t="s">
        <v>164</v>
      </c>
      <c r="L119" s="13">
        <v>64</v>
      </c>
    </row>
    <row r="120" spans="3:12" x14ac:dyDescent="0.2">
      <c r="C120" s="1" t="s">
        <v>117</v>
      </c>
      <c r="D120" s="12">
        <v>2029</v>
      </c>
      <c r="E120" s="13">
        <f t="shared" si="13"/>
        <v>1344</v>
      </c>
      <c r="F120" s="13">
        <v>1269</v>
      </c>
      <c r="G120" s="13">
        <v>75</v>
      </c>
      <c r="H120" s="18">
        <f t="shared" si="14"/>
        <v>594</v>
      </c>
      <c r="I120" s="13">
        <v>123</v>
      </c>
      <c r="J120" s="13">
        <v>471</v>
      </c>
      <c r="K120" s="19" t="s">
        <v>164</v>
      </c>
      <c r="L120" s="13">
        <v>90</v>
      </c>
    </row>
    <row r="121" spans="3:12" x14ac:dyDescent="0.2">
      <c r="C121" s="1" t="s">
        <v>118</v>
      </c>
      <c r="D121" s="12">
        <v>1990</v>
      </c>
      <c r="E121" s="13">
        <f t="shared" si="13"/>
        <v>1225</v>
      </c>
      <c r="F121" s="13">
        <v>1152</v>
      </c>
      <c r="G121" s="13">
        <v>73</v>
      </c>
      <c r="H121" s="18">
        <f t="shared" si="14"/>
        <v>651</v>
      </c>
      <c r="I121" s="13">
        <v>123</v>
      </c>
      <c r="J121" s="13">
        <v>528</v>
      </c>
      <c r="K121" s="19" t="s">
        <v>164</v>
      </c>
      <c r="L121" s="13">
        <v>113</v>
      </c>
    </row>
    <row r="122" spans="3:12" x14ac:dyDescent="0.2">
      <c r="C122" s="1" t="s">
        <v>119</v>
      </c>
      <c r="D122" s="12">
        <v>693</v>
      </c>
      <c r="E122" s="13">
        <f t="shared" si="13"/>
        <v>465</v>
      </c>
      <c r="F122" s="13">
        <v>438</v>
      </c>
      <c r="G122" s="13">
        <v>27</v>
      </c>
      <c r="H122" s="18">
        <f t="shared" si="14"/>
        <v>205</v>
      </c>
      <c r="I122" s="13">
        <v>31</v>
      </c>
      <c r="J122" s="13">
        <v>173</v>
      </c>
      <c r="K122" s="13">
        <v>1</v>
      </c>
      <c r="L122" s="13">
        <v>23</v>
      </c>
    </row>
    <row r="123" spans="3:12" x14ac:dyDescent="0.2">
      <c r="C123" s="1" t="s">
        <v>120</v>
      </c>
      <c r="D123" s="12">
        <v>613</v>
      </c>
      <c r="E123" s="13">
        <f t="shared" si="13"/>
        <v>438</v>
      </c>
      <c r="F123" s="13">
        <v>418</v>
      </c>
      <c r="G123" s="13">
        <v>20</v>
      </c>
      <c r="H123" s="18">
        <f t="shared" si="14"/>
        <v>166</v>
      </c>
      <c r="I123" s="13">
        <v>27</v>
      </c>
      <c r="J123" s="13">
        <v>139</v>
      </c>
      <c r="K123" s="19" t="s">
        <v>164</v>
      </c>
      <c r="L123" s="13">
        <v>9</v>
      </c>
    </row>
    <row r="124" spans="3:12" x14ac:dyDescent="0.2">
      <c r="C124" s="1" t="s">
        <v>121</v>
      </c>
      <c r="D124" s="12">
        <v>1236</v>
      </c>
      <c r="E124" s="13">
        <f t="shared" si="13"/>
        <v>889</v>
      </c>
      <c r="F124" s="13">
        <v>833</v>
      </c>
      <c r="G124" s="13">
        <v>56</v>
      </c>
      <c r="H124" s="18">
        <f t="shared" si="14"/>
        <v>325</v>
      </c>
      <c r="I124" s="13">
        <v>58</v>
      </c>
      <c r="J124" s="13">
        <v>267</v>
      </c>
      <c r="K124" s="19" t="s">
        <v>164</v>
      </c>
      <c r="L124" s="13">
        <v>22</v>
      </c>
    </row>
    <row r="125" spans="3:12" x14ac:dyDescent="0.2">
      <c r="C125" s="1" t="s">
        <v>122</v>
      </c>
      <c r="D125" s="12">
        <v>2092</v>
      </c>
      <c r="E125" s="13">
        <f t="shared" si="13"/>
        <v>781</v>
      </c>
      <c r="F125" s="13">
        <v>684</v>
      </c>
      <c r="G125" s="13">
        <v>97</v>
      </c>
      <c r="H125" s="18">
        <f t="shared" si="14"/>
        <v>944</v>
      </c>
      <c r="I125" s="13">
        <v>151</v>
      </c>
      <c r="J125" s="13">
        <v>792</v>
      </c>
      <c r="K125" s="13">
        <v>1</v>
      </c>
      <c r="L125" s="13">
        <v>367</v>
      </c>
    </row>
    <row r="126" spans="3:12" x14ac:dyDescent="0.2">
      <c r="C126" s="1" t="s">
        <v>123</v>
      </c>
      <c r="D126" s="12">
        <v>2367</v>
      </c>
      <c r="E126" s="13">
        <f t="shared" si="13"/>
        <v>1350</v>
      </c>
      <c r="F126" s="13">
        <v>1204</v>
      </c>
      <c r="G126" s="13">
        <v>146</v>
      </c>
      <c r="H126" s="18">
        <f t="shared" si="14"/>
        <v>814</v>
      </c>
      <c r="I126" s="13">
        <v>204</v>
      </c>
      <c r="J126" s="13">
        <v>609</v>
      </c>
      <c r="K126" s="13">
        <v>1</v>
      </c>
      <c r="L126" s="13">
        <v>203</v>
      </c>
    </row>
    <row r="127" spans="3:12" x14ac:dyDescent="0.2">
      <c r="C127" s="1" t="s">
        <v>124</v>
      </c>
      <c r="D127" s="12">
        <v>2906</v>
      </c>
      <c r="E127" s="13">
        <f t="shared" si="13"/>
        <v>1568</v>
      </c>
      <c r="F127" s="13">
        <v>1460</v>
      </c>
      <c r="G127" s="13">
        <v>108</v>
      </c>
      <c r="H127" s="18">
        <f t="shared" si="14"/>
        <v>1100</v>
      </c>
      <c r="I127" s="13">
        <v>206</v>
      </c>
      <c r="J127" s="13">
        <v>892</v>
      </c>
      <c r="K127" s="13">
        <v>2</v>
      </c>
      <c r="L127" s="13">
        <v>238</v>
      </c>
    </row>
    <row r="128" spans="3:12" x14ac:dyDescent="0.2">
      <c r="D128" s="12"/>
    </row>
    <row r="129" spans="2:12" x14ac:dyDescent="0.2">
      <c r="C129" s="1" t="s">
        <v>125</v>
      </c>
      <c r="D129" s="12">
        <v>5290</v>
      </c>
      <c r="E129" s="13">
        <f t="shared" ref="E129:E135" si="15">SUM(F129:G129)</f>
        <v>4040</v>
      </c>
      <c r="F129" s="13">
        <v>3791</v>
      </c>
      <c r="G129" s="13">
        <v>249</v>
      </c>
      <c r="H129" s="18">
        <f t="shared" ref="H129:H135" si="16">I129+J129+K129</f>
        <v>1111</v>
      </c>
      <c r="I129" s="13">
        <v>388</v>
      </c>
      <c r="J129" s="13">
        <v>721</v>
      </c>
      <c r="K129" s="13">
        <v>2</v>
      </c>
      <c r="L129" s="13">
        <v>139</v>
      </c>
    </row>
    <row r="130" spans="2:12" x14ac:dyDescent="0.2">
      <c r="C130" s="1" t="s">
        <v>126</v>
      </c>
      <c r="D130" s="12">
        <v>949</v>
      </c>
      <c r="E130" s="13">
        <f t="shared" si="15"/>
        <v>636</v>
      </c>
      <c r="F130" s="13">
        <v>618</v>
      </c>
      <c r="G130" s="13">
        <v>18</v>
      </c>
      <c r="H130" s="18">
        <f t="shared" si="16"/>
        <v>298</v>
      </c>
      <c r="I130" s="13">
        <v>62</v>
      </c>
      <c r="J130" s="13">
        <v>234</v>
      </c>
      <c r="K130" s="13">
        <v>2</v>
      </c>
      <c r="L130" s="13">
        <v>15</v>
      </c>
    </row>
    <row r="131" spans="2:12" x14ac:dyDescent="0.2">
      <c r="C131" s="1" t="s">
        <v>127</v>
      </c>
      <c r="D131" s="12">
        <v>837</v>
      </c>
      <c r="E131" s="13">
        <f t="shared" si="15"/>
        <v>619</v>
      </c>
      <c r="F131" s="13">
        <v>597</v>
      </c>
      <c r="G131" s="13">
        <v>22</v>
      </c>
      <c r="H131" s="18">
        <f t="shared" si="16"/>
        <v>204</v>
      </c>
      <c r="I131" s="13">
        <v>44</v>
      </c>
      <c r="J131" s="13">
        <v>157</v>
      </c>
      <c r="K131" s="13">
        <v>3</v>
      </c>
      <c r="L131" s="13">
        <v>14</v>
      </c>
    </row>
    <row r="132" spans="2:12" x14ac:dyDescent="0.2">
      <c r="C132" s="1" t="s">
        <v>128</v>
      </c>
      <c r="D132" s="12">
        <v>4032</v>
      </c>
      <c r="E132" s="13">
        <f t="shared" si="15"/>
        <v>3055</v>
      </c>
      <c r="F132" s="13">
        <v>2862</v>
      </c>
      <c r="G132" s="13">
        <v>193</v>
      </c>
      <c r="H132" s="18">
        <f t="shared" si="16"/>
        <v>860</v>
      </c>
      <c r="I132" s="13">
        <v>275</v>
      </c>
      <c r="J132" s="13">
        <v>585</v>
      </c>
      <c r="K132" s="19" t="s">
        <v>164</v>
      </c>
      <c r="L132" s="13">
        <v>117</v>
      </c>
    </row>
    <row r="133" spans="2:12" x14ac:dyDescent="0.2">
      <c r="C133" s="1" t="s">
        <v>129</v>
      </c>
      <c r="D133" s="12">
        <v>1235</v>
      </c>
      <c r="E133" s="13">
        <f t="shared" si="15"/>
        <v>779</v>
      </c>
      <c r="F133" s="13">
        <v>735</v>
      </c>
      <c r="G133" s="13">
        <v>44</v>
      </c>
      <c r="H133" s="18">
        <f t="shared" si="16"/>
        <v>420</v>
      </c>
      <c r="I133" s="13">
        <v>84</v>
      </c>
      <c r="J133" s="13">
        <v>336</v>
      </c>
      <c r="K133" s="19" t="s">
        <v>164</v>
      </c>
      <c r="L133" s="13">
        <v>36</v>
      </c>
    </row>
    <row r="134" spans="2:12" x14ac:dyDescent="0.2">
      <c r="C134" s="1" t="s">
        <v>130</v>
      </c>
      <c r="D134" s="12">
        <v>1461</v>
      </c>
      <c r="E134" s="13">
        <f t="shared" si="15"/>
        <v>950</v>
      </c>
      <c r="F134" s="13">
        <v>901</v>
      </c>
      <c r="G134" s="13">
        <v>49</v>
      </c>
      <c r="H134" s="18">
        <f t="shared" si="16"/>
        <v>480</v>
      </c>
      <c r="I134" s="13">
        <v>92</v>
      </c>
      <c r="J134" s="13">
        <v>388</v>
      </c>
      <c r="K134" s="19" t="s">
        <v>164</v>
      </c>
      <c r="L134" s="13">
        <v>31</v>
      </c>
    </row>
    <row r="135" spans="2:12" x14ac:dyDescent="0.2">
      <c r="C135" s="1" t="s">
        <v>131</v>
      </c>
      <c r="D135" s="12">
        <v>3777</v>
      </c>
      <c r="E135" s="13">
        <f t="shared" si="15"/>
        <v>2604</v>
      </c>
      <c r="F135" s="13">
        <v>2469</v>
      </c>
      <c r="G135" s="13">
        <v>135</v>
      </c>
      <c r="H135" s="18">
        <f t="shared" si="16"/>
        <v>1030</v>
      </c>
      <c r="I135" s="13">
        <v>310</v>
      </c>
      <c r="J135" s="13">
        <v>720</v>
      </c>
      <c r="K135" s="19" t="s">
        <v>164</v>
      </c>
      <c r="L135" s="13">
        <v>143</v>
      </c>
    </row>
    <row r="136" spans="2:12" x14ac:dyDescent="0.2">
      <c r="D136" s="12"/>
    </row>
    <row r="137" spans="2:12" x14ac:dyDescent="0.2">
      <c r="C137" s="1" t="s">
        <v>132</v>
      </c>
      <c r="D137" s="12">
        <v>4966</v>
      </c>
      <c r="E137" s="13">
        <f t="shared" ref="E137:E143" si="17">SUM(F137:G137)</f>
        <v>3559</v>
      </c>
      <c r="F137" s="13">
        <v>3379</v>
      </c>
      <c r="G137" s="13">
        <v>180</v>
      </c>
      <c r="H137" s="18">
        <f t="shared" ref="H137:H143" si="18">I137+J137+K137</f>
        <v>1266</v>
      </c>
      <c r="I137" s="13">
        <v>433</v>
      </c>
      <c r="J137" s="13">
        <v>831</v>
      </c>
      <c r="K137" s="13">
        <v>2</v>
      </c>
      <c r="L137" s="13">
        <v>141</v>
      </c>
    </row>
    <row r="138" spans="2:12" x14ac:dyDescent="0.2">
      <c r="C138" s="1" t="s">
        <v>133</v>
      </c>
      <c r="D138" s="12">
        <v>878</v>
      </c>
      <c r="E138" s="13">
        <f t="shared" si="17"/>
        <v>661</v>
      </c>
      <c r="F138" s="13">
        <v>646</v>
      </c>
      <c r="G138" s="13">
        <v>15</v>
      </c>
      <c r="H138" s="18">
        <f t="shared" si="18"/>
        <v>211</v>
      </c>
      <c r="I138" s="13">
        <v>74</v>
      </c>
      <c r="J138" s="13">
        <v>137</v>
      </c>
      <c r="K138" s="19" t="s">
        <v>164</v>
      </c>
      <c r="L138" s="13">
        <v>6</v>
      </c>
    </row>
    <row r="139" spans="2:12" x14ac:dyDescent="0.2">
      <c r="C139" s="1" t="s">
        <v>134</v>
      </c>
      <c r="D139" s="12">
        <v>1309</v>
      </c>
      <c r="E139" s="13">
        <f t="shared" si="17"/>
        <v>852</v>
      </c>
      <c r="F139" s="13">
        <v>803</v>
      </c>
      <c r="G139" s="13">
        <v>49</v>
      </c>
      <c r="H139" s="18">
        <f t="shared" si="18"/>
        <v>420</v>
      </c>
      <c r="I139" s="13">
        <v>131</v>
      </c>
      <c r="J139" s="13">
        <v>289</v>
      </c>
      <c r="K139" s="19" t="s">
        <v>164</v>
      </c>
      <c r="L139" s="13">
        <v>37</v>
      </c>
    </row>
    <row r="140" spans="2:12" x14ac:dyDescent="0.2">
      <c r="C140" s="1" t="s">
        <v>135</v>
      </c>
      <c r="D140" s="12">
        <v>835</v>
      </c>
      <c r="E140" s="13">
        <f t="shared" si="17"/>
        <v>614</v>
      </c>
      <c r="F140" s="13">
        <v>575</v>
      </c>
      <c r="G140" s="13">
        <v>39</v>
      </c>
      <c r="H140" s="18">
        <f t="shared" si="18"/>
        <v>204</v>
      </c>
      <c r="I140" s="13">
        <v>67</v>
      </c>
      <c r="J140" s="13">
        <v>137</v>
      </c>
      <c r="K140" s="19" t="s">
        <v>164</v>
      </c>
      <c r="L140" s="13">
        <v>17</v>
      </c>
    </row>
    <row r="141" spans="2:12" x14ac:dyDescent="0.2">
      <c r="C141" s="1" t="s">
        <v>136</v>
      </c>
      <c r="D141" s="12">
        <v>431</v>
      </c>
      <c r="E141" s="13">
        <f t="shared" si="17"/>
        <v>348</v>
      </c>
      <c r="F141" s="13">
        <v>331</v>
      </c>
      <c r="G141" s="13">
        <v>17</v>
      </c>
      <c r="H141" s="18">
        <f t="shared" si="18"/>
        <v>79</v>
      </c>
      <c r="I141" s="13">
        <v>25</v>
      </c>
      <c r="J141" s="13">
        <v>54</v>
      </c>
      <c r="K141" s="19" t="s">
        <v>164</v>
      </c>
      <c r="L141" s="13">
        <v>4</v>
      </c>
    </row>
    <row r="142" spans="2:12" x14ac:dyDescent="0.2">
      <c r="C142" s="1" t="s">
        <v>137</v>
      </c>
      <c r="D142" s="12">
        <v>837</v>
      </c>
      <c r="E142" s="13">
        <f t="shared" si="17"/>
        <v>631</v>
      </c>
      <c r="F142" s="13">
        <v>604</v>
      </c>
      <c r="G142" s="13">
        <v>27</v>
      </c>
      <c r="H142" s="18">
        <f t="shared" si="18"/>
        <v>195</v>
      </c>
      <c r="I142" s="13">
        <v>71</v>
      </c>
      <c r="J142" s="13">
        <v>124</v>
      </c>
      <c r="K142" s="19" t="s">
        <v>164</v>
      </c>
      <c r="L142" s="13">
        <v>11</v>
      </c>
    </row>
    <row r="143" spans="2:12" x14ac:dyDescent="0.2">
      <c r="C143" s="1" t="s">
        <v>138</v>
      </c>
      <c r="D143" s="12">
        <v>158</v>
      </c>
      <c r="E143" s="13">
        <f t="shared" si="17"/>
        <v>128</v>
      </c>
      <c r="F143" s="13">
        <v>122</v>
      </c>
      <c r="G143" s="13">
        <v>6</v>
      </c>
      <c r="H143" s="18">
        <f t="shared" si="18"/>
        <v>26</v>
      </c>
      <c r="I143" s="13">
        <v>5</v>
      </c>
      <c r="J143" s="13">
        <v>21</v>
      </c>
      <c r="K143" s="19" t="s">
        <v>164</v>
      </c>
      <c r="L143" s="19">
        <v>4</v>
      </c>
    </row>
    <row r="144" spans="2:12" ht="18" thickBot="1" x14ac:dyDescent="0.25">
      <c r="B144" s="4"/>
      <c r="C144" s="4"/>
      <c r="D144" s="31"/>
      <c r="E144" s="32"/>
      <c r="F144" s="32"/>
      <c r="G144" s="32"/>
      <c r="H144" s="4"/>
      <c r="I144" s="4"/>
      <c r="J144" s="4"/>
      <c r="K144" s="4"/>
      <c r="L144" s="4"/>
    </row>
    <row r="145" spans="1:12" x14ac:dyDescent="0.2">
      <c r="D145" s="1" t="s">
        <v>45</v>
      </c>
      <c r="I145" s="1" t="s">
        <v>159</v>
      </c>
    </row>
    <row r="146" spans="1:12" x14ac:dyDescent="0.2">
      <c r="A146" s="1"/>
    </row>
    <row r="147" spans="1:12" x14ac:dyDescent="0.2">
      <c r="A147" s="1"/>
    </row>
    <row r="152" spans="1:12" x14ac:dyDescent="0.2">
      <c r="E152" s="3" t="s">
        <v>139</v>
      </c>
    </row>
    <row r="153" spans="1:12" ht="18" thickBot="1" x14ac:dyDescent="0.25">
      <c r="B153" s="4"/>
      <c r="C153" s="4"/>
      <c r="D153" s="33" t="s">
        <v>165</v>
      </c>
      <c r="E153" s="4"/>
      <c r="F153" s="5" t="s">
        <v>166</v>
      </c>
      <c r="G153" s="5"/>
      <c r="H153" s="4"/>
      <c r="I153" s="4"/>
      <c r="J153" s="4"/>
      <c r="K153" s="4"/>
      <c r="L153" s="21" t="s">
        <v>3</v>
      </c>
    </row>
    <row r="154" spans="1:12" x14ac:dyDescent="0.2">
      <c r="D154" s="6" t="s">
        <v>4</v>
      </c>
      <c r="E154" s="8"/>
      <c r="F154" s="8"/>
      <c r="G154" s="8"/>
      <c r="H154" s="8"/>
      <c r="I154" s="8"/>
      <c r="J154" s="8"/>
      <c r="K154" s="8"/>
      <c r="L154" s="8"/>
    </row>
    <row r="155" spans="1:12" x14ac:dyDescent="0.2">
      <c r="D155" s="37" t="s">
        <v>142</v>
      </c>
      <c r="E155" s="7"/>
      <c r="F155" s="42"/>
      <c r="G155" s="43"/>
      <c r="H155" s="7"/>
      <c r="I155" s="8"/>
      <c r="J155" s="8"/>
      <c r="K155" s="36"/>
      <c r="L155" s="7"/>
    </row>
    <row r="156" spans="1:12" x14ac:dyDescent="0.2">
      <c r="D156" s="37" t="s">
        <v>167</v>
      </c>
      <c r="E156" s="37" t="s">
        <v>144</v>
      </c>
      <c r="F156" s="38" t="s">
        <v>145</v>
      </c>
      <c r="G156" s="39"/>
      <c r="H156" s="37" t="s">
        <v>146</v>
      </c>
      <c r="I156" s="37" t="s">
        <v>147</v>
      </c>
      <c r="J156" s="37" t="s">
        <v>147</v>
      </c>
      <c r="K156" s="39" t="s">
        <v>148</v>
      </c>
      <c r="L156" s="37" t="s">
        <v>149</v>
      </c>
    </row>
    <row r="157" spans="1:12" x14ac:dyDescent="0.2">
      <c r="B157" s="8"/>
      <c r="C157" s="8"/>
      <c r="D157" s="9" t="s">
        <v>152</v>
      </c>
      <c r="E157" s="17"/>
      <c r="F157" s="40" t="s">
        <v>150</v>
      </c>
      <c r="G157" s="41" t="s">
        <v>151</v>
      </c>
      <c r="H157" s="9" t="s">
        <v>152</v>
      </c>
      <c r="I157" s="9" t="s">
        <v>153</v>
      </c>
      <c r="J157" s="9" t="s">
        <v>154</v>
      </c>
      <c r="K157" s="9" t="s">
        <v>155</v>
      </c>
      <c r="L157" s="9" t="s">
        <v>163</v>
      </c>
    </row>
    <row r="158" spans="1:12" x14ac:dyDescent="0.2">
      <c r="D158" s="7"/>
    </row>
    <row r="159" spans="1:12" x14ac:dyDescent="0.2">
      <c r="C159" s="14" t="s">
        <v>157</v>
      </c>
      <c r="D159" s="15">
        <f t="shared" ref="D159:L159" si="19">SUM(D161:D216)</f>
        <v>207299</v>
      </c>
      <c r="E159" s="16">
        <f t="shared" si="19"/>
        <v>150554</v>
      </c>
      <c r="F159" s="16">
        <f t="shared" si="19"/>
        <v>145266</v>
      </c>
      <c r="G159" s="16">
        <f t="shared" si="19"/>
        <v>5288</v>
      </c>
      <c r="H159" s="16">
        <f t="shared" si="19"/>
        <v>18198</v>
      </c>
      <c r="I159" s="16">
        <f t="shared" si="19"/>
        <v>3702</v>
      </c>
      <c r="J159" s="16">
        <f t="shared" si="19"/>
        <v>11834</v>
      </c>
      <c r="K159" s="16">
        <f t="shared" si="19"/>
        <v>2662</v>
      </c>
      <c r="L159" s="16">
        <f t="shared" si="19"/>
        <v>38527</v>
      </c>
    </row>
    <row r="160" spans="1:12" x14ac:dyDescent="0.2">
      <c r="D160" s="7"/>
    </row>
    <row r="161" spans="3:12" x14ac:dyDescent="0.2">
      <c r="C161" s="1" t="s">
        <v>89</v>
      </c>
      <c r="D161" s="12">
        <v>71159</v>
      </c>
      <c r="E161" s="18">
        <f t="shared" ref="E161:E167" si="20">F161+G161</f>
        <v>58171</v>
      </c>
      <c r="F161" s="13">
        <v>55665</v>
      </c>
      <c r="G161" s="13">
        <v>2506</v>
      </c>
      <c r="H161" s="18">
        <f t="shared" ref="H161:H167" si="21">I161+J161+K161</f>
        <v>5533</v>
      </c>
      <c r="I161" s="13">
        <v>1390</v>
      </c>
      <c r="J161" s="13">
        <v>3373</v>
      </c>
      <c r="K161" s="13">
        <v>770</v>
      </c>
      <c r="L161" s="13">
        <v>7451</v>
      </c>
    </row>
    <row r="162" spans="3:12" x14ac:dyDescent="0.2">
      <c r="C162" s="1" t="s">
        <v>90</v>
      </c>
      <c r="D162" s="12">
        <v>8845</v>
      </c>
      <c r="E162" s="18">
        <f t="shared" si="20"/>
        <v>6502</v>
      </c>
      <c r="F162" s="13">
        <v>6236</v>
      </c>
      <c r="G162" s="13">
        <v>266</v>
      </c>
      <c r="H162" s="18">
        <f t="shared" si="21"/>
        <v>879</v>
      </c>
      <c r="I162" s="13">
        <v>154</v>
      </c>
      <c r="J162" s="13">
        <v>411</v>
      </c>
      <c r="K162" s="13">
        <v>314</v>
      </c>
      <c r="L162" s="13">
        <v>1463</v>
      </c>
    </row>
    <row r="163" spans="3:12" x14ac:dyDescent="0.2">
      <c r="C163" s="1" t="s">
        <v>91</v>
      </c>
      <c r="D163" s="12">
        <v>9973</v>
      </c>
      <c r="E163" s="18">
        <f t="shared" si="20"/>
        <v>7816</v>
      </c>
      <c r="F163" s="13">
        <v>7637</v>
      </c>
      <c r="G163" s="13">
        <v>179</v>
      </c>
      <c r="H163" s="18">
        <f t="shared" si="21"/>
        <v>795</v>
      </c>
      <c r="I163" s="13">
        <v>150</v>
      </c>
      <c r="J163" s="13">
        <v>521</v>
      </c>
      <c r="K163" s="13">
        <v>124</v>
      </c>
      <c r="L163" s="13">
        <v>1360</v>
      </c>
    </row>
    <row r="164" spans="3:12" x14ac:dyDescent="0.2">
      <c r="C164" s="1" t="s">
        <v>92</v>
      </c>
      <c r="D164" s="12">
        <v>6643</v>
      </c>
      <c r="E164" s="18">
        <f t="shared" si="20"/>
        <v>4307</v>
      </c>
      <c r="F164" s="13">
        <v>4191</v>
      </c>
      <c r="G164" s="13">
        <v>116</v>
      </c>
      <c r="H164" s="18">
        <f t="shared" si="21"/>
        <v>664</v>
      </c>
      <c r="I164" s="13">
        <v>128</v>
      </c>
      <c r="J164" s="13">
        <v>382</v>
      </c>
      <c r="K164" s="13">
        <v>154</v>
      </c>
      <c r="L164" s="13">
        <v>1669</v>
      </c>
    </row>
    <row r="165" spans="3:12" x14ac:dyDescent="0.2">
      <c r="C165" s="1" t="s">
        <v>93</v>
      </c>
      <c r="D165" s="12">
        <v>5247</v>
      </c>
      <c r="E165" s="18">
        <f t="shared" si="20"/>
        <v>3335</v>
      </c>
      <c r="F165" s="13">
        <v>3201</v>
      </c>
      <c r="G165" s="13">
        <v>134</v>
      </c>
      <c r="H165" s="18">
        <f t="shared" si="21"/>
        <v>463</v>
      </c>
      <c r="I165" s="13">
        <v>104</v>
      </c>
      <c r="J165" s="13">
        <v>327</v>
      </c>
      <c r="K165" s="13">
        <v>32</v>
      </c>
      <c r="L165" s="13">
        <v>1446</v>
      </c>
    </row>
    <row r="166" spans="3:12" x14ac:dyDescent="0.2">
      <c r="C166" s="1" t="s">
        <v>94</v>
      </c>
      <c r="D166" s="12">
        <v>15004</v>
      </c>
      <c r="E166" s="18">
        <f t="shared" si="20"/>
        <v>10287</v>
      </c>
      <c r="F166" s="13">
        <v>9956</v>
      </c>
      <c r="G166" s="13">
        <v>331</v>
      </c>
      <c r="H166" s="18">
        <f t="shared" si="21"/>
        <v>1203</v>
      </c>
      <c r="I166" s="13">
        <v>295</v>
      </c>
      <c r="J166" s="13">
        <v>806</v>
      </c>
      <c r="K166" s="13">
        <v>102</v>
      </c>
      <c r="L166" s="13">
        <v>3513</v>
      </c>
    </row>
    <row r="167" spans="3:12" x14ac:dyDescent="0.2">
      <c r="C167" s="1" t="s">
        <v>95</v>
      </c>
      <c r="D167" s="12">
        <v>6250</v>
      </c>
      <c r="E167" s="18">
        <f t="shared" si="20"/>
        <v>4706</v>
      </c>
      <c r="F167" s="13">
        <v>4524</v>
      </c>
      <c r="G167" s="13">
        <v>182</v>
      </c>
      <c r="H167" s="18">
        <f t="shared" si="21"/>
        <v>651</v>
      </c>
      <c r="I167" s="13">
        <v>185</v>
      </c>
      <c r="J167" s="13">
        <v>433</v>
      </c>
      <c r="K167" s="13">
        <v>33</v>
      </c>
      <c r="L167" s="13">
        <v>892</v>
      </c>
    </row>
    <row r="168" spans="3:12" x14ac:dyDescent="0.2">
      <c r="D168" s="12"/>
      <c r="F168" s="13"/>
      <c r="G168" s="13"/>
      <c r="I168" s="13"/>
      <c r="J168" s="13"/>
      <c r="K168" s="13"/>
      <c r="L168" s="13"/>
    </row>
    <row r="169" spans="3:12" x14ac:dyDescent="0.2">
      <c r="C169" s="1" t="s">
        <v>96</v>
      </c>
      <c r="D169" s="12">
        <v>3264</v>
      </c>
      <c r="E169" s="18">
        <f t="shared" ref="E169:E177" si="22">F169+G169</f>
        <v>1787</v>
      </c>
      <c r="F169" s="13">
        <v>1711</v>
      </c>
      <c r="G169" s="13">
        <v>76</v>
      </c>
      <c r="H169" s="18">
        <f t="shared" ref="H169:H177" si="23">I169+J169+K169</f>
        <v>276</v>
      </c>
      <c r="I169" s="13">
        <v>43</v>
      </c>
      <c r="J169" s="13">
        <v>175</v>
      </c>
      <c r="K169" s="13">
        <v>58</v>
      </c>
      <c r="L169" s="13">
        <v>1200</v>
      </c>
    </row>
    <row r="170" spans="3:12" x14ac:dyDescent="0.2">
      <c r="C170" s="1" t="s">
        <v>97</v>
      </c>
      <c r="D170" s="12">
        <v>1806</v>
      </c>
      <c r="E170" s="18">
        <f t="shared" si="22"/>
        <v>1227</v>
      </c>
      <c r="F170" s="13">
        <v>1197</v>
      </c>
      <c r="G170" s="13">
        <v>30</v>
      </c>
      <c r="H170" s="18">
        <f t="shared" si="23"/>
        <v>219</v>
      </c>
      <c r="I170" s="13">
        <v>13</v>
      </c>
      <c r="J170" s="13">
        <v>97</v>
      </c>
      <c r="K170" s="13">
        <v>109</v>
      </c>
      <c r="L170" s="13">
        <v>360</v>
      </c>
    </row>
    <row r="171" spans="3:12" x14ac:dyDescent="0.2">
      <c r="C171" s="1" t="s">
        <v>98</v>
      </c>
      <c r="D171" s="12">
        <v>887</v>
      </c>
      <c r="E171" s="18">
        <f t="shared" si="22"/>
        <v>491</v>
      </c>
      <c r="F171" s="13">
        <v>482</v>
      </c>
      <c r="G171" s="13">
        <v>9</v>
      </c>
      <c r="H171" s="18">
        <f t="shared" si="23"/>
        <v>134</v>
      </c>
      <c r="I171" s="13">
        <v>10</v>
      </c>
      <c r="J171" s="13">
        <v>80</v>
      </c>
      <c r="K171" s="13">
        <v>44</v>
      </c>
      <c r="L171" s="13">
        <v>262</v>
      </c>
    </row>
    <row r="172" spans="3:12" x14ac:dyDescent="0.2">
      <c r="C172" s="1" t="s">
        <v>99</v>
      </c>
      <c r="D172" s="12">
        <v>3260</v>
      </c>
      <c r="E172" s="18">
        <f t="shared" si="22"/>
        <v>2068</v>
      </c>
      <c r="F172" s="13">
        <v>2011</v>
      </c>
      <c r="G172" s="13">
        <v>57</v>
      </c>
      <c r="H172" s="18">
        <f t="shared" si="23"/>
        <v>294</v>
      </c>
      <c r="I172" s="13">
        <v>37</v>
      </c>
      <c r="J172" s="13">
        <v>230</v>
      </c>
      <c r="K172" s="13">
        <v>27</v>
      </c>
      <c r="L172" s="13">
        <v>898</v>
      </c>
    </row>
    <row r="173" spans="3:12" x14ac:dyDescent="0.2">
      <c r="C173" s="1" t="s">
        <v>100</v>
      </c>
      <c r="D173" s="12">
        <v>3694</v>
      </c>
      <c r="E173" s="18">
        <f t="shared" si="22"/>
        <v>1977</v>
      </c>
      <c r="F173" s="13">
        <v>1909</v>
      </c>
      <c r="G173" s="13">
        <v>68</v>
      </c>
      <c r="H173" s="18">
        <f t="shared" si="23"/>
        <v>370</v>
      </c>
      <c r="I173" s="13">
        <v>63</v>
      </c>
      <c r="J173" s="13">
        <v>275</v>
      </c>
      <c r="K173" s="13">
        <v>32</v>
      </c>
      <c r="L173" s="13">
        <v>1347</v>
      </c>
    </row>
    <row r="174" spans="3:12" x14ac:dyDescent="0.2">
      <c r="C174" s="1" t="s">
        <v>101</v>
      </c>
      <c r="D174" s="12">
        <v>1956</v>
      </c>
      <c r="E174" s="18">
        <f t="shared" si="22"/>
        <v>1178</v>
      </c>
      <c r="F174" s="13">
        <v>1141</v>
      </c>
      <c r="G174" s="13">
        <v>37</v>
      </c>
      <c r="H174" s="18">
        <f t="shared" si="23"/>
        <v>182</v>
      </c>
      <c r="I174" s="13">
        <v>20</v>
      </c>
      <c r="J174" s="13">
        <v>151</v>
      </c>
      <c r="K174" s="13">
        <v>11</v>
      </c>
      <c r="L174" s="13">
        <v>596</v>
      </c>
    </row>
    <row r="175" spans="3:12" x14ac:dyDescent="0.2">
      <c r="C175" s="1" t="s">
        <v>102</v>
      </c>
      <c r="D175" s="12">
        <v>1731</v>
      </c>
      <c r="E175" s="18">
        <f t="shared" si="22"/>
        <v>995</v>
      </c>
      <c r="F175" s="13">
        <v>964</v>
      </c>
      <c r="G175" s="13">
        <v>31</v>
      </c>
      <c r="H175" s="18">
        <f t="shared" si="23"/>
        <v>176</v>
      </c>
      <c r="I175" s="13">
        <v>25</v>
      </c>
      <c r="J175" s="13">
        <v>127</v>
      </c>
      <c r="K175" s="13">
        <v>24</v>
      </c>
      <c r="L175" s="13">
        <v>560</v>
      </c>
    </row>
    <row r="176" spans="3:12" x14ac:dyDescent="0.2">
      <c r="C176" s="1" t="s">
        <v>103</v>
      </c>
      <c r="D176" s="12">
        <v>4047</v>
      </c>
      <c r="E176" s="18">
        <f t="shared" si="22"/>
        <v>3186</v>
      </c>
      <c r="F176" s="13">
        <v>3099</v>
      </c>
      <c r="G176" s="13">
        <v>87</v>
      </c>
      <c r="H176" s="18">
        <f t="shared" si="23"/>
        <v>367</v>
      </c>
      <c r="I176" s="13">
        <v>48</v>
      </c>
      <c r="J176" s="13">
        <v>211</v>
      </c>
      <c r="K176" s="13">
        <v>108</v>
      </c>
      <c r="L176" s="13">
        <v>494</v>
      </c>
    </row>
    <row r="177" spans="3:12" x14ac:dyDescent="0.2">
      <c r="C177" s="1" t="s">
        <v>104</v>
      </c>
      <c r="D177" s="12">
        <v>8575</v>
      </c>
      <c r="E177" s="18">
        <f t="shared" si="22"/>
        <v>7081</v>
      </c>
      <c r="F177" s="13">
        <v>6909</v>
      </c>
      <c r="G177" s="13">
        <v>172</v>
      </c>
      <c r="H177" s="18">
        <f t="shared" si="23"/>
        <v>690</v>
      </c>
      <c r="I177" s="13">
        <v>140</v>
      </c>
      <c r="J177" s="13">
        <v>379</v>
      </c>
      <c r="K177" s="13">
        <v>171</v>
      </c>
      <c r="L177" s="13">
        <v>804</v>
      </c>
    </row>
    <row r="178" spans="3:12" x14ac:dyDescent="0.2">
      <c r="D178" s="12"/>
    </row>
    <row r="179" spans="3:12" x14ac:dyDescent="0.2">
      <c r="C179" s="1" t="s">
        <v>105</v>
      </c>
      <c r="D179" s="12">
        <v>4494</v>
      </c>
      <c r="E179" s="18">
        <f>F179+G179</f>
        <v>2600</v>
      </c>
      <c r="F179" s="13">
        <v>2537</v>
      </c>
      <c r="G179" s="13">
        <v>63</v>
      </c>
      <c r="H179" s="18">
        <f>I179+J179+K179</f>
        <v>429</v>
      </c>
      <c r="I179" s="13">
        <v>61</v>
      </c>
      <c r="J179" s="13">
        <v>325</v>
      </c>
      <c r="K179" s="13">
        <v>43</v>
      </c>
      <c r="L179" s="13">
        <v>1464</v>
      </c>
    </row>
    <row r="180" spans="3:12" x14ac:dyDescent="0.2">
      <c r="C180" s="1" t="s">
        <v>106</v>
      </c>
      <c r="D180" s="12">
        <v>3062</v>
      </c>
      <c r="E180" s="18">
        <f>F180+G180</f>
        <v>2159</v>
      </c>
      <c r="F180" s="13">
        <v>2085</v>
      </c>
      <c r="G180" s="13">
        <v>74</v>
      </c>
      <c r="H180" s="18">
        <f>I180+J180+K180</f>
        <v>289</v>
      </c>
      <c r="I180" s="13">
        <v>59</v>
      </c>
      <c r="J180" s="13">
        <v>169</v>
      </c>
      <c r="K180" s="13">
        <v>61</v>
      </c>
      <c r="L180" s="13">
        <v>613</v>
      </c>
    </row>
    <row r="181" spans="3:12" x14ac:dyDescent="0.2">
      <c r="C181" s="1" t="s">
        <v>107</v>
      </c>
      <c r="D181" s="12">
        <v>1189</v>
      </c>
      <c r="E181" s="18">
        <f>F181+G181</f>
        <v>730</v>
      </c>
      <c r="F181" s="13">
        <v>718</v>
      </c>
      <c r="G181" s="13">
        <v>12</v>
      </c>
      <c r="H181" s="18">
        <f>I181+J181+K181</f>
        <v>109</v>
      </c>
      <c r="I181" s="13">
        <v>13</v>
      </c>
      <c r="J181" s="13">
        <v>87</v>
      </c>
      <c r="K181" s="13">
        <v>9</v>
      </c>
      <c r="L181" s="13">
        <v>350</v>
      </c>
    </row>
    <row r="182" spans="3:12" x14ac:dyDescent="0.2">
      <c r="C182" s="1" t="s">
        <v>108</v>
      </c>
      <c r="D182" s="12">
        <v>1056</v>
      </c>
      <c r="E182" s="18">
        <f>F182+G182</f>
        <v>696</v>
      </c>
      <c r="F182" s="13">
        <v>651</v>
      </c>
      <c r="G182" s="13">
        <v>45</v>
      </c>
      <c r="H182" s="18">
        <f>I182+J182+K182</f>
        <v>131</v>
      </c>
      <c r="I182" s="13">
        <v>27</v>
      </c>
      <c r="J182" s="13">
        <v>102</v>
      </c>
      <c r="K182" s="13">
        <v>2</v>
      </c>
      <c r="L182" s="13">
        <v>229</v>
      </c>
    </row>
    <row r="183" spans="3:12" x14ac:dyDescent="0.2">
      <c r="C183" s="1" t="s">
        <v>109</v>
      </c>
      <c r="D183" s="12">
        <v>112</v>
      </c>
      <c r="E183" s="18">
        <f>F183+G183</f>
        <v>88</v>
      </c>
      <c r="F183" s="19">
        <v>84</v>
      </c>
      <c r="G183" s="19">
        <v>4</v>
      </c>
      <c r="H183" s="18">
        <f>I183+J183+K183</f>
        <v>13</v>
      </c>
      <c r="I183" s="13">
        <v>1</v>
      </c>
      <c r="J183" s="13">
        <v>11</v>
      </c>
      <c r="K183" s="13">
        <v>1</v>
      </c>
      <c r="L183" s="13">
        <v>11</v>
      </c>
    </row>
    <row r="184" spans="3:12" x14ac:dyDescent="0.2">
      <c r="D184" s="12"/>
    </row>
    <row r="185" spans="3:12" x14ac:dyDescent="0.2">
      <c r="C185" s="1" t="s">
        <v>110</v>
      </c>
      <c r="D185" s="12">
        <v>2899</v>
      </c>
      <c r="E185" s="18">
        <f>F185+G185</f>
        <v>1832</v>
      </c>
      <c r="F185" s="13">
        <v>1758</v>
      </c>
      <c r="G185" s="13">
        <v>74</v>
      </c>
      <c r="H185" s="18">
        <f>I185+J185+K185</f>
        <v>281</v>
      </c>
      <c r="I185" s="13">
        <v>52</v>
      </c>
      <c r="J185" s="13">
        <v>204</v>
      </c>
      <c r="K185" s="13">
        <v>25</v>
      </c>
      <c r="L185" s="13">
        <v>786</v>
      </c>
    </row>
    <row r="186" spans="3:12" x14ac:dyDescent="0.2">
      <c r="C186" s="1" t="s">
        <v>111</v>
      </c>
      <c r="D186" s="12">
        <v>1718</v>
      </c>
      <c r="E186" s="18">
        <f>F186+G186</f>
        <v>1035</v>
      </c>
      <c r="F186" s="13">
        <v>1014</v>
      </c>
      <c r="G186" s="13">
        <v>21</v>
      </c>
      <c r="H186" s="18">
        <f>I186+J186+K186</f>
        <v>137</v>
      </c>
      <c r="I186" s="13">
        <v>20</v>
      </c>
      <c r="J186" s="13">
        <v>91</v>
      </c>
      <c r="K186" s="13">
        <v>26</v>
      </c>
      <c r="L186" s="13">
        <v>546</v>
      </c>
    </row>
    <row r="187" spans="3:12" x14ac:dyDescent="0.2">
      <c r="C187" s="1" t="s">
        <v>112</v>
      </c>
      <c r="D187" s="12">
        <v>3156</v>
      </c>
      <c r="E187" s="18">
        <f>F187+G187</f>
        <v>1668</v>
      </c>
      <c r="F187" s="13">
        <v>1612</v>
      </c>
      <c r="G187" s="13">
        <v>56</v>
      </c>
      <c r="H187" s="18">
        <f>I187+J187+K187</f>
        <v>294</v>
      </c>
      <c r="I187" s="13">
        <v>50</v>
      </c>
      <c r="J187" s="13">
        <v>197</v>
      </c>
      <c r="K187" s="13">
        <v>47</v>
      </c>
      <c r="L187" s="13">
        <v>1194</v>
      </c>
    </row>
    <row r="188" spans="3:12" x14ac:dyDescent="0.2">
      <c r="C188" s="1" t="s">
        <v>113</v>
      </c>
      <c r="D188" s="12">
        <v>2274</v>
      </c>
      <c r="E188" s="18">
        <f>F188+G188</f>
        <v>954</v>
      </c>
      <c r="F188" s="13">
        <v>941</v>
      </c>
      <c r="G188" s="13">
        <v>13</v>
      </c>
      <c r="H188" s="18">
        <f>I188+J188+K188</f>
        <v>239</v>
      </c>
      <c r="I188" s="13">
        <v>21</v>
      </c>
      <c r="J188" s="13">
        <v>203</v>
      </c>
      <c r="K188" s="13">
        <v>15</v>
      </c>
      <c r="L188" s="13">
        <v>1081</v>
      </c>
    </row>
    <row r="189" spans="3:12" x14ac:dyDescent="0.2">
      <c r="C189" s="1" t="s">
        <v>114</v>
      </c>
      <c r="D189" s="12">
        <v>998</v>
      </c>
      <c r="E189" s="18">
        <f>F189+G189</f>
        <v>546</v>
      </c>
      <c r="F189" s="13">
        <v>542</v>
      </c>
      <c r="G189" s="13">
        <v>4</v>
      </c>
      <c r="H189" s="18">
        <f>I189+J189+K189</f>
        <v>172</v>
      </c>
      <c r="I189" s="13">
        <v>13</v>
      </c>
      <c r="J189" s="13">
        <v>103</v>
      </c>
      <c r="K189" s="13">
        <v>56</v>
      </c>
      <c r="L189" s="13">
        <v>280</v>
      </c>
    </row>
    <row r="190" spans="3:12" x14ac:dyDescent="0.2">
      <c r="D190" s="12"/>
    </row>
    <row r="191" spans="3:12" x14ac:dyDescent="0.2">
      <c r="C191" s="1" t="s">
        <v>115</v>
      </c>
      <c r="D191" s="12">
        <v>1650</v>
      </c>
      <c r="E191" s="18">
        <f t="shared" ref="E191:E200" si="24">F191+G191</f>
        <v>1280</v>
      </c>
      <c r="F191" s="13">
        <v>1253</v>
      </c>
      <c r="G191" s="13">
        <v>27</v>
      </c>
      <c r="H191" s="18">
        <f t="shared" ref="H191:H200" si="25">I191+J191+K191</f>
        <v>132</v>
      </c>
      <c r="I191" s="13">
        <v>26</v>
      </c>
      <c r="J191" s="13">
        <v>96</v>
      </c>
      <c r="K191" s="13">
        <v>10</v>
      </c>
      <c r="L191" s="13">
        <v>238</v>
      </c>
    </row>
    <row r="192" spans="3:12" x14ac:dyDescent="0.2">
      <c r="C192" s="1" t="s">
        <v>116</v>
      </c>
      <c r="D192" s="12">
        <v>1459</v>
      </c>
      <c r="E192" s="18">
        <f t="shared" si="24"/>
        <v>910</v>
      </c>
      <c r="F192" s="13">
        <v>896</v>
      </c>
      <c r="G192" s="13">
        <v>14</v>
      </c>
      <c r="H192" s="18">
        <f t="shared" si="25"/>
        <v>132</v>
      </c>
      <c r="I192" s="13">
        <v>15</v>
      </c>
      <c r="J192" s="13">
        <v>109</v>
      </c>
      <c r="K192" s="13">
        <v>8</v>
      </c>
      <c r="L192" s="13">
        <v>417</v>
      </c>
    </row>
    <row r="193" spans="3:12" x14ac:dyDescent="0.2">
      <c r="C193" s="1" t="s">
        <v>117</v>
      </c>
      <c r="D193" s="12">
        <v>1453</v>
      </c>
      <c r="E193" s="18">
        <f t="shared" si="24"/>
        <v>963</v>
      </c>
      <c r="F193" s="13">
        <v>940</v>
      </c>
      <c r="G193" s="13">
        <v>23</v>
      </c>
      <c r="H193" s="18">
        <f t="shared" si="25"/>
        <v>146</v>
      </c>
      <c r="I193" s="13">
        <v>18</v>
      </c>
      <c r="J193" s="13">
        <v>115</v>
      </c>
      <c r="K193" s="13">
        <v>13</v>
      </c>
      <c r="L193" s="13">
        <v>344</v>
      </c>
    </row>
    <row r="194" spans="3:12" x14ac:dyDescent="0.2">
      <c r="C194" s="1" t="s">
        <v>118</v>
      </c>
      <c r="D194" s="12">
        <v>1561</v>
      </c>
      <c r="E194" s="18">
        <f t="shared" si="24"/>
        <v>881</v>
      </c>
      <c r="F194" s="13">
        <v>855</v>
      </c>
      <c r="G194" s="13">
        <v>26</v>
      </c>
      <c r="H194" s="18">
        <f t="shared" si="25"/>
        <v>138</v>
      </c>
      <c r="I194" s="13">
        <v>13</v>
      </c>
      <c r="J194" s="13">
        <v>112</v>
      </c>
      <c r="K194" s="13">
        <v>13</v>
      </c>
      <c r="L194" s="13">
        <v>542</v>
      </c>
    </row>
    <row r="195" spans="3:12" x14ac:dyDescent="0.2">
      <c r="C195" s="1" t="s">
        <v>119</v>
      </c>
      <c r="D195" s="12">
        <v>484</v>
      </c>
      <c r="E195" s="18">
        <f t="shared" si="24"/>
        <v>294</v>
      </c>
      <c r="F195" s="13">
        <v>290</v>
      </c>
      <c r="G195" s="13">
        <v>4</v>
      </c>
      <c r="H195" s="18">
        <f t="shared" si="25"/>
        <v>60</v>
      </c>
      <c r="I195" s="13">
        <v>5</v>
      </c>
      <c r="J195" s="13">
        <v>45</v>
      </c>
      <c r="K195" s="13">
        <v>10</v>
      </c>
      <c r="L195" s="13">
        <v>130</v>
      </c>
    </row>
    <row r="196" spans="3:12" x14ac:dyDescent="0.2">
      <c r="C196" s="1" t="s">
        <v>120</v>
      </c>
      <c r="D196" s="12">
        <v>377</v>
      </c>
      <c r="E196" s="18">
        <f t="shared" si="24"/>
        <v>205</v>
      </c>
      <c r="F196" s="13">
        <v>199</v>
      </c>
      <c r="G196" s="13">
        <v>6</v>
      </c>
      <c r="H196" s="18">
        <f t="shared" si="25"/>
        <v>62</v>
      </c>
      <c r="I196" s="13">
        <v>9</v>
      </c>
      <c r="J196" s="13">
        <v>46</v>
      </c>
      <c r="K196" s="13">
        <v>7</v>
      </c>
      <c r="L196" s="13">
        <v>110</v>
      </c>
    </row>
    <row r="197" spans="3:12" x14ac:dyDescent="0.2">
      <c r="C197" s="1" t="s">
        <v>121</v>
      </c>
      <c r="D197" s="12">
        <v>856</v>
      </c>
      <c r="E197" s="18">
        <f t="shared" si="24"/>
        <v>546</v>
      </c>
      <c r="F197" s="13">
        <v>528</v>
      </c>
      <c r="G197" s="13">
        <v>18</v>
      </c>
      <c r="H197" s="18">
        <f t="shared" si="25"/>
        <v>130</v>
      </c>
      <c r="I197" s="13">
        <v>11</v>
      </c>
      <c r="J197" s="13">
        <v>100</v>
      </c>
      <c r="K197" s="13">
        <v>19</v>
      </c>
      <c r="L197" s="13">
        <v>180</v>
      </c>
    </row>
    <row r="198" spans="3:12" x14ac:dyDescent="0.2">
      <c r="C198" s="1" t="s">
        <v>122</v>
      </c>
      <c r="D198" s="12">
        <v>1716</v>
      </c>
      <c r="E198" s="18">
        <f t="shared" si="24"/>
        <v>613</v>
      </c>
      <c r="F198" s="13">
        <v>566</v>
      </c>
      <c r="G198" s="13">
        <v>47</v>
      </c>
      <c r="H198" s="18">
        <f t="shared" si="25"/>
        <v>95</v>
      </c>
      <c r="I198" s="13">
        <v>11</v>
      </c>
      <c r="J198" s="13">
        <v>82</v>
      </c>
      <c r="K198" s="13">
        <v>2</v>
      </c>
      <c r="L198" s="13">
        <v>1008</v>
      </c>
    </row>
    <row r="199" spans="3:12" x14ac:dyDescent="0.2">
      <c r="C199" s="1" t="s">
        <v>123</v>
      </c>
      <c r="D199" s="12">
        <v>1911</v>
      </c>
      <c r="E199" s="18">
        <f t="shared" si="24"/>
        <v>1134</v>
      </c>
      <c r="F199" s="13">
        <v>1073</v>
      </c>
      <c r="G199" s="13">
        <v>61</v>
      </c>
      <c r="H199" s="18">
        <f t="shared" si="25"/>
        <v>133</v>
      </c>
      <c r="I199" s="13">
        <v>19</v>
      </c>
      <c r="J199" s="13">
        <v>109</v>
      </c>
      <c r="K199" s="13">
        <v>5</v>
      </c>
      <c r="L199" s="13">
        <v>644</v>
      </c>
    </row>
    <row r="200" spans="3:12" x14ac:dyDescent="0.2">
      <c r="C200" s="1" t="s">
        <v>124</v>
      </c>
      <c r="D200" s="12">
        <v>2212</v>
      </c>
      <c r="E200" s="18">
        <f t="shared" si="24"/>
        <v>1092</v>
      </c>
      <c r="F200" s="13">
        <v>1059</v>
      </c>
      <c r="G200" s="13">
        <v>33</v>
      </c>
      <c r="H200" s="18">
        <f t="shared" si="25"/>
        <v>210</v>
      </c>
      <c r="I200" s="13">
        <v>22</v>
      </c>
      <c r="J200" s="13">
        <v>171</v>
      </c>
      <c r="K200" s="13">
        <v>17</v>
      </c>
      <c r="L200" s="13">
        <v>910</v>
      </c>
    </row>
    <row r="201" spans="3:12" x14ac:dyDescent="0.2">
      <c r="D201" s="12"/>
    </row>
    <row r="202" spans="3:12" x14ac:dyDescent="0.2">
      <c r="C202" s="1" t="s">
        <v>125</v>
      </c>
      <c r="D202" s="12">
        <v>4480</v>
      </c>
      <c r="E202" s="18">
        <f t="shared" ref="E202:E208" si="26">F202+G202</f>
        <v>3544</v>
      </c>
      <c r="F202" s="13">
        <v>3445</v>
      </c>
      <c r="G202" s="13">
        <v>99</v>
      </c>
      <c r="H202" s="18">
        <f t="shared" ref="H202:H208" si="27">I202+J202+K202</f>
        <v>357</v>
      </c>
      <c r="I202" s="13">
        <v>85</v>
      </c>
      <c r="J202" s="13">
        <v>210</v>
      </c>
      <c r="K202" s="13">
        <v>62</v>
      </c>
      <c r="L202" s="13">
        <v>579</v>
      </c>
    </row>
    <row r="203" spans="3:12" x14ac:dyDescent="0.2">
      <c r="C203" s="1" t="s">
        <v>126</v>
      </c>
      <c r="D203" s="12">
        <v>711</v>
      </c>
      <c r="E203" s="18">
        <f t="shared" si="26"/>
        <v>482</v>
      </c>
      <c r="F203" s="13">
        <v>476</v>
      </c>
      <c r="G203" s="13">
        <v>6</v>
      </c>
      <c r="H203" s="18">
        <f t="shared" si="27"/>
        <v>98</v>
      </c>
      <c r="I203" s="13">
        <v>6</v>
      </c>
      <c r="J203" s="13">
        <v>74</v>
      </c>
      <c r="K203" s="13">
        <v>18</v>
      </c>
      <c r="L203" s="13">
        <v>131</v>
      </c>
    </row>
    <row r="204" spans="3:12" x14ac:dyDescent="0.2">
      <c r="C204" s="1" t="s">
        <v>127</v>
      </c>
      <c r="D204" s="12">
        <v>575</v>
      </c>
      <c r="E204" s="18">
        <f t="shared" si="26"/>
        <v>410</v>
      </c>
      <c r="F204" s="13">
        <v>406</v>
      </c>
      <c r="G204" s="13">
        <v>4</v>
      </c>
      <c r="H204" s="18">
        <f t="shared" si="27"/>
        <v>59</v>
      </c>
      <c r="I204" s="13">
        <v>5</v>
      </c>
      <c r="J204" s="13">
        <v>43</v>
      </c>
      <c r="K204" s="13">
        <v>11</v>
      </c>
      <c r="L204" s="13">
        <v>106</v>
      </c>
    </row>
    <row r="205" spans="3:12" x14ac:dyDescent="0.2">
      <c r="C205" s="1" t="s">
        <v>128</v>
      </c>
      <c r="D205" s="12">
        <v>2917</v>
      </c>
      <c r="E205" s="18">
        <f t="shared" si="26"/>
        <v>2277</v>
      </c>
      <c r="F205" s="13">
        <v>2215</v>
      </c>
      <c r="G205" s="13">
        <v>62</v>
      </c>
      <c r="H205" s="18">
        <f t="shared" si="27"/>
        <v>205</v>
      </c>
      <c r="I205" s="13">
        <v>50</v>
      </c>
      <c r="J205" s="13">
        <v>136</v>
      </c>
      <c r="K205" s="13">
        <v>19</v>
      </c>
      <c r="L205" s="13">
        <v>434</v>
      </c>
    </row>
    <row r="206" spans="3:12" x14ac:dyDescent="0.2">
      <c r="C206" s="1" t="s">
        <v>129</v>
      </c>
      <c r="D206" s="12">
        <v>869</v>
      </c>
      <c r="E206" s="18">
        <f t="shared" si="26"/>
        <v>593</v>
      </c>
      <c r="F206" s="13">
        <v>581</v>
      </c>
      <c r="G206" s="13">
        <v>12</v>
      </c>
      <c r="H206" s="18">
        <f t="shared" si="27"/>
        <v>79</v>
      </c>
      <c r="I206" s="13">
        <v>16</v>
      </c>
      <c r="J206" s="13">
        <v>58</v>
      </c>
      <c r="K206" s="13">
        <v>5</v>
      </c>
      <c r="L206" s="13">
        <v>197</v>
      </c>
    </row>
    <row r="207" spans="3:12" x14ac:dyDescent="0.2">
      <c r="C207" s="1" t="s">
        <v>130</v>
      </c>
      <c r="D207" s="12">
        <v>940</v>
      </c>
      <c r="E207" s="18">
        <f t="shared" si="26"/>
        <v>678</v>
      </c>
      <c r="F207" s="13">
        <v>661</v>
      </c>
      <c r="G207" s="13">
        <v>17</v>
      </c>
      <c r="H207" s="18">
        <f t="shared" si="27"/>
        <v>100</v>
      </c>
      <c r="I207" s="13">
        <v>15</v>
      </c>
      <c r="J207" s="13">
        <v>80</v>
      </c>
      <c r="K207" s="13">
        <v>5</v>
      </c>
      <c r="L207" s="13">
        <v>162</v>
      </c>
    </row>
    <row r="208" spans="3:12" x14ac:dyDescent="0.2">
      <c r="C208" s="1" t="s">
        <v>131</v>
      </c>
      <c r="D208" s="12">
        <v>2598</v>
      </c>
      <c r="E208" s="18">
        <f t="shared" si="26"/>
        <v>1815</v>
      </c>
      <c r="F208" s="13">
        <v>1766</v>
      </c>
      <c r="G208" s="13">
        <v>49</v>
      </c>
      <c r="H208" s="18">
        <f t="shared" si="27"/>
        <v>333</v>
      </c>
      <c r="I208" s="13">
        <v>74</v>
      </c>
      <c r="J208" s="13">
        <v>250</v>
      </c>
      <c r="K208" s="13">
        <v>9</v>
      </c>
      <c r="L208" s="13">
        <v>450</v>
      </c>
    </row>
    <row r="209" spans="1:12" x14ac:dyDescent="0.2">
      <c r="D209" s="12"/>
    </row>
    <row r="210" spans="1:12" x14ac:dyDescent="0.2">
      <c r="C210" s="1" t="s">
        <v>132</v>
      </c>
      <c r="D210" s="12">
        <v>3918</v>
      </c>
      <c r="E210" s="18">
        <f t="shared" ref="E210:E216" si="28">F210+G210</f>
        <v>2926</v>
      </c>
      <c r="F210" s="13">
        <v>2847</v>
      </c>
      <c r="G210" s="13">
        <v>79</v>
      </c>
      <c r="H210" s="18">
        <f t="shared" ref="H210:H216" si="29">I210+J210+K210</f>
        <v>403</v>
      </c>
      <c r="I210" s="13">
        <v>118</v>
      </c>
      <c r="J210" s="13">
        <v>268</v>
      </c>
      <c r="K210" s="13">
        <v>17</v>
      </c>
      <c r="L210" s="13">
        <v>589</v>
      </c>
    </row>
    <row r="211" spans="1:12" x14ac:dyDescent="0.2">
      <c r="C211" s="1" t="s">
        <v>133</v>
      </c>
      <c r="D211" s="12">
        <v>672</v>
      </c>
      <c r="E211" s="18">
        <f t="shared" si="28"/>
        <v>532</v>
      </c>
      <c r="F211" s="13">
        <v>530</v>
      </c>
      <c r="G211" s="13">
        <v>2</v>
      </c>
      <c r="H211" s="18">
        <f t="shared" si="29"/>
        <v>54</v>
      </c>
      <c r="I211" s="13">
        <v>16</v>
      </c>
      <c r="J211" s="13">
        <v>36</v>
      </c>
      <c r="K211" s="13">
        <v>2</v>
      </c>
      <c r="L211" s="13">
        <v>86</v>
      </c>
    </row>
    <row r="212" spans="1:12" x14ac:dyDescent="0.2">
      <c r="C212" s="1" t="s">
        <v>134</v>
      </c>
      <c r="D212" s="12">
        <v>1094</v>
      </c>
      <c r="E212" s="18">
        <f t="shared" si="28"/>
        <v>774</v>
      </c>
      <c r="F212" s="13">
        <v>758</v>
      </c>
      <c r="G212" s="13">
        <v>16</v>
      </c>
      <c r="H212" s="18">
        <f t="shared" si="29"/>
        <v>128</v>
      </c>
      <c r="I212" s="13">
        <v>21</v>
      </c>
      <c r="J212" s="13">
        <v>103</v>
      </c>
      <c r="K212" s="13">
        <v>4</v>
      </c>
      <c r="L212" s="13">
        <v>191</v>
      </c>
    </row>
    <row r="213" spans="1:12" x14ac:dyDescent="0.2">
      <c r="C213" s="1" t="s">
        <v>135</v>
      </c>
      <c r="D213" s="12">
        <v>597</v>
      </c>
      <c r="E213" s="18">
        <f t="shared" si="28"/>
        <v>445</v>
      </c>
      <c r="F213" s="13">
        <v>428</v>
      </c>
      <c r="G213" s="13">
        <v>17</v>
      </c>
      <c r="H213" s="18">
        <f t="shared" si="29"/>
        <v>63</v>
      </c>
      <c r="I213" s="13">
        <v>8</v>
      </c>
      <c r="J213" s="13">
        <v>50</v>
      </c>
      <c r="K213" s="13">
        <v>5</v>
      </c>
      <c r="L213" s="13">
        <v>89</v>
      </c>
    </row>
    <row r="214" spans="1:12" x14ac:dyDescent="0.2">
      <c r="C214" s="1" t="s">
        <v>136</v>
      </c>
      <c r="D214" s="12">
        <v>262</v>
      </c>
      <c r="E214" s="18">
        <f t="shared" si="28"/>
        <v>220</v>
      </c>
      <c r="F214" s="13">
        <v>215</v>
      </c>
      <c r="G214" s="13">
        <v>5</v>
      </c>
      <c r="H214" s="18">
        <f t="shared" si="29"/>
        <v>22</v>
      </c>
      <c r="I214" s="13">
        <v>5</v>
      </c>
      <c r="J214" s="13">
        <v>16</v>
      </c>
      <c r="K214" s="13">
        <v>1</v>
      </c>
      <c r="L214" s="13">
        <v>20</v>
      </c>
    </row>
    <row r="215" spans="1:12" x14ac:dyDescent="0.2">
      <c r="C215" s="1" t="s">
        <v>137</v>
      </c>
      <c r="D215" s="12">
        <v>603</v>
      </c>
      <c r="E215" s="18">
        <f t="shared" si="28"/>
        <v>451</v>
      </c>
      <c r="F215" s="13">
        <v>439</v>
      </c>
      <c r="G215" s="13">
        <v>12</v>
      </c>
      <c r="H215" s="18">
        <f t="shared" si="29"/>
        <v>60</v>
      </c>
      <c r="I215" s="13">
        <v>11</v>
      </c>
      <c r="J215" s="13">
        <v>47</v>
      </c>
      <c r="K215" s="13">
        <v>2</v>
      </c>
      <c r="L215" s="13">
        <v>92</v>
      </c>
    </row>
    <row r="216" spans="1:12" x14ac:dyDescent="0.2">
      <c r="C216" s="1" t="s">
        <v>138</v>
      </c>
      <c r="D216" s="12">
        <v>85</v>
      </c>
      <c r="E216" s="18">
        <f t="shared" si="28"/>
        <v>67</v>
      </c>
      <c r="F216" s="13">
        <v>65</v>
      </c>
      <c r="G216" s="13">
        <v>2</v>
      </c>
      <c r="H216" s="18">
        <f t="shared" si="29"/>
        <v>9</v>
      </c>
      <c r="I216" s="13">
        <v>1</v>
      </c>
      <c r="J216" s="13">
        <v>8</v>
      </c>
      <c r="K216" s="19" t="s">
        <v>164</v>
      </c>
      <c r="L216" s="13">
        <v>9</v>
      </c>
    </row>
    <row r="217" spans="1:12" ht="18" thickBot="1" x14ac:dyDescent="0.25">
      <c r="B217" s="4"/>
      <c r="C217" s="4"/>
      <c r="D217" s="20"/>
      <c r="E217" s="32"/>
      <c r="F217" s="32"/>
      <c r="G217" s="32"/>
      <c r="H217" s="4"/>
      <c r="I217" s="4"/>
      <c r="J217" s="4"/>
      <c r="K217" s="4"/>
      <c r="L217" s="4"/>
    </row>
    <row r="218" spans="1:12" x14ac:dyDescent="0.2">
      <c r="D218" s="1" t="s">
        <v>45</v>
      </c>
      <c r="I218" s="1" t="s">
        <v>159</v>
      </c>
    </row>
    <row r="219" spans="1:12" x14ac:dyDescent="0.2">
      <c r="A219" s="1"/>
    </row>
  </sheetData>
  <phoneticPr fontId="2"/>
  <pageMargins left="0.34" right="0.63" top="0.55000000000000004" bottom="0.53" header="0.51200000000000001" footer="0.51200000000000001"/>
  <pageSetup paperSize="12" scale="75" orientation="portrait" r:id="rId1"/>
  <headerFooter alignWithMargins="0"/>
  <rowBreaks count="2" manualBreakCount="2">
    <brk id="73" max="9" man="1"/>
    <brk id="14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148"/>
  <sheetViews>
    <sheetView showGridLines="0" zoomScale="75" zoomScaleNormal="100" workbookViewId="0"/>
  </sheetViews>
  <sheetFormatPr defaultColWidth="13.375" defaultRowHeight="17.25" x14ac:dyDescent="0.2"/>
  <cols>
    <col min="1" max="2" width="13.375" style="45" customWidth="1"/>
    <col min="3" max="3" width="14.625" style="45" customWidth="1"/>
    <col min="4" max="5" width="13.375" style="45"/>
    <col min="6" max="7" width="12.125" style="45" customWidth="1"/>
    <col min="8" max="256" width="13.375" style="45"/>
    <col min="257" max="258" width="13.375" style="45" customWidth="1"/>
    <col min="259" max="259" width="14.625" style="45" customWidth="1"/>
    <col min="260" max="261" width="13.375" style="45"/>
    <col min="262" max="263" width="12.125" style="45" customWidth="1"/>
    <col min="264" max="512" width="13.375" style="45"/>
    <col min="513" max="514" width="13.375" style="45" customWidth="1"/>
    <col min="515" max="515" width="14.625" style="45" customWidth="1"/>
    <col min="516" max="517" width="13.375" style="45"/>
    <col min="518" max="519" width="12.125" style="45" customWidth="1"/>
    <col min="520" max="768" width="13.375" style="45"/>
    <col min="769" max="770" width="13.375" style="45" customWidth="1"/>
    <col min="771" max="771" width="14.625" style="45" customWidth="1"/>
    <col min="772" max="773" width="13.375" style="45"/>
    <col min="774" max="775" width="12.125" style="45" customWidth="1"/>
    <col min="776" max="1024" width="13.375" style="45"/>
    <col min="1025" max="1026" width="13.375" style="45" customWidth="1"/>
    <col min="1027" max="1027" width="14.625" style="45" customWidth="1"/>
    <col min="1028" max="1029" width="13.375" style="45"/>
    <col min="1030" max="1031" width="12.125" style="45" customWidth="1"/>
    <col min="1032" max="1280" width="13.375" style="45"/>
    <col min="1281" max="1282" width="13.375" style="45" customWidth="1"/>
    <col min="1283" max="1283" width="14.625" style="45" customWidth="1"/>
    <col min="1284" max="1285" width="13.375" style="45"/>
    <col min="1286" max="1287" width="12.125" style="45" customWidth="1"/>
    <col min="1288" max="1536" width="13.375" style="45"/>
    <col min="1537" max="1538" width="13.375" style="45" customWidth="1"/>
    <col min="1539" max="1539" width="14.625" style="45" customWidth="1"/>
    <col min="1540" max="1541" width="13.375" style="45"/>
    <col min="1542" max="1543" width="12.125" style="45" customWidth="1"/>
    <col min="1544" max="1792" width="13.375" style="45"/>
    <col min="1793" max="1794" width="13.375" style="45" customWidth="1"/>
    <col min="1795" max="1795" width="14.625" style="45" customWidth="1"/>
    <col min="1796" max="1797" width="13.375" style="45"/>
    <col min="1798" max="1799" width="12.125" style="45" customWidth="1"/>
    <col min="1800" max="2048" width="13.375" style="45"/>
    <col min="2049" max="2050" width="13.375" style="45" customWidth="1"/>
    <col min="2051" max="2051" width="14.625" style="45" customWidth="1"/>
    <col min="2052" max="2053" width="13.375" style="45"/>
    <col min="2054" max="2055" width="12.125" style="45" customWidth="1"/>
    <col min="2056" max="2304" width="13.375" style="45"/>
    <col min="2305" max="2306" width="13.375" style="45" customWidth="1"/>
    <col min="2307" max="2307" width="14.625" style="45" customWidth="1"/>
    <col min="2308" max="2309" width="13.375" style="45"/>
    <col min="2310" max="2311" width="12.125" style="45" customWidth="1"/>
    <col min="2312" max="2560" width="13.375" style="45"/>
    <col min="2561" max="2562" width="13.375" style="45" customWidth="1"/>
    <col min="2563" max="2563" width="14.625" style="45" customWidth="1"/>
    <col min="2564" max="2565" width="13.375" style="45"/>
    <col min="2566" max="2567" width="12.125" style="45" customWidth="1"/>
    <col min="2568" max="2816" width="13.375" style="45"/>
    <col min="2817" max="2818" width="13.375" style="45" customWidth="1"/>
    <col min="2819" max="2819" width="14.625" style="45" customWidth="1"/>
    <col min="2820" max="2821" width="13.375" style="45"/>
    <col min="2822" max="2823" width="12.125" style="45" customWidth="1"/>
    <col min="2824" max="3072" width="13.375" style="45"/>
    <col min="3073" max="3074" width="13.375" style="45" customWidth="1"/>
    <col min="3075" max="3075" width="14.625" style="45" customWidth="1"/>
    <col min="3076" max="3077" width="13.375" style="45"/>
    <col min="3078" max="3079" width="12.125" style="45" customWidth="1"/>
    <col min="3080" max="3328" width="13.375" style="45"/>
    <col min="3329" max="3330" width="13.375" style="45" customWidth="1"/>
    <col min="3331" max="3331" width="14.625" style="45" customWidth="1"/>
    <col min="3332" max="3333" width="13.375" style="45"/>
    <col min="3334" max="3335" width="12.125" style="45" customWidth="1"/>
    <col min="3336" max="3584" width="13.375" style="45"/>
    <col min="3585" max="3586" width="13.375" style="45" customWidth="1"/>
    <col min="3587" max="3587" width="14.625" style="45" customWidth="1"/>
    <col min="3588" max="3589" width="13.375" style="45"/>
    <col min="3590" max="3591" width="12.125" style="45" customWidth="1"/>
    <col min="3592" max="3840" width="13.375" style="45"/>
    <col min="3841" max="3842" width="13.375" style="45" customWidth="1"/>
    <col min="3843" max="3843" width="14.625" style="45" customWidth="1"/>
    <col min="3844" max="3845" width="13.375" style="45"/>
    <col min="3846" max="3847" width="12.125" style="45" customWidth="1"/>
    <col min="3848" max="4096" width="13.375" style="45"/>
    <col min="4097" max="4098" width="13.375" style="45" customWidth="1"/>
    <col min="4099" max="4099" width="14.625" style="45" customWidth="1"/>
    <col min="4100" max="4101" width="13.375" style="45"/>
    <col min="4102" max="4103" width="12.125" style="45" customWidth="1"/>
    <col min="4104" max="4352" width="13.375" style="45"/>
    <col min="4353" max="4354" width="13.375" style="45" customWidth="1"/>
    <col min="4355" max="4355" width="14.625" style="45" customWidth="1"/>
    <col min="4356" max="4357" width="13.375" style="45"/>
    <col min="4358" max="4359" width="12.125" style="45" customWidth="1"/>
    <col min="4360" max="4608" width="13.375" style="45"/>
    <col min="4609" max="4610" width="13.375" style="45" customWidth="1"/>
    <col min="4611" max="4611" width="14.625" style="45" customWidth="1"/>
    <col min="4612" max="4613" width="13.375" style="45"/>
    <col min="4614" max="4615" width="12.125" style="45" customWidth="1"/>
    <col min="4616" max="4864" width="13.375" style="45"/>
    <col min="4865" max="4866" width="13.375" style="45" customWidth="1"/>
    <col min="4867" max="4867" width="14.625" style="45" customWidth="1"/>
    <col min="4868" max="4869" width="13.375" style="45"/>
    <col min="4870" max="4871" width="12.125" style="45" customWidth="1"/>
    <col min="4872" max="5120" width="13.375" style="45"/>
    <col min="5121" max="5122" width="13.375" style="45" customWidth="1"/>
    <col min="5123" max="5123" width="14.625" style="45" customWidth="1"/>
    <col min="5124" max="5125" width="13.375" style="45"/>
    <col min="5126" max="5127" width="12.125" style="45" customWidth="1"/>
    <col min="5128" max="5376" width="13.375" style="45"/>
    <col min="5377" max="5378" width="13.375" style="45" customWidth="1"/>
    <col min="5379" max="5379" width="14.625" style="45" customWidth="1"/>
    <col min="5380" max="5381" width="13.375" style="45"/>
    <col min="5382" max="5383" width="12.125" style="45" customWidth="1"/>
    <col min="5384" max="5632" width="13.375" style="45"/>
    <col min="5633" max="5634" width="13.375" style="45" customWidth="1"/>
    <col min="5635" max="5635" width="14.625" style="45" customWidth="1"/>
    <col min="5636" max="5637" width="13.375" style="45"/>
    <col min="5638" max="5639" width="12.125" style="45" customWidth="1"/>
    <col min="5640" max="5888" width="13.375" style="45"/>
    <col min="5889" max="5890" width="13.375" style="45" customWidth="1"/>
    <col min="5891" max="5891" width="14.625" style="45" customWidth="1"/>
    <col min="5892" max="5893" width="13.375" style="45"/>
    <col min="5894" max="5895" width="12.125" style="45" customWidth="1"/>
    <col min="5896" max="6144" width="13.375" style="45"/>
    <col min="6145" max="6146" width="13.375" style="45" customWidth="1"/>
    <col min="6147" max="6147" width="14.625" style="45" customWidth="1"/>
    <col min="6148" max="6149" width="13.375" style="45"/>
    <col min="6150" max="6151" width="12.125" style="45" customWidth="1"/>
    <col min="6152" max="6400" width="13.375" style="45"/>
    <col min="6401" max="6402" width="13.375" style="45" customWidth="1"/>
    <col min="6403" max="6403" width="14.625" style="45" customWidth="1"/>
    <col min="6404" max="6405" width="13.375" style="45"/>
    <col min="6406" max="6407" width="12.125" style="45" customWidth="1"/>
    <col min="6408" max="6656" width="13.375" style="45"/>
    <col min="6657" max="6658" width="13.375" style="45" customWidth="1"/>
    <col min="6659" max="6659" width="14.625" style="45" customWidth="1"/>
    <col min="6660" max="6661" width="13.375" style="45"/>
    <col min="6662" max="6663" width="12.125" style="45" customWidth="1"/>
    <col min="6664" max="6912" width="13.375" style="45"/>
    <col min="6913" max="6914" width="13.375" style="45" customWidth="1"/>
    <col min="6915" max="6915" width="14.625" style="45" customWidth="1"/>
    <col min="6916" max="6917" width="13.375" style="45"/>
    <col min="6918" max="6919" width="12.125" style="45" customWidth="1"/>
    <col min="6920" max="7168" width="13.375" style="45"/>
    <col min="7169" max="7170" width="13.375" style="45" customWidth="1"/>
    <col min="7171" max="7171" width="14.625" style="45" customWidth="1"/>
    <col min="7172" max="7173" width="13.375" style="45"/>
    <col min="7174" max="7175" width="12.125" style="45" customWidth="1"/>
    <col min="7176" max="7424" width="13.375" style="45"/>
    <col min="7425" max="7426" width="13.375" style="45" customWidth="1"/>
    <col min="7427" max="7427" width="14.625" style="45" customWidth="1"/>
    <col min="7428" max="7429" width="13.375" style="45"/>
    <col min="7430" max="7431" width="12.125" style="45" customWidth="1"/>
    <col min="7432" max="7680" width="13.375" style="45"/>
    <col min="7681" max="7682" width="13.375" style="45" customWidth="1"/>
    <col min="7683" max="7683" width="14.625" style="45" customWidth="1"/>
    <col min="7684" max="7685" width="13.375" style="45"/>
    <col min="7686" max="7687" width="12.125" style="45" customWidth="1"/>
    <col min="7688" max="7936" width="13.375" style="45"/>
    <col min="7937" max="7938" width="13.375" style="45" customWidth="1"/>
    <col min="7939" max="7939" width="14.625" style="45" customWidth="1"/>
    <col min="7940" max="7941" width="13.375" style="45"/>
    <col min="7942" max="7943" width="12.125" style="45" customWidth="1"/>
    <col min="7944" max="8192" width="13.375" style="45"/>
    <col min="8193" max="8194" width="13.375" style="45" customWidth="1"/>
    <col min="8195" max="8195" width="14.625" style="45" customWidth="1"/>
    <col min="8196" max="8197" width="13.375" style="45"/>
    <col min="8198" max="8199" width="12.125" style="45" customWidth="1"/>
    <col min="8200" max="8448" width="13.375" style="45"/>
    <col min="8449" max="8450" width="13.375" style="45" customWidth="1"/>
    <col min="8451" max="8451" width="14.625" style="45" customWidth="1"/>
    <col min="8452" max="8453" width="13.375" style="45"/>
    <col min="8454" max="8455" width="12.125" style="45" customWidth="1"/>
    <col min="8456" max="8704" width="13.375" style="45"/>
    <col min="8705" max="8706" width="13.375" style="45" customWidth="1"/>
    <col min="8707" max="8707" width="14.625" style="45" customWidth="1"/>
    <col min="8708" max="8709" width="13.375" style="45"/>
    <col min="8710" max="8711" width="12.125" style="45" customWidth="1"/>
    <col min="8712" max="8960" width="13.375" style="45"/>
    <col min="8961" max="8962" width="13.375" style="45" customWidth="1"/>
    <col min="8963" max="8963" width="14.625" style="45" customWidth="1"/>
    <col min="8964" max="8965" width="13.375" style="45"/>
    <col min="8966" max="8967" width="12.125" style="45" customWidth="1"/>
    <col min="8968" max="9216" width="13.375" style="45"/>
    <col min="9217" max="9218" width="13.375" style="45" customWidth="1"/>
    <col min="9219" max="9219" width="14.625" style="45" customWidth="1"/>
    <col min="9220" max="9221" width="13.375" style="45"/>
    <col min="9222" max="9223" width="12.125" style="45" customWidth="1"/>
    <col min="9224" max="9472" width="13.375" style="45"/>
    <col min="9473" max="9474" width="13.375" style="45" customWidth="1"/>
    <col min="9475" max="9475" width="14.625" style="45" customWidth="1"/>
    <col min="9476" max="9477" width="13.375" style="45"/>
    <col min="9478" max="9479" width="12.125" style="45" customWidth="1"/>
    <col min="9480" max="9728" width="13.375" style="45"/>
    <col min="9729" max="9730" width="13.375" style="45" customWidth="1"/>
    <col min="9731" max="9731" width="14.625" style="45" customWidth="1"/>
    <col min="9732" max="9733" width="13.375" style="45"/>
    <col min="9734" max="9735" width="12.125" style="45" customWidth="1"/>
    <col min="9736" max="9984" width="13.375" style="45"/>
    <col min="9985" max="9986" width="13.375" style="45" customWidth="1"/>
    <col min="9987" max="9987" width="14.625" style="45" customWidth="1"/>
    <col min="9988" max="9989" width="13.375" style="45"/>
    <col min="9990" max="9991" width="12.125" style="45" customWidth="1"/>
    <col min="9992" max="10240" width="13.375" style="45"/>
    <col min="10241" max="10242" width="13.375" style="45" customWidth="1"/>
    <col min="10243" max="10243" width="14.625" style="45" customWidth="1"/>
    <col min="10244" max="10245" width="13.375" style="45"/>
    <col min="10246" max="10247" width="12.125" style="45" customWidth="1"/>
    <col min="10248" max="10496" width="13.375" style="45"/>
    <col min="10497" max="10498" width="13.375" style="45" customWidth="1"/>
    <col min="10499" max="10499" width="14.625" style="45" customWidth="1"/>
    <col min="10500" max="10501" width="13.375" style="45"/>
    <col min="10502" max="10503" width="12.125" style="45" customWidth="1"/>
    <col min="10504" max="10752" width="13.375" style="45"/>
    <col min="10753" max="10754" width="13.375" style="45" customWidth="1"/>
    <col min="10755" max="10755" width="14.625" style="45" customWidth="1"/>
    <col min="10756" max="10757" width="13.375" style="45"/>
    <col min="10758" max="10759" width="12.125" style="45" customWidth="1"/>
    <col min="10760" max="11008" width="13.375" style="45"/>
    <col min="11009" max="11010" width="13.375" style="45" customWidth="1"/>
    <col min="11011" max="11011" width="14.625" style="45" customWidth="1"/>
    <col min="11012" max="11013" width="13.375" style="45"/>
    <col min="11014" max="11015" width="12.125" style="45" customWidth="1"/>
    <col min="11016" max="11264" width="13.375" style="45"/>
    <col min="11265" max="11266" width="13.375" style="45" customWidth="1"/>
    <col min="11267" max="11267" width="14.625" style="45" customWidth="1"/>
    <col min="11268" max="11269" width="13.375" style="45"/>
    <col min="11270" max="11271" width="12.125" style="45" customWidth="1"/>
    <col min="11272" max="11520" width="13.375" style="45"/>
    <col min="11521" max="11522" width="13.375" style="45" customWidth="1"/>
    <col min="11523" max="11523" width="14.625" style="45" customWidth="1"/>
    <col min="11524" max="11525" width="13.375" style="45"/>
    <col min="11526" max="11527" width="12.125" style="45" customWidth="1"/>
    <col min="11528" max="11776" width="13.375" style="45"/>
    <col min="11777" max="11778" width="13.375" style="45" customWidth="1"/>
    <col min="11779" max="11779" width="14.625" style="45" customWidth="1"/>
    <col min="11780" max="11781" width="13.375" style="45"/>
    <col min="11782" max="11783" width="12.125" style="45" customWidth="1"/>
    <col min="11784" max="12032" width="13.375" style="45"/>
    <col min="12033" max="12034" width="13.375" style="45" customWidth="1"/>
    <col min="12035" max="12035" width="14.625" style="45" customWidth="1"/>
    <col min="12036" max="12037" width="13.375" style="45"/>
    <col min="12038" max="12039" width="12.125" style="45" customWidth="1"/>
    <col min="12040" max="12288" width="13.375" style="45"/>
    <col min="12289" max="12290" width="13.375" style="45" customWidth="1"/>
    <col min="12291" max="12291" width="14.625" style="45" customWidth="1"/>
    <col min="12292" max="12293" width="13.375" style="45"/>
    <col min="12294" max="12295" width="12.125" style="45" customWidth="1"/>
    <col min="12296" max="12544" width="13.375" style="45"/>
    <col min="12545" max="12546" width="13.375" style="45" customWidth="1"/>
    <col min="12547" max="12547" width="14.625" style="45" customWidth="1"/>
    <col min="12548" max="12549" width="13.375" style="45"/>
    <col min="12550" max="12551" width="12.125" style="45" customWidth="1"/>
    <col min="12552" max="12800" width="13.375" style="45"/>
    <col min="12801" max="12802" width="13.375" style="45" customWidth="1"/>
    <col min="12803" max="12803" width="14.625" style="45" customWidth="1"/>
    <col min="12804" max="12805" width="13.375" style="45"/>
    <col min="12806" max="12807" width="12.125" style="45" customWidth="1"/>
    <col min="12808" max="13056" width="13.375" style="45"/>
    <col min="13057" max="13058" width="13.375" style="45" customWidth="1"/>
    <col min="13059" max="13059" width="14.625" style="45" customWidth="1"/>
    <col min="13060" max="13061" width="13.375" style="45"/>
    <col min="13062" max="13063" width="12.125" style="45" customWidth="1"/>
    <col min="13064" max="13312" width="13.375" style="45"/>
    <col min="13313" max="13314" width="13.375" style="45" customWidth="1"/>
    <col min="13315" max="13315" width="14.625" style="45" customWidth="1"/>
    <col min="13316" max="13317" width="13.375" style="45"/>
    <col min="13318" max="13319" width="12.125" style="45" customWidth="1"/>
    <col min="13320" max="13568" width="13.375" style="45"/>
    <col min="13569" max="13570" width="13.375" style="45" customWidth="1"/>
    <col min="13571" max="13571" width="14.625" style="45" customWidth="1"/>
    <col min="13572" max="13573" width="13.375" style="45"/>
    <col min="13574" max="13575" width="12.125" style="45" customWidth="1"/>
    <col min="13576" max="13824" width="13.375" style="45"/>
    <col min="13825" max="13826" width="13.375" style="45" customWidth="1"/>
    <col min="13827" max="13827" width="14.625" style="45" customWidth="1"/>
    <col min="13828" max="13829" width="13.375" style="45"/>
    <col min="13830" max="13831" width="12.125" style="45" customWidth="1"/>
    <col min="13832" max="14080" width="13.375" style="45"/>
    <col min="14081" max="14082" width="13.375" style="45" customWidth="1"/>
    <col min="14083" max="14083" width="14.625" style="45" customWidth="1"/>
    <col min="14084" max="14085" width="13.375" style="45"/>
    <col min="14086" max="14087" width="12.125" style="45" customWidth="1"/>
    <col min="14088" max="14336" width="13.375" style="45"/>
    <col min="14337" max="14338" width="13.375" style="45" customWidth="1"/>
    <col min="14339" max="14339" width="14.625" style="45" customWidth="1"/>
    <col min="14340" max="14341" width="13.375" style="45"/>
    <col min="14342" max="14343" width="12.125" style="45" customWidth="1"/>
    <col min="14344" max="14592" width="13.375" style="45"/>
    <col min="14593" max="14594" width="13.375" style="45" customWidth="1"/>
    <col min="14595" max="14595" width="14.625" style="45" customWidth="1"/>
    <col min="14596" max="14597" width="13.375" style="45"/>
    <col min="14598" max="14599" width="12.125" style="45" customWidth="1"/>
    <col min="14600" max="14848" width="13.375" style="45"/>
    <col min="14849" max="14850" width="13.375" style="45" customWidth="1"/>
    <col min="14851" max="14851" width="14.625" style="45" customWidth="1"/>
    <col min="14852" max="14853" width="13.375" style="45"/>
    <col min="14854" max="14855" width="12.125" style="45" customWidth="1"/>
    <col min="14856" max="15104" width="13.375" style="45"/>
    <col min="15105" max="15106" width="13.375" style="45" customWidth="1"/>
    <col min="15107" max="15107" width="14.625" style="45" customWidth="1"/>
    <col min="15108" max="15109" width="13.375" style="45"/>
    <col min="15110" max="15111" width="12.125" style="45" customWidth="1"/>
    <col min="15112" max="15360" width="13.375" style="45"/>
    <col min="15361" max="15362" width="13.375" style="45" customWidth="1"/>
    <col min="15363" max="15363" width="14.625" style="45" customWidth="1"/>
    <col min="15364" max="15365" width="13.375" style="45"/>
    <col min="15366" max="15367" width="12.125" style="45" customWidth="1"/>
    <col min="15368" max="15616" width="13.375" style="45"/>
    <col min="15617" max="15618" width="13.375" style="45" customWidth="1"/>
    <col min="15619" max="15619" width="14.625" style="45" customWidth="1"/>
    <col min="15620" max="15621" width="13.375" style="45"/>
    <col min="15622" max="15623" width="12.125" style="45" customWidth="1"/>
    <col min="15624" max="15872" width="13.375" style="45"/>
    <col min="15873" max="15874" width="13.375" style="45" customWidth="1"/>
    <col min="15875" max="15875" width="14.625" style="45" customWidth="1"/>
    <col min="15876" max="15877" width="13.375" style="45"/>
    <col min="15878" max="15879" width="12.125" style="45" customWidth="1"/>
    <col min="15880" max="16128" width="13.375" style="45"/>
    <col min="16129" max="16130" width="13.375" style="45" customWidth="1"/>
    <col min="16131" max="16131" width="14.625" style="45" customWidth="1"/>
    <col min="16132" max="16133" width="13.375" style="45"/>
    <col min="16134" max="16135" width="12.125" style="45" customWidth="1"/>
    <col min="16136" max="16384" width="13.375" style="45"/>
  </cols>
  <sheetData>
    <row r="1" spans="1:11" x14ac:dyDescent="0.2">
      <c r="A1" s="44"/>
      <c r="G1" s="44" t="s">
        <v>2</v>
      </c>
    </row>
    <row r="5" spans="1:11" x14ac:dyDescent="0.2">
      <c r="E5" s="3"/>
    </row>
    <row r="6" spans="1:11" x14ac:dyDescent="0.2">
      <c r="E6" s="3" t="s">
        <v>168</v>
      </c>
    </row>
    <row r="7" spans="1:11" ht="18" thickBot="1" x14ac:dyDescent="0.25">
      <c r="B7" s="46"/>
      <c r="C7" s="46"/>
      <c r="D7" s="46"/>
      <c r="E7" s="46"/>
      <c r="F7" s="47" t="s">
        <v>141</v>
      </c>
      <c r="G7" s="46"/>
      <c r="H7" s="46"/>
      <c r="I7" s="46"/>
      <c r="J7" s="46"/>
      <c r="K7" s="48" t="s">
        <v>3</v>
      </c>
    </row>
    <row r="8" spans="1:11" x14ac:dyDescent="0.2">
      <c r="B8" s="49"/>
      <c r="C8" s="50"/>
      <c r="D8" s="49"/>
      <c r="E8" s="49"/>
      <c r="F8" s="51"/>
      <c r="G8" s="49"/>
      <c r="H8" s="49"/>
      <c r="I8" s="49"/>
      <c r="J8" s="49"/>
      <c r="K8" s="52"/>
    </row>
    <row r="9" spans="1:11" x14ac:dyDescent="0.2">
      <c r="C9" s="53"/>
      <c r="D9" s="54"/>
      <c r="E9" s="55" t="s">
        <v>169</v>
      </c>
      <c r="F9" s="56"/>
      <c r="G9" s="54"/>
      <c r="H9" s="55" t="s">
        <v>170</v>
      </c>
      <c r="I9" s="56"/>
      <c r="J9" s="312" t="s">
        <v>171</v>
      </c>
      <c r="K9" s="313"/>
    </row>
    <row r="10" spans="1:11" x14ac:dyDescent="0.2">
      <c r="C10" s="53"/>
      <c r="D10" s="53"/>
      <c r="E10" s="53"/>
      <c r="F10" s="53"/>
      <c r="G10" s="53"/>
      <c r="H10" s="53"/>
      <c r="I10" s="53"/>
      <c r="J10" s="57" t="s">
        <v>172</v>
      </c>
      <c r="K10" s="53"/>
    </row>
    <row r="11" spans="1:11" x14ac:dyDescent="0.2">
      <c r="C11" s="58" t="s">
        <v>173</v>
      </c>
      <c r="D11" s="58" t="s">
        <v>174</v>
      </c>
      <c r="E11" s="58" t="s">
        <v>175</v>
      </c>
      <c r="F11" s="58" t="s">
        <v>176</v>
      </c>
      <c r="G11" s="58" t="s">
        <v>177</v>
      </c>
      <c r="H11" s="58" t="s">
        <v>178</v>
      </c>
      <c r="I11" s="58" t="s">
        <v>179</v>
      </c>
      <c r="J11" s="59" t="s">
        <v>180</v>
      </c>
      <c r="K11" s="59" t="s">
        <v>181</v>
      </c>
    </row>
    <row r="12" spans="1:11" x14ac:dyDescent="0.2">
      <c r="B12" s="60"/>
      <c r="C12" s="61"/>
      <c r="D12" s="61"/>
      <c r="E12" s="61"/>
      <c r="F12" s="61"/>
      <c r="G12" s="61"/>
      <c r="H12" s="61"/>
      <c r="I12" s="61"/>
      <c r="J12" s="62" t="s">
        <v>182</v>
      </c>
      <c r="K12" s="63" t="s">
        <v>183</v>
      </c>
    </row>
    <row r="13" spans="1:11" x14ac:dyDescent="0.2">
      <c r="C13" s="53"/>
    </row>
    <row r="14" spans="1:11" x14ac:dyDescent="0.2">
      <c r="B14" s="14" t="s">
        <v>173</v>
      </c>
      <c r="C14" s="15">
        <f t="shared" ref="C14:K14" si="0">SUM(C16:C71)</f>
        <v>499157</v>
      </c>
      <c r="D14" s="16">
        <f t="shared" si="0"/>
        <v>47043</v>
      </c>
      <c r="E14" s="16">
        <f t="shared" si="0"/>
        <v>1393</v>
      </c>
      <c r="F14" s="16">
        <f t="shared" si="0"/>
        <v>4276</v>
      </c>
      <c r="G14" s="16">
        <f t="shared" si="0"/>
        <v>175</v>
      </c>
      <c r="H14" s="16">
        <f t="shared" si="0"/>
        <v>48940</v>
      </c>
      <c r="I14" s="16">
        <f t="shared" si="0"/>
        <v>82891</v>
      </c>
      <c r="J14" s="16">
        <f t="shared" si="0"/>
        <v>3964</v>
      </c>
      <c r="K14" s="16">
        <f t="shared" si="0"/>
        <v>28534</v>
      </c>
    </row>
    <row r="15" spans="1:11" x14ac:dyDescent="0.2">
      <c r="C15" s="53"/>
    </row>
    <row r="16" spans="1:11" x14ac:dyDescent="0.2">
      <c r="B16" s="44" t="s">
        <v>89</v>
      </c>
      <c r="C16" s="64">
        <f t="shared" ref="C16:C22" si="1">SUM(D16:K16,C90:H90)</f>
        <v>176586</v>
      </c>
      <c r="D16" s="65">
        <v>3747</v>
      </c>
      <c r="E16" s="66">
        <v>40</v>
      </c>
      <c r="F16" s="66">
        <v>529</v>
      </c>
      <c r="G16" s="66">
        <v>33</v>
      </c>
      <c r="H16" s="65">
        <v>16758</v>
      </c>
      <c r="I16" s="65">
        <v>32632</v>
      </c>
      <c r="J16" s="65">
        <v>1619</v>
      </c>
      <c r="K16" s="65">
        <v>11793</v>
      </c>
    </row>
    <row r="17" spans="2:11" x14ac:dyDescent="0.2">
      <c r="B17" s="44" t="s">
        <v>90</v>
      </c>
      <c r="C17" s="64">
        <f t="shared" si="1"/>
        <v>20950</v>
      </c>
      <c r="D17" s="65">
        <v>799</v>
      </c>
      <c r="E17" s="66">
        <v>3</v>
      </c>
      <c r="F17" s="66">
        <v>31</v>
      </c>
      <c r="G17" s="66">
        <v>2</v>
      </c>
      <c r="H17" s="65">
        <v>1844</v>
      </c>
      <c r="I17" s="65">
        <v>5101</v>
      </c>
      <c r="J17" s="65">
        <v>152</v>
      </c>
      <c r="K17" s="65">
        <v>1089</v>
      </c>
    </row>
    <row r="18" spans="2:11" x14ac:dyDescent="0.2">
      <c r="B18" s="44" t="s">
        <v>91</v>
      </c>
      <c r="C18" s="64">
        <f t="shared" si="1"/>
        <v>25046</v>
      </c>
      <c r="D18" s="65">
        <v>1778</v>
      </c>
      <c r="E18" s="66">
        <v>42</v>
      </c>
      <c r="F18" s="66" t="s">
        <v>37</v>
      </c>
      <c r="G18" s="66">
        <v>2</v>
      </c>
      <c r="H18" s="65">
        <v>1731</v>
      </c>
      <c r="I18" s="65">
        <v>4563</v>
      </c>
      <c r="J18" s="65">
        <v>259</v>
      </c>
      <c r="K18" s="65">
        <v>1674</v>
      </c>
    </row>
    <row r="19" spans="2:11" x14ac:dyDescent="0.2">
      <c r="B19" s="44" t="s">
        <v>92</v>
      </c>
      <c r="C19" s="64">
        <f t="shared" si="1"/>
        <v>15958</v>
      </c>
      <c r="D19" s="65">
        <v>2137</v>
      </c>
      <c r="E19" s="66">
        <v>5</v>
      </c>
      <c r="F19" s="66">
        <v>524</v>
      </c>
      <c r="G19" s="66" t="s">
        <v>37</v>
      </c>
      <c r="H19" s="65">
        <v>1962</v>
      </c>
      <c r="I19" s="65">
        <v>3280</v>
      </c>
      <c r="J19" s="65">
        <v>69</v>
      </c>
      <c r="K19" s="65">
        <v>686</v>
      </c>
    </row>
    <row r="20" spans="2:11" x14ac:dyDescent="0.2">
      <c r="B20" s="44" t="s">
        <v>93</v>
      </c>
      <c r="C20" s="64">
        <f t="shared" si="1"/>
        <v>12613</v>
      </c>
      <c r="D20" s="65">
        <v>1588</v>
      </c>
      <c r="E20" s="66">
        <v>7</v>
      </c>
      <c r="F20" s="66">
        <v>157</v>
      </c>
      <c r="G20" s="66">
        <v>2</v>
      </c>
      <c r="H20" s="65">
        <v>1502</v>
      </c>
      <c r="I20" s="65">
        <v>1712</v>
      </c>
      <c r="J20" s="65">
        <v>205</v>
      </c>
      <c r="K20" s="65">
        <v>488</v>
      </c>
    </row>
    <row r="21" spans="2:11" x14ac:dyDescent="0.2">
      <c r="B21" s="44" t="s">
        <v>94</v>
      </c>
      <c r="C21" s="64">
        <f t="shared" si="1"/>
        <v>34582</v>
      </c>
      <c r="D21" s="65">
        <v>4404</v>
      </c>
      <c r="E21" s="66">
        <v>112</v>
      </c>
      <c r="F21" s="66">
        <v>350</v>
      </c>
      <c r="G21" s="66">
        <v>4</v>
      </c>
      <c r="H21" s="65">
        <v>3651</v>
      </c>
      <c r="I21" s="65">
        <v>4068</v>
      </c>
      <c r="J21" s="65">
        <v>265</v>
      </c>
      <c r="K21" s="65">
        <v>1593</v>
      </c>
    </row>
    <row r="22" spans="2:11" x14ac:dyDescent="0.2">
      <c r="B22" s="44" t="s">
        <v>95</v>
      </c>
      <c r="C22" s="64">
        <f t="shared" si="1"/>
        <v>14364</v>
      </c>
      <c r="D22" s="65">
        <v>162</v>
      </c>
      <c r="E22" s="66">
        <v>71</v>
      </c>
      <c r="F22" s="66">
        <v>69</v>
      </c>
      <c r="G22" s="66">
        <v>11</v>
      </c>
      <c r="H22" s="65">
        <v>1719</v>
      </c>
      <c r="I22" s="65">
        <v>1285</v>
      </c>
      <c r="J22" s="65">
        <v>164</v>
      </c>
      <c r="K22" s="65">
        <v>788</v>
      </c>
    </row>
    <row r="23" spans="2:11" x14ac:dyDescent="0.2">
      <c r="C23" s="53"/>
      <c r="D23" s="2"/>
      <c r="E23" s="2"/>
      <c r="F23" s="2"/>
      <c r="G23" s="2"/>
      <c r="H23" s="2"/>
      <c r="I23" s="2"/>
      <c r="J23" s="2"/>
      <c r="K23" s="2"/>
    </row>
    <row r="24" spans="2:11" x14ac:dyDescent="0.2">
      <c r="B24" s="44" t="s">
        <v>96</v>
      </c>
      <c r="C24" s="64">
        <f t="shared" ref="C24:C32" si="2">SUM(D24:K24,C98:H98)</f>
        <v>7623</v>
      </c>
      <c r="D24" s="65">
        <v>2022</v>
      </c>
      <c r="E24" s="66" t="s">
        <v>37</v>
      </c>
      <c r="F24" s="66">
        <v>109</v>
      </c>
      <c r="G24" s="66">
        <v>1</v>
      </c>
      <c r="H24" s="65">
        <v>723</v>
      </c>
      <c r="I24" s="65">
        <v>1207</v>
      </c>
      <c r="J24" s="65">
        <v>45</v>
      </c>
      <c r="K24" s="65">
        <v>444</v>
      </c>
    </row>
    <row r="25" spans="2:11" x14ac:dyDescent="0.2">
      <c r="B25" s="44" t="s">
        <v>97</v>
      </c>
      <c r="C25" s="64">
        <f t="shared" si="2"/>
        <v>4094</v>
      </c>
      <c r="D25" s="65">
        <v>425</v>
      </c>
      <c r="E25" s="66">
        <v>6</v>
      </c>
      <c r="F25" s="66">
        <v>3</v>
      </c>
      <c r="G25" s="66" t="s">
        <v>37</v>
      </c>
      <c r="H25" s="65">
        <v>326</v>
      </c>
      <c r="I25" s="65">
        <v>1137</v>
      </c>
      <c r="J25" s="65">
        <v>33</v>
      </c>
      <c r="K25" s="65">
        <v>234</v>
      </c>
    </row>
    <row r="26" spans="2:11" x14ac:dyDescent="0.2">
      <c r="B26" s="44" t="s">
        <v>98</v>
      </c>
      <c r="C26" s="64">
        <f t="shared" si="2"/>
        <v>2002</v>
      </c>
      <c r="D26" s="65">
        <v>523</v>
      </c>
      <c r="E26" s="66">
        <v>13</v>
      </c>
      <c r="F26" s="66" t="s">
        <v>37</v>
      </c>
      <c r="G26" s="66" t="s">
        <v>37</v>
      </c>
      <c r="H26" s="65">
        <v>242</v>
      </c>
      <c r="I26" s="65">
        <v>332</v>
      </c>
      <c r="J26" s="65">
        <v>9</v>
      </c>
      <c r="K26" s="65">
        <v>110</v>
      </c>
    </row>
    <row r="27" spans="2:11" x14ac:dyDescent="0.2">
      <c r="B27" s="44" t="s">
        <v>99</v>
      </c>
      <c r="C27" s="64">
        <f t="shared" si="2"/>
        <v>7587</v>
      </c>
      <c r="D27" s="65">
        <v>1603</v>
      </c>
      <c r="E27" s="66">
        <v>8</v>
      </c>
      <c r="F27" s="66">
        <v>7</v>
      </c>
      <c r="G27" s="66">
        <v>2</v>
      </c>
      <c r="H27" s="65">
        <v>575</v>
      </c>
      <c r="I27" s="65">
        <v>1137</v>
      </c>
      <c r="J27" s="65">
        <v>45</v>
      </c>
      <c r="K27" s="65">
        <v>527</v>
      </c>
    </row>
    <row r="28" spans="2:11" x14ac:dyDescent="0.2">
      <c r="B28" s="44" t="s">
        <v>100</v>
      </c>
      <c r="C28" s="64">
        <f t="shared" si="2"/>
        <v>8529</v>
      </c>
      <c r="D28" s="65">
        <v>2673</v>
      </c>
      <c r="E28" s="66">
        <v>13</v>
      </c>
      <c r="F28" s="66" t="s">
        <v>37</v>
      </c>
      <c r="G28" s="66">
        <v>6</v>
      </c>
      <c r="H28" s="65">
        <v>553</v>
      </c>
      <c r="I28" s="65">
        <v>1150</v>
      </c>
      <c r="J28" s="65">
        <v>54</v>
      </c>
      <c r="K28" s="65">
        <v>441</v>
      </c>
    </row>
    <row r="29" spans="2:11" x14ac:dyDescent="0.2">
      <c r="B29" s="44" t="s">
        <v>101</v>
      </c>
      <c r="C29" s="64">
        <f t="shared" si="2"/>
        <v>4475</v>
      </c>
      <c r="D29" s="65">
        <v>1085</v>
      </c>
      <c r="E29" s="66" t="s">
        <v>37</v>
      </c>
      <c r="F29" s="66" t="s">
        <v>37</v>
      </c>
      <c r="G29" s="66">
        <v>1</v>
      </c>
      <c r="H29" s="65">
        <v>346</v>
      </c>
      <c r="I29" s="65">
        <v>647</v>
      </c>
      <c r="J29" s="65">
        <v>28</v>
      </c>
      <c r="K29" s="65">
        <v>284</v>
      </c>
    </row>
    <row r="30" spans="2:11" x14ac:dyDescent="0.2">
      <c r="B30" s="44" t="s">
        <v>102</v>
      </c>
      <c r="C30" s="64">
        <f t="shared" si="2"/>
        <v>4042</v>
      </c>
      <c r="D30" s="65">
        <v>1145</v>
      </c>
      <c r="E30" s="66">
        <v>2</v>
      </c>
      <c r="F30" s="66">
        <v>1</v>
      </c>
      <c r="G30" s="66">
        <v>7</v>
      </c>
      <c r="H30" s="65">
        <v>348</v>
      </c>
      <c r="I30" s="65">
        <v>650</v>
      </c>
      <c r="J30" s="65">
        <v>26</v>
      </c>
      <c r="K30" s="65">
        <v>234</v>
      </c>
    </row>
    <row r="31" spans="2:11" x14ac:dyDescent="0.2">
      <c r="B31" s="44" t="s">
        <v>103</v>
      </c>
      <c r="C31" s="64">
        <f t="shared" si="2"/>
        <v>10030</v>
      </c>
      <c r="D31" s="65">
        <v>733</v>
      </c>
      <c r="E31" s="66">
        <v>4</v>
      </c>
      <c r="F31" s="66">
        <v>5</v>
      </c>
      <c r="G31" s="66">
        <v>4</v>
      </c>
      <c r="H31" s="65">
        <v>1040</v>
      </c>
      <c r="I31" s="65">
        <v>2280</v>
      </c>
      <c r="J31" s="65">
        <v>91</v>
      </c>
      <c r="K31" s="65">
        <v>772</v>
      </c>
    </row>
    <row r="32" spans="2:11" x14ac:dyDescent="0.2">
      <c r="B32" s="44" t="s">
        <v>104</v>
      </c>
      <c r="C32" s="64">
        <f t="shared" si="2"/>
        <v>22158</v>
      </c>
      <c r="D32" s="65">
        <v>916</v>
      </c>
      <c r="E32" s="66">
        <v>2</v>
      </c>
      <c r="F32" s="66">
        <v>3</v>
      </c>
      <c r="G32" s="66">
        <v>39</v>
      </c>
      <c r="H32" s="65">
        <v>2143</v>
      </c>
      <c r="I32" s="65">
        <v>4351</v>
      </c>
      <c r="J32" s="65">
        <v>197</v>
      </c>
      <c r="K32" s="65">
        <v>1729</v>
      </c>
    </row>
    <row r="33" spans="2:11" x14ac:dyDescent="0.2">
      <c r="C33" s="53"/>
      <c r="D33" s="2"/>
      <c r="E33" s="2"/>
      <c r="F33" s="2"/>
      <c r="G33" s="2"/>
      <c r="H33" s="2"/>
      <c r="I33" s="2"/>
      <c r="J33" s="2"/>
      <c r="K33" s="2"/>
    </row>
    <row r="34" spans="2:11" x14ac:dyDescent="0.2">
      <c r="B34" s="44" t="s">
        <v>105</v>
      </c>
      <c r="C34" s="64">
        <f>SUM(D34:K34,C108:H108)</f>
        <v>10358</v>
      </c>
      <c r="D34" s="65">
        <v>2565</v>
      </c>
      <c r="E34" s="66">
        <v>8</v>
      </c>
      <c r="F34" s="66">
        <v>5</v>
      </c>
      <c r="G34" s="66">
        <v>7</v>
      </c>
      <c r="H34" s="65">
        <v>778</v>
      </c>
      <c r="I34" s="65">
        <v>1897</v>
      </c>
      <c r="J34" s="65">
        <v>56</v>
      </c>
      <c r="K34" s="65">
        <v>514</v>
      </c>
    </row>
    <row r="35" spans="2:11" x14ac:dyDescent="0.2">
      <c r="B35" s="44" t="s">
        <v>106</v>
      </c>
      <c r="C35" s="64">
        <f>SUM(D35:K35,C109:H109)</f>
        <v>7271</v>
      </c>
      <c r="D35" s="65">
        <v>336</v>
      </c>
      <c r="E35" s="66">
        <v>8</v>
      </c>
      <c r="F35" s="66">
        <v>3</v>
      </c>
      <c r="G35" s="66">
        <v>3</v>
      </c>
      <c r="H35" s="65">
        <v>605</v>
      </c>
      <c r="I35" s="65">
        <v>2115</v>
      </c>
      <c r="J35" s="65">
        <v>57</v>
      </c>
      <c r="K35" s="65">
        <v>417</v>
      </c>
    </row>
    <row r="36" spans="2:11" x14ac:dyDescent="0.2">
      <c r="B36" s="44" t="s">
        <v>107</v>
      </c>
      <c r="C36" s="64">
        <f>SUM(D36:K36,C110:H110)</f>
        <v>2903</v>
      </c>
      <c r="D36" s="65">
        <v>604</v>
      </c>
      <c r="E36" s="66">
        <v>21</v>
      </c>
      <c r="F36" s="66" t="s">
        <v>37</v>
      </c>
      <c r="G36" s="66" t="s">
        <v>37</v>
      </c>
      <c r="H36" s="65">
        <v>231</v>
      </c>
      <c r="I36" s="65">
        <v>484</v>
      </c>
      <c r="J36" s="65">
        <v>15</v>
      </c>
      <c r="K36" s="65">
        <v>246</v>
      </c>
    </row>
    <row r="37" spans="2:11" x14ac:dyDescent="0.2">
      <c r="B37" s="44" t="s">
        <v>108</v>
      </c>
      <c r="C37" s="64">
        <f>SUM(D37:K37,C111:H111)</f>
        <v>2486</v>
      </c>
      <c r="D37" s="65">
        <v>136</v>
      </c>
      <c r="E37" s="66">
        <v>30</v>
      </c>
      <c r="F37" s="66" t="s">
        <v>37</v>
      </c>
      <c r="G37" s="66" t="s">
        <v>37</v>
      </c>
      <c r="H37" s="65">
        <v>192</v>
      </c>
      <c r="I37" s="65">
        <v>235</v>
      </c>
      <c r="J37" s="65">
        <v>11</v>
      </c>
      <c r="K37" s="65">
        <v>118</v>
      </c>
    </row>
    <row r="38" spans="2:11" x14ac:dyDescent="0.2">
      <c r="B38" s="44" t="s">
        <v>109</v>
      </c>
      <c r="C38" s="64">
        <f>SUM(D38:K38,C112:H112)</f>
        <v>283</v>
      </c>
      <c r="D38" s="65">
        <v>28</v>
      </c>
      <c r="E38" s="66">
        <v>16</v>
      </c>
      <c r="F38" s="66" t="s">
        <v>37</v>
      </c>
      <c r="G38" s="66" t="s">
        <v>37</v>
      </c>
      <c r="H38" s="65">
        <v>37</v>
      </c>
      <c r="I38" s="65">
        <v>26</v>
      </c>
      <c r="J38" s="66" t="s">
        <v>37</v>
      </c>
      <c r="K38" s="65">
        <v>12</v>
      </c>
    </row>
    <row r="39" spans="2:11" x14ac:dyDescent="0.2">
      <c r="C39" s="53"/>
      <c r="D39" s="2"/>
      <c r="E39" s="2"/>
      <c r="F39" s="2"/>
      <c r="G39" s="2"/>
      <c r="H39" s="2"/>
      <c r="I39" s="2"/>
      <c r="J39" s="2"/>
      <c r="K39" s="2"/>
    </row>
    <row r="40" spans="2:11" x14ac:dyDescent="0.2">
      <c r="B40" s="44" t="s">
        <v>110</v>
      </c>
      <c r="C40" s="64">
        <f>SUM(D40:K40,C114:H114)</f>
        <v>7025</v>
      </c>
      <c r="D40" s="65">
        <v>946</v>
      </c>
      <c r="E40" s="66">
        <v>2</v>
      </c>
      <c r="F40" s="66">
        <v>138</v>
      </c>
      <c r="G40" s="66">
        <v>1</v>
      </c>
      <c r="H40" s="65">
        <v>785</v>
      </c>
      <c r="I40" s="65">
        <v>1118</v>
      </c>
      <c r="J40" s="65">
        <v>26</v>
      </c>
      <c r="K40" s="65">
        <v>355</v>
      </c>
    </row>
    <row r="41" spans="2:11" x14ac:dyDescent="0.2">
      <c r="B41" s="44" t="s">
        <v>111</v>
      </c>
      <c r="C41" s="64">
        <f>SUM(D41:K41,C115:H115)</f>
        <v>4031</v>
      </c>
      <c r="D41" s="65">
        <v>1001</v>
      </c>
      <c r="E41" s="66">
        <v>22</v>
      </c>
      <c r="F41" s="66">
        <v>60</v>
      </c>
      <c r="G41" s="66">
        <v>1</v>
      </c>
      <c r="H41" s="65">
        <v>526</v>
      </c>
      <c r="I41" s="65">
        <v>615</v>
      </c>
      <c r="J41" s="65">
        <v>26</v>
      </c>
      <c r="K41" s="65">
        <v>161</v>
      </c>
    </row>
    <row r="42" spans="2:11" x14ac:dyDescent="0.2">
      <c r="B42" s="44" t="s">
        <v>112</v>
      </c>
      <c r="C42" s="64">
        <f>SUM(D42:K42,C116:H116)</f>
        <v>7437</v>
      </c>
      <c r="D42" s="65">
        <v>2091</v>
      </c>
      <c r="E42" s="66">
        <v>4</v>
      </c>
      <c r="F42" s="66">
        <v>6</v>
      </c>
      <c r="G42" s="66">
        <v>1</v>
      </c>
      <c r="H42" s="65">
        <v>797</v>
      </c>
      <c r="I42" s="65">
        <v>876</v>
      </c>
      <c r="J42" s="65">
        <v>47</v>
      </c>
      <c r="K42" s="65">
        <v>300</v>
      </c>
    </row>
    <row r="43" spans="2:11" x14ac:dyDescent="0.2">
      <c r="B43" s="44" t="s">
        <v>113</v>
      </c>
      <c r="C43" s="64">
        <f>SUM(D43:K43,C117:H117)</f>
        <v>5168</v>
      </c>
      <c r="D43" s="65">
        <v>2328</v>
      </c>
      <c r="E43" s="66">
        <v>9</v>
      </c>
      <c r="F43" s="66" t="s">
        <v>37</v>
      </c>
      <c r="G43" s="66" t="s">
        <v>37</v>
      </c>
      <c r="H43" s="65">
        <v>409</v>
      </c>
      <c r="I43" s="65">
        <v>462</v>
      </c>
      <c r="J43" s="65">
        <v>31</v>
      </c>
      <c r="K43" s="65">
        <v>187</v>
      </c>
    </row>
    <row r="44" spans="2:11" x14ac:dyDescent="0.2">
      <c r="B44" s="44" t="s">
        <v>114</v>
      </c>
      <c r="C44" s="64">
        <f>SUM(D44:K44,C118:H118)</f>
        <v>2397</v>
      </c>
      <c r="D44" s="65">
        <v>451</v>
      </c>
      <c r="E44" s="66">
        <v>108</v>
      </c>
      <c r="F44" s="66">
        <v>2</v>
      </c>
      <c r="G44" s="66" t="s">
        <v>37</v>
      </c>
      <c r="H44" s="65">
        <v>375</v>
      </c>
      <c r="I44" s="65">
        <v>414</v>
      </c>
      <c r="J44" s="65">
        <v>7</v>
      </c>
      <c r="K44" s="65">
        <v>78</v>
      </c>
    </row>
    <row r="45" spans="2:11" x14ac:dyDescent="0.2">
      <c r="C45" s="53"/>
      <c r="D45" s="2"/>
      <c r="E45" s="2"/>
      <c r="F45" s="2"/>
      <c r="G45" s="2"/>
      <c r="H45" s="2"/>
      <c r="I45" s="2"/>
      <c r="J45" s="2"/>
      <c r="K45" s="2"/>
    </row>
    <row r="46" spans="2:11" x14ac:dyDescent="0.2">
      <c r="B46" s="44" t="s">
        <v>115</v>
      </c>
      <c r="C46" s="64">
        <f t="shared" ref="C46:C55" si="3">SUM(D46:K46,C120:H120)</f>
        <v>3820</v>
      </c>
      <c r="D46" s="65">
        <v>250</v>
      </c>
      <c r="E46" s="66">
        <v>5</v>
      </c>
      <c r="F46" s="66">
        <v>117</v>
      </c>
      <c r="G46" s="66">
        <v>5</v>
      </c>
      <c r="H46" s="65">
        <v>422</v>
      </c>
      <c r="I46" s="65">
        <v>512</v>
      </c>
      <c r="J46" s="65">
        <v>35</v>
      </c>
      <c r="K46" s="65">
        <v>194</v>
      </c>
    </row>
    <row r="47" spans="2:11" x14ac:dyDescent="0.2">
      <c r="B47" s="44" t="s">
        <v>116</v>
      </c>
      <c r="C47" s="64">
        <f t="shared" si="3"/>
        <v>3527</v>
      </c>
      <c r="D47" s="65">
        <v>706</v>
      </c>
      <c r="E47" s="66">
        <v>2</v>
      </c>
      <c r="F47" s="66">
        <v>194</v>
      </c>
      <c r="G47" s="66" t="s">
        <v>37</v>
      </c>
      <c r="H47" s="65">
        <v>326</v>
      </c>
      <c r="I47" s="65">
        <v>397</v>
      </c>
      <c r="J47" s="65">
        <v>30</v>
      </c>
      <c r="K47" s="65">
        <v>152</v>
      </c>
    </row>
    <row r="48" spans="2:11" x14ac:dyDescent="0.2">
      <c r="B48" s="44" t="s">
        <v>117</v>
      </c>
      <c r="C48" s="64">
        <f t="shared" si="3"/>
        <v>3482</v>
      </c>
      <c r="D48" s="65">
        <v>437</v>
      </c>
      <c r="E48" s="66" t="s">
        <v>37</v>
      </c>
      <c r="F48" s="66">
        <v>203</v>
      </c>
      <c r="G48" s="66">
        <v>7</v>
      </c>
      <c r="H48" s="65">
        <v>333</v>
      </c>
      <c r="I48" s="65">
        <v>632</v>
      </c>
      <c r="J48" s="65">
        <v>51</v>
      </c>
      <c r="K48" s="65">
        <v>142</v>
      </c>
    </row>
    <row r="49" spans="2:11" x14ac:dyDescent="0.2">
      <c r="B49" s="44" t="s">
        <v>118</v>
      </c>
      <c r="C49" s="64">
        <f t="shared" si="3"/>
        <v>3551</v>
      </c>
      <c r="D49" s="65">
        <v>1092</v>
      </c>
      <c r="E49" s="66">
        <v>34</v>
      </c>
      <c r="F49" s="66">
        <v>6</v>
      </c>
      <c r="G49" s="66" t="s">
        <v>37</v>
      </c>
      <c r="H49" s="65">
        <v>374</v>
      </c>
      <c r="I49" s="65">
        <v>424</v>
      </c>
      <c r="J49" s="65">
        <v>34</v>
      </c>
      <c r="K49" s="65">
        <v>107</v>
      </c>
    </row>
    <row r="50" spans="2:11" x14ac:dyDescent="0.2">
      <c r="B50" s="44" t="s">
        <v>119</v>
      </c>
      <c r="C50" s="64">
        <f t="shared" si="3"/>
        <v>1177</v>
      </c>
      <c r="D50" s="65">
        <v>230</v>
      </c>
      <c r="E50" s="66">
        <v>41</v>
      </c>
      <c r="F50" s="66" t="s">
        <v>37</v>
      </c>
      <c r="G50" s="66" t="s">
        <v>37</v>
      </c>
      <c r="H50" s="65">
        <v>191</v>
      </c>
      <c r="I50" s="65">
        <v>101</v>
      </c>
      <c r="J50" s="65">
        <v>16</v>
      </c>
      <c r="K50" s="65">
        <v>35</v>
      </c>
    </row>
    <row r="51" spans="2:11" x14ac:dyDescent="0.2">
      <c r="B51" s="44" t="s">
        <v>120</v>
      </c>
      <c r="C51" s="64">
        <f t="shared" si="3"/>
        <v>990</v>
      </c>
      <c r="D51" s="65">
        <v>215</v>
      </c>
      <c r="E51" s="66">
        <v>38</v>
      </c>
      <c r="F51" s="66">
        <v>3</v>
      </c>
      <c r="G51" s="66" t="s">
        <v>37</v>
      </c>
      <c r="H51" s="65">
        <v>128</v>
      </c>
      <c r="I51" s="65">
        <v>146</v>
      </c>
      <c r="J51" s="65">
        <v>3</v>
      </c>
      <c r="K51" s="65">
        <v>51</v>
      </c>
    </row>
    <row r="52" spans="2:11" x14ac:dyDescent="0.2">
      <c r="B52" s="44" t="s">
        <v>121</v>
      </c>
      <c r="C52" s="64">
        <f t="shared" si="3"/>
        <v>2092</v>
      </c>
      <c r="D52" s="65">
        <v>312</v>
      </c>
      <c r="E52" s="66">
        <v>73</v>
      </c>
      <c r="F52" s="66">
        <v>6</v>
      </c>
      <c r="G52" s="66">
        <v>5</v>
      </c>
      <c r="H52" s="65">
        <v>366</v>
      </c>
      <c r="I52" s="65">
        <v>248</v>
      </c>
      <c r="J52" s="65">
        <v>11</v>
      </c>
      <c r="K52" s="65">
        <v>67</v>
      </c>
    </row>
    <row r="53" spans="2:11" x14ac:dyDescent="0.2">
      <c r="B53" s="44" t="s">
        <v>122</v>
      </c>
      <c r="C53" s="64">
        <f t="shared" si="3"/>
        <v>3808</v>
      </c>
      <c r="D53" s="65">
        <v>2102</v>
      </c>
      <c r="E53" s="66">
        <v>41</v>
      </c>
      <c r="F53" s="66" t="s">
        <v>37</v>
      </c>
      <c r="G53" s="66" t="s">
        <v>37</v>
      </c>
      <c r="H53" s="65">
        <v>279</v>
      </c>
      <c r="I53" s="65">
        <v>490</v>
      </c>
      <c r="J53" s="65">
        <v>7</v>
      </c>
      <c r="K53" s="65">
        <v>91</v>
      </c>
    </row>
    <row r="54" spans="2:11" x14ac:dyDescent="0.2">
      <c r="B54" s="44" t="s">
        <v>123</v>
      </c>
      <c r="C54" s="64">
        <f t="shared" si="3"/>
        <v>4278</v>
      </c>
      <c r="D54" s="65">
        <v>997</v>
      </c>
      <c r="E54" s="66">
        <v>15</v>
      </c>
      <c r="F54" s="66">
        <v>190</v>
      </c>
      <c r="G54" s="66" t="s">
        <v>37</v>
      </c>
      <c r="H54" s="65">
        <v>376</v>
      </c>
      <c r="I54" s="65">
        <v>856</v>
      </c>
      <c r="J54" s="65">
        <v>6</v>
      </c>
      <c r="K54" s="65">
        <v>132</v>
      </c>
    </row>
    <row r="55" spans="2:11" x14ac:dyDescent="0.2">
      <c r="B55" s="44" t="s">
        <v>124</v>
      </c>
      <c r="C55" s="64">
        <f t="shared" si="3"/>
        <v>5118</v>
      </c>
      <c r="D55" s="65">
        <v>1735</v>
      </c>
      <c r="E55" s="66">
        <v>15</v>
      </c>
      <c r="F55" s="66">
        <v>48</v>
      </c>
      <c r="G55" s="66">
        <v>1</v>
      </c>
      <c r="H55" s="65">
        <v>535</v>
      </c>
      <c r="I55" s="65">
        <v>744</v>
      </c>
      <c r="J55" s="65">
        <v>10</v>
      </c>
      <c r="K55" s="65">
        <v>164</v>
      </c>
    </row>
    <row r="56" spans="2:11" x14ac:dyDescent="0.2">
      <c r="C56" s="53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44" t="s">
        <v>125</v>
      </c>
      <c r="C57" s="64">
        <f t="shared" ref="C57:C63" si="4">SUM(D57:K57,C131:H131)</f>
        <v>9770</v>
      </c>
      <c r="D57" s="65">
        <v>420</v>
      </c>
      <c r="E57" s="66">
        <v>12</v>
      </c>
      <c r="F57" s="66">
        <v>126</v>
      </c>
      <c r="G57" s="66" t="s">
        <v>37</v>
      </c>
      <c r="H57" s="65">
        <v>868</v>
      </c>
      <c r="I57" s="65">
        <v>940</v>
      </c>
      <c r="J57" s="65">
        <v>36</v>
      </c>
      <c r="K57" s="65">
        <v>340</v>
      </c>
    </row>
    <row r="58" spans="2:11" x14ac:dyDescent="0.2">
      <c r="B58" s="44" t="s">
        <v>126</v>
      </c>
      <c r="C58" s="64">
        <f t="shared" si="4"/>
        <v>1660</v>
      </c>
      <c r="D58" s="65">
        <v>292</v>
      </c>
      <c r="E58" s="66">
        <v>46</v>
      </c>
      <c r="F58" s="66">
        <v>6</v>
      </c>
      <c r="G58" s="66">
        <v>4</v>
      </c>
      <c r="H58" s="65">
        <v>204</v>
      </c>
      <c r="I58" s="65">
        <v>249</v>
      </c>
      <c r="J58" s="65">
        <v>7</v>
      </c>
      <c r="K58" s="65">
        <v>79</v>
      </c>
    </row>
    <row r="59" spans="2:11" x14ac:dyDescent="0.2">
      <c r="B59" s="44" t="s">
        <v>127</v>
      </c>
      <c r="C59" s="64">
        <f t="shared" si="4"/>
        <v>1412</v>
      </c>
      <c r="D59" s="65">
        <v>154</v>
      </c>
      <c r="E59" s="66">
        <v>78</v>
      </c>
      <c r="F59" s="66" t="s">
        <v>37</v>
      </c>
      <c r="G59" s="66" t="s">
        <v>37</v>
      </c>
      <c r="H59" s="65">
        <v>164</v>
      </c>
      <c r="I59" s="65">
        <v>182</v>
      </c>
      <c r="J59" s="65">
        <v>3</v>
      </c>
      <c r="K59" s="65">
        <v>62</v>
      </c>
    </row>
    <row r="60" spans="2:11" x14ac:dyDescent="0.2">
      <c r="B60" s="44" t="s">
        <v>128</v>
      </c>
      <c r="C60" s="64">
        <f t="shared" si="4"/>
        <v>6949</v>
      </c>
      <c r="D60" s="65">
        <v>646</v>
      </c>
      <c r="E60" s="66">
        <v>29</v>
      </c>
      <c r="F60" s="66">
        <v>26</v>
      </c>
      <c r="G60" s="66" t="s">
        <v>37</v>
      </c>
      <c r="H60" s="65">
        <v>906</v>
      </c>
      <c r="I60" s="65">
        <v>974</v>
      </c>
      <c r="J60" s="65">
        <v>39</v>
      </c>
      <c r="K60" s="65">
        <v>374</v>
      </c>
    </row>
    <row r="61" spans="2:11" x14ac:dyDescent="0.2">
      <c r="B61" s="44" t="s">
        <v>129</v>
      </c>
      <c r="C61" s="64">
        <f t="shared" si="4"/>
        <v>2104</v>
      </c>
      <c r="D61" s="65">
        <v>299</v>
      </c>
      <c r="E61" s="66">
        <v>33</v>
      </c>
      <c r="F61" s="66">
        <v>65</v>
      </c>
      <c r="G61" s="66">
        <v>8</v>
      </c>
      <c r="H61" s="65">
        <v>319</v>
      </c>
      <c r="I61" s="65">
        <v>303</v>
      </c>
      <c r="J61" s="65">
        <v>8</v>
      </c>
      <c r="K61" s="65">
        <v>68</v>
      </c>
    </row>
    <row r="62" spans="2:11" x14ac:dyDescent="0.2">
      <c r="B62" s="44" t="s">
        <v>130</v>
      </c>
      <c r="C62" s="64">
        <f t="shared" si="4"/>
        <v>2401</v>
      </c>
      <c r="D62" s="65">
        <v>152</v>
      </c>
      <c r="E62" s="66">
        <v>58</v>
      </c>
      <c r="F62" s="66">
        <v>149</v>
      </c>
      <c r="G62" s="66">
        <v>8</v>
      </c>
      <c r="H62" s="65">
        <v>376</v>
      </c>
      <c r="I62" s="65">
        <v>287</v>
      </c>
      <c r="J62" s="65">
        <v>3</v>
      </c>
      <c r="K62" s="65">
        <v>111</v>
      </c>
    </row>
    <row r="63" spans="2:11" x14ac:dyDescent="0.2">
      <c r="B63" s="44" t="s">
        <v>131</v>
      </c>
      <c r="C63" s="64">
        <f t="shared" si="4"/>
        <v>6375</v>
      </c>
      <c r="D63" s="65">
        <v>189</v>
      </c>
      <c r="E63" s="66">
        <v>25</v>
      </c>
      <c r="F63" s="66">
        <v>464</v>
      </c>
      <c r="G63" s="66">
        <v>1</v>
      </c>
      <c r="H63" s="65">
        <v>675</v>
      </c>
      <c r="I63" s="65">
        <v>372</v>
      </c>
      <c r="J63" s="65">
        <v>37</v>
      </c>
      <c r="K63" s="65">
        <v>298</v>
      </c>
    </row>
    <row r="64" spans="2:11" x14ac:dyDescent="0.2">
      <c r="C64" s="53"/>
      <c r="D64" s="2"/>
      <c r="E64" s="2"/>
      <c r="F64" s="2"/>
      <c r="G64" s="2"/>
      <c r="H64" s="2"/>
      <c r="I64" s="2"/>
      <c r="J64" s="2"/>
      <c r="K64" s="2"/>
    </row>
    <row r="65" spans="1:11" x14ac:dyDescent="0.2">
      <c r="B65" s="44" t="s">
        <v>132</v>
      </c>
      <c r="C65" s="64">
        <f t="shared" ref="C65:C71" si="5">SUM(D65:K65,C139:H139)</f>
        <v>8884</v>
      </c>
      <c r="D65" s="65">
        <v>310</v>
      </c>
      <c r="E65" s="66">
        <v>63</v>
      </c>
      <c r="F65" s="66">
        <v>336</v>
      </c>
      <c r="G65" s="66">
        <v>4</v>
      </c>
      <c r="H65" s="65">
        <v>861</v>
      </c>
      <c r="I65" s="65">
        <v>700</v>
      </c>
      <c r="J65" s="65">
        <v>34</v>
      </c>
      <c r="K65" s="65">
        <v>417</v>
      </c>
    </row>
    <row r="66" spans="1:11" x14ac:dyDescent="0.2">
      <c r="B66" s="44" t="s">
        <v>133</v>
      </c>
      <c r="C66" s="64">
        <f t="shared" si="5"/>
        <v>1550</v>
      </c>
      <c r="D66" s="65">
        <v>10</v>
      </c>
      <c r="E66" s="66">
        <v>4</v>
      </c>
      <c r="F66" s="66">
        <v>184</v>
      </c>
      <c r="G66" s="66" t="s">
        <v>37</v>
      </c>
      <c r="H66" s="65">
        <v>137</v>
      </c>
      <c r="I66" s="65">
        <v>149</v>
      </c>
      <c r="J66" s="65">
        <v>14</v>
      </c>
      <c r="K66" s="65">
        <v>52</v>
      </c>
    </row>
    <row r="67" spans="1:11" x14ac:dyDescent="0.2">
      <c r="B67" s="44" t="s">
        <v>134</v>
      </c>
      <c r="C67" s="64">
        <f t="shared" si="5"/>
        <v>2403</v>
      </c>
      <c r="D67" s="65">
        <v>86</v>
      </c>
      <c r="E67" s="66">
        <v>10</v>
      </c>
      <c r="F67" s="66">
        <v>141</v>
      </c>
      <c r="G67" s="66" t="s">
        <v>37</v>
      </c>
      <c r="H67" s="65">
        <v>305</v>
      </c>
      <c r="I67" s="65">
        <v>175</v>
      </c>
      <c r="J67" s="65">
        <v>14</v>
      </c>
      <c r="K67" s="65">
        <v>131</v>
      </c>
    </row>
    <row r="68" spans="1:11" x14ac:dyDescent="0.2">
      <c r="B68" s="44" t="s">
        <v>135</v>
      </c>
      <c r="C68" s="64">
        <f t="shared" si="5"/>
        <v>1432</v>
      </c>
      <c r="D68" s="65">
        <v>84</v>
      </c>
      <c r="E68" s="66">
        <v>112</v>
      </c>
      <c r="F68" s="66">
        <v>9</v>
      </c>
      <c r="G68" s="66" t="s">
        <v>37</v>
      </c>
      <c r="H68" s="65">
        <v>216</v>
      </c>
      <c r="I68" s="65">
        <v>78</v>
      </c>
      <c r="J68" s="65">
        <v>8</v>
      </c>
      <c r="K68" s="65">
        <v>85</v>
      </c>
    </row>
    <row r="69" spans="1:11" x14ac:dyDescent="0.2">
      <c r="B69" s="44" t="s">
        <v>136</v>
      </c>
      <c r="C69" s="64">
        <f t="shared" si="5"/>
        <v>693</v>
      </c>
      <c r="D69" s="65">
        <v>39</v>
      </c>
      <c r="E69" s="66">
        <v>31</v>
      </c>
      <c r="F69" s="66" t="s">
        <v>37</v>
      </c>
      <c r="G69" s="66">
        <v>3</v>
      </c>
      <c r="H69" s="65">
        <v>93</v>
      </c>
      <c r="I69" s="65">
        <v>45</v>
      </c>
      <c r="J69" s="65">
        <v>15</v>
      </c>
      <c r="K69" s="65">
        <v>56</v>
      </c>
    </row>
    <row r="70" spans="1:11" x14ac:dyDescent="0.2">
      <c r="B70" s="44" t="s">
        <v>137</v>
      </c>
      <c r="C70" s="64">
        <f t="shared" si="5"/>
        <v>1440</v>
      </c>
      <c r="D70" s="65">
        <v>51</v>
      </c>
      <c r="E70" s="66">
        <v>64</v>
      </c>
      <c r="F70" s="66">
        <v>1</v>
      </c>
      <c r="G70" s="66">
        <v>2</v>
      </c>
      <c r="H70" s="65">
        <v>227</v>
      </c>
      <c r="I70" s="65">
        <v>110</v>
      </c>
      <c r="J70" s="65">
        <v>6</v>
      </c>
      <c r="K70" s="65">
        <v>42</v>
      </c>
    </row>
    <row r="71" spans="1:11" x14ac:dyDescent="0.2">
      <c r="B71" s="44" t="s">
        <v>138</v>
      </c>
      <c r="C71" s="64">
        <f t="shared" si="5"/>
        <v>243</v>
      </c>
      <c r="D71" s="65">
        <v>9</v>
      </c>
      <c r="E71" s="66">
        <v>8</v>
      </c>
      <c r="F71" s="66" t="s">
        <v>37</v>
      </c>
      <c r="G71" s="66" t="s">
        <v>37</v>
      </c>
      <c r="H71" s="65">
        <v>61</v>
      </c>
      <c r="I71" s="65">
        <v>3</v>
      </c>
      <c r="J71" s="66" t="s">
        <v>37</v>
      </c>
      <c r="K71" s="65">
        <v>10</v>
      </c>
    </row>
    <row r="72" spans="1:11" ht="18" thickBot="1" x14ac:dyDescent="0.25">
      <c r="B72" s="46"/>
      <c r="C72" s="67"/>
      <c r="D72" s="68"/>
      <c r="E72" s="68"/>
      <c r="F72" s="68"/>
      <c r="G72" s="68"/>
      <c r="H72" s="68"/>
      <c r="I72" s="68"/>
      <c r="J72" s="68"/>
      <c r="K72" s="68"/>
    </row>
    <row r="73" spans="1:11" x14ac:dyDescent="0.2">
      <c r="C73" s="44" t="s">
        <v>45</v>
      </c>
    </row>
    <row r="74" spans="1:11" x14ac:dyDescent="0.2">
      <c r="A74" s="44"/>
    </row>
    <row r="75" spans="1:11" x14ac:dyDescent="0.2">
      <c r="A75" s="44"/>
    </row>
    <row r="80" spans="1:11" x14ac:dyDescent="0.2">
      <c r="E80" s="3" t="s">
        <v>184</v>
      </c>
    </row>
    <row r="81" spans="2:11" ht="18" thickBot="1" x14ac:dyDescent="0.25">
      <c r="B81" s="46"/>
      <c r="C81" s="46"/>
      <c r="D81" s="46"/>
      <c r="E81" s="46"/>
      <c r="F81" s="47" t="s">
        <v>141</v>
      </c>
      <c r="G81" s="46"/>
      <c r="H81" s="46"/>
      <c r="I81" s="46"/>
      <c r="J81" s="46"/>
      <c r="K81" s="48" t="s">
        <v>3</v>
      </c>
    </row>
    <row r="82" spans="2:11" x14ac:dyDescent="0.2">
      <c r="B82" s="49"/>
      <c r="C82" s="50"/>
      <c r="D82" s="49"/>
      <c r="E82" s="49"/>
      <c r="F82" s="51"/>
      <c r="G82" s="49"/>
      <c r="H82" s="69"/>
      <c r="I82" s="70"/>
      <c r="J82" s="70"/>
      <c r="K82" s="71"/>
    </row>
    <row r="83" spans="2:11" x14ac:dyDescent="0.2">
      <c r="C83" s="54"/>
      <c r="D83" s="55"/>
      <c r="E83" s="55" t="s">
        <v>171</v>
      </c>
      <c r="F83" s="55"/>
      <c r="G83" s="56"/>
      <c r="I83" s="53"/>
      <c r="J83" s="53"/>
      <c r="K83" s="53"/>
    </row>
    <row r="84" spans="2:11" x14ac:dyDescent="0.2">
      <c r="C84" s="58" t="s">
        <v>185</v>
      </c>
      <c r="D84" s="53"/>
      <c r="E84" s="53"/>
      <c r="F84" s="53"/>
      <c r="G84" s="53"/>
      <c r="H84" s="53"/>
      <c r="I84" s="57" t="s">
        <v>186</v>
      </c>
      <c r="J84" s="57" t="s">
        <v>186</v>
      </c>
      <c r="K84" s="57" t="s">
        <v>186</v>
      </c>
    </row>
    <row r="85" spans="2:11" x14ac:dyDescent="0.2">
      <c r="C85" s="58" t="s">
        <v>187</v>
      </c>
      <c r="D85" s="58" t="s">
        <v>188</v>
      </c>
      <c r="E85" s="58" t="s">
        <v>189</v>
      </c>
      <c r="F85" s="58" t="s">
        <v>190</v>
      </c>
      <c r="G85" s="58" t="s">
        <v>191</v>
      </c>
      <c r="H85" s="58" t="s">
        <v>192</v>
      </c>
      <c r="I85" s="57" t="s">
        <v>193</v>
      </c>
      <c r="J85" s="57" t="s">
        <v>194</v>
      </c>
      <c r="K85" s="57" t="s">
        <v>195</v>
      </c>
    </row>
    <row r="86" spans="2:11" x14ac:dyDescent="0.2">
      <c r="B86" s="60"/>
      <c r="C86" s="63" t="s">
        <v>196</v>
      </c>
      <c r="D86" s="63" t="s">
        <v>197</v>
      </c>
      <c r="E86" s="61"/>
      <c r="F86" s="61"/>
      <c r="G86" s="61"/>
      <c r="H86" s="61"/>
      <c r="I86" s="61"/>
      <c r="J86" s="61"/>
      <c r="K86" s="61"/>
    </row>
    <row r="87" spans="2:11" x14ac:dyDescent="0.2">
      <c r="C87" s="53"/>
    </row>
    <row r="88" spans="2:11" x14ac:dyDescent="0.2">
      <c r="B88" s="14" t="s">
        <v>173</v>
      </c>
      <c r="C88" s="15">
        <f t="shared" ref="C88:K88" si="6">SUM(C90:C145)</f>
        <v>108689</v>
      </c>
      <c r="D88" s="16">
        <f t="shared" si="6"/>
        <v>12551</v>
      </c>
      <c r="E88" s="16">
        <f t="shared" si="6"/>
        <v>3636</v>
      </c>
      <c r="F88" s="16">
        <f t="shared" si="6"/>
        <v>132016</v>
      </c>
      <c r="G88" s="16">
        <f t="shared" si="6"/>
        <v>21186</v>
      </c>
      <c r="H88" s="16">
        <f t="shared" si="6"/>
        <v>3863</v>
      </c>
      <c r="I88" s="16">
        <f t="shared" si="6"/>
        <v>52712</v>
      </c>
      <c r="J88" s="16">
        <f t="shared" si="6"/>
        <v>132006</v>
      </c>
      <c r="K88" s="16">
        <f t="shared" si="6"/>
        <v>310576</v>
      </c>
    </row>
    <row r="89" spans="2:11" x14ac:dyDescent="0.2">
      <c r="C89" s="72"/>
      <c r="D89" s="73"/>
      <c r="E89" s="73"/>
      <c r="F89" s="73"/>
      <c r="G89" s="73"/>
      <c r="H89" s="73"/>
      <c r="I89" s="74"/>
      <c r="J89" s="74"/>
      <c r="K89" s="74"/>
    </row>
    <row r="90" spans="2:11" x14ac:dyDescent="0.2">
      <c r="B90" s="44" t="s">
        <v>89</v>
      </c>
      <c r="C90" s="75">
        <v>43944</v>
      </c>
      <c r="D90" s="65">
        <v>6001</v>
      </c>
      <c r="E90" s="65">
        <v>2035</v>
      </c>
      <c r="F90" s="65">
        <v>47541</v>
      </c>
      <c r="G90" s="65">
        <v>6865</v>
      </c>
      <c r="H90" s="76">
        <v>3049</v>
      </c>
      <c r="I90" s="77">
        <f t="shared" ref="I90:I96" si="7">SUM(D16:F16)</f>
        <v>4316</v>
      </c>
      <c r="J90" s="77">
        <f t="shared" ref="J90:J96" si="8">SUM(G16:I16)</f>
        <v>49423</v>
      </c>
      <c r="K90" s="77">
        <f t="shared" ref="K90:K96" si="9">SUM(J16:K16,C90:G90)</f>
        <v>119798</v>
      </c>
    </row>
    <row r="91" spans="2:11" x14ac:dyDescent="0.2">
      <c r="B91" s="44" t="s">
        <v>90</v>
      </c>
      <c r="C91" s="75">
        <v>4983</v>
      </c>
      <c r="D91" s="65">
        <v>543</v>
      </c>
      <c r="E91" s="65">
        <v>124</v>
      </c>
      <c r="F91" s="65">
        <v>5420</v>
      </c>
      <c r="G91" s="65">
        <v>770</v>
      </c>
      <c r="H91" s="76">
        <v>89</v>
      </c>
      <c r="I91" s="77">
        <f t="shared" si="7"/>
        <v>833</v>
      </c>
      <c r="J91" s="77">
        <f t="shared" si="8"/>
        <v>6947</v>
      </c>
      <c r="K91" s="77">
        <f t="shared" si="9"/>
        <v>13081</v>
      </c>
    </row>
    <row r="92" spans="2:11" x14ac:dyDescent="0.2">
      <c r="B92" s="44" t="s">
        <v>91</v>
      </c>
      <c r="C92" s="75">
        <v>5390</v>
      </c>
      <c r="D92" s="65">
        <v>831</v>
      </c>
      <c r="E92" s="65">
        <v>226</v>
      </c>
      <c r="F92" s="65">
        <v>7113</v>
      </c>
      <c r="G92" s="65">
        <v>1272</v>
      </c>
      <c r="H92" s="76">
        <v>165</v>
      </c>
      <c r="I92" s="77">
        <f t="shared" si="7"/>
        <v>1820</v>
      </c>
      <c r="J92" s="77">
        <f t="shared" si="8"/>
        <v>6296</v>
      </c>
      <c r="K92" s="77">
        <f t="shared" si="9"/>
        <v>16765</v>
      </c>
    </row>
    <row r="93" spans="2:11" x14ac:dyDescent="0.2">
      <c r="B93" s="44" t="s">
        <v>92</v>
      </c>
      <c r="C93" s="75">
        <v>2937</v>
      </c>
      <c r="D93" s="65">
        <v>334</v>
      </c>
      <c r="E93" s="65">
        <v>50</v>
      </c>
      <c r="F93" s="65">
        <v>3312</v>
      </c>
      <c r="G93" s="65">
        <v>539</v>
      </c>
      <c r="H93" s="76">
        <v>123</v>
      </c>
      <c r="I93" s="77">
        <f t="shared" si="7"/>
        <v>2666</v>
      </c>
      <c r="J93" s="77">
        <f t="shared" si="8"/>
        <v>5242</v>
      </c>
      <c r="K93" s="77">
        <f t="shared" si="9"/>
        <v>7927</v>
      </c>
    </row>
    <row r="94" spans="2:11" x14ac:dyDescent="0.2">
      <c r="B94" s="44" t="s">
        <v>93</v>
      </c>
      <c r="C94" s="75">
        <v>2876</v>
      </c>
      <c r="D94" s="65">
        <v>301</v>
      </c>
      <c r="E94" s="65">
        <v>34</v>
      </c>
      <c r="F94" s="65">
        <v>3117</v>
      </c>
      <c r="G94" s="65">
        <v>598</v>
      </c>
      <c r="H94" s="76">
        <v>26</v>
      </c>
      <c r="I94" s="77">
        <f t="shared" si="7"/>
        <v>1752</v>
      </c>
      <c r="J94" s="77">
        <f t="shared" si="8"/>
        <v>3216</v>
      </c>
      <c r="K94" s="77">
        <f t="shared" si="9"/>
        <v>7619</v>
      </c>
    </row>
    <row r="95" spans="2:11" x14ac:dyDescent="0.2">
      <c r="B95" s="44" t="s">
        <v>94</v>
      </c>
      <c r="C95" s="75">
        <v>8687</v>
      </c>
      <c r="D95" s="65">
        <v>803</v>
      </c>
      <c r="E95" s="65">
        <v>240</v>
      </c>
      <c r="F95" s="65">
        <v>8958</v>
      </c>
      <c r="G95" s="65">
        <v>1276</v>
      </c>
      <c r="H95" s="76">
        <v>171</v>
      </c>
      <c r="I95" s="77">
        <f t="shared" si="7"/>
        <v>4866</v>
      </c>
      <c r="J95" s="77">
        <f t="shared" si="8"/>
        <v>7723</v>
      </c>
      <c r="K95" s="77">
        <f t="shared" si="9"/>
        <v>21822</v>
      </c>
    </row>
    <row r="96" spans="2:11" x14ac:dyDescent="0.2">
      <c r="B96" s="44" t="s">
        <v>95</v>
      </c>
      <c r="C96" s="75">
        <v>4566</v>
      </c>
      <c r="D96" s="65">
        <v>397</v>
      </c>
      <c r="E96" s="65">
        <v>70</v>
      </c>
      <c r="F96" s="65">
        <v>4303</v>
      </c>
      <c r="G96" s="65">
        <v>646</v>
      </c>
      <c r="H96" s="76">
        <v>113</v>
      </c>
      <c r="I96" s="77">
        <f t="shared" si="7"/>
        <v>302</v>
      </c>
      <c r="J96" s="77">
        <f t="shared" si="8"/>
        <v>3015</v>
      </c>
      <c r="K96" s="77">
        <f t="shared" si="9"/>
        <v>10934</v>
      </c>
    </row>
    <row r="97" spans="2:11" x14ac:dyDescent="0.2">
      <c r="C97" s="7"/>
      <c r="D97" s="2"/>
      <c r="E97" s="2"/>
      <c r="F97" s="2"/>
      <c r="G97" s="2"/>
      <c r="H97" s="2"/>
    </row>
    <row r="98" spans="2:11" x14ac:dyDescent="0.2">
      <c r="B98" s="44" t="s">
        <v>96</v>
      </c>
      <c r="C98" s="75">
        <v>1211</v>
      </c>
      <c r="D98" s="65">
        <v>147</v>
      </c>
      <c r="E98" s="65">
        <v>23</v>
      </c>
      <c r="F98" s="65">
        <v>1387</v>
      </c>
      <c r="G98" s="65">
        <v>292</v>
      </c>
      <c r="H98" s="76">
        <v>12</v>
      </c>
      <c r="I98" s="77">
        <f t="shared" ref="I98:I106" si="10">SUM(D24:F24)</f>
        <v>2131</v>
      </c>
      <c r="J98" s="77">
        <f t="shared" ref="J98:J106" si="11">SUM(G24:I24)</f>
        <v>1931</v>
      </c>
      <c r="K98" s="77">
        <f t="shared" ref="K98:K106" si="12">SUM(J24:K24,C98:G98)</f>
        <v>3549</v>
      </c>
    </row>
    <row r="99" spans="2:11" x14ac:dyDescent="0.2">
      <c r="B99" s="44" t="s">
        <v>97</v>
      </c>
      <c r="C99" s="75">
        <v>685</v>
      </c>
      <c r="D99" s="65">
        <v>60</v>
      </c>
      <c r="E99" s="65">
        <v>16</v>
      </c>
      <c r="F99" s="65">
        <v>955</v>
      </c>
      <c r="G99" s="65">
        <v>214</v>
      </c>
      <c r="H99" s="66" t="s">
        <v>37</v>
      </c>
      <c r="I99" s="77">
        <f t="shared" si="10"/>
        <v>434</v>
      </c>
      <c r="J99" s="77">
        <f t="shared" si="11"/>
        <v>1463</v>
      </c>
      <c r="K99" s="77">
        <f t="shared" si="12"/>
        <v>2197</v>
      </c>
    </row>
    <row r="100" spans="2:11" x14ac:dyDescent="0.2">
      <c r="B100" s="44" t="s">
        <v>98</v>
      </c>
      <c r="C100" s="75">
        <v>208</v>
      </c>
      <c r="D100" s="65">
        <v>14</v>
      </c>
      <c r="E100" s="65">
        <v>5</v>
      </c>
      <c r="F100" s="65">
        <v>442</v>
      </c>
      <c r="G100" s="65">
        <v>104</v>
      </c>
      <c r="H100" s="66" t="s">
        <v>37</v>
      </c>
      <c r="I100" s="77">
        <f t="shared" si="10"/>
        <v>536</v>
      </c>
      <c r="J100" s="77">
        <f t="shared" si="11"/>
        <v>574</v>
      </c>
      <c r="K100" s="77">
        <f t="shared" si="12"/>
        <v>892</v>
      </c>
    </row>
    <row r="101" spans="2:11" x14ac:dyDescent="0.2">
      <c r="B101" s="44" t="s">
        <v>99</v>
      </c>
      <c r="C101" s="75">
        <v>1255</v>
      </c>
      <c r="D101" s="65">
        <v>141</v>
      </c>
      <c r="E101" s="65">
        <v>46</v>
      </c>
      <c r="F101" s="65">
        <v>1897</v>
      </c>
      <c r="G101" s="65">
        <v>343</v>
      </c>
      <c r="H101" s="76">
        <v>1</v>
      </c>
      <c r="I101" s="77">
        <f t="shared" si="10"/>
        <v>1618</v>
      </c>
      <c r="J101" s="77">
        <f t="shared" si="11"/>
        <v>1714</v>
      </c>
      <c r="K101" s="77">
        <f t="shared" si="12"/>
        <v>4254</v>
      </c>
    </row>
    <row r="102" spans="2:11" x14ac:dyDescent="0.2">
      <c r="B102" s="44" t="s">
        <v>100</v>
      </c>
      <c r="C102" s="75">
        <v>1250</v>
      </c>
      <c r="D102" s="65">
        <v>151</v>
      </c>
      <c r="E102" s="65">
        <v>21</v>
      </c>
      <c r="F102" s="65">
        <v>1815</v>
      </c>
      <c r="G102" s="65">
        <v>375</v>
      </c>
      <c r="H102" s="76">
        <v>27</v>
      </c>
      <c r="I102" s="77">
        <f t="shared" si="10"/>
        <v>2686</v>
      </c>
      <c r="J102" s="77">
        <f t="shared" si="11"/>
        <v>1709</v>
      </c>
      <c r="K102" s="77">
        <f t="shared" si="12"/>
        <v>4107</v>
      </c>
    </row>
    <row r="103" spans="2:11" x14ac:dyDescent="0.2">
      <c r="B103" s="44" t="s">
        <v>101</v>
      </c>
      <c r="C103" s="75">
        <v>730</v>
      </c>
      <c r="D103" s="65">
        <v>71</v>
      </c>
      <c r="E103" s="65">
        <v>19</v>
      </c>
      <c r="F103" s="65">
        <v>1038</v>
      </c>
      <c r="G103" s="65">
        <v>222</v>
      </c>
      <c r="H103" s="76">
        <v>4</v>
      </c>
      <c r="I103" s="77">
        <f t="shared" si="10"/>
        <v>1085</v>
      </c>
      <c r="J103" s="77">
        <f t="shared" si="11"/>
        <v>994</v>
      </c>
      <c r="K103" s="77">
        <f t="shared" si="12"/>
        <v>2392</v>
      </c>
    </row>
    <row r="104" spans="2:11" x14ac:dyDescent="0.2">
      <c r="B104" s="44" t="s">
        <v>102</v>
      </c>
      <c r="C104" s="75">
        <v>494</v>
      </c>
      <c r="D104" s="65">
        <v>73</v>
      </c>
      <c r="E104" s="65">
        <v>10</v>
      </c>
      <c r="F104" s="65">
        <v>853</v>
      </c>
      <c r="G104" s="65">
        <v>196</v>
      </c>
      <c r="H104" s="76">
        <v>3</v>
      </c>
      <c r="I104" s="77">
        <f t="shared" si="10"/>
        <v>1148</v>
      </c>
      <c r="J104" s="77">
        <f t="shared" si="11"/>
        <v>1005</v>
      </c>
      <c r="K104" s="77">
        <f t="shared" si="12"/>
        <v>1886</v>
      </c>
    </row>
    <row r="105" spans="2:11" x14ac:dyDescent="0.2">
      <c r="B105" s="44" t="s">
        <v>103</v>
      </c>
      <c r="C105" s="75">
        <v>1728</v>
      </c>
      <c r="D105" s="65">
        <v>221</v>
      </c>
      <c r="E105" s="65">
        <v>49</v>
      </c>
      <c r="F105" s="65">
        <v>2615</v>
      </c>
      <c r="G105" s="65">
        <v>481</v>
      </c>
      <c r="H105" s="76">
        <v>7</v>
      </c>
      <c r="I105" s="77">
        <f t="shared" si="10"/>
        <v>742</v>
      </c>
      <c r="J105" s="77">
        <f t="shared" si="11"/>
        <v>3324</v>
      </c>
      <c r="K105" s="77">
        <f t="shared" si="12"/>
        <v>5957</v>
      </c>
    </row>
    <row r="106" spans="2:11" x14ac:dyDescent="0.2">
      <c r="B106" s="44" t="s">
        <v>104</v>
      </c>
      <c r="C106" s="75">
        <v>5027</v>
      </c>
      <c r="D106" s="65">
        <v>610</v>
      </c>
      <c r="E106" s="65">
        <v>203</v>
      </c>
      <c r="F106" s="65">
        <v>5897</v>
      </c>
      <c r="G106" s="65">
        <v>1028</v>
      </c>
      <c r="H106" s="76">
        <v>13</v>
      </c>
      <c r="I106" s="77">
        <f t="shared" si="10"/>
        <v>921</v>
      </c>
      <c r="J106" s="77">
        <f t="shared" si="11"/>
        <v>6533</v>
      </c>
      <c r="K106" s="77">
        <f t="shared" si="12"/>
        <v>14691</v>
      </c>
    </row>
    <row r="107" spans="2:11" x14ac:dyDescent="0.2">
      <c r="C107" s="7"/>
      <c r="D107" s="2"/>
      <c r="E107" s="2"/>
      <c r="F107" s="2"/>
      <c r="G107" s="2"/>
      <c r="H107" s="2"/>
    </row>
    <row r="108" spans="2:11" x14ac:dyDescent="0.2">
      <c r="B108" s="44" t="s">
        <v>105</v>
      </c>
      <c r="C108" s="75">
        <v>1611</v>
      </c>
      <c r="D108" s="65">
        <v>163</v>
      </c>
      <c r="E108" s="65">
        <v>27</v>
      </c>
      <c r="F108" s="65">
        <v>2195</v>
      </c>
      <c r="G108" s="65">
        <v>529</v>
      </c>
      <c r="H108" s="76">
        <v>3</v>
      </c>
      <c r="I108" s="77">
        <f>SUM(D34:F34)</f>
        <v>2578</v>
      </c>
      <c r="J108" s="77">
        <f>SUM(G34:I34)</f>
        <v>2682</v>
      </c>
      <c r="K108" s="77">
        <f>SUM(J34:K34,C108:G108)</f>
        <v>5095</v>
      </c>
    </row>
    <row r="109" spans="2:11" x14ac:dyDescent="0.2">
      <c r="B109" s="44" t="s">
        <v>106</v>
      </c>
      <c r="C109" s="75">
        <v>1437</v>
      </c>
      <c r="D109" s="65">
        <v>162</v>
      </c>
      <c r="E109" s="65">
        <v>41</v>
      </c>
      <c r="F109" s="65">
        <v>1792</v>
      </c>
      <c r="G109" s="65">
        <v>290</v>
      </c>
      <c r="H109" s="76">
        <v>5</v>
      </c>
      <c r="I109" s="77">
        <f>SUM(D35:F35)</f>
        <v>347</v>
      </c>
      <c r="J109" s="77">
        <f>SUM(G35:I35)</f>
        <v>2723</v>
      </c>
      <c r="K109" s="77">
        <f>SUM(J35:K35,C109:G109)</f>
        <v>4196</v>
      </c>
    </row>
    <row r="110" spans="2:11" x14ac:dyDescent="0.2">
      <c r="B110" s="44" t="s">
        <v>107</v>
      </c>
      <c r="C110" s="75">
        <v>503</v>
      </c>
      <c r="D110" s="65">
        <v>47</v>
      </c>
      <c r="E110" s="65">
        <v>29</v>
      </c>
      <c r="F110" s="65">
        <v>592</v>
      </c>
      <c r="G110" s="65">
        <v>124</v>
      </c>
      <c r="H110" s="76">
        <v>7</v>
      </c>
      <c r="I110" s="77">
        <f>SUM(D36:F36)</f>
        <v>625</v>
      </c>
      <c r="J110" s="77">
        <f>SUM(G36:I36)</f>
        <v>715</v>
      </c>
      <c r="K110" s="77">
        <f>SUM(J36:K36,C110:G110)</f>
        <v>1556</v>
      </c>
    </row>
    <row r="111" spans="2:11" x14ac:dyDescent="0.2">
      <c r="B111" s="44" t="s">
        <v>108</v>
      </c>
      <c r="C111" s="75">
        <v>613</v>
      </c>
      <c r="D111" s="65">
        <v>11</v>
      </c>
      <c r="E111" s="65">
        <v>6</v>
      </c>
      <c r="F111" s="65">
        <v>1008</v>
      </c>
      <c r="G111" s="65">
        <v>122</v>
      </c>
      <c r="H111" s="76">
        <v>4</v>
      </c>
      <c r="I111" s="77">
        <f>SUM(D37:F37)</f>
        <v>166</v>
      </c>
      <c r="J111" s="77">
        <f>SUM(G37:I37)</f>
        <v>427</v>
      </c>
      <c r="K111" s="77">
        <f>SUM(J37:K37,C111:G111)</f>
        <v>1889</v>
      </c>
    </row>
    <row r="112" spans="2:11" x14ac:dyDescent="0.2">
      <c r="B112" s="44" t="s">
        <v>109</v>
      </c>
      <c r="C112" s="75">
        <v>38</v>
      </c>
      <c r="D112" s="65">
        <v>1</v>
      </c>
      <c r="E112" s="66" t="s">
        <v>37</v>
      </c>
      <c r="F112" s="65">
        <v>83</v>
      </c>
      <c r="G112" s="65">
        <v>42</v>
      </c>
      <c r="H112" s="66" t="s">
        <v>37</v>
      </c>
      <c r="I112" s="77">
        <f>SUM(D38:F38)</f>
        <v>44</v>
      </c>
      <c r="J112" s="77">
        <f>SUM(G38:I38)</f>
        <v>63</v>
      </c>
      <c r="K112" s="77">
        <f>SUM(J38:K38,C112:G112)</f>
        <v>176</v>
      </c>
    </row>
    <row r="113" spans="2:11" x14ac:dyDescent="0.2">
      <c r="C113" s="7"/>
      <c r="D113" s="2"/>
      <c r="E113" s="2"/>
      <c r="F113" s="2"/>
      <c r="G113" s="2"/>
      <c r="H113" s="2"/>
    </row>
    <row r="114" spans="2:11" x14ac:dyDescent="0.2">
      <c r="B114" s="44" t="s">
        <v>110</v>
      </c>
      <c r="C114" s="75">
        <v>1752</v>
      </c>
      <c r="D114" s="65">
        <v>138</v>
      </c>
      <c r="E114" s="65">
        <v>25</v>
      </c>
      <c r="F114" s="65">
        <v>1486</v>
      </c>
      <c r="G114" s="65">
        <v>246</v>
      </c>
      <c r="H114" s="76">
        <v>7</v>
      </c>
      <c r="I114" s="77">
        <f>SUM(D40:F40)</f>
        <v>1086</v>
      </c>
      <c r="J114" s="77">
        <f>SUM(G40:I40)</f>
        <v>1904</v>
      </c>
      <c r="K114" s="77">
        <f>SUM(J40:K40,C114:G114)</f>
        <v>4028</v>
      </c>
    </row>
    <row r="115" spans="2:11" x14ac:dyDescent="0.2">
      <c r="B115" s="44" t="s">
        <v>111</v>
      </c>
      <c r="C115" s="75">
        <v>624</v>
      </c>
      <c r="D115" s="65">
        <v>54</v>
      </c>
      <c r="E115" s="65">
        <v>9</v>
      </c>
      <c r="F115" s="65">
        <v>788</v>
      </c>
      <c r="G115" s="65">
        <v>143</v>
      </c>
      <c r="H115" s="76">
        <v>1</v>
      </c>
      <c r="I115" s="77">
        <f>SUM(D41:F41)</f>
        <v>1083</v>
      </c>
      <c r="J115" s="77">
        <f>SUM(G41:I41)</f>
        <v>1142</v>
      </c>
      <c r="K115" s="77">
        <f>SUM(J41:K41,C115:G115)</f>
        <v>1805</v>
      </c>
    </row>
    <row r="116" spans="2:11" x14ac:dyDescent="0.2">
      <c r="B116" s="44" t="s">
        <v>112</v>
      </c>
      <c r="C116" s="75">
        <v>1258</v>
      </c>
      <c r="D116" s="65">
        <v>119</v>
      </c>
      <c r="E116" s="65">
        <v>26</v>
      </c>
      <c r="F116" s="65">
        <v>1643</v>
      </c>
      <c r="G116" s="65">
        <v>268</v>
      </c>
      <c r="H116" s="76">
        <v>1</v>
      </c>
      <c r="I116" s="77">
        <f>SUM(D42:F42)</f>
        <v>2101</v>
      </c>
      <c r="J116" s="77">
        <f>SUM(G42:I42)</f>
        <v>1674</v>
      </c>
      <c r="K116" s="77">
        <f>SUM(J42:K42,C116:G116)</f>
        <v>3661</v>
      </c>
    </row>
    <row r="117" spans="2:11" x14ac:dyDescent="0.2">
      <c r="B117" s="44" t="s">
        <v>113</v>
      </c>
      <c r="C117" s="75">
        <v>580</v>
      </c>
      <c r="D117" s="65">
        <v>40</v>
      </c>
      <c r="E117" s="65">
        <v>13</v>
      </c>
      <c r="F117" s="65">
        <v>928</v>
      </c>
      <c r="G117" s="65">
        <v>181</v>
      </c>
      <c r="H117" s="66" t="s">
        <v>37</v>
      </c>
      <c r="I117" s="77">
        <f>SUM(D43:F43)</f>
        <v>2337</v>
      </c>
      <c r="J117" s="77">
        <f>SUM(G43:I43)</f>
        <v>871</v>
      </c>
      <c r="K117" s="77">
        <f>SUM(J43:K43,C117:G117)</f>
        <v>1960</v>
      </c>
    </row>
    <row r="118" spans="2:11" x14ac:dyDescent="0.2">
      <c r="B118" s="44" t="s">
        <v>114</v>
      </c>
      <c r="C118" s="75">
        <v>272</v>
      </c>
      <c r="D118" s="65">
        <v>15</v>
      </c>
      <c r="E118" s="65">
        <v>2</v>
      </c>
      <c r="F118" s="65">
        <v>527</v>
      </c>
      <c r="G118" s="65">
        <v>145</v>
      </c>
      <c r="H118" s="76">
        <v>1</v>
      </c>
      <c r="I118" s="77">
        <f>SUM(D44:F44)</f>
        <v>561</v>
      </c>
      <c r="J118" s="77">
        <f>SUM(G44:I44)</f>
        <v>789</v>
      </c>
      <c r="K118" s="77">
        <f>SUM(J44:K44,C118:G118)</f>
        <v>1046</v>
      </c>
    </row>
    <row r="119" spans="2:11" x14ac:dyDescent="0.2">
      <c r="C119" s="7"/>
      <c r="D119" s="2"/>
      <c r="E119" s="2"/>
      <c r="F119" s="2"/>
      <c r="G119" s="2"/>
      <c r="H119" s="2"/>
    </row>
    <row r="120" spans="2:11" x14ac:dyDescent="0.2">
      <c r="B120" s="44" t="s">
        <v>115</v>
      </c>
      <c r="C120" s="75">
        <v>687</v>
      </c>
      <c r="D120" s="65">
        <v>114</v>
      </c>
      <c r="E120" s="65">
        <v>11</v>
      </c>
      <c r="F120" s="65">
        <v>1217</v>
      </c>
      <c r="G120" s="65">
        <v>249</v>
      </c>
      <c r="H120" s="76">
        <v>2</v>
      </c>
      <c r="I120" s="77">
        <f t="shared" ref="I120:I129" si="13">SUM(D46:F46)</f>
        <v>372</v>
      </c>
      <c r="J120" s="77">
        <f t="shared" ref="J120:J129" si="14">SUM(G46:I46)</f>
        <v>939</v>
      </c>
      <c r="K120" s="77">
        <f t="shared" ref="K120:K129" si="15">SUM(J46:K46,C120:G120)</f>
        <v>2507</v>
      </c>
    </row>
    <row r="121" spans="2:11" x14ac:dyDescent="0.2">
      <c r="B121" s="44" t="s">
        <v>116</v>
      </c>
      <c r="C121" s="75">
        <v>521</v>
      </c>
      <c r="D121" s="65">
        <v>85</v>
      </c>
      <c r="E121" s="65">
        <v>8</v>
      </c>
      <c r="F121" s="65">
        <v>897</v>
      </c>
      <c r="G121" s="65">
        <v>209</v>
      </c>
      <c r="H121" s="66" t="s">
        <v>37</v>
      </c>
      <c r="I121" s="77">
        <f t="shared" si="13"/>
        <v>902</v>
      </c>
      <c r="J121" s="77">
        <f t="shared" si="14"/>
        <v>723</v>
      </c>
      <c r="K121" s="77">
        <f t="shared" si="15"/>
        <v>1902</v>
      </c>
    </row>
    <row r="122" spans="2:11" x14ac:dyDescent="0.2">
      <c r="B122" s="44" t="s">
        <v>117</v>
      </c>
      <c r="C122" s="75">
        <v>641</v>
      </c>
      <c r="D122" s="65">
        <v>53</v>
      </c>
      <c r="E122" s="65">
        <v>1</v>
      </c>
      <c r="F122" s="65">
        <v>855</v>
      </c>
      <c r="G122" s="65">
        <v>125</v>
      </c>
      <c r="H122" s="76">
        <v>2</v>
      </c>
      <c r="I122" s="77">
        <f t="shared" si="13"/>
        <v>640</v>
      </c>
      <c r="J122" s="77">
        <f t="shared" si="14"/>
        <v>972</v>
      </c>
      <c r="K122" s="77">
        <f t="shared" si="15"/>
        <v>1868</v>
      </c>
    </row>
    <row r="123" spans="2:11" x14ac:dyDescent="0.2">
      <c r="B123" s="44" t="s">
        <v>118</v>
      </c>
      <c r="C123" s="75">
        <v>384</v>
      </c>
      <c r="D123" s="65">
        <v>59</v>
      </c>
      <c r="E123" s="65">
        <v>7</v>
      </c>
      <c r="F123" s="65">
        <v>844</v>
      </c>
      <c r="G123" s="65">
        <v>185</v>
      </c>
      <c r="H123" s="76">
        <v>1</v>
      </c>
      <c r="I123" s="77">
        <f t="shared" si="13"/>
        <v>1132</v>
      </c>
      <c r="J123" s="77">
        <f t="shared" si="14"/>
        <v>798</v>
      </c>
      <c r="K123" s="77">
        <f t="shared" si="15"/>
        <v>1620</v>
      </c>
    </row>
    <row r="124" spans="2:11" x14ac:dyDescent="0.2">
      <c r="B124" s="44" t="s">
        <v>119</v>
      </c>
      <c r="C124" s="75">
        <v>131</v>
      </c>
      <c r="D124" s="65">
        <v>13</v>
      </c>
      <c r="E124" s="65">
        <v>1</v>
      </c>
      <c r="F124" s="65">
        <v>331</v>
      </c>
      <c r="G124" s="65">
        <v>87</v>
      </c>
      <c r="H124" s="66" t="s">
        <v>37</v>
      </c>
      <c r="I124" s="77">
        <f t="shared" si="13"/>
        <v>271</v>
      </c>
      <c r="J124" s="77">
        <f t="shared" si="14"/>
        <v>292</v>
      </c>
      <c r="K124" s="77">
        <f t="shared" si="15"/>
        <v>614</v>
      </c>
    </row>
    <row r="125" spans="2:11" x14ac:dyDescent="0.2">
      <c r="B125" s="44" t="s">
        <v>120</v>
      </c>
      <c r="C125" s="75">
        <v>101</v>
      </c>
      <c r="D125" s="65">
        <v>3</v>
      </c>
      <c r="E125" s="66" t="s">
        <v>37</v>
      </c>
      <c r="F125" s="65">
        <v>232</v>
      </c>
      <c r="G125" s="65">
        <v>70</v>
      </c>
      <c r="H125" s="66" t="s">
        <v>37</v>
      </c>
      <c r="I125" s="77">
        <f t="shared" si="13"/>
        <v>256</v>
      </c>
      <c r="J125" s="77">
        <f t="shared" si="14"/>
        <v>274</v>
      </c>
      <c r="K125" s="77">
        <f t="shared" si="15"/>
        <v>460</v>
      </c>
    </row>
    <row r="126" spans="2:11" x14ac:dyDescent="0.2">
      <c r="B126" s="44" t="s">
        <v>121</v>
      </c>
      <c r="C126" s="75">
        <v>266</v>
      </c>
      <c r="D126" s="65">
        <v>17</v>
      </c>
      <c r="E126" s="66" t="s">
        <v>37</v>
      </c>
      <c r="F126" s="65">
        <v>605</v>
      </c>
      <c r="G126" s="65">
        <v>116</v>
      </c>
      <c r="H126" s="66" t="s">
        <v>37</v>
      </c>
      <c r="I126" s="77">
        <f t="shared" si="13"/>
        <v>391</v>
      </c>
      <c r="J126" s="77">
        <f t="shared" si="14"/>
        <v>619</v>
      </c>
      <c r="K126" s="77">
        <f t="shared" si="15"/>
        <v>1082</v>
      </c>
    </row>
    <row r="127" spans="2:11" x14ac:dyDescent="0.2">
      <c r="B127" s="44" t="s">
        <v>122</v>
      </c>
      <c r="C127" s="75">
        <v>237</v>
      </c>
      <c r="D127" s="65">
        <v>14</v>
      </c>
      <c r="E127" s="65">
        <v>2</v>
      </c>
      <c r="F127" s="65">
        <v>452</v>
      </c>
      <c r="G127" s="65">
        <v>93</v>
      </c>
      <c r="H127" s="66" t="s">
        <v>37</v>
      </c>
      <c r="I127" s="77">
        <f t="shared" si="13"/>
        <v>2143</v>
      </c>
      <c r="J127" s="77">
        <f t="shared" si="14"/>
        <v>769</v>
      </c>
      <c r="K127" s="77">
        <f t="shared" si="15"/>
        <v>896</v>
      </c>
    </row>
    <row r="128" spans="2:11" x14ac:dyDescent="0.2">
      <c r="B128" s="44" t="s">
        <v>123</v>
      </c>
      <c r="C128" s="75">
        <v>656</v>
      </c>
      <c r="D128" s="65">
        <v>42</v>
      </c>
      <c r="E128" s="65">
        <v>10</v>
      </c>
      <c r="F128" s="65">
        <v>872</v>
      </c>
      <c r="G128" s="65">
        <v>125</v>
      </c>
      <c r="H128" s="76">
        <v>1</v>
      </c>
      <c r="I128" s="77">
        <f t="shared" si="13"/>
        <v>1202</v>
      </c>
      <c r="J128" s="77">
        <f t="shared" si="14"/>
        <v>1232</v>
      </c>
      <c r="K128" s="77">
        <f t="shared" si="15"/>
        <v>1843</v>
      </c>
    </row>
    <row r="129" spans="2:11" x14ac:dyDescent="0.2">
      <c r="B129" s="44" t="s">
        <v>124</v>
      </c>
      <c r="C129" s="75">
        <v>724</v>
      </c>
      <c r="D129" s="65">
        <v>56</v>
      </c>
      <c r="E129" s="65">
        <v>3</v>
      </c>
      <c r="F129" s="65">
        <v>915</v>
      </c>
      <c r="G129" s="65">
        <v>167</v>
      </c>
      <c r="H129" s="76">
        <v>1</v>
      </c>
      <c r="I129" s="77">
        <f t="shared" si="13"/>
        <v>1798</v>
      </c>
      <c r="J129" s="77">
        <f t="shared" si="14"/>
        <v>1280</v>
      </c>
      <c r="K129" s="77">
        <f t="shared" si="15"/>
        <v>2039</v>
      </c>
    </row>
    <row r="130" spans="2:11" x14ac:dyDescent="0.2">
      <c r="C130" s="7"/>
      <c r="D130" s="2"/>
      <c r="E130" s="2"/>
      <c r="F130" s="2"/>
      <c r="G130" s="2"/>
      <c r="H130" s="2"/>
    </row>
    <row r="131" spans="2:11" x14ac:dyDescent="0.2">
      <c r="B131" s="44" t="s">
        <v>125</v>
      </c>
      <c r="C131" s="75">
        <v>2130</v>
      </c>
      <c r="D131" s="65">
        <v>123</v>
      </c>
      <c r="E131" s="65">
        <v>122</v>
      </c>
      <c r="F131" s="65">
        <v>4355</v>
      </c>
      <c r="G131" s="65">
        <v>295</v>
      </c>
      <c r="H131" s="76">
        <v>3</v>
      </c>
      <c r="I131" s="77">
        <f t="shared" ref="I131:I137" si="16">SUM(D57:F57)</f>
        <v>558</v>
      </c>
      <c r="J131" s="77">
        <f t="shared" ref="J131:J137" si="17">SUM(G57:I57)</f>
        <v>1808</v>
      </c>
      <c r="K131" s="77">
        <f t="shared" ref="K131:K137" si="18">SUM(J57:K57,C131:G131)</f>
        <v>7401</v>
      </c>
    </row>
    <row r="132" spans="2:11" x14ac:dyDescent="0.2">
      <c r="B132" s="44" t="s">
        <v>126</v>
      </c>
      <c r="C132" s="75">
        <v>202</v>
      </c>
      <c r="D132" s="65">
        <v>6</v>
      </c>
      <c r="E132" s="65">
        <v>4</v>
      </c>
      <c r="F132" s="65">
        <v>462</v>
      </c>
      <c r="G132" s="65">
        <v>97</v>
      </c>
      <c r="H132" s="76">
        <v>2</v>
      </c>
      <c r="I132" s="77">
        <f t="shared" si="16"/>
        <v>344</v>
      </c>
      <c r="J132" s="77">
        <f t="shared" si="17"/>
        <v>457</v>
      </c>
      <c r="K132" s="77">
        <f t="shared" si="18"/>
        <v>857</v>
      </c>
    </row>
    <row r="133" spans="2:11" x14ac:dyDescent="0.2">
      <c r="B133" s="44" t="s">
        <v>127</v>
      </c>
      <c r="C133" s="75">
        <v>191</v>
      </c>
      <c r="D133" s="65">
        <v>9</v>
      </c>
      <c r="E133" s="65">
        <v>2</v>
      </c>
      <c r="F133" s="65">
        <v>462</v>
      </c>
      <c r="G133" s="65">
        <v>105</v>
      </c>
      <c r="H133" s="66" t="s">
        <v>37</v>
      </c>
      <c r="I133" s="77">
        <f t="shared" si="16"/>
        <v>232</v>
      </c>
      <c r="J133" s="77">
        <f t="shared" si="17"/>
        <v>346</v>
      </c>
      <c r="K133" s="77">
        <f t="shared" si="18"/>
        <v>834</v>
      </c>
    </row>
    <row r="134" spans="2:11" x14ac:dyDescent="0.2">
      <c r="B134" s="44" t="s">
        <v>128</v>
      </c>
      <c r="C134" s="75">
        <v>1255</v>
      </c>
      <c r="D134" s="65">
        <v>111</v>
      </c>
      <c r="E134" s="65">
        <v>36</v>
      </c>
      <c r="F134" s="65">
        <v>2264</v>
      </c>
      <c r="G134" s="65">
        <v>283</v>
      </c>
      <c r="H134" s="76">
        <v>6</v>
      </c>
      <c r="I134" s="77">
        <f t="shared" si="16"/>
        <v>701</v>
      </c>
      <c r="J134" s="77">
        <f t="shared" si="17"/>
        <v>1880</v>
      </c>
      <c r="K134" s="77">
        <f t="shared" si="18"/>
        <v>4362</v>
      </c>
    </row>
    <row r="135" spans="2:11" x14ac:dyDescent="0.2">
      <c r="B135" s="44" t="s">
        <v>129</v>
      </c>
      <c r="C135" s="75">
        <v>310</v>
      </c>
      <c r="D135" s="65">
        <v>15</v>
      </c>
      <c r="E135" s="65">
        <v>4</v>
      </c>
      <c r="F135" s="65">
        <v>545</v>
      </c>
      <c r="G135" s="65">
        <v>127</v>
      </c>
      <c r="H135" s="66" t="s">
        <v>37</v>
      </c>
      <c r="I135" s="77">
        <f t="shared" si="16"/>
        <v>397</v>
      </c>
      <c r="J135" s="77">
        <f t="shared" si="17"/>
        <v>630</v>
      </c>
      <c r="K135" s="77">
        <f t="shared" si="18"/>
        <v>1077</v>
      </c>
    </row>
    <row r="136" spans="2:11" x14ac:dyDescent="0.2">
      <c r="B136" s="44" t="s">
        <v>130</v>
      </c>
      <c r="C136" s="75">
        <v>383</v>
      </c>
      <c r="D136" s="65">
        <v>27</v>
      </c>
      <c r="E136" s="65">
        <v>5</v>
      </c>
      <c r="F136" s="65">
        <v>719</v>
      </c>
      <c r="G136" s="65">
        <v>123</v>
      </c>
      <c r="H136" s="66" t="s">
        <v>37</v>
      </c>
      <c r="I136" s="77">
        <f t="shared" si="16"/>
        <v>359</v>
      </c>
      <c r="J136" s="77">
        <f t="shared" si="17"/>
        <v>671</v>
      </c>
      <c r="K136" s="77">
        <f t="shared" si="18"/>
        <v>1371</v>
      </c>
    </row>
    <row r="137" spans="2:11" x14ac:dyDescent="0.2">
      <c r="B137" s="44" t="s">
        <v>131</v>
      </c>
      <c r="C137" s="75">
        <v>1572</v>
      </c>
      <c r="D137" s="65">
        <v>102</v>
      </c>
      <c r="E137" s="65">
        <v>23</v>
      </c>
      <c r="F137" s="65">
        <v>2125</v>
      </c>
      <c r="G137" s="65">
        <v>485</v>
      </c>
      <c r="H137" s="76">
        <v>7</v>
      </c>
      <c r="I137" s="77">
        <f t="shared" si="16"/>
        <v>678</v>
      </c>
      <c r="J137" s="77">
        <f t="shared" si="17"/>
        <v>1048</v>
      </c>
      <c r="K137" s="77">
        <f t="shared" si="18"/>
        <v>4642</v>
      </c>
    </row>
    <row r="138" spans="2:11" x14ac:dyDescent="0.2">
      <c r="C138" s="7"/>
      <c r="D138" s="2"/>
      <c r="E138" s="2"/>
      <c r="F138" s="2"/>
      <c r="G138" s="2"/>
      <c r="H138" s="2"/>
    </row>
    <row r="139" spans="2:11" x14ac:dyDescent="0.2">
      <c r="B139" s="44" t="s">
        <v>132</v>
      </c>
      <c r="C139" s="75">
        <v>2254</v>
      </c>
      <c r="D139" s="65">
        <v>157</v>
      </c>
      <c r="E139" s="65">
        <v>37</v>
      </c>
      <c r="F139" s="65">
        <v>3308</v>
      </c>
      <c r="G139" s="65">
        <v>399</v>
      </c>
      <c r="H139" s="76">
        <v>4</v>
      </c>
      <c r="I139" s="77">
        <f t="shared" ref="I139:I145" si="19">SUM(D65:F65)</f>
        <v>709</v>
      </c>
      <c r="J139" s="77">
        <f t="shared" ref="J139:J145" si="20">SUM(G65:I65)</f>
        <v>1565</v>
      </c>
      <c r="K139" s="77">
        <f t="shared" ref="K139:K145" si="21">SUM(J65:K65,C139:G139)</f>
        <v>6606</v>
      </c>
    </row>
    <row r="140" spans="2:11" x14ac:dyDescent="0.2">
      <c r="B140" s="44" t="s">
        <v>133</v>
      </c>
      <c r="C140" s="75">
        <v>279</v>
      </c>
      <c r="D140" s="65">
        <v>19</v>
      </c>
      <c r="E140" s="65">
        <v>5</v>
      </c>
      <c r="F140" s="65">
        <v>605</v>
      </c>
      <c r="G140" s="65">
        <v>92</v>
      </c>
      <c r="H140" s="66" t="s">
        <v>37</v>
      </c>
      <c r="I140" s="77">
        <f t="shared" si="19"/>
        <v>198</v>
      </c>
      <c r="J140" s="77">
        <f t="shared" si="20"/>
        <v>286</v>
      </c>
      <c r="K140" s="77">
        <f t="shared" si="21"/>
        <v>1066</v>
      </c>
    </row>
    <row r="141" spans="2:11" x14ac:dyDescent="0.2">
      <c r="B141" s="44" t="s">
        <v>134</v>
      </c>
      <c r="C141" s="75">
        <v>539</v>
      </c>
      <c r="D141" s="65">
        <v>45</v>
      </c>
      <c r="E141" s="65">
        <v>3</v>
      </c>
      <c r="F141" s="65">
        <v>832</v>
      </c>
      <c r="G141" s="65">
        <v>122</v>
      </c>
      <c r="H141" s="66" t="s">
        <v>37</v>
      </c>
      <c r="I141" s="77">
        <f t="shared" si="19"/>
        <v>237</v>
      </c>
      <c r="J141" s="77">
        <f t="shared" si="20"/>
        <v>480</v>
      </c>
      <c r="K141" s="77">
        <f t="shared" si="21"/>
        <v>1686</v>
      </c>
    </row>
    <row r="142" spans="2:11" x14ac:dyDescent="0.2">
      <c r="B142" s="44" t="s">
        <v>135</v>
      </c>
      <c r="C142" s="75">
        <v>226</v>
      </c>
      <c r="D142" s="65">
        <v>16</v>
      </c>
      <c r="E142" s="65">
        <v>2</v>
      </c>
      <c r="F142" s="65">
        <v>472</v>
      </c>
      <c r="G142" s="65">
        <v>124</v>
      </c>
      <c r="H142" s="66" t="s">
        <v>37</v>
      </c>
      <c r="I142" s="77">
        <f t="shared" si="19"/>
        <v>205</v>
      </c>
      <c r="J142" s="77">
        <f t="shared" si="20"/>
        <v>294</v>
      </c>
      <c r="K142" s="77">
        <f t="shared" si="21"/>
        <v>933</v>
      </c>
    </row>
    <row r="143" spans="2:11" x14ac:dyDescent="0.2">
      <c r="B143" s="44" t="s">
        <v>136</v>
      </c>
      <c r="C143" s="75">
        <v>100</v>
      </c>
      <c r="D143" s="65">
        <v>5</v>
      </c>
      <c r="E143" s="65">
        <v>1</v>
      </c>
      <c r="F143" s="65">
        <v>245</v>
      </c>
      <c r="G143" s="65">
        <v>59</v>
      </c>
      <c r="H143" s="76">
        <v>1</v>
      </c>
      <c r="I143" s="77">
        <f t="shared" si="19"/>
        <v>70</v>
      </c>
      <c r="J143" s="77">
        <f t="shared" si="20"/>
        <v>141</v>
      </c>
      <c r="K143" s="77">
        <f t="shared" si="21"/>
        <v>481</v>
      </c>
    </row>
    <row r="144" spans="2:11" x14ac:dyDescent="0.2">
      <c r="B144" s="44" t="s">
        <v>137</v>
      </c>
      <c r="C144" s="75">
        <v>216</v>
      </c>
      <c r="D144" s="65">
        <v>11</v>
      </c>
      <c r="E144" s="66" t="s">
        <v>37</v>
      </c>
      <c r="F144" s="65">
        <v>607</v>
      </c>
      <c r="G144" s="65">
        <v>102</v>
      </c>
      <c r="H144" s="76">
        <v>1</v>
      </c>
      <c r="I144" s="77">
        <f t="shared" si="19"/>
        <v>116</v>
      </c>
      <c r="J144" s="77">
        <f t="shared" si="20"/>
        <v>339</v>
      </c>
      <c r="K144" s="77">
        <f t="shared" si="21"/>
        <v>984</v>
      </c>
    </row>
    <row r="145" spans="1:11" x14ac:dyDescent="0.2">
      <c r="B145" s="44" t="s">
        <v>138</v>
      </c>
      <c r="C145" s="75">
        <v>25</v>
      </c>
      <c r="D145" s="65">
        <v>1</v>
      </c>
      <c r="E145" s="66" t="s">
        <v>37</v>
      </c>
      <c r="F145" s="65">
        <v>90</v>
      </c>
      <c r="G145" s="65">
        <v>36</v>
      </c>
      <c r="H145" s="66" t="s">
        <v>37</v>
      </c>
      <c r="I145" s="77">
        <f t="shared" si="19"/>
        <v>17</v>
      </c>
      <c r="J145" s="77">
        <f t="shared" si="20"/>
        <v>64</v>
      </c>
      <c r="K145" s="77">
        <f t="shared" si="21"/>
        <v>162</v>
      </c>
    </row>
    <row r="146" spans="1:11" ht="18" thickBot="1" x14ac:dyDescent="0.25">
      <c r="B146" s="46"/>
      <c r="C146" s="78"/>
      <c r="D146" s="46"/>
      <c r="E146" s="79"/>
      <c r="F146" s="79"/>
      <c r="G146" s="79"/>
      <c r="H146" s="79"/>
      <c r="I146" s="46"/>
      <c r="J146" s="79"/>
      <c r="K146" s="79"/>
    </row>
    <row r="147" spans="1:11" x14ac:dyDescent="0.2">
      <c r="C147" s="44" t="s">
        <v>45</v>
      </c>
    </row>
    <row r="148" spans="1:11" x14ac:dyDescent="0.2">
      <c r="A148" s="44"/>
    </row>
  </sheetData>
  <mergeCells count="1">
    <mergeCell ref="J9:K9"/>
  </mergeCells>
  <phoneticPr fontId="2"/>
  <pageMargins left="0.34" right="0.63" top="0.56999999999999995" bottom="0.53" header="0.51200000000000001" footer="0.51200000000000001"/>
  <pageSetup paperSize="12" scale="75" orientation="portrait" r:id="rId1"/>
  <headerFooter alignWithMargins="0"/>
  <rowBreaks count="1" manualBreakCount="1">
    <brk id="7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20.875" style="2" customWidth="1"/>
    <col min="3" max="4" width="13.375" style="2" customWidth="1"/>
    <col min="5" max="11" width="12.125" style="2" customWidth="1"/>
    <col min="12" max="256" width="10.875" style="2"/>
    <col min="257" max="257" width="13.375" style="2" customWidth="1"/>
    <col min="258" max="258" width="20.875" style="2" customWidth="1"/>
    <col min="259" max="260" width="13.375" style="2" customWidth="1"/>
    <col min="261" max="267" width="12.125" style="2" customWidth="1"/>
    <col min="268" max="512" width="10.875" style="2"/>
    <col min="513" max="513" width="13.375" style="2" customWidth="1"/>
    <col min="514" max="514" width="20.875" style="2" customWidth="1"/>
    <col min="515" max="516" width="13.375" style="2" customWidth="1"/>
    <col min="517" max="523" width="12.125" style="2" customWidth="1"/>
    <col min="524" max="768" width="10.875" style="2"/>
    <col min="769" max="769" width="13.375" style="2" customWidth="1"/>
    <col min="770" max="770" width="20.875" style="2" customWidth="1"/>
    <col min="771" max="772" width="13.375" style="2" customWidth="1"/>
    <col min="773" max="779" width="12.125" style="2" customWidth="1"/>
    <col min="780" max="1024" width="10.875" style="2"/>
    <col min="1025" max="1025" width="13.375" style="2" customWidth="1"/>
    <col min="1026" max="1026" width="20.875" style="2" customWidth="1"/>
    <col min="1027" max="1028" width="13.375" style="2" customWidth="1"/>
    <col min="1029" max="1035" width="12.125" style="2" customWidth="1"/>
    <col min="1036" max="1280" width="10.875" style="2"/>
    <col min="1281" max="1281" width="13.375" style="2" customWidth="1"/>
    <col min="1282" max="1282" width="20.875" style="2" customWidth="1"/>
    <col min="1283" max="1284" width="13.375" style="2" customWidth="1"/>
    <col min="1285" max="1291" width="12.125" style="2" customWidth="1"/>
    <col min="1292" max="1536" width="10.875" style="2"/>
    <col min="1537" max="1537" width="13.375" style="2" customWidth="1"/>
    <col min="1538" max="1538" width="20.875" style="2" customWidth="1"/>
    <col min="1539" max="1540" width="13.375" style="2" customWidth="1"/>
    <col min="1541" max="1547" width="12.125" style="2" customWidth="1"/>
    <col min="1548" max="1792" width="10.875" style="2"/>
    <col min="1793" max="1793" width="13.375" style="2" customWidth="1"/>
    <col min="1794" max="1794" width="20.875" style="2" customWidth="1"/>
    <col min="1795" max="1796" width="13.375" style="2" customWidth="1"/>
    <col min="1797" max="1803" width="12.125" style="2" customWidth="1"/>
    <col min="1804" max="2048" width="10.875" style="2"/>
    <col min="2049" max="2049" width="13.375" style="2" customWidth="1"/>
    <col min="2050" max="2050" width="20.875" style="2" customWidth="1"/>
    <col min="2051" max="2052" width="13.375" style="2" customWidth="1"/>
    <col min="2053" max="2059" width="12.125" style="2" customWidth="1"/>
    <col min="2060" max="2304" width="10.875" style="2"/>
    <col min="2305" max="2305" width="13.375" style="2" customWidth="1"/>
    <col min="2306" max="2306" width="20.875" style="2" customWidth="1"/>
    <col min="2307" max="2308" width="13.375" style="2" customWidth="1"/>
    <col min="2309" max="2315" width="12.125" style="2" customWidth="1"/>
    <col min="2316" max="2560" width="10.875" style="2"/>
    <col min="2561" max="2561" width="13.375" style="2" customWidth="1"/>
    <col min="2562" max="2562" width="20.875" style="2" customWidth="1"/>
    <col min="2563" max="2564" width="13.375" style="2" customWidth="1"/>
    <col min="2565" max="2571" width="12.125" style="2" customWidth="1"/>
    <col min="2572" max="2816" width="10.875" style="2"/>
    <col min="2817" max="2817" width="13.375" style="2" customWidth="1"/>
    <col min="2818" max="2818" width="20.875" style="2" customWidth="1"/>
    <col min="2819" max="2820" width="13.375" style="2" customWidth="1"/>
    <col min="2821" max="2827" width="12.125" style="2" customWidth="1"/>
    <col min="2828" max="3072" width="10.875" style="2"/>
    <col min="3073" max="3073" width="13.375" style="2" customWidth="1"/>
    <col min="3074" max="3074" width="20.875" style="2" customWidth="1"/>
    <col min="3075" max="3076" width="13.375" style="2" customWidth="1"/>
    <col min="3077" max="3083" width="12.125" style="2" customWidth="1"/>
    <col min="3084" max="3328" width="10.875" style="2"/>
    <col min="3329" max="3329" width="13.375" style="2" customWidth="1"/>
    <col min="3330" max="3330" width="20.875" style="2" customWidth="1"/>
    <col min="3331" max="3332" width="13.375" style="2" customWidth="1"/>
    <col min="3333" max="3339" width="12.125" style="2" customWidth="1"/>
    <col min="3340" max="3584" width="10.875" style="2"/>
    <col min="3585" max="3585" width="13.375" style="2" customWidth="1"/>
    <col min="3586" max="3586" width="20.875" style="2" customWidth="1"/>
    <col min="3587" max="3588" width="13.375" style="2" customWidth="1"/>
    <col min="3589" max="3595" width="12.125" style="2" customWidth="1"/>
    <col min="3596" max="3840" width="10.875" style="2"/>
    <col min="3841" max="3841" width="13.375" style="2" customWidth="1"/>
    <col min="3842" max="3842" width="20.875" style="2" customWidth="1"/>
    <col min="3843" max="3844" width="13.375" style="2" customWidth="1"/>
    <col min="3845" max="3851" width="12.125" style="2" customWidth="1"/>
    <col min="3852" max="4096" width="10.875" style="2"/>
    <col min="4097" max="4097" width="13.375" style="2" customWidth="1"/>
    <col min="4098" max="4098" width="20.875" style="2" customWidth="1"/>
    <col min="4099" max="4100" width="13.375" style="2" customWidth="1"/>
    <col min="4101" max="4107" width="12.125" style="2" customWidth="1"/>
    <col min="4108" max="4352" width="10.875" style="2"/>
    <col min="4353" max="4353" width="13.375" style="2" customWidth="1"/>
    <col min="4354" max="4354" width="20.875" style="2" customWidth="1"/>
    <col min="4355" max="4356" width="13.375" style="2" customWidth="1"/>
    <col min="4357" max="4363" width="12.125" style="2" customWidth="1"/>
    <col min="4364" max="4608" width="10.875" style="2"/>
    <col min="4609" max="4609" width="13.375" style="2" customWidth="1"/>
    <col min="4610" max="4610" width="20.875" style="2" customWidth="1"/>
    <col min="4611" max="4612" width="13.375" style="2" customWidth="1"/>
    <col min="4613" max="4619" width="12.125" style="2" customWidth="1"/>
    <col min="4620" max="4864" width="10.875" style="2"/>
    <col min="4865" max="4865" width="13.375" style="2" customWidth="1"/>
    <col min="4866" max="4866" width="20.875" style="2" customWidth="1"/>
    <col min="4867" max="4868" width="13.375" style="2" customWidth="1"/>
    <col min="4869" max="4875" width="12.125" style="2" customWidth="1"/>
    <col min="4876" max="5120" width="10.875" style="2"/>
    <col min="5121" max="5121" width="13.375" style="2" customWidth="1"/>
    <col min="5122" max="5122" width="20.875" style="2" customWidth="1"/>
    <col min="5123" max="5124" width="13.375" style="2" customWidth="1"/>
    <col min="5125" max="5131" width="12.125" style="2" customWidth="1"/>
    <col min="5132" max="5376" width="10.875" style="2"/>
    <col min="5377" max="5377" width="13.375" style="2" customWidth="1"/>
    <col min="5378" max="5378" width="20.875" style="2" customWidth="1"/>
    <col min="5379" max="5380" width="13.375" style="2" customWidth="1"/>
    <col min="5381" max="5387" width="12.125" style="2" customWidth="1"/>
    <col min="5388" max="5632" width="10.875" style="2"/>
    <col min="5633" max="5633" width="13.375" style="2" customWidth="1"/>
    <col min="5634" max="5634" width="20.875" style="2" customWidth="1"/>
    <col min="5635" max="5636" width="13.375" style="2" customWidth="1"/>
    <col min="5637" max="5643" width="12.125" style="2" customWidth="1"/>
    <col min="5644" max="5888" width="10.875" style="2"/>
    <col min="5889" max="5889" width="13.375" style="2" customWidth="1"/>
    <col min="5890" max="5890" width="20.875" style="2" customWidth="1"/>
    <col min="5891" max="5892" width="13.375" style="2" customWidth="1"/>
    <col min="5893" max="5899" width="12.125" style="2" customWidth="1"/>
    <col min="5900" max="6144" width="10.875" style="2"/>
    <col min="6145" max="6145" width="13.375" style="2" customWidth="1"/>
    <col min="6146" max="6146" width="20.875" style="2" customWidth="1"/>
    <col min="6147" max="6148" width="13.375" style="2" customWidth="1"/>
    <col min="6149" max="6155" width="12.125" style="2" customWidth="1"/>
    <col min="6156" max="6400" width="10.875" style="2"/>
    <col min="6401" max="6401" width="13.375" style="2" customWidth="1"/>
    <col min="6402" max="6402" width="20.875" style="2" customWidth="1"/>
    <col min="6403" max="6404" width="13.375" style="2" customWidth="1"/>
    <col min="6405" max="6411" width="12.125" style="2" customWidth="1"/>
    <col min="6412" max="6656" width="10.875" style="2"/>
    <col min="6657" max="6657" width="13.375" style="2" customWidth="1"/>
    <col min="6658" max="6658" width="20.875" style="2" customWidth="1"/>
    <col min="6659" max="6660" width="13.375" style="2" customWidth="1"/>
    <col min="6661" max="6667" width="12.125" style="2" customWidth="1"/>
    <col min="6668" max="6912" width="10.875" style="2"/>
    <col min="6913" max="6913" width="13.375" style="2" customWidth="1"/>
    <col min="6914" max="6914" width="20.875" style="2" customWidth="1"/>
    <col min="6915" max="6916" width="13.375" style="2" customWidth="1"/>
    <col min="6917" max="6923" width="12.125" style="2" customWidth="1"/>
    <col min="6924" max="7168" width="10.875" style="2"/>
    <col min="7169" max="7169" width="13.375" style="2" customWidth="1"/>
    <col min="7170" max="7170" width="20.875" style="2" customWidth="1"/>
    <col min="7171" max="7172" width="13.375" style="2" customWidth="1"/>
    <col min="7173" max="7179" width="12.125" style="2" customWidth="1"/>
    <col min="7180" max="7424" width="10.875" style="2"/>
    <col min="7425" max="7425" width="13.375" style="2" customWidth="1"/>
    <col min="7426" max="7426" width="20.875" style="2" customWidth="1"/>
    <col min="7427" max="7428" width="13.375" style="2" customWidth="1"/>
    <col min="7429" max="7435" width="12.125" style="2" customWidth="1"/>
    <col min="7436" max="7680" width="10.875" style="2"/>
    <col min="7681" max="7681" width="13.375" style="2" customWidth="1"/>
    <col min="7682" max="7682" width="20.875" style="2" customWidth="1"/>
    <col min="7683" max="7684" width="13.375" style="2" customWidth="1"/>
    <col min="7685" max="7691" width="12.125" style="2" customWidth="1"/>
    <col min="7692" max="7936" width="10.875" style="2"/>
    <col min="7937" max="7937" width="13.375" style="2" customWidth="1"/>
    <col min="7938" max="7938" width="20.875" style="2" customWidth="1"/>
    <col min="7939" max="7940" width="13.375" style="2" customWidth="1"/>
    <col min="7941" max="7947" width="12.125" style="2" customWidth="1"/>
    <col min="7948" max="8192" width="10.875" style="2"/>
    <col min="8193" max="8193" width="13.375" style="2" customWidth="1"/>
    <col min="8194" max="8194" width="20.875" style="2" customWidth="1"/>
    <col min="8195" max="8196" width="13.375" style="2" customWidth="1"/>
    <col min="8197" max="8203" width="12.125" style="2" customWidth="1"/>
    <col min="8204" max="8448" width="10.875" style="2"/>
    <col min="8449" max="8449" width="13.375" style="2" customWidth="1"/>
    <col min="8450" max="8450" width="20.875" style="2" customWidth="1"/>
    <col min="8451" max="8452" width="13.375" style="2" customWidth="1"/>
    <col min="8453" max="8459" width="12.125" style="2" customWidth="1"/>
    <col min="8460" max="8704" width="10.875" style="2"/>
    <col min="8705" max="8705" width="13.375" style="2" customWidth="1"/>
    <col min="8706" max="8706" width="20.875" style="2" customWidth="1"/>
    <col min="8707" max="8708" width="13.375" style="2" customWidth="1"/>
    <col min="8709" max="8715" width="12.125" style="2" customWidth="1"/>
    <col min="8716" max="8960" width="10.875" style="2"/>
    <col min="8961" max="8961" width="13.375" style="2" customWidth="1"/>
    <col min="8962" max="8962" width="20.875" style="2" customWidth="1"/>
    <col min="8963" max="8964" width="13.375" style="2" customWidth="1"/>
    <col min="8965" max="8971" width="12.125" style="2" customWidth="1"/>
    <col min="8972" max="9216" width="10.875" style="2"/>
    <col min="9217" max="9217" width="13.375" style="2" customWidth="1"/>
    <col min="9218" max="9218" width="20.875" style="2" customWidth="1"/>
    <col min="9219" max="9220" width="13.375" style="2" customWidth="1"/>
    <col min="9221" max="9227" width="12.125" style="2" customWidth="1"/>
    <col min="9228" max="9472" width="10.875" style="2"/>
    <col min="9473" max="9473" width="13.375" style="2" customWidth="1"/>
    <col min="9474" max="9474" width="20.875" style="2" customWidth="1"/>
    <col min="9475" max="9476" width="13.375" style="2" customWidth="1"/>
    <col min="9477" max="9483" width="12.125" style="2" customWidth="1"/>
    <col min="9484" max="9728" width="10.875" style="2"/>
    <col min="9729" max="9729" width="13.375" style="2" customWidth="1"/>
    <col min="9730" max="9730" width="20.875" style="2" customWidth="1"/>
    <col min="9731" max="9732" width="13.375" style="2" customWidth="1"/>
    <col min="9733" max="9739" width="12.125" style="2" customWidth="1"/>
    <col min="9740" max="9984" width="10.875" style="2"/>
    <col min="9985" max="9985" width="13.375" style="2" customWidth="1"/>
    <col min="9986" max="9986" width="20.875" style="2" customWidth="1"/>
    <col min="9987" max="9988" width="13.375" style="2" customWidth="1"/>
    <col min="9989" max="9995" width="12.125" style="2" customWidth="1"/>
    <col min="9996" max="10240" width="10.875" style="2"/>
    <col min="10241" max="10241" width="13.375" style="2" customWidth="1"/>
    <col min="10242" max="10242" width="20.875" style="2" customWidth="1"/>
    <col min="10243" max="10244" width="13.375" style="2" customWidth="1"/>
    <col min="10245" max="10251" width="12.125" style="2" customWidth="1"/>
    <col min="10252" max="10496" width="10.875" style="2"/>
    <col min="10497" max="10497" width="13.375" style="2" customWidth="1"/>
    <col min="10498" max="10498" width="20.875" style="2" customWidth="1"/>
    <col min="10499" max="10500" width="13.375" style="2" customWidth="1"/>
    <col min="10501" max="10507" width="12.125" style="2" customWidth="1"/>
    <col min="10508" max="10752" width="10.875" style="2"/>
    <col min="10753" max="10753" width="13.375" style="2" customWidth="1"/>
    <col min="10754" max="10754" width="20.875" style="2" customWidth="1"/>
    <col min="10755" max="10756" width="13.375" style="2" customWidth="1"/>
    <col min="10757" max="10763" width="12.125" style="2" customWidth="1"/>
    <col min="10764" max="11008" width="10.875" style="2"/>
    <col min="11009" max="11009" width="13.375" style="2" customWidth="1"/>
    <col min="11010" max="11010" width="20.875" style="2" customWidth="1"/>
    <col min="11011" max="11012" width="13.375" style="2" customWidth="1"/>
    <col min="11013" max="11019" width="12.125" style="2" customWidth="1"/>
    <col min="11020" max="11264" width="10.875" style="2"/>
    <col min="11265" max="11265" width="13.375" style="2" customWidth="1"/>
    <col min="11266" max="11266" width="20.875" style="2" customWidth="1"/>
    <col min="11267" max="11268" width="13.375" style="2" customWidth="1"/>
    <col min="11269" max="11275" width="12.125" style="2" customWidth="1"/>
    <col min="11276" max="11520" width="10.875" style="2"/>
    <col min="11521" max="11521" width="13.375" style="2" customWidth="1"/>
    <col min="11522" max="11522" width="20.875" style="2" customWidth="1"/>
    <col min="11523" max="11524" width="13.375" style="2" customWidth="1"/>
    <col min="11525" max="11531" width="12.125" style="2" customWidth="1"/>
    <col min="11532" max="11776" width="10.875" style="2"/>
    <col min="11777" max="11777" width="13.375" style="2" customWidth="1"/>
    <col min="11778" max="11778" width="20.875" style="2" customWidth="1"/>
    <col min="11779" max="11780" width="13.375" style="2" customWidth="1"/>
    <col min="11781" max="11787" width="12.125" style="2" customWidth="1"/>
    <col min="11788" max="12032" width="10.875" style="2"/>
    <col min="12033" max="12033" width="13.375" style="2" customWidth="1"/>
    <col min="12034" max="12034" width="20.875" style="2" customWidth="1"/>
    <col min="12035" max="12036" width="13.375" style="2" customWidth="1"/>
    <col min="12037" max="12043" width="12.125" style="2" customWidth="1"/>
    <col min="12044" max="12288" width="10.875" style="2"/>
    <col min="12289" max="12289" width="13.375" style="2" customWidth="1"/>
    <col min="12290" max="12290" width="20.875" style="2" customWidth="1"/>
    <col min="12291" max="12292" width="13.375" style="2" customWidth="1"/>
    <col min="12293" max="12299" width="12.125" style="2" customWidth="1"/>
    <col min="12300" max="12544" width="10.875" style="2"/>
    <col min="12545" max="12545" width="13.375" style="2" customWidth="1"/>
    <col min="12546" max="12546" width="20.875" style="2" customWidth="1"/>
    <col min="12547" max="12548" width="13.375" style="2" customWidth="1"/>
    <col min="12549" max="12555" width="12.125" style="2" customWidth="1"/>
    <col min="12556" max="12800" width="10.875" style="2"/>
    <col min="12801" max="12801" width="13.375" style="2" customWidth="1"/>
    <col min="12802" max="12802" width="20.875" style="2" customWidth="1"/>
    <col min="12803" max="12804" width="13.375" style="2" customWidth="1"/>
    <col min="12805" max="12811" width="12.125" style="2" customWidth="1"/>
    <col min="12812" max="13056" width="10.875" style="2"/>
    <col min="13057" max="13057" width="13.375" style="2" customWidth="1"/>
    <col min="13058" max="13058" width="20.875" style="2" customWidth="1"/>
    <col min="13059" max="13060" width="13.375" style="2" customWidth="1"/>
    <col min="13061" max="13067" width="12.125" style="2" customWidth="1"/>
    <col min="13068" max="13312" width="10.875" style="2"/>
    <col min="13313" max="13313" width="13.375" style="2" customWidth="1"/>
    <col min="13314" max="13314" width="20.875" style="2" customWidth="1"/>
    <col min="13315" max="13316" width="13.375" style="2" customWidth="1"/>
    <col min="13317" max="13323" width="12.125" style="2" customWidth="1"/>
    <col min="13324" max="13568" width="10.875" style="2"/>
    <col min="13569" max="13569" width="13.375" style="2" customWidth="1"/>
    <col min="13570" max="13570" width="20.875" style="2" customWidth="1"/>
    <col min="13571" max="13572" width="13.375" style="2" customWidth="1"/>
    <col min="13573" max="13579" width="12.125" style="2" customWidth="1"/>
    <col min="13580" max="13824" width="10.875" style="2"/>
    <col min="13825" max="13825" width="13.375" style="2" customWidth="1"/>
    <col min="13826" max="13826" width="20.875" style="2" customWidth="1"/>
    <col min="13827" max="13828" width="13.375" style="2" customWidth="1"/>
    <col min="13829" max="13835" width="12.125" style="2" customWidth="1"/>
    <col min="13836" max="14080" width="10.875" style="2"/>
    <col min="14081" max="14081" width="13.375" style="2" customWidth="1"/>
    <col min="14082" max="14082" width="20.875" style="2" customWidth="1"/>
    <col min="14083" max="14084" width="13.375" style="2" customWidth="1"/>
    <col min="14085" max="14091" width="12.125" style="2" customWidth="1"/>
    <col min="14092" max="14336" width="10.875" style="2"/>
    <col min="14337" max="14337" width="13.375" style="2" customWidth="1"/>
    <col min="14338" max="14338" width="20.875" style="2" customWidth="1"/>
    <col min="14339" max="14340" width="13.375" style="2" customWidth="1"/>
    <col min="14341" max="14347" width="12.125" style="2" customWidth="1"/>
    <col min="14348" max="14592" width="10.875" style="2"/>
    <col min="14593" max="14593" width="13.375" style="2" customWidth="1"/>
    <col min="14594" max="14594" width="20.875" style="2" customWidth="1"/>
    <col min="14595" max="14596" width="13.375" style="2" customWidth="1"/>
    <col min="14597" max="14603" width="12.125" style="2" customWidth="1"/>
    <col min="14604" max="14848" width="10.875" style="2"/>
    <col min="14849" max="14849" width="13.375" style="2" customWidth="1"/>
    <col min="14850" max="14850" width="20.875" style="2" customWidth="1"/>
    <col min="14851" max="14852" width="13.375" style="2" customWidth="1"/>
    <col min="14853" max="14859" width="12.125" style="2" customWidth="1"/>
    <col min="14860" max="15104" width="10.875" style="2"/>
    <col min="15105" max="15105" width="13.375" style="2" customWidth="1"/>
    <col min="15106" max="15106" width="20.875" style="2" customWidth="1"/>
    <col min="15107" max="15108" width="13.375" style="2" customWidth="1"/>
    <col min="15109" max="15115" width="12.125" style="2" customWidth="1"/>
    <col min="15116" max="15360" width="10.875" style="2"/>
    <col min="15361" max="15361" width="13.375" style="2" customWidth="1"/>
    <col min="15362" max="15362" width="20.875" style="2" customWidth="1"/>
    <col min="15363" max="15364" width="13.375" style="2" customWidth="1"/>
    <col min="15365" max="15371" width="12.125" style="2" customWidth="1"/>
    <col min="15372" max="15616" width="10.875" style="2"/>
    <col min="15617" max="15617" width="13.375" style="2" customWidth="1"/>
    <col min="15618" max="15618" width="20.875" style="2" customWidth="1"/>
    <col min="15619" max="15620" width="13.375" style="2" customWidth="1"/>
    <col min="15621" max="15627" width="12.125" style="2" customWidth="1"/>
    <col min="15628" max="15872" width="10.875" style="2"/>
    <col min="15873" max="15873" width="13.375" style="2" customWidth="1"/>
    <col min="15874" max="15874" width="20.875" style="2" customWidth="1"/>
    <col min="15875" max="15876" width="13.375" style="2" customWidth="1"/>
    <col min="15877" max="15883" width="12.125" style="2" customWidth="1"/>
    <col min="15884" max="16128" width="10.875" style="2"/>
    <col min="16129" max="16129" width="13.375" style="2" customWidth="1"/>
    <col min="16130" max="16130" width="20.875" style="2" customWidth="1"/>
    <col min="16131" max="16132" width="13.375" style="2" customWidth="1"/>
    <col min="16133" max="16139" width="12.125" style="2" customWidth="1"/>
    <col min="16140" max="16384" width="10.875" style="2"/>
  </cols>
  <sheetData>
    <row r="1" spans="1:11" x14ac:dyDescent="0.2">
      <c r="A1" s="1"/>
    </row>
    <row r="6" spans="1:11" x14ac:dyDescent="0.2">
      <c r="D6" s="3" t="s">
        <v>198</v>
      </c>
    </row>
    <row r="7" spans="1:11" x14ac:dyDescent="0.2">
      <c r="C7" s="1" t="s">
        <v>199</v>
      </c>
    </row>
    <row r="8" spans="1:11" x14ac:dyDescent="0.2">
      <c r="C8" s="1" t="s">
        <v>200</v>
      </c>
    </row>
    <row r="9" spans="1:11" ht="18" thickBot="1" x14ac:dyDescent="0.25">
      <c r="B9" s="4"/>
      <c r="C9" s="4"/>
      <c r="D9" s="4"/>
      <c r="E9" s="80"/>
      <c r="F9" s="80"/>
      <c r="G9" s="80"/>
      <c r="H9" s="80"/>
      <c r="I9" s="80"/>
      <c r="J9" s="80"/>
      <c r="K9" s="80"/>
    </row>
    <row r="10" spans="1:11" x14ac:dyDescent="0.2">
      <c r="C10" s="309" t="s">
        <v>201</v>
      </c>
      <c r="D10" s="310"/>
      <c r="E10" s="311"/>
      <c r="F10" s="309" t="s">
        <v>202</v>
      </c>
      <c r="G10" s="310"/>
      <c r="H10" s="311"/>
      <c r="I10" s="309" t="s">
        <v>203</v>
      </c>
      <c r="J10" s="310"/>
      <c r="K10" s="310"/>
    </row>
    <row r="11" spans="1:11" x14ac:dyDescent="0.2">
      <c r="B11" s="8"/>
      <c r="C11" s="9" t="s">
        <v>152</v>
      </c>
      <c r="D11" s="9" t="s">
        <v>204</v>
      </c>
      <c r="E11" s="9" t="s">
        <v>205</v>
      </c>
      <c r="F11" s="10" t="s">
        <v>206</v>
      </c>
      <c r="G11" s="9" t="s">
        <v>207</v>
      </c>
      <c r="H11" s="9" t="s">
        <v>205</v>
      </c>
      <c r="I11" s="9" t="s">
        <v>152</v>
      </c>
      <c r="J11" s="9" t="s">
        <v>204</v>
      </c>
      <c r="K11" s="9" t="s">
        <v>205</v>
      </c>
    </row>
    <row r="12" spans="1:11" x14ac:dyDescent="0.2">
      <c r="B12" s="16"/>
      <c r="C12" s="81" t="s">
        <v>208</v>
      </c>
      <c r="D12" s="23" t="s">
        <v>208</v>
      </c>
      <c r="E12" s="23" t="s">
        <v>208</v>
      </c>
      <c r="F12" s="23" t="s">
        <v>208</v>
      </c>
      <c r="G12" s="23" t="s">
        <v>208</v>
      </c>
      <c r="H12" s="23" t="s">
        <v>208</v>
      </c>
      <c r="I12" s="23" t="s">
        <v>209</v>
      </c>
      <c r="J12" s="23" t="s">
        <v>209</v>
      </c>
      <c r="K12" s="23" t="s">
        <v>209</v>
      </c>
    </row>
    <row r="13" spans="1:11" x14ac:dyDescent="0.2">
      <c r="B13" s="1" t="s">
        <v>210</v>
      </c>
      <c r="C13" s="12">
        <v>132489</v>
      </c>
      <c r="D13" s="13">
        <v>60465</v>
      </c>
      <c r="E13" s="18">
        <f>C13-D13</f>
        <v>72024</v>
      </c>
      <c r="F13" s="13">
        <v>162269</v>
      </c>
      <c r="G13" s="13">
        <v>76602</v>
      </c>
      <c r="H13" s="19" t="s">
        <v>211</v>
      </c>
      <c r="I13" s="13">
        <v>27715</v>
      </c>
      <c r="J13" s="13">
        <v>12535</v>
      </c>
      <c r="K13" s="18">
        <f>I13-J13</f>
        <v>15180</v>
      </c>
    </row>
    <row r="14" spans="1:11" x14ac:dyDescent="0.2">
      <c r="B14" s="1" t="s">
        <v>212</v>
      </c>
      <c r="C14" s="12">
        <v>146280</v>
      </c>
      <c r="D14" s="13">
        <v>67256</v>
      </c>
      <c r="E14" s="18">
        <f>C14-D14</f>
        <v>79024</v>
      </c>
      <c r="F14" s="13">
        <v>148347</v>
      </c>
      <c r="G14" s="13">
        <v>68811</v>
      </c>
      <c r="H14" s="19" t="s">
        <v>211</v>
      </c>
      <c r="I14" s="13">
        <v>31093</v>
      </c>
      <c r="J14" s="13">
        <v>14080</v>
      </c>
      <c r="K14" s="18">
        <f>I14-J14</f>
        <v>17013</v>
      </c>
    </row>
    <row r="15" spans="1:11" x14ac:dyDescent="0.2">
      <c r="B15" s="1" t="s">
        <v>213</v>
      </c>
      <c r="C15" s="12">
        <v>162662</v>
      </c>
      <c r="D15" s="13">
        <v>76398</v>
      </c>
      <c r="E15" s="18">
        <f>C15-D15</f>
        <v>86264</v>
      </c>
      <c r="F15" s="13">
        <v>122462</v>
      </c>
      <c r="G15" s="13">
        <v>55217</v>
      </c>
      <c r="H15" s="19" t="s">
        <v>211</v>
      </c>
      <c r="I15" s="13">
        <v>34166</v>
      </c>
      <c r="J15" s="13">
        <v>15597</v>
      </c>
      <c r="K15" s="18">
        <f>I15-J15</f>
        <v>18569</v>
      </c>
    </row>
    <row r="16" spans="1:11" x14ac:dyDescent="0.2">
      <c r="B16" s="1"/>
      <c r="C16" s="12"/>
      <c r="D16" s="13"/>
      <c r="E16" s="18"/>
      <c r="F16" s="13"/>
      <c r="G16" s="13"/>
      <c r="H16" s="19"/>
      <c r="I16" s="13"/>
      <c r="J16" s="13"/>
      <c r="K16" s="18"/>
    </row>
    <row r="17" spans="2:11" x14ac:dyDescent="0.2">
      <c r="B17" s="1" t="s">
        <v>214</v>
      </c>
      <c r="C17" s="12">
        <v>170357</v>
      </c>
      <c r="D17" s="13">
        <v>82961</v>
      </c>
      <c r="E17" s="18">
        <f>C17-D17</f>
        <v>87396</v>
      </c>
      <c r="F17" s="13">
        <v>116497</v>
      </c>
      <c r="G17" s="13">
        <v>49041</v>
      </c>
      <c r="H17" s="19" t="s">
        <v>211</v>
      </c>
      <c r="I17" s="13">
        <v>36226</v>
      </c>
      <c r="J17" s="13">
        <v>16963</v>
      </c>
      <c r="K17" s="18">
        <f>I17-J17</f>
        <v>19263</v>
      </c>
    </row>
    <row r="18" spans="2:11" x14ac:dyDescent="0.2">
      <c r="B18" s="1" t="s">
        <v>215</v>
      </c>
      <c r="C18" s="12">
        <v>188677</v>
      </c>
      <c r="D18" s="13">
        <v>94139</v>
      </c>
      <c r="E18" s="18">
        <f>C18-D18</f>
        <v>94538</v>
      </c>
      <c r="F18" s="13">
        <v>118362</v>
      </c>
      <c r="G18" s="13">
        <v>48399</v>
      </c>
      <c r="H18" s="19" t="s">
        <v>211</v>
      </c>
      <c r="I18" s="13">
        <v>38540</v>
      </c>
      <c r="J18" s="13">
        <v>18390</v>
      </c>
      <c r="K18" s="18">
        <f>I18-J18</f>
        <v>20150</v>
      </c>
    </row>
    <row r="19" spans="2:11" x14ac:dyDescent="0.2">
      <c r="B19" s="1" t="s">
        <v>216</v>
      </c>
      <c r="C19" s="12">
        <v>193307</v>
      </c>
      <c r="D19" s="13">
        <v>97306</v>
      </c>
      <c r="E19" s="18">
        <f>C19-D19</f>
        <v>96001</v>
      </c>
      <c r="F19" s="13">
        <v>132423</v>
      </c>
      <c r="G19" s="13">
        <v>52498</v>
      </c>
      <c r="H19" s="13">
        <v>47571</v>
      </c>
      <c r="I19" s="13">
        <v>39926</v>
      </c>
      <c r="J19" s="13">
        <v>18776</v>
      </c>
      <c r="K19" s="18">
        <f>I19-J19</f>
        <v>21150</v>
      </c>
    </row>
    <row r="20" spans="2:11" x14ac:dyDescent="0.2">
      <c r="B20" s="1" t="s">
        <v>217</v>
      </c>
      <c r="C20" s="12">
        <v>199834</v>
      </c>
      <c r="D20" s="13">
        <v>100592</v>
      </c>
      <c r="E20" s="18">
        <f>C20-D20</f>
        <v>99242</v>
      </c>
      <c r="F20" s="13">
        <v>131889</v>
      </c>
      <c r="G20" s="13">
        <v>49797</v>
      </c>
      <c r="H20" s="13">
        <v>48728</v>
      </c>
      <c r="I20" s="13">
        <v>41874</v>
      </c>
      <c r="J20" s="13">
        <v>19981</v>
      </c>
      <c r="K20" s="18">
        <f>I20-J20</f>
        <v>21893</v>
      </c>
    </row>
    <row r="21" spans="2:11" x14ac:dyDescent="0.2">
      <c r="B21" s="1"/>
      <c r="C21" s="12"/>
      <c r="D21" s="13"/>
      <c r="E21" s="18"/>
      <c r="F21" s="13"/>
      <c r="G21" s="13"/>
      <c r="H21" s="13"/>
      <c r="I21" s="13"/>
      <c r="J21" s="13"/>
      <c r="K21" s="18"/>
    </row>
    <row r="22" spans="2:11" x14ac:dyDescent="0.2">
      <c r="B22" s="1" t="s">
        <v>218</v>
      </c>
      <c r="C22" s="12">
        <v>218298</v>
      </c>
      <c r="D22" s="13">
        <v>113844</v>
      </c>
      <c r="E22" s="18">
        <f>C22-D22</f>
        <v>104454</v>
      </c>
      <c r="F22" s="13">
        <v>109912</v>
      </c>
      <c r="G22" s="13">
        <v>33508</v>
      </c>
      <c r="H22" s="13">
        <v>41660</v>
      </c>
      <c r="I22" s="13">
        <v>46142</v>
      </c>
      <c r="J22" s="13">
        <v>22873</v>
      </c>
      <c r="K22" s="18">
        <f>I22-J22</f>
        <v>23269</v>
      </c>
    </row>
    <row r="23" spans="2:11" x14ac:dyDescent="0.2">
      <c r="B23" s="1" t="s">
        <v>219</v>
      </c>
      <c r="C23" s="12">
        <v>226049</v>
      </c>
      <c r="D23" s="13">
        <v>119144</v>
      </c>
      <c r="E23" s="18">
        <f>C23-D23</f>
        <v>106905</v>
      </c>
      <c r="F23" s="13">
        <v>109291</v>
      </c>
      <c r="G23" s="19" t="s">
        <v>211</v>
      </c>
      <c r="H23" s="19" t="s">
        <v>211</v>
      </c>
      <c r="I23" s="13">
        <v>50449</v>
      </c>
      <c r="J23" s="13">
        <v>25660</v>
      </c>
      <c r="K23" s="18">
        <f>I23-J23</f>
        <v>24789</v>
      </c>
    </row>
    <row r="24" spans="2:11" x14ac:dyDescent="0.2">
      <c r="B24" s="1" t="s">
        <v>220</v>
      </c>
      <c r="C24" s="22">
        <v>240437</v>
      </c>
      <c r="D24" s="18">
        <v>127048</v>
      </c>
      <c r="E24" s="18">
        <f>C24-D24</f>
        <v>113389</v>
      </c>
      <c r="F24" s="18">
        <v>116879</v>
      </c>
      <c r="G24" s="19" t="s">
        <v>211</v>
      </c>
      <c r="H24" s="19" t="s">
        <v>211</v>
      </c>
      <c r="I24" s="18">
        <v>54664</v>
      </c>
      <c r="J24" s="18">
        <v>27764</v>
      </c>
      <c r="K24" s="18">
        <f>I24-J24</f>
        <v>26900</v>
      </c>
    </row>
    <row r="25" spans="2:11" x14ac:dyDescent="0.2">
      <c r="B25" s="3" t="s">
        <v>221</v>
      </c>
      <c r="C25" s="15">
        <f>SUM(D25:E25)</f>
        <v>260366</v>
      </c>
      <c r="D25" s="16">
        <f>SUM(D27:D39)</f>
        <v>139523</v>
      </c>
      <c r="E25" s="16">
        <f>SUM(E27:E39)</f>
        <v>120843</v>
      </c>
      <c r="F25" s="16">
        <f>SUM(F27:F39)</f>
        <v>113715</v>
      </c>
      <c r="G25" s="82" t="s">
        <v>211</v>
      </c>
      <c r="H25" s="82" t="s">
        <v>211</v>
      </c>
      <c r="I25" s="16">
        <f>SUM(J25:K25)</f>
        <v>58288</v>
      </c>
      <c r="J25" s="16">
        <f>SUM(J27:J39)</f>
        <v>30366</v>
      </c>
      <c r="K25" s="16">
        <f>SUM(K27:K39)</f>
        <v>27922</v>
      </c>
    </row>
    <row r="26" spans="2:11" x14ac:dyDescent="0.2">
      <c r="C26" s="7"/>
    </row>
    <row r="27" spans="2:11" x14ac:dyDescent="0.2">
      <c r="B27" s="1" t="s">
        <v>222</v>
      </c>
      <c r="C27" s="12">
        <v>22837</v>
      </c>
      <c r="D27" s="13">
        <v>11772</v>
      </c>
      <c r="E27" s="18">
        <v>11065</v>
      </c>
      <c r="F27" s="13">
        <v>9769</v>
      </c>
      <c r="G27" s="19" t="s">
        <v>211</v>
      </c>
      <c r="H27" s="19" t="s">
        <v>211</v>
      </c>
      <c r="I27" s="13">
        <v>6453</v>
      </c>
      <c r="J27" s="13">
        <v>3122</v>
      </c>
      <c r="K27" s="18">
        <v>3331</v>
      </c>
    </row>
    <row r="28" spans="2:11" x14ac:dyDescent="0.2">
      <c r="B28" s="1" t="s">
        <v>223</v>
      </c>
      <c r="C28" s="12">
        <v>22988</v>
      </c>
      <c r="D28" s="13">
        <v>11889</v>
      </c>
      <c r="E28" s="18">
        <v>11099</v>
      </c>
      <c r="F28" s="13">
        <v>9109</v>
      </c>
      <c r="G28" s="19" t="s">
        <v>211</v>
      </c>
      <c r="H28" s="19" t="s">
        <v>211</v>
      </c>
      <c r="I28" s="13">
        <v>4936</v>
      </c>
      <c r="J28" s="13">
        <v>2521</v>
      </c>
      <c r="K28" s="18">
        <v>2415</v>
      </c>
    </row>
    <row r="29" spans="2:11" x14ac:dyDescent="0.2">
      <c r="B29" s="1" t="s">
        <v>224</v>
      </c>
      <c r="C29" s="12">
        <v>22481</v>
      </c>
      <c r="D29" s="13">
        <v>11840</v>
      </c>
      <c r="E29" s="18">
        <v>10641</v>
      </c>
      <c r="F29" s="13">
        <v>8998</v>
      </c>
      <c r="G29" s="19" t="s">
        <v>211</v>
      </c>
      <c r="H29" s="19" t="s">
        <v>211</v>
      </c>
      <c r="I29" s="13">
        <v>4498</v>
      </c>
      <c r="J29" s="13">
        <v>2420</v>
      </c>
      <c r="K29" s="18">
        <v>2078</v>
      </c>
    </row>
    <row r="30" spans="2:11" x14ac:dyDescent="0.2">
      <c r="B30" s="1" t="s">
        <v>225</v>
      </c>
      <c r="C30" s="12">
        <v>22044</v>
      </c>
      <c r="D30" s="13">
        <v>11689</v>
      </c>
      <c r="E30" s="18">
        <v>10355</v>
      </c>
      <c r="F30" s="13">
        <v>9328</v>
      </c>
      <c r="G30" s="19" t="s">
        <v>211</v>
      </c>
      <c r="H30" s="19" t="s">
        <v>211</v>
      </c>
      <c r="I30" s="13">
        <v>4488</v>
      </c>
      <c r="J30" s="13">
        <v>2406</v>
      </c>
      <c r="K30" s="18">
        <v>2082</v>
      </c>
    </row>
    <row r="31" spans="2:11" x14ac:dyDescent="0.2">
      <c r="B31" s="1" t="s">
        <v>226</v>
      </c>
      <c r="C31" s="12">
        <v>21600</v>
      </c>
      <c r="D31" s="13">
        <v>11605</v>
      </c>
      <c r="E31" s="18">
        <v>9995</v>
      </c>
      <c r="F31" s="13">
        <v>9562</v>
      </c>
      <c r="G31" s="19" t="s">
        <v>211</v>
      </c>
      <c r="H31" s="19" t="s">
        <v>211</v>
      </c>
      <c r="I31" s="13">
        <v>4471</v>
      </c>
      <c r="J31" s="13">
        <v>2333</v>
      </c>
      <c r="K31" s="18">
        <v>2138</v>
      </c>
    </row>
    <row r="32" spans="2:11" x14ac:dyDescent="0.2">
      <c r="B32" s="1" t="s">
        <v>227</v>
      </c>
      <c r="C32" s="12">
        <v>21727</v>
      </c>
      <c r="D32" s="13">
        <v>11641</v>
      </c>
      <c r="E32" s="18">
        <v>10086</v>
      </c>
      <c r="F32" s="13">
        <v>9964</v>
      </c>
      <c r="G32" s="19" t="s">
        <v>211</v>
      </c>
      <c r="H32" s="19" t="s">
        <v>211</v>
      </c>
      <c r="I32" s="13">
        <v>4725</v>
      </c>
      <c r="J32" s="13">
        <v>2434</v>
      </c>
      <c r="K32" s="18">
        <v>2291</v>
      </c>
    </row>
    <row r="33" spans="2:11" x14ac:dyDescent="0.2">
      <c r="C33" s="7"/>
      <c r="G33" s="19"/>
      <c r="H33" s="19"/>
    </row>
    <row r="34" spans="2:11" x14ac:dyDescent="0.2">
      <c r="B34" s="1" t="s">
        <v>228</v>
      </c>
      <c r="C34" s="12">
        <v>22476</v>
      </c>
      <c r="D34" s="13">
        <v>12028</v>
      </c>
      <c r="E34" s="18">
        <v>10448</v>
      </c>
      <c r="F34" s="13">
        <v>9992</v>
      </c>
      <c r="G34" s="19" t="s">
        <v>211</v>
      </c>
      <c r="H34" s="19" t="s">
        <v>211</v>
      </c>
      <c r="I34" s="13">
        <v>5427</v>
      </c>
      <c r="J34" s="13">
        <v>2786</v>
      </c>
      <c r="K34" s="18">
        <v>2641</v>
      </c>
    </row>
    <row r="35" spans="2:11" x14ac:dyDescent="0.2">
      <c r="B35" s="1" t="s">
        <v>229</v>
      </c>
      <c r="C35" s="12">
        <v>21537</v>
      </c>
      <c r="D35" s="13">
        <v>11758</v>
      </c>
      <c r="E35" s="18">
        <v>9779</v>
      </c>
      <c r="F35" s="13">
        <v>9752</v>
      </c>
      <c r="G35" s="19" t="s">
        <v>211</v>
      </c>
      <c r="H35" s="19" t="s">
        <v>211</v>
      </c>
      <c r="I35" s="13">
        <v>4212</v>
      </c>
      <c r="J35" s="13">
        <v>2320</v>
      </c>
      <c r="K35" s="18">
        <v>1892</v>
      </c>
    </row>
    <row r="36" spans="2:11" x14ac:dyDescent="0.2">
      <c r="B36" s="1" t="s">
        <v>230</v>
      </c>
      <c r="C36" s="12">
        <v>19606</v>
      </c>
      <c r="D36" s="13">
        <v>10791</v>
      </c>
      <c r="E36" s="18">
        <v>8815</v>
      </c>
      <c r="F36" s="13">
        <v>8503</v>
      </c>
      <c r="G36" s="19" t="s">
        <v>211</v>
      </c>
      <c r="H36" s="19" t="s">
        <v>211</v>
      </c>
      <c r="I36" s="13">
        <v>3157</v>
      </c>
      <c r="J36" s="13">
        <v>1722</v>
      </c>
      <c r="K36" s="18">
        <v>1435</v>
      </c>
    </row>
    <row r="37" spans="2:11" x14ac:dyDescent="0.2">
      <c r="B37" s="1" t="s">
        <v>231</v>
      </c>
      <c r="C37" s="12">
        <v>20863</v>
      </c>
      <c r="D37" s="13">
        <v>11498</v>
      </c>
      <c r="E37" s="18">
        <v>9365</v>
      </c>
      <c r="F37" s="13">
        <v>9076</v>
      </c>
      <c r="G37" s="19" t="s">
        <v>211</v>
      </c>
      <c r="H37" s="19" t="s">
        <v>211</v>
      </c>
      <c r="I37" s="13">
        <v>5972</v>
      </c>
      <c r="J37" s="13">
        <v>3146</v>
      </c>
      <c r="K37" s="18">
        <v>2826</v>
      </c>
    </row>
    <row r="38" spans="2:11" x14ac:dyDescent="0.2">
      <c r="B38" s="1" t="s">
        <v>232</v>
      </c>
      <c r="C38" s="12">
        <v>20836</v>
      </c>
      <c r="D38" s="13">
        <v>11418</v>
      </c>
      <c r="E38" s="18">
        <v>9418</v>
      </c>
      <c r="F38" s="13">
        <v>9663</v>
      </c>
      <c r="G38" s="19" t="s">
        <v>211</v>
      </c>
      <c r="H38" s="19" t="s">
        <v>211</v>
      </c>
      <c r="I38" s="13">
        <v>4780</v>
      </c>
      <c r="J38" s="13">
        <v>2477</v>
      </c>
      <c r="K38" s="18">
        <v>2303</v>
      </c>
    </row>
    <row r="39" spans="2:11" x14ac:dyDescent="0.2">
      <c r="B39" s="1" t="s">
        <v>233</v>
      </c>
      <c r="C39" s="12">
        <v>21371</v>
      </c>
      <c r="D39" s="13">
        <v>11594</v>
      </c>
      <c r="E39" s="18">
        <v>9777</v>
      </c>
      <c r="F39" s="13">
        <v>9999</v>
      </c>
      <c r="G39" s="19" t="s">
        <v>211</v>
      </c>
      <c r="H39" s="19" t="s">
        <v>211</v>
      </c>
      <c r="I39" s="13">
        <v>5169</v>
      </c>
      <c r="J39" s="13">
        <v>2679</v>
      </c>
      <c r="K39" s="18">
        <v>2490</v>
      </c>
    </row>
    <row r="40" spans="2:11" ht="18" thickBot="1" x14ac:dyDescent="0.25">
      <c r="B40" s="4"/>
      <c r="C40" s="20"/>
      <c r="D40" s="32"/>
      <c r="E40" s="32"/>
      <c r="F40" s="32"/>
      <c r="G40" s="32"/>
      <c r="H40" s="32"/>
      <c r="I40" s="32"/>
      <c r="J40" s="32"/>
      <c r="K40" s="32"/>
    </row>
    <row r="41" spans="2:11" x14ac:dyDescent="0.2">
      <c r="C41" s="10" t="s">
        <v>234</v>
      </c>
      <c r="D41" s="8"/>
      <c r="E41" s="8"/>
      <c r="F41" s="17"/>
      <c r="G41" s="24" t="s">
        <v>235</v>
      </c>
      <c r="H41" s="8"/>
      <c r="I41" s="309" t="s">
        <v>236</v>
      </c>
      <c r="J41" s="310"/>
      <c r="K41" s="310"/>
    </row>
    <row r="42" spans="2:11" x14ac:dyDescent="0.2">
      <c r="B42" s="8"/>
      <c r="C42" s="9" t="s">
        <v>237</v>
      </c>
      <c r="D42" s="9" t="s">
        <v>204</v>
      </c>
      <c r="E42" s="9" t="s">
        <v>238</v>
      </c>
      <c r="F42" s="9" t="s">
        <v>152</v>
      </c>
      <c r="G42" s="9" t="s">
        <v>204</v>
      </c>
      <c r="H42" s="9" t="s">
        <v>238</v>
      </c>
      <c r="I42" s="9" t="s">
        <v>152</v>
      </c>
      <c r="J42" s="9" t="s">
        <v>204</v>
      </c>
      <c r="K42" s="9" t="s">
        <v>238</v>
      </c>
    </row>
    <row r="43" spans="2:11" x14ac:dyDescent="0.2">
      <c r="C43" s="81" t="s">
        <v>208</v>
      </c>
      <c r="D43" s="23" t="s">
        <v>208</v>
      </c>
      <c r="E43" s="23" t="s">
        <v>208</v>
      </c>
      <c r="F43" s="23" t="s">
        <v>209</v>
      </c>
      <c r="G43" s="23" t="s">
        <v>209</v>
      </c>
      <c r="H43" s="23" t="s">
        <v>209</v>
      </c>
      <c r="I43" s="83" t="s">
        <v>239</v>
      </c>
      <c r="J43" s="83" t="s">
        <v>239</v>
      </c>
      <c r="K43" s="83" t="s">
        <v>239</v>
      </c>
    </row>
    <row r="44" spans="2:11" x14ac:dyDescent="0.2">
      <c r="B44" s="1" t="s">
        <v>210</v>
      </c>
      <c r="C44" s="12">
        <v>57358</v>
      </c>
      <c r="D44" s="13">
        <v>26497</v>
      </c>
      <c r="E44" s="19" t="s">
        <v>211</v>
      </c>
      <c r="F44" s="13">
        <v>7177</v>
      </c>
      <c r="G44" s="13">
        <v>3605</v>
      </c>
      <c r="H44" s="18">
        <f>F44-G44</f>
        <v>3572</v>
      </c>
      <c r="I44" s="84">
        <f t="shared" ref="I44:J46" si="0">F13/C13</f>
        <v>1.2247733774124645</v>
      </c>
      <c r="J44" s="84">
        <f t="shared" si="0"/>
        <v>1.2668816670801291</v>
      </c>
      <c r="K44" s="19" t="s">
        <v>211</v>
      </c>
    </row>
    <row r="45" spans="2:11" x14ac:dyDescent="0.2">
      <c r="B45" s="1" t="s">
        <v>212</v>
      </c>
      <c r="C45" s="12">
        <v>53402</v>
      </c>
      <c r="D45" s="13">
        <v>24346</v>
      </c>
      <c r="E45" s="19" t="s">
        <v>211</v>
      </c>
      <c r="F45" s="13">
        <v>8062</v>
      </c>
      <c r="G45" s="13">
        <v>3971</v>
      </c>
      <c r="H45" s="18">
        <f>F45-G45</f>
        <v>4091</v>
      </c>
      <c r="I45" s="84">
        <f t="shared" si="0"/>
        <v>1.0141304347826088</v>
      </c>
      <c r="J45" s="84">
        <f t="shared" si="0"/>
        <v>1.0231206137742357</v>
      </c>
      <c r="K45" s="19" t="s">
        <v>211</v>
      </c>
    </row>
    <row r="46" spans="2:11" x14ac:dyDescent="0.2">
      <c r="B46" s="1" t="s">
        <v>213</v>
      </c>
      <c r="C46" s="12">
        <v>44925</v>
      </c>
      <c r="D46" s="13">
        <v>19772</v>
      </c>
      <c r="E46" s="19" t="s">
        <v>211</v>
      </c>
      <c r="F46" s="13">
        <v>8800</v>
      </c>
      <c r="G46" s="13">
        <v>4355</v>
      </c>
      <c r="H46" s="18">
        <f>F46-G46</f>
        <v>4445</v>
      </c>
      <c r="I46" s="84">
        <f t="shared" si="0"/>
        <v>0.7528617624276106</v>
      </c>
      <c r="J46" s="84">
        <f t="shared" si="0"/>
        <v>0.72275452236969551</v>
      </c>
      <c r="K46" s="19" t="s">
        <v>211</v>
      </c>
    </row>
    <row r="47" spans="2:11" x14ac:dyDescent="0.2">
      <c r="B47" s="1"/>
      <c r="C47" s="12"/>
      <c r="D47" s="13"/>
      <c r="E47" s="19"/>
      <c r="F47" s="13"/>
      <c r="G47" s="13"/>
      <c r="H47" s="18"/>
      <c r="I47" s="84"/>
      <c r="J47" s="84"/>
      <c r="K47" s="19"/>
    </row>
    <row r="48" spans="2:11" x14ac:dyDescent="0.2">
      <c r="B48" s="1" t="s">
        <v>214</v>
      </c>
      <c r="C48" s="12">
        <v>44169</v>
      </c>
      <c r="D48" s="13">
        <v>18231</v>
      </c>
      <c r="E48" s="19" t="s">
        <v>211</v>
      </c>
      <c r="F48" s="13">
        <v>9993</v>
      </c>
      <c r="G48" s="13">
        <v>5183</v>
      </c>
      <c r="H48" s="18">
        <f>F48-G48</f>
        <v>4810</v>
      </c>
      <c r="I48" s="84">
        <f t="shared" ref="I48:J50" si="1">F17/C17</f>
        <v>0.68384040573618932</v>
      </c>
      <c r="J48" s="84">
        <f t="shared" si="1"/>
        <v>0.59113318306192064</v>
      </c>
      <c r="K48" s="19" t="s">
        <v>211</v>
      </c>
    </row>
    <row r="49" spans="2:11" x14ac:dyDescent="0.2">
      <c r="B49" s="1" t="s">
        <v>215</v>
      </c>
      <c r="C49" s="12">
        <v>44935</v>
      </c>
      <c r="D49" s="13">
        <v>18148</v>
      </c>
      <c r="E49" s="19" t="s">
        <v>211</v>
      </c>
      <c r="F49" s="13">
        <v>10761</v>
      </c>
      <c r="G49" s="13">
        <v>5597</v>
      </c>
      <c r="H49" s="18">
        <f>F49-G49</f>
        <v>5164</v>
      </c>
      <c r="I49" s="84">
        <f t="shared" si="1"/>
        <v>0.62732606518017564</v>
      </c>
      <c r="J49" s="84">
        <f t="shared" si="1"/>
        <v>0.51412273340485881</v>
      </c>
      <c r="K49" s="19" t="s">
        <v>211</v>
      </c>
    </row>
    <row r="50" spans="2:11" x14ac:dyDescent="0.2">
      <c r="B50" s="1" t="s">
        <v>216</v>
      </c>
      <c r="C50" s="12">
        <v>51055</v>
      </c>
      <c r="D50" s="13">
        <v>19957</v>
      </c>
      <c r="E50" s="13">
        <v>18973</v>
      </c>
      <c r="F50" s="13">
        <v>11759</v>
      </c>
      <c r="G50" s="13">
        <v>5926</v>
      </c>
      <c r="H50" s="18">
        <f>F50-G50</f>
        <v>5833</v>
      </c>
      <c r="I50" s="84">
        <f t="shared" si="1"/>
        <v>0.68503985887732988</v>
      </c>
      <c r="J50" s="84">
        <f t="shared" si="1"/>
        <v>0.53951452120115928</v>
      </c>
      <c r="K50" s="84">
        <f>H19/E19</f>
        <v>0.49552608826991384</v>
      </c>
    </row>
    <row r="51" spans="2:11" x14ac:dyDescent="0.2">
      <c r="B51" s="1" t="s">
        <v>217</v>
      </c>
      <c r="C51" s="12">
        <v>49153</v>
      </c>
      <c r="D51" s="13">
        <v>18423</v>
      </c>
      <c r="E51" s="13">
        <v>18853</v>
      </c>
      <c r="F51" s="13">
        <v>11776</v>
      </c>
      <c r="G51" s="13">
        <v>5880</v>
      </c>
      <c r="H51" s="18">
        <f>F51-G51</f>
        <v>5896</v>
      </c>
      <c r="I51" s="84">
        <f>F20/C20</f>
        <v>0.65999279401903577</v>
      </c>
      <c r="J51" s="84">
        <f>G20/D20</f>
        <v>0.49503936694766981</v>
      </c>
      <c r="K51" s="84">
        <f>H20/E20</f>
        <v>0.49100179359545354</v>
      </c>
    </row>
    <row r="52" spans="2:11" x14ac:dyDescent="0.2">
      <c r="B52" s="1"/>
      <c r="C52" s="12"/>
      <c r="D52" s="13"/>
      <c r="E52" s="13"/>
      <c r="F52" s="13"/>
      <c r="G52" s="13"/>
      <c r="H52" s="18"/>
      <c r="I52" s="84"/>
      <c r="J52" s="84"/>
      <c r="K52" s="84"/>
    </row>
    <row r="53" spans="2:11" x14ac:dyDescent="0.2">
      <c r="B53" s="1" t="s">
        <v>218</v>
      </c>
      <c r="C53" s="12">
        <v>44654</v>
      </c>
      <c r="D53" s="13">
        <v>13551</v>
      </c>
      <c r="E53" s="13">
        <v>16504</v>
      </c>
      <c r="F53" s="13">
        <v>12878</v>
      </c>
      <c r="G53" s="13">
        <v>6631</v>
      </c>
      <c r="H53" s="18">
        <f>F53-G53</f>
        <v>6247</v>
      </c>
      <c r="I53" s="84">
        <f t="shared" ref="I53:K54" si="2">F22/C22</f>
        <v>0.50349522212755038</v>
      </c>
      <c r="J53" s="84">
        <f t="shared" si="2"/>
        <v>0.29433259548153612</v>
      </c>
      <c r="K53" s="84">
        <f t="shared" si="2"/>
        <v>0.39883585118808279</v>
      </c>
    </row>
    <row r="54" spans="2:11" x14ac:dyDescent="0.2">
      <c r="B54" s="1" t="s">
        <v>219</v>
      </c>
      <c r="C54" s="12">
        <v>45698</v>
      </c>
      <c r="D54" s="19" t="s">
        <v>240</v>
      </c>
      <c r="E54" s="19" t="s">
        <v>240</v>
      </c>
      <c r="F54" s="13">
        <v>15092</v>
      </c>
      <c r="G54" s="13">
        <v>7681</v>
      </c>
      <c r="H54" s="18">
        <f>F54-G54</f>
        <v>7411</v>
      </c>
      <c r="I54" s="84">
        <f t="shared" si="2"/>
        <v>0.48348366946989368</v>
      </c>
      <c r="J54" s="19" t="s">
        <v>240</v>
      </c>
      <c r="K54" s="19" t="s">
        <v>240</v>
      </c>
    </row>
    <row r="55" spans="2:11" x14ac:dyDescent="0.2">
      <c r="B55" s="1" t="s">
        <v>241</v>
      </c>
      <c r="C55" s="22">
        <v>48431</v>
      </c>
      <c r="D55" s="19" t="s">
        <v>211</v>
      </c>
      <c r="E55" s="19" t="s">
        <v>211</v>
      </c>
      <c r="F55" s="18">
        <v>16876</v>
      </c>
      <c r="G55" s="18">
        <v>8800</v>
      </c>
      <c r="H55" s="18">
        <f>F55-G55</f>
        <v>8076</v>
      </c>
      <c r="I55" s="84">
        <v>0.49</v>
      </c>
      <c r="J55" s="19" t="s">
        <v>211</v>
      </c>
      <c r="K55" s="19" t="s">
        <v>211</v>
      </c>
    </row>
    <row r="56" spans="2:11" x14ac:dyDescent="0.2">
      <c r="B56" s="3" t="s">
        <v>242</v>
      </c>
      <c r="C56" s="15">
        <f>SUM(C58:C70)</f>
        <v>47630</v>
      </c>
      <c r="D56" s="82" t="s">
        <v>211</v>
      </c>
      <c r="E56" s="82" t="s">
        <v>211</v>
      </c>
      <c r="F56" s="85">
        <f>SUM(F58:F70)</f>
        <v>17246</v>
      </c>
      <c r="G56" s="85">
        <f>SUM(G58:G70)</f>
        <v>8939</v>
      </c>
      <c r="H56" s="85">
        <f>SUM(H58:H70)</f>
        <v>8307</v>
      </c>
      <c r="I56" s="86">
        <v>0.44</v>
      </c>
      <c r="J56" s="82" t="s">
        <v>211</v>
      </c>
      <c r="K56" s="82" t="s">
        <v>211</v>
      </c>
    </row>
    <row r="57" spans="2:11" x14ac:dyDescent="0.2">
      <c r="C57" s="7"/>
    </row>
    <row r="58" spans="2:11" x14ac:dyDescent="0.2">
      <c r="B58" s="1" t="s">
        <v>243</v>
      </c>
      <c r="C58" s="12">
        <v>3996</v>
      </c>
      <c r="D58" s="19" t="s">
        <v>211</v>
      </c>
      <c r="E58" s="19" t="s">
        <v>211</v>
      </c>
      <c r="F58" s="13">
        <v>1605</v>
      </c>
      <c r="G58" s="13">
        <v>790</v>
      </c>
      <c r="H58" s="18">
        <v>815</v>
      </c>
      <c r="I58" s="84">
        <v>0.43</v>
      </c>
      <c r="J58" s="19" t="s">
        <v>211</v>
      </c>
      <c r="K58" s="19" t="s">
        <v>211</v>
      </c>
    </row>
    <row r="59" spans="2:11" x14ac:dyDescent="0.2">
      <c r="B59" s="1" t="s">
        <v>223</v>
      </c>
      <c r="C59" s="12">
        <v>3536</v>
      </c>
      <c r="D59" s="19" t="s">
        <v>211</v>
      </c>
      <c r="E59" s="19" t="s">
        <v>211</v>
      </c>
      <c r="F59" s="13">
        <v>1539</v>
      </c>
      <c r="G59" s="13">
        <v>763</v>
      </c>
      <c r="H59" s="18">
        <v>776</v>
      </c>
      <c r="I59" s="84">
        <v>0.4</v>
      </c>
      <c r="J59" s="19" t="s">
        <v>211</v>
      </c>
      <c r="K59" s="19" t="s">
        <v>211</v>
      </c>
    </row>
    <row r="60" spans="2:11" x14ac:dyDescent="0.2">
      <c r="B60" s="1" t="s">
        <v>224</v>
      </c>
      <c r="C60" s="12">
        <v>4010</v>
      </c>
      <c r="D60" s="19" t="s">
        <v>211</v>
      </c>
      <c r="E60" s="19" t="s">
        <v>211</v>
      </c>
      <c r="F60" s="13">
        <v>1394</v>
      </c>
      <c r="G60" s="13">
        <v>758</v>
      </c>
      <c r="H60" s="18">
        <v>636</v>
      </c>
      <c r="I60" s="84">
        <v>0.4</v>
      </c>
      <c r="J60" s="19" t="s">
        <v>211</v>
      </c>
      <c r="K60" s="19" t="s">
        <v>211</v>
      </c>
    </row>
    <row r="61" spans="2:11" x14ac:dyDescent="0.2">
      <c r="B61" s="1" t="s">
        <v>225</v>
      </c>
      <c r="C61" s="12">
        <v>4293</v>
      </c>
      <c r="D61" s="19" t="s">
        <v>211</v>
      </c>
      <c r="E61" s="19" t="s">
        <v>211</v>
      </c>
      <c r="F61" s="13">
        <v>1459</v>
      </c>
      <c r="G61" s="13">
        <v>792</v>
      </c>
      <c r="H61" s="18">
        <v>667</v>
      </c>
      <c r="I61" s="84">
        <v>0.42</v>
      </c>
      <c r="J61" s="19" t="s">
        <v>211</v>
      </c>
      <c r="K61" s="19" t="s">
        <v>211</v>
      </c>
    </row>
    <row r="62" spans="2:11" x14ac:dyDescent="0.2">
      <c r="B62" s="1" t="s">
        <v>226</v>
      </c>
      <c r="C62" s="12">
        <v>3680</v>
      </c>
      <c r="D62" s="19" t="s">
        <v>211</v>
      </c>
      <c r="E62" s="19" t="s">
        <v>211</v>
      </c>
      <c r="F62" s="13">
        <v>1277</v>
      </c>
      <c r="G62" s="13">
        <v>678</v>
      </c>
      <c r="H62" s="18">
        <v>599</v>
      </c>
      <c r="I62" s="84">
        <v>0.44</v>
      </c>
      <c r="J62" s="19" t="s">
        <v>211</v>
      </c>
      <c r="K62" s="19" t="s">
        <v>211</v>
      </c>
    </row>
    <row r="63" spans="2:11" x14ac:dyDescent="0.2">
      <c r="B63" s="1" t="s">
        <v>227</v>
      </c>
      <c r="C63" s="12">
        <v>4321</v>
      </c>
      <c r="D63" s="19" t="s">
        <v>211</v>
      </c>
      <c r="E63" s="19" t="s">
        <v>211</v>
      </c>
      <c r="F63" s="13">
        <v>1491</v>
      </c>
      <c r="G63" s="13">
        <v>745</v>
      </c>
      <c r="H63" s="18">
        <v>746</v>
      </c>
      <c r="I63" s="84">
        <v>0.46</v>
      </c>
      <c r="J63" s="19" t="s">
        <v>211</v>
      </c>
      <c r="K63" s="19" t="s">
        <v>211</v>
      </c>
    </row>
    <row r="64" spans="2:11" x14ac:dyDescent="0.2">
      <c r="C64" s="7"/>
      <c r="D64" s="19"/>
      <c r="E64" s="19"/>
      <c r="I64" s="84"/>
      <c r="J64" s="84"/>
      <c r="K64" s="84"/>
    </row>
    <row r="65" spans="1:11" x14ac:dyDescent="0.2">
      <c r="B65" s="1" t="s">
        <v>228</v>
      </c>
      <c r="C65" s="12">
        <v>4347</v>
      </c>
      <c r="D65" s="19" t="s">
        <v>211</v>
      </c>
      <c r="E65" s="19" t="s">
        <v>211</v>
      </c>
      <c r="F65" s="13">
        <v>1618</v>
      </c>
      <c r="G65" s="13">
        <v>790</v>
      </c>
      <c r="H65" s="18">
        <v>828</v>
      </c>
      <c r="I65" s="84">
        <v>0.44</v>
      </c>
      <c r="J65" s="19" t="s">
        <v>211</v>
      </c>
      <c r="K65" s="19" t="s">
        <v>211</v>
      </c>
    </row>
    <row r="66" spans="1:11" x14ac:dyDescent="0.2">
      <c r="B66" s="1" t="s">
        <v>229</v>
      </c>
      <c r="C66" s="12">
        <v>3822</v>
      </c>
      <c r="D66" s="19" t="s">
        <v>211</v>
      </c>
      <c r="E66" s="19" t="s">
        <v>211</v>
      </c>
      <c r="F66" s="13">
        <v>1523</v>
      </c>
      <c r="G66" s="13">
        <v>798</v>
      </c>
      <c r="H66" s="18">
        <v>725</v>
      </c>
      <c r="I66" s="84">
        <v>0.45</v>
      </c>
      <c r="J66" s="19" t="s">
        <v>211</v>
      </c>
      <c r="K66" s="19" t="s">
        <v>211</v>
      </c>
    </row>
    <row r="67" spans="1:11" x14ac:dyDescent="0.2">
      <c r="B67" s="1" t="s">
        <v>230</v>
      </c>
      <c r="C67" s="12">
        <v>3076</v>
      </c>
      <c r="D67" s="19" t="s">
        <v>211</v>
      </c>
      <c r="E67" s="19" t="s">
        <v>211</v>
      </c>
      <c r="F67" s="13">
        <v>1036</v>
      </c>
      <c r="G67" s="13">
        <v>557</v>
      </c>
      <c r="H67" s="18">
        <v>479</v>
      </c>
      <c r="I67" s="84">
        <v>0.43</v>
      </c>
      <c r="J67" s="19" t="s">
        <v>211</v>
      </c>
      <c r="K67" s="19" t="s">
        <v>211</v>
      </c>
    </row>
    <row r="68" spans="1:11" x14ac:dyDescent="0.2">
      <c r="B68" s="1" t="s">
        <v>244</v>
      </c>
      <c r="C68" s="12">
        <v>4272</v>
      </c>
      <c r="D68" s="19" t="s">
        <v>211</v>
      </c>
      <c r="E68" s="19" t="s">
        <v>211</v>
      </c>
      <c r="F68" s="13">
        <v>1216</v>
      </c>
      <c r="G68" s="13">
        <v>650</v>
      </c>
      <c r="H68" s="18">
        <v>566</v>
      </c>
      <c r="I68" s="84">
        <v>0.44</v>
      </c>
      <c r="J68" s="19" t="s">
        <v>211</v>
      </c>
      <c r="K68" s="19" t="s">
        <v>211</v>
      </c>
    </row>
    <row r="69" spans="1:11" x14ac:dyDescent="0.2">
      <c r="B69" s="1" t="s">
        <v>232</v>
      </c>
      <c r="C69" s="12">
        <v>4206</v>
      </c>
      <c r="D69" s="19" t="s">
        <v>211</v>
      </c>
      <c r="E69" s="19" t="s">
        <v>211</v>
      </c>
      <c r="F69" s="13">
        <v>1523</v>
      </c>
      <c r="G69" s="13">
        <v>826</v>
      </c>
      <c r="H69" s="18">
        <v>697</v>
      </c>
      <c r="I69" s="84">
        <v>0.46</v>
      </c>
      <c r="J69" s="19" t="s">
        <v>211</v>
      </c>
      <c r="K69" s="19" t="s">
        <v>211</v>
      </c>
    </row>
    <row r="70" spans="1:11" x14ac:dyDescent="0.2">
      <c r="B70" s="1" t="s">
        <v>233</v>
      </c>
      <c r="C70" s="12">
        <v>4071</v>
      </c>
      <c r="D70" s="19" t="s">
        <v>211</v>
      </c>
      <c r="E70" s="19" t="s">
        <v>211</v>
      </c>
      <c r="F70" s="13">
        <v>1565</v>
      </c>
      <c r="G70" s="13">
        <v>792</v>
      </c>
      <c r="H70" s="18">
        <v>773</v>
      </c>
      <c r="I70" s="84">
        <v>0.47</v>
      </c>
      <c r="J70" s="19" t="s">
        <v>211</v>
      </c>
      <c r="K70" s="19" t="s">
        <v>211</v>
      </c>
    </row>
    <row r="71" spans="1:11" ht="18" thickBot="1" x14ac:dyDescent="0.25">
      <c r="B71" s="80"/>
      <c r="C71" s="20"/>
      <c r="D71" s="32"/>
      <c r="E71" s="32"/>
      <c r="F71" s="32"/>
      <c r="G71" s="32"/>
      <c r="H71" s="32"/>
      <c r="I71" s="4"/>
      <c r="J71" s="4"/>
      <c r="K71" s="4"/>
    </row>
    <row r="72" spans="1:11" x14ac:dyDescent="0.2">
      <c r="B72" s="16"/>
      <c r="C72" s="2" t="s">
        <v>245</v>
      </c>
      <c r="F72" s="1"/>
    </row>
    <row r="73" spans="1:11" x14ac:dyDescent="0.2">
      <c r="A73" s="1"/>
      <c r="C73" s="1" t="s">
        <v>246</v>
      </c>
    </row>
  </sheetData>
  <mergeCells count="4">
    <mergeCell ref="C10:E10"/>
    <mergeCell ref="F10:H10"/>
    <mergeCell ref="I10:K10"/>
    <mergeCell ref="I41:K41"/>
  </mergeCells>
  <phoneticPr fontId="2"/>
  <pageMargins left="0.43" right="0.43" top="0.52" bottom="0.53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3.375" style="2" customWidth="1"/>
    <col min="3" max="3" width="5.875" style="2" customWidth="1"/>
    <col min="4" max="4" width="20.875" style="2" customWidth="1"/>
    <col min="5" max="11" width="14.625" style="2" customWidth="1"/>
    <col min="12" max="256" width="15.875" style="2"/>
    <col min="257" max="257" width="13.375" style="2" customWidth="1"/>
    <col min="258" max="258" width="3.375" style="2" customWidth="1"/>
    <col min="259" max="259" width="5.875" style="2" customWidth="1"/>
    <col min="260" max="260" width="20.875" style="2" customWidth="1"/>
    <col min="261" max="267" width="14.625" style="2" customWidth="1"/>
    <col min="268" max="512" width="15.875" style="2"/>
    <col min="513" max="513" width="13.375" style="2" customWidth="1"/>
    <col min="514" max="514" width="3.375" style="2" customWidth="1"/>
    <col min="515" max="515" width="5.875" style="2" customWidth="1"/>
    <col min="516" max="516" width="20.875" style="2" customWidth="1"/>
    <col min="517" max="523" width="14.625" style="2" customWidth="1"/>
    <col min="524" max="768" width="15.875" style="2"/>
    <col min="769" max="769" width="13.375" style="2" customWidth="1"/>
    <col min="770" max="770" width="3.375" style="2" customWidth="1"/>
    <col min="771" max="771" width="5.875" style="2" customWidth="1"/>
    <col min="772" max="772" width="20.875" style="2" customWidth="1"/>
    <col min="773" max="779" width="14.625" style="2" customWidth="1"/>
    <col min="780" max="1024" width="15.875" style="2"/>
    <col min="1025" max="1025" width="13.375" style="2" customWidth="1"/>
    <col min="1026" max="1026" width="3.375" style="2" customWidth="1"/>
    <col min="1027" max="1027" width="5.875" style="2" customWidth="1"/>
    <col min="1028" max="1028" width="20.875" style="2" customWidth="1"/>
    <col min="1029" max="1035" width="14.625" style="2" customWidth="1"/>
    <col min="1036" max="1280" width="15.875" style="2"/>
    <col min="1281" max="1281" width="13.375" style="2" customWidth="1"/>
    <col min="1282" max="1282" width="3.375" style="2" customWidth="1"/>
    <col min="1283" max="1283" width="5.875" style="2" customWidth="1"/>
    <col min="1284" max="1284" width="20.875" style="2" customWidth="1"/>
    <col min="1285" max="1291" width="14.625" style="2" customWidth="1"/>
    <col min="1292" max="1536" width="15.875" style="2"/>
    <col min="1537" max="1537" width="13.375" style="2" customWidth="1"/>
    <col min="1538" max="1538" width="3.375" style="2" customWidth="1"/>
    <col min="1539" max="1539" width="5.875" style="2" customWidth="1"/>
    <col min="1540" max="1540" width="20.875" style="2" customWidth="1"/>
    <col min="1541" max="1547" width="14.625" style="2" customWidth="1"/>
    <col min="1548" max="1792" width="15.875" style="2"/>
    <col min="1793" max="1793" width="13.375" style="2" customWidth="1"/>
    <col min="1794" max="1794" width="3.375" style="2" customWidth="1"/>
    <col min="1795" max="1795" width="5.875" style="2" customWidth="1"/>
    <col min="1796" max="1796" width="20.875" style="2" customWidth="1"/>
    <col min="1797" max="1803" width="14.625" style="2" customWidth="1"/>
    <col min="1804" max="2048" width="15.875" style="2"/>
    <col min="2049" max="2049" width="13.375" style="2" customWidth="1"/>
    <col min="2050" max="2050" width="3.375" style="2" customWidth="1"/>
    <col min="2051" max="2051" width="5.875" style="2" customWidth="1"/>
    <col min="2052" max="2052" width="20.875" style="2" customWidth="1"/>
    <col min="2053" max="2059" width="14.625" style="2" customWidth="1"/>
    <col min="2060" max="2304" width="15.875" style="2"/>
    <col min="2305" max="2305" width="13.375" style="2" customWidth="1"/>
    <col min="2306" max="2306" width="3.375" style="2" customWidth="1"/>
    <col min="2307" max="2307" width="5.875" style="2" customWidth="1"/>
    <col min="2308" max="2308" width="20.875" style="2" customWidth="1"/>
    <col min="2309" max="2315" width="14.625" style="2" customWidth="1"/>
    <col min="2316" max="2560" width="15.875" style="2"/>
    <col min="2561" max="2561" width="13.375" style="2" customWidth="1"/>
    <col min="2562" max="2562" width="3.375" style="2" customWidth="1"/>
    <col min="2563" max="2563" width="5.875" style="2" customWidth="1"/>
    <col min="2564" max="2564" width="20.875" style="2" customWidth="1"/>
    <col min="2565" max="2571" width="14.625" style="2" customWidth="1"/>
    <col min="2572" max="2816" width="15.875" style="2"/>
    <col min="2817" max="2817" width="13.375" style="2" customWidth="1"/>
    <col min="2818" max="2818" width="3.375" style="2" customWidth="1"/>
    <col min="2819" max="2819" width="5.875" style="2" customWidth="1"/>
    <col min="2820" max="2820" width="20.875" style="2" customWidth="1"/>
    <col min="2821" max="2827" width="14.625" style="2" customWidth="1"/>
    <col min="2828" max="3072" width="15.875" style="2"/>
    <col min="3073" max="3073" width="13.375" style="2" customWidth="1"/>
    <col min="3074" max="3074" width="3.375" style="2" customWidth="1"/>
    <col min="3075" max="3075" width="5.875" style="2" customWidth="1"/>
    <col min="3076" max="3076" width="20.875" style="2" customWidth="1"/>
    <col min="3077" max="3083" width="14.625" style="2" customWidth="1"/>
    <col min="3084" max="3328" width="15.875" style="2"/>
    <col min="3329" max="3329" width="13.375" style="2" customWidth="1"/>
    <col min="3330" max="3330" width="3.375" style="2" customWidth="1"/>
    <col min="3331" max="3331" width="5.875" style="2" customWidth="1"/>
    <col min="3332" max="3332" width="20.875" style="2" customWidth="1"/>
    <col min="3333" max="3339" width="14.625" style="2" customWidth="1"/>
    <col min="3340" max="3584" width="15.875" style="2"/>
    <col min="3585" max="3585" width="13.375" style="2" customWidth="1"/>
    <col min="3586" max="3586" width="3.375" style="2" customWidth="1"/>
    <col min="3587" max="3587" width="5.875" style="2" customWidth="1"/>
    <col min="3588" max="3588" width="20.875" style="2" customWidth="1"/>
    <col min="3589" max="3595" width="14.625" style="2" customWidth="1"/>
    <col min="3596" max="3840" width="15.875" style="2"/>
    <col min="3841" max="3841" width="13.375" style="2" customWidth="1"/>
    <col min="3842" max="3842" width="3.375" style="2" customWidth="1"/>
    <col min="3843" max="3843" width="5.875" style="2" customWidth="1"/>
    <col min="3844" max="3844" width="20.875" style="2" customWidth="1"/>
    <col min="3845" max="3851" width="14.625" style="2" customWidth="1"/>
    <col min="3852" max="4096" width="15.875" style="2"/>
    <col min="4097" max="4097" width="13.375" style="2" customWidth="1"/>
    <col min="4098" max="4098" width="3.375" style="2" customWidth="1"/>
    <col min="4099" max="4099" width="5.875" style="2" customWidth="1"/>
    <col min="4100" max="4100" width="20.875" style="2" customWidth="1"/>
    <col min="4101" max="4107" width="14.625" style="2" customWidth="1"/>
    <col min="4108" max="4352" width="15.875" style="2"/>
    <col min="4353" max="4353" width="13.375" style="2" customWidth="1"/>
    <col min="4354" max="4354" width="3.375" style="2" customWidth="1"/>
    <col min="4355" max="4355" width="5.875" style="2" customWidth="1"/>
    <col min="4356" max="4356" width="20.875" style="2" customWidth="1"/>
    <col min="4357" max="4363" width="14.625" style="2" customWidth="1"/>
    <col min="4364" max="4608" width="15.875" style="2"/>
    <col min="4609" max="4609" width="13.375" style="2" customWidth="1"/>
    <col min="4610" max="4610" width="3.375" style="2" customWidth="1"/>
    <col min="4611" max="4611" width="5.875" style="2" customWidth="1"/>
    <col min="4612" max="4612" width="20.875" style="2" customWidth="1"/>
    <col min="4613" max="4619" width="14.625" style="2" customWidth="1"/>
    <col min="4620" max="4864" width="15.875" style="2"/>
    <col min="4865" max="4865" width="13.375" style="2" customWidth="1"/>
    <col min="4866" max="4866" width="3.375" style="2" customWidth="1"/>
    <col min="4867" max="4867" width="5.875" style="2" customWidth="1"/>
    <col min="4868" max="4868" width="20.875" style="2" customWidth="1"/>
    <col min="4869" max="4875" width="14.625" style="2" customWidth="1"/>
    <col min="4876" max="5120" width="15.875" style="2"/>
    <col min="5121" max="5121" width="13.375" style="2" customWidth="1"/>
    <col min="5122" max="5122" width="3.375" style="2" customWidth="1"/>
    <col min="5123" max="5123" width="5.875" style="2" customWidth="1"/>
    <col min="5124" max="5124" width="20.875" style="2" customWidth="1"/>
    <col min="5125" max="5131" width="14.625" style="2" customWidth="1"/>
    <col min="5132" max="5376" width="15.875" style="2"/>
    <col min="5377" max="5377" width="13.375" style="2" customWidth="1"/>
    <col min="5378" max="5378" width="3.375" style="2" customWidth="1"/>
    <col min="5379" max="5379" width="5.875" style="2" customWidth="1"/>
    <col min="5380" max="5380" width="20.875" style="2" customWidth="1"/>
    <col min="5381" max="5387" width="14.625" style="2" customWidth="1"/>
    <col min="5388" max="5632" width="15.875" style="2"/>
    <col min="5633" max="5633" width="13.375" style="2" customWidth="1"/>
    <col min="5634" max="5634" width="3.375" style="2" customWidth="1"/>
    <col min="5635" max="5635" width="5.875" style="2" customWidth="1"/>
    <col min="5636" max="5636" width="20.875" style="2" customWidth="1"/>
    <col min="5637" max="5643" width="14.625" style="2" customWidth="1"/>
    <col min="5644" max="5888" width="15.875" style="2"/>
    <col min="5889" max="5889" width="13.375" style="2" customWidth="1"/>
    <col min="5890" max="5890" width="3.375" style="2" customWidth="1"/>
    <col min="5891" max="5891" width="5.875" style="2" customWidth="1"/>
    <col min="5892" max="5892" width="20.875" style="2" customWidth="1"/>
    <col min="5893" max="5899" width="14.625" style="2" customWidth="1"/>
    <col min="5900" max="6144" width="15.875" style="2"/>
    <col min="6145" max="6145" width="13.375" style="2" customWidth="1"/>
    <col min="6146" max="6146" width="3.375" style="2" customWidth="1"/>
    <col min="6147" max="6147" width="5.875" style="2" customWidth="1"/>
    <col min="6148" max="6148" width="20.875" style="2" customWidth="1"/>
    <col min="6149" max="6155" width="14.625" style="2" customWidth="1"/>
    <col min="6156" max="6400" width="15.875" style="2"/>
    <col min="6401" max="6401" width="13.375" style="2" customWidth="1"/>
    <col min="6402" max="6402" width="3.375" style="2" customWidth="1"/>
    <col min="6403" max="6403" width="5.875" style="2" customWidth="1"/>
    <col min="6404" max="6404" width="20.875" style="2" customWidth="1"/>
    <col min="6405" max="6411" width="14.625" style="2" customWidth="1"/>
    <col min="6412" max="6656" width="15.875" style="2"/>
    <col min="6657" max="6657" width="13.375" style="2" customWidth="1"/>
    <col min="6658" max="6658" width="3.375" style="2" customWidth="1"/>
    <col min="6659" max="6659" width="5.875" style="2" customWidth="1"/>
    <col min="6660" max="6660" width="20.875" style="2" customWidth="1"/>
    <col min="6661" max="6667" width="14.625" style="2" customWidth="1"/>
    <col min="6668" max="6912" width="15.875" style="2"/>
    <col min="6913" max="6913" width="13.375" style="2" customWidth="1"/>
    <col min="6914" max="6914" width="3.375" style="2" customWidth="1"/>
    <col min="6915" max="6915" width="5.875" style="2" customWidth="1"/>
    <col min="6916" max="6916" width="20.875" style="2" customWidth="1"/>
    <col min="6917" max="6923" width="14.625" style="2" customWidth="1"/>
    <col min="6924" max="7168" width="15.875" style="2"/>
    <col min="7169" max="7169" width="13.375" style="2" customWidth="1"/>
    <col min="7170" max="7170" width="3.375" style="2" customWidth="1"/>
    <col min="7171" max="7171" width="5.875" style="2" customWidth="1"/>
    <col min="7172" max="7172" width="20.875" style="2" customWidth="1"/>
    <col min="7173" max="7179" width="14.625" style="2" customWidth="1"/>
    <col min="7180" max="7424" width="15.875" style="2"/>
    <col min="7425" max="7425" width="13.375" style="2" customWidth="1"/>
    <col min="7426" max="7426" width="3.375" style="2" customWidth="1"/>
    <col min="7427" max="7427" width="5.875" style="2" customWidth="1"/>
    <col min="7428" max="7428" width="20.875" style="2" customWidth="1"/>
    <col min="7429" max="7435" width="14.625" style="2" customWidth="1"/>
    <col min="7436" max="7680" width="15.875" style="2"/>
    <col min="7681" max="7681" width="13.375" style="2" customWidth="1"/>
    <col min="7682" max="7682" width="3.375" style="2" customWidth="1"/>
    <col min="7683" max="7683" width="5.875" style="2" customWidth="1"/>
    <col min="7684" max="7684" width="20.875" style="2" customWidth="1"/>
    <col min="7685" max="7691" width="14.625" style="2" customWidth="1"/>
    <col min="7692" max="7936" width="15.875" style="2"/>
    <col min="7937" max="7937" width="13.375" style="2" customWidth="1"/>
    <col min="7938" max="7938" width="3.375" style="2" customWidth="1"/>
    <col min="7939" max="7939" width="5.875" style="2" customWidth="1"/>
    <col min="7940" max="7940" width="20.875" style="2" customWidth="1"/>
    <col min="7941" max="7947" width="14.625" style="2" customWidth="1"/>
    <col min="7948" max="8192" width="15.875" style="2"/>
    <col min="8193" max="8193" width="13.375" style="2" customWidth="1"/>
    <col min="8194" max="8194" width="3.375" style="2" customWidth="1"/>
    <col min="8195" max="8195" width="5.875" style="2" customWidth="1"/>
    <col min="8196" max="8196" width="20.875" style="2" customWidth="1"/>
    <col min="8197" max="8203" width="14.625" style="2" customWidth="1"/>
    <col min="8204" max="8448" width="15.875" style="2"/>
    <col min="8449" max="8449" width="13.375" style="2" customWidth="1"/>
    <col min="8450" max="8450" width="3.375" style="2" customWidth="1"/>
    <col min="8451" max="8451" width="5.875" style="2" customWidth="1"/>
    <col min="8452" max="8452" width="20.875" style="2" customWidth="1"/>
    <col min="8453" max="8459" width="14.625" style="2" customWidth="1"/>
    <col min="8460" max="8704" width="15.875" style="2"/>
    <col min="8705" max="8705" width="13.375" style="2" customWidth="1"/>
    <col min="8706" max="8706" width="3.375" style="2" customWidth="1"/>
    <col min="8707" max="8707" width="5.875" style="2" customWidth="1"/>
    <col min="8708" max="8708" width="20.875" style="2" customWidth="1"/>
    <col min="8709" max="8715" width="14.625" style="2" customWidth="1"/>
    <col min="8716" max="8960" width="15.875" style="2"/>
    <col min="8961" max="8961" width="13.375" style="2" customWidth="1"/>
    <col min="8962" max="8962" width="3.375" style="2" customWidth="1"/>
    <col min="8963" max="8963" width="5.875" style="2" customWidth="1"/>
    <col min="8964" max="8964" width="20.875" style="2" customWidth="1"/>
    <col min="8965" max="8971" width="14.625" style="2" customWidth="1"/>
    <col min="8972" max="9216" width="15.875" style="2"/>
    <col min="9217" max="9217" width="13.375" style="2" customWidth="1"/>
    <col min="9218" max="9218" width="3.375" style="2" customWidth="1"/>
    <col min="9219" max="9219" width="5.875" style="2" customWidth="1"/>
    <col min="9220" max="9220" width="20.875" style="2" customWidth="1"/>
    <col min="9221" max="9227" width="14.625" style="2" customWidth="1"/>
    <col min="9228" max="9472" width="15.875" style="2"/>
    <col min="9473" max="9473" width="13.375" style="2" customWidth="1"/>
    <col min="9474" max="9474" width="3.375" style="2" customWidth="1"/>
    <col min="9475" max="9475" width="5.875" style="2" customWidth="1"/>
    <col min="9476" max="9476" width="20.875" style="2" customWidth="1"/>
    <col min="9477" max="9483" width="14.625" style="2" customWidth="1"/>
    <col min="9484" max="9728" width="15.875" style="2"/>
    <col min="9729" max="9729" width="13.375" style="2" customWidth="1"/>
    <col min="9730" max="9730" width="3.375" style="2" customWidth="1"/>
    <col min="9731" max="9731" width="5.875" style="2" customWidth="1"/>
    <col min="9732" max="9732" width="20.875" style="2" customWidth="1"/>
    <col min="9733" max="9739" width="14.625" style="2" customWidth="1"/>
    <col min="9740" max="9984" width="15.875" style="2"/>
    <col min="9985" max="9985" width="13.375" style="2" customWidth="1"/>
    <col min="9986" max="9986" width="3.375" style="2" customWidth="1"/>
    <col min="9987" max="9987" width="5.875" style="2" customWidth="1"/>
    <col min="9988" max="9988" width="20.875" style="2" customWidth="1"/>
    <col min="9989" max="9995" width="14.625" style="2" customWidth="1"/>
    <col min="9996" max="10240" width="15.875" style="2"/>
    <col min="10241" max="10241" width="13.375" style="2" customWidth="1"/>
    <col min="10242" max="10242" width="3.375" style="2" customWidth="1"/>
    <col min="10243" max="10243" width="5.875" style="2" customWidth="1"/>
    <col min="10244" max="10244" width="20.875" style="2" customWidth="1"/>
    <col min="10245" max="10251" width="14.625" style="2" customWidth="1"/>
    <col min="10252" max="10496" width="15.875" style="2"/>
    <col min="10497" max="10497" width="13.375" style="2" customWidth="1"/>
    <col min="10498" max="10498" width="3.375" style="2" customWidth="1"/>
    <col min="10499" max="10499" width="5.875" style="2" customWidth="1"/>
    <col min="10500" max="10500" width="20.875" style="2" customWidth="1"/>
    <col min="10501" max="10507" width="14.625" style="2" customWidth="1"/>
    <col min="10508" max="10752" width="15.875" style="2"/>
    <col min="10753" max="10753" width="13.375" style="2" customWidth="1"/>
    <col min="10754" max="10754" width="3.375" style="2" customWidth="1"/>
    <col min="10755" max="10755" width="5.875" style="2" customWidth="1"/>
    <col min="10756" max="10756" width="20.875" style="2" customWidth="1"/>
    <col min="10757" max="10763" width="14.625" style="2" customWidth="1"/>
    <col min="10764" max="11008" width="15.875" style="2"/>
    <col min="11009" max="11009" width="13.375" style="2" customWidth="1"/>
    <col min="11010" max="11010" width="3.375" style="2" customWidth="1"/>
    <col min="11011" max="11011" width="5.875" style="2" customWidth="1"/>
    <col min="11012" max="11012" width="20.875" style="2" customWidth="1"/>
    <col min="11013" max="11019" width="14.625" style="2" customWidth="1"/>
    <col min="11020" max="11264" width="15.875" style="2"/>
    <col min="11265" max="11265" width="13.375" style="2" customWidth="1"/>
    <col min="11266" max="11266" width="3.375" style="2" customWidth="1"/>
    <col min="11267" max="11267" width="5.875" style="2" customWidth="1"/>
    <col min="11268" max="11268" width="20.875" style="2" customWidth="1"/>
    <col min="11269" max="11275" width="14.625" style="2" customWidth="1"/>
    <col min="11276" max="11520" width="15.875" style="2"/>
    <col min="11521" max="11521" width="13.375" style="2" customWidth="1"/>
    <col min="11522" max="11522" width="3.375" style="2" customWidth="1"/>
    <col min="11523" max="11523" width="5.875" style="2" customWidth="1"/>
    <col min="11524" max="11524" width="20.875" style="2" customWidth="1"/>
    <col min="11525" max="11531" width="14.625" style="2" customWidth="1"/>
    <col min="11532" max="11776" width="15.875" style="2"/>
    <col min="11777" max="11777" width="13.375" style="2" customWidth="1"/>
    <col min="11778" max="11778" width="3.375" style="2" customWidth="1"/>
    <col min="11779" max="11779" width="5.875" style="2" customWidth="1"/>
    <col min="11780" max="11780" width="20.875" style="2" customWidth="1"/>
    <col min="11781" max="11787" width="14.625" style="2" customWidth="1"/>
    <col min="11788" max="12032" width="15.875" style="2"/>
    <col min="12033" max="12033" width="13.375" style="2" customWidth="1"/>
    <col min="12034" max="12034" width="3.375" style="2" customWidth="1"/>
    <col min="12035" max="12035" width="5.875" style="2" customWidth="1"/>
    <col min="12036" max="12036" width="20.875" style="2" customWidth="1"/>
    <col min="12037" max="12043" width="14.625" style="2" customWidth="1"/>
    <col min="12044" max="12288" width="15.875" style="2"/>
    <col min="12289" max="12289" width="13.375" style="2" customWidth="1"/>
    <col min="12290" max="12290" width="3.375" style="2" customWidth="1"/>
    <col min="12291" max="12291" width="5.875" style="2" customWidth="1"/>
    <col min="12292" max="12292" width="20.875" style="2" customWidth="1"/>
    <col min="12293" max="12299" width="14.625" style="2" customWidth="1"/>
    <col min="12300" max="12544" width="15.875" style="2"/>
    <col min="12545" max="12545" width="13.375" style="2" customWidth="1"/>
    <col min="12546" max="12546" width="3.375" style="2" customWidth="1"/>
    <col min="12547" max="12547" width="5.875" style="2" customWidth="1"/>
    <col min="12548" max="12548" width="20.875" style="2" customWidth="1"/>
    <col min="12549" max="12555" width="14.625" style="2" customWidth="1"/>
    <col min="12556" max="12800" width="15.875" style="2"/>
    <col min="12801" max="12801" width="13.375" style="2" customWidth="1"/>
    <col min="12802" max="12802" width="3.375" style="2" customWidth="1"/>
    <col min="12803" max="12803" width="5.875" style="2" customWidth="1"/>
    <col min="12804" max="12804" width="20.875" style="2" customWidth="1"/>
    <col min="12805" max="12811" width="14.625" style="2" customWidth="1"/>
    <col min="12812" max="13056" width="15.875" style="2"/>
    <col min="13057" max="13057" width="13.375" style="2" customWidth="1"/>
    <col min="13058" max="13058" width="3.375" style="2" customWidth="1"/>
    <col min="13059" max="13059" width="5.875" style="2" customWidth="1"/>
    <col min="13060" max="13060" width="20.875" style="2" customWidth="1"/>
    <col min="13061" max="13067" width="14.625" style="2" customWidth="1"/>
    <col min="13068" max="13312" width="15.875" style="2"/>
    <col min="13313" max="13313" width="13.375" style="2" customWidth="1"/>
    <col min="13314" max="13314" width="3.375" style="2" customWidth="1"/>
    <col min="13315" max="13315" width="5.875" style="2" customWidth="1"/>
    <col min="13316" max="13316" width="20.875" style="2" customWidth="1"/>
    <col min="13317" max="13323" width="14.625" style="2" customWidth="1"/>
    <col min="13324" max="13568" width="15.875" style="2"/>
    <col min="13569" max="13569" width="13.375" style="2" customWidth="1"/>
    <col min="13570" max="13570" width="3.375" style="2" customWidth="1"/>
    <col min="13571" max="13571" width="5.875" style="2" customWidth="1"/>
    <col min="13572" max="13572" width="20.875" style="2" customWidth="1"/>
    <col min="13573" max="13579" width="14.625" style="2" customWidth="1"/>
    <col min="13580" max="13824" width="15.875" style="2"/>
    <col min="13825" max="13825" width="13.375" style="2" customWidth="1"/>
    <col min="13826" max="13826" width="3.375" style="2" customWidth="1"/>
    <col min="13827" max="13827" width="5.875" style="2" customWidth="1"/>
    <col min="13828" max="13828" width="20.875" style="2" customWidth="1"/>
    <col min="13829" max="13835" width="14.625" style="2" customWidth="1"/>
    <col min="13836" max="14080" width="15.875" style="2"/>
    <col min="14081" max="14081" width="13.375" style="2" customWidth="1"/>
    <col min="14082" max="14082" width="3.375" style="2" customWidth="1"/>
    <col min="14083" max="14083" width="5.875" style="2" customWidth="1"/>
    <col min="14084" max="14084" width="20.875" style="2" customWidth="1"/>
    <col min="14085" max="14091" width="14.625" style="2" customWidth="1"/>
    <col min="14092" max="14336" width="15.875" style="2"/>
    <col min="14337" max="14337" width="13.375" style="2" customWidth="1"/>
    <col min="14338" max="14338" width="3.375" style="2" customWidth="1"/>
    <col min="14339" max="14339" width="5.875" style="2" customWidth="1"/>
    <col min="14340" max="14340" width="20.875" style="2" customWidth="1"/>
    <col min="14341" max="14347" width="14.625" style="2" customWidth="1"/>
    <col min="14348" max="14592" width="15.875" style="2"/>
    <col min="14593" max="14593" width="13.375" style="2" customWidth="1"/>
    <col min="14594" max="14594" width="3.375" style="2" customWidth="1"/>
    <col min="14595" max="14595" width="5.875" style="2" customWidth="1"/>
    <col min="14596" max="14596" width="20.875" style="2" customWidth="1"/>
    <col min="14597" max="14603" width="14.625" style="2" customWidth="1"/>
    <col min="14604" max="14848" width="15.875" style="2"/>
    <col min="14849" max="14849" width="13.375" style="2" customWidth="1"/>
    <col min="14850" max="14850" width="3.375" style="2" customWidth="1"/>
    <col min="14851" max="14851" width="5.875" style="2" customWidth="1"/>
    <col min="14852" max="14852" width="20.875" style="2" customWidth="1"/>
    <col min="14853" max="14859" width="14.625" style="2" customWidth="1"/>
    <col min="14860" max="15104" width="15.875" style="2"/>
    <col min="15105" max="15105" width="13.375" style="2" customWidth="1"/>
    <col min="15106" max="15106" width="3.375" style="2" customWidth="1"/>
    <col min="15107" max="15107" width="5.875" style="2" customWidth="1"/>
    <col min="15108" max="15108" width="20.875" style="2" customWidth="1"/>
    <col min="15109" max="15115" width="14.625" style="2" customWidth="1"/>
    <col min="15116" max="15360" width="15.875" style="2"/>
    <col min="15361" max="15361" width="13.375" style="2" customWidth="1"/>
    <col min="15362" max="15362" width="3.375" style="2" customWidth="1"/>
    <col min="15363" max="15363" width="5.875" style="2" customWidth="1"/>
    <col min="15364" max="15364" width="20.875" style="2" customWidth="1"/>
    <col min="15365" max="15371" width="14.625" style="2" customWidth="1"/>
    <col min="15372" max="15616" width="15.875" style="2"/>
    <col min="15617" max="15617" width="13.375" style="2" customWidth="1"/>
    <col min="15618" max="15618" width="3.375" style="2" customWidth="1"/>
    <col min="15619" max="15619" width="5.875" style="2" customWidth="1"/>
    <col min="15620" max="15620" width="20.875" style="2" customWidth="1"/>
    <col min="15621" max="15627" width="14.625" style="2" customWidth="1"/>
    <col min="15628" max="15872" width="15.875" style="2"/>
    <col min="15873" max="15873" width="13.375" style="2" customWidth="1"/>
    <col min="15874" max="15874" width="3.375" style="2" customWidth="1"/>
    <col min="15875" max="15875" width="5.875" style="2" customWidth="1"/>
    <col min="15876" max="15876" width="20.875" style="2" customWidth="1"/>
    <col min="15877" max="15883" width="14.625" style="2" customWidth="1"/>
    <col min="15884" max="16128" width="15.875" style="2"/>
    <col min="16129" max="16129" width="13.375" style="2" customWidth="1"/>
    <col min="16130" max="16130" width="3.375" style="2" customWidth="1"/>
    <col min="16131" max="16131" width="5.875" style="2" customWidth="1"/>
    <col min="16132" max="16132" width="20.875" style="2" customWidth="1"/>
    <col min="16133" max="16139" width="14.625" style="2" customWidth="1"/>
    <col min="16140" max="16384" width="15.875" style="2"/>
  </cols>
  <sheetData>
    <row r="1" spans="1:12" x14ac:dyDescent="0.2">
      <c r="A1" s="1"/>
    </row>
    <row r="6" spans="1:12" x14ac:dyDescent="0.2">
      <c r="F6" s="3" t="s">
        <v>247</v>
      </c>
    </row>
    <row r="7" spans="1:12" x14ac:dyDescent="0.2">
      <c r="G7" s="1" t="s">
        <v>248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" t="s">
        <v>249</v>
      </c>
    </row>
    <row r="9" spans="1:12" x14ac:dyDescent="0.2">
      <c r="E9" s="37" t="s">
        <v>250</v>
      </c>
      <c r="F9" s="37" t="s">
        <v>251</v>
      </c>
      <c r="G9" s="37" t="s">
        <v>252</v>
      </c>
      <c r="H9" s="37" t="s">
        <v>253</v>
      </c>
      <c r="I9" s="37" t="s">
        <v>254</v>
      </c>
      <c r="J9" s="87">
        <v>2000</v>
      </c>
      <c r="K9" s="87" t="s">
        <v>255</v>
      </c>
    </row>
    <row r="10" spans="1:12" x14ac:dyDescent="0.2">
      <c r="B10" s="8"/>
      <c r="C10" s="8"/>
      <c r="D10" s="8"/>
      <c r="E10" s="10" t="s">
        <v>256</v>
      </c>
      <c r="F10" s="10" t="s">
        <v>257</v>
      </c>
      <c r="G10" s="10" t="s">
        <v>258</v>
      </c>
      <c r="H10" s="10" t="s">
        <v>259</v>
      </c>
      <c r="I10" s="10" t="s">
        <v>260</v>
      </c>
      <c r="J10" s="10" t="s">
        <v>261</v>
      </c>
      <c r="K10" s="10" t="s">
        <v>262</v>
      </c>
    </row>
    <row r="11" spans="1:12" x14ac:dyDescent="0.2">
      <c r="E11" s="88"/>
      <c r="J11" s="36"/>
      <c r="K11" s="36"/>
    </row>
    <row r="12" spans="1:12" x14ac:dyDescent="0.2">
      <c r="C12" s="16"/>
      <c r="D12" s="3" t="s">
        <v>88</v>
      </c>
      <c r="E12" s="15">
        <f t="shared" ref="E12:J12" si="0">SUM(E14:E57)-E18-E41</f>
        <v>44935</v>
      </c>
      <c r="F12" s="16">
        <f t="shared" si="0"/>
        <v>51055</v>
      </c>
      <c r="G12" s="16">
        <f t="shared" si="0"/>
        <v>49153</v>
      </c>
      <c r="H12" s="16">
        <f t="shared" si="0"/>
        <v>44654</v>
      </c>
      <c r="I12" s="85">
        <f t="shared" si="0"/>
        <v>45698</v>
      </c>
      <c r="J12" s="85">
        <f t="shared" si="0"/>
        <v>48431</v>
      </c>
      <c r="K12" s="85">
        <f>SUM(K14:K57)-K18-K41</f>
        <v>47630</v>
      </c>
      <c r="L12" s="36"/>
    </row>
    <row r="13" spans="1:12" x14ac:dyDescent="0.2">
      <c r="E13" s="7"/>
      <c r="I13" s="36"/>
      <c r="J13" s="36"/>
      <c r="K13" s="36"/>
      <c r="L13" s="36"/>
    </row>
    <row r="14" spans="1:12" x14ac:dyDescent="0.2">
      <c r="C14" s="1" t="s">
        <v>263</v>
      </c>
      <c r="E14" s="12">
        <v>347</v>
      </c>
      <c r="F14" s="13">
        <v>270</v>
      </c>
      <c r="G14" s="13">
        <v>364</v>
      </c>
      <c r="H14" s="13">
        <v>387</v>
      </c>
      <c r="I14" s="89">
        <v>542</v>
      </c>
      <c r="J14" s="89">
        <v>453</v>
      </c>
      <c r="K14" s="89">
        <v>917</v>
      </c>
      <c r="L14" s="36"/>
    </row>
    <row r="15" spans="1:12" x14ac:dyDescent="0.2">
      <c r="C15" s="1" t="s">
        <v>264</v>
      </c>
      <c r="E15" s="12">
        <v>31</v>
      </c>
      <c r="F15" s="13">
        <v>21</v>
      </c>
      <c r="G15" s="13">
        <v>18</v>
      </c>
      <c r="H15" s="13">
        <v>4</v>
      </c>
      <c r="I15" s="89">
        <v>9</v>
      </c>
      <c r="J15" s="89">
        <v>10</v>
      </c>
      <c r="K15" s="89">
        <v>9</v>
      </c>
      <c r="L15" s="36"/>
    </row>
    <row r="16" spans="1:12" x14ac:dyDescent="0.2">
      <c r="C16" s="1" t="s">
        <v>265</v>
      </c>
      <c r="E16" s="12">
        <v>6481</v>
      </c>
      <c r="F16" s="13">
        <v>7171</v>
      </c>
      <c r="G16" s="13">
        <v>5932</v>
      </c>
      <c r="H16" s="13">
        <v>4669</v>
      </c>
      <c r="I16" s="89">
        <v>4267</v>
      </c>
      <c r="J16" s="89">
        <v>4220</v>
      </c>
      <c r="K16" s="89">
        <v>3887</v>
      </c>
      <c r="L16" s="36"/>
    </row>
    <row r="17" spans="3:12" x14ac:dyDescent="0.2">
      <c r="E17" s="7"/>
      <c r="I17" s="36"/>
      <c r="J17" s="36"/>
      <c r="K17" s="36"/>
      <c r="L17" s="36"/>
    </row>
    <row r="18" spans="3:12" x14ac:dyDescent="0.2">
      <c r="C18" s="1" t="s">
        <v>266</v>
      </c>
      <c r="E18" s="22">
        <f t="shared" ref="E18:J18" si="1">SUM(E20:E48)-E41</f>
        <v>9850</v>
      </c>
      <c r="F18" s="18">
        <f t="shared" si="1"/>
        <v>11530</v>
      </c>
      <c r="G18" s="18">
        <f t="shared" si="1"/>
        <v>10679</v>
      </c>
      <c r="H18" s="18">
        <f t="shared" si="1"/>
        <v>7888</v>
      </c>
      <c r="I18" s="90">
        <f t="shared" si="1"/>
        <v>8393</v>
      </c>
      <c r="J18" s="90">
        <f t="shared" si="1"/>
        <v>7995</v>
      </c>
      <c r="K18" s="90">
        <v>6016</v>
      </c>
      <c r="L18" s="36"/>
    </row>
    <row r="19" spans="3:12" x14ac:dyDescent="0.2">
      <c r="E19" s="7"/>
      <c r="I19" s="36"/>
      <c r="J19" s="36"/>
      <c r="K19" s="36"/>
      <c r="L19" s="36"/>
    </row>
    <row r="20" spans="3:12" x14ac:dyDescent="0.2">
      <c r="C20" s="1" t="s">
        <v>267</v>
      </c>
      <c r="E20" s="12">
        <v>1867</v>
      </c>
      <c r="F20" s="13">
        <v>2248</v>
      </c>
      <c r="G20" s="13">
        <v>1977</v>
      </c>
      <c r="H20" s="13">
        <v>1733</v>
      </c>
      <c r="I20" s="89">
        <v>1807</v>
      </c>
      <c r="J20" s="89">
        <v>1667</v>
      </c>
      <c r="K20" s="89">
        <v>1564</v>
      </c>
      <c r="L20" s="36"/>
    </row>
    <row r="21" spans="3:12" x14ac:dyDescent="0.2">
      <c r="C21" s="1" t="s">
        <v>268</v>
      </c>
      <c r="E21" s="12">
        <v>221</v>
      </c>
      <c r="F21" s="13">
        <v>267</v>
      </c>
      <c r="G21" s="13">
        <v>226</v>
      </c>
      <c r="H21" s="13">
        <v>276</v>
      </c>
      <c r="I21" s="89">
        <v>324</v>
      </c>
      <c r="J21" s="89">
        <v>217</v>
      </c>
      <c r="K21" s="89">
        <v>242</v>
      </c>
      <c r="L21" s="36"/>
    </row>
    <row r="22" spans="3:12" x14ac:dyDescent="0.2">
      <c r="C22" s="1" t="s">
        <v>269</v>
      </c>
      <c r="E22" s="12">
        <v>986</v>
      </c>
      <c r="F22" s="13">
        <v>1268</v>
      </c>
      <c r="G22" s="13">
        <v>1073</v>
      </c>
      <c r="H22" s="13">
        <v>723</v>
      </c>
      <c r="I22" s="89">
        <v>687</v>
      </c>
      <c r="J22" s="89">
        <v>614</v>
      </c>
      <c r="K22" s="89">
        <v>423</v>
      </c>
      <c r="L22" s="36"/>
    </row>
    <row r="23" spans="3:12" x14ac:dyDescent="0.2">
      <c r="E23" s="12"/>
      <c r="F23" s="13"/>
      <c r="G23" s="13"/>
      <c r="H23" s="13"/>
      <c r="I23" s="89"/>
      <c r="J23" s="89"/>
      <c r="K23" s="89"/>
      <c r="L23" s="36"/>
    </row>
    <row r="24" spans="3:12" x14ac:dyDescent="0.2">
      <c r="C24" s="1" t="s">
        <v>270</v>
      </c>
      <c r="E24" s="12">
        <v>1423</v>
      </c>
      <c r="F24" s="13">
        <v>1438</v>
      </c>
      <c r="G24" s="13">
        <v>1381</v>
      </c>
      <c r="H24" s="13">
        <v>1089</v>
      </c>
      <c r="I24" s="89">
        <v>1114</v>
      </c>
      <c r="J24" s="89">
        <v>818</v>
      </c>
      <c r="K24" s="89">
        <v>590</v>
      </c>
      <c r="L24" s="36"/>
    </row>
    <row r="25" spans="3:12" x14ac:dyDescent="0.2">
      <c r="C25" s="1" t="s">
        <v>271</v>
      </c>
      <c r="E25" s="12">
        <v>629</v>
      </c>
      <c r="F25" s="13">
        <v>722</v>
      </c>
      <c r="G25" s="13">
        <v>472</v>
      </c>
      <c r="H25" s="13">
        <v>352</v>
      </c>
      <c r="I25" s="89">
        <v>342</v>
      </c>
      <c r="J25" s="89">
        <v>339</v>
      </c>
      <c r="K25" s="89">
        <v>241</v>
      </c>
      <c r="L25" s="36"/>
    </row>
    <row r="26" spans="3:12" x14ac:dyDescent="0.2">
      <c r="C26" s="1" t="s">
        <v>272</v>
      </c>
      <c r="E26" s="12">
        <v>494</v>
      </c>
      <c r="F26" s="13">
        <v>434</v>
      </c>
      <c r="G26" s="13">
        <v>378</v>
      </c>
      <c r="H26" s="13">
        <v>341</v>
      </c>
      <c r="I26" s="89">
        <v>300</v>
      </c>
      <c r="J26" s="89">
        <v>347</v>
      </c>
      <c r="K26" s="89">
        <v>296</v>
      </c>
      <c r="L26" s="36"/>
    </row>
    <row r="27" spans="3:12" x14ac:dyDescent="0.2">
      <c r="E27" s="12"/>
      <c r="F27" s="13"/>
      <c r="G27" s="13"/>
      <c r="H27" s="13"/>
      <c r="I27" s="89"/>
      <c r="J27" s="89"/>
      <c r="K27" s="89"/>
      <c r="L27" s="36"/>
    </row>
    <row r="28" spans="3:12" x14ac:dyDescent="0.2">
      <c r="C28" s="1" t="s">
        <v>273</v>
      </c>
      <c r="E28" s="12">
        <v>74</v>
      </c>
      <c r="F28" s="13">
        <v>86</v>
      </c>
      <c r="G28" s="13">
        <v>93</v>
      </c>
      <c r="H28" s="13">
        <v>124</v>
      </c>
      <c r="I28" s="89">
        <v>111</v>
      </c>
      <c r="J28" s="89">
        <v>139</v>
      </c>
      <c r="K28" s="89">
        <v>76</v>
      </c>
      <c r="L28" s="36"/>
    </row>
    <row r="29" spans="3:12" x14ac:dyDescent="0.2">
      <c r="C29" s="1" t="s">
        <v>274</v>
      </c>
      <c r="E29" s="12">
        <v>221</v>
      </c>
      <c r="F29" s="13">
        <v>266</v>
      </c>
      <c r="G29" s="13">
        <v>236</v>
      </c>
      <c r="H29" s="13">
        <v>183</v>
      </c>
      <c r="I29" s="89">
        <v>265</v>
      </c>
      <c r="J29" s="89">
        <v>225</v>
      </c>
      <c r="K29" s="89">
        <v>258</v>
      </c>
      <c r="L29" s="36"/>
    </row>
    <row r="30" spans="3:12" x14ac:dyDescent="0.2">
      <c r="C30" s="1" t="s">
        <v>275</v>
      </c>
      <c r="E30" s="12">
        <v>308</v>
      </c>
      <c r="F30" s="13">
        <v>454</v>
      </c>
      <c r="G30" s="13">
        <v>603</v>
      </c>
      <c r="H30" s="13">
        <v>372</v>
      </c>
      <c r="I30" s="89">
        <v>461</v>
      </c>
      <c r="J30" s="89">
        <v>525</v>
      </c>
      <c r="K30" s="89">
        <v>338</v>
      </c>
      <c r="L30" s="36"/>
    </row>
    <row r="31" spans="3:12" x14ac:dyDescent="0.2">
      <c r="E31" s="12"/>
      <c r="F31" s="13"/>
      <c r="G31" s="13"/>
      <c r="H31" s="13"/>
      <c r="I31" s="89"/>
      <c r="J31" s="89"/>
      <c r="K31" s="89"/>
      <c r="L31" s="36"/>
    </row>
    <row r="32" spans="3:12" x14ac:dyDescent="0.2">
      <c r="C32" s="1" t="s">
        <v>276</v>
      </c>
      <c r="E32" s="12">
        <v>42</v>
      </c>
      <c r="F32" s="13">
        <v>27</v>
      </c>
      <c r="G32" s="13">
        <v>27</v>
      </c>
      <c r="H32" s="13">
        <v>7</v>
      </c>
      <c r="I32" s="89">
        <v>14</v>
      </c>
      <c r="J32" s="89">
        <v>7</v>
      </c>
      <c r="K32" s="89">
        <v>6</v>
      </c>
      <c r="L32" s="36"/>
    </row>
    <row r="33" spans="3:12" x14ac:dyDescent="0.2">
      <c r="C33" s="1" t="s">
        <v>277</v>
      </c>
      <c r="E33" s="12">
        <v>305</v>
      </c>
      <c r="F33" s="13">
        <v>361</v>
      </c>
      <c r="G33" s="13">
        <v>347</v>
      </c>
      <c r="H33" s="13">
        <v>311</v>
      </c>
      <c r="I33" s="89">
        <v>267</v>
      </c>
      <c r="J33" s="89">
        <v>397</v>
      </c>
      <c r="K33" s="89">
        <v>263</v>
      </c>
      <c r="L33" s="36"/>
    </row>
    <row r="34" spans="3:12" x14ac:dyDescent="0.2">
      <c r="C34" s="1" t="s">
        <v>278</v>
      </c>
      <c r="E34" s="12">
        <v>122</v>
      </c>
      <c r="F34" s="13">
        <v>113</v>
      </c>
      <c r="G34" s="13">
        <v>163</v>
      </c>
      <c r="H34" s="13">
        <v>86</v>
      </c>
      <c r="I34" s="89">
        <v>150</v>
      </c>
      <c r="J34" s="89">
        <v>109</v>
      </c>
      <c r="K34" s="89">
        <v>52</v>
      </c>
      <c r="L34" s="36"/>
    </row>
    <row r="35" spans="3:12" x14ac:dyDescent="0.2">
      <c r="E35" s="12"/>
      <c r="F35" s="13"/>
      <c r="G35" s="13"/>
      <c r="H35" s="13"/>
      <c r="I35" s="89"/>
      <c r="J35" s="89"/>
      <c r="K35" s="89"/>
      <c r="L35" s="36"/>
    </row>
    <row r="36" spans="3:12" x14ac:dyDescent="0.2">
      <c r="C36" s="1" t="s">
        <v>279</v>
      </c>
      <c r="E36" s="12">
        <v>223</v>
      </c>
      <c r="F36" s="13">
        <v>185</v>
      </c>
      <c r="G36" s="13">
        <v>188</v>
      </c>
      <c r="H36" s="13">
        <v>108</v>
      </c>
      <c r="I36" s="89">
        <v>133</v>
      </c>
      <c r="J36" s="89">
        <v>191</v>
      </c>
      <c r="K36" s="89">
        <v>150</v>
      </c>
      <c r="L36" s="36"/>
    </row>
    <row r="37" spans="3:12" x14ac:dyDescent="0.2">
      <c r="C37" s="1" t="s">
        <v>280</v>
      </c>
      <c r="E37" s="12">
        <v>247</v>
      </c>
      <c r="F37" s="13">
        <v>218</v>
      </c>
      <c r="G37" s="13">
        <v>281</v>
      </c>
      <c r="H37" s="13">
        <v>117</v>
      </c>
      <c r="I37" s="89">
        <v>94</v>
      </c>
      <c r="J37" s="89">
        <v>184</v>
      </c>
      <c r="K37" s="89">
        <v>138</v>
      </c>
      <c r="L37" s="36"/>
    </row>
    <row r="38" spans="3:12" x14ac:dyDescent="0.2">
      <c r="C38" s="1" t="s">
        <v>281</v>
      </c>
      <c r="E38" s="12">
        <v>67</v>
      </c>
      <c r="F38" s="13">
        <v>14</v>
      </c>
      <c r="G38" s="13">
        <v>36</v>
      </c>
      <c r="H38" s="13">
        <v>21</v>
      </c>
      <c r="I38" s="89">
        <v>14</v>
      </c>
      <c r="J38" s="89">
        <v>46</v>
      </c>
      <c r="K38" s="89">
        <v>3</v>
      </c>
      <c r="L38" s="36"/>
    </row>
    <row r="39" spans="3:12" x14ac:dyDescent="0.2">
      <c r="C39" s="1" t="s">
        <v>282</v>
      </c>
      <c r="E39" s="12">
        <v>732</v>
      </c>
      <c r="F39" s="13">
        <v>1103</v>
      </c>
      <c r="G39" s="13">
        <v>965</v>
      </c>
      <c r="H39" s="13">
        <v>639</v>
      </c>
      <c r="I39" s="89">
        <v>495</v>
      </c>
      <c r="J39" s="89">
        <v>616</v>
      </c>
      <c r="K39" s="89">
        <v>390</v>
      </c>
      <c r="L39" s="36"/>
    </row>
    <row r="40" spans="3:12" x14ac:dyDescent="0.2">
      <c r="E40" s="7"/>
      <c r="H40" s="13"/>
      <c r="I40" s="89"/>
      <c r="J40" s="89"/>
      <c r="K40" s="89"/>
      <c r="L40" s="36"/>
    </row>
    <row r="41" spans="3:12" x14ac:dyDescent="0.2">
      <c r="C41" s="1" t="s">
        <v>283</v>
      </c>
      <c r="E41" s="22">
        <f t="shared" ref="E41:J41" si="2">SUM(E43:E46)</f>
        <v>1286</v>
      </c>
      <c r="F41" s="18">
        <f t="shared" si="2"/>
        <v>1765</v>
      </c>
      <c r="G41" s="18">
        <f t="shared" si="2"/>
        <v>1656</v>
      </c>
      <c r="H41" s="18">
        <f t="shared" si="2"/>
        <v>1071</v>
      </c>
      <c r="I41" s="90">
        <f t="shared" si="2"/>
        <v>1261</v>
      </c>
      <c r="J41" s="90">
        <f t="shared" si="2"/>
        <v>1215</v>
      </c>
      <c r="K41" s="90">
        <v>758</v>
      </c>
      <c r="L41" s="36"/>
    </row>
    <row r="42" spans="3:12" x14ac:dyDescent="0.2">
      <c r="E42" s="7"/>
      <c r="I42" s="36"/>
      <c r="J42" s="36"/>
      <c r="K42" s="36"/>
      <c r="L42" s="36"/>
    </row>
    <row r="43" spans="3:12" x14ac:dyDescent="0.2">
      <c r="D43" s="1" t="s">
        <v>284</v>
      </c>
      <c r="E43" s="12">
        <v>630</v>
      </c>
      <c r="F43" s="13">
        <v>823</v>
      </c>
      <c r="G43" s="13">
        <v>727</v>
      </c>
      <c r="H43" s="13">
        <v>475</v>
      </c>
      <c r="I43" s="89">
        <v>426</v>
      </c>
      <c r="J43" s="89">
        <v>489</v>
      </c>
      <c r="K43" s="89">
        <v>332</v>
      </c>
      <c r="L43" s="36"/>
    </row>
    <row r="44" spans="3:12" x14ac:dyDescent="0.2">
      <c r="D44" s="1" t="s">
        <v>285</v>
      </c>
      <c r="E44" s="12">
        <v>374</v>
      </c>
      <c r="F44" s="13">
        <v>559</v>
      </c>
      <c r="G44" s="13">
        <v>621</v>
      </c>
      <c r="H44" s="13">
        <v>409</v>
      </c>
      <c r="I44" s="89">
        <v>606</v>
      </c>
      <c r="J44" s="89">
        <v>554</v>
      </c>
      <c r="K44" s="89">
        <v>310</v>
      </c>
      <c r="L44" s="36"/>
    </row>
    <row r="45" spans="3:12" x14ac:dyDescent="0.2">
      <c r="D45" s="1" t="s">
        <v>286</v>
      </c>
      <c r="E45" s="12">
        <v>224</v>
      </c>
      <c r="F45" s="13">
        <v>250</v>
      </c>
      <c r="G45" s="13">
        <v>237</v>
      </c>
      <c r="H45" s="13">
        <v>108</v>
      </c>
      <c r="I45" s="89">
        <v>128</v>
      </c>
      <c r="J45" s="89">
        <v>86</v>
      </c>
      <c r="K45" s="89">
        <v>45</v>
      </c>
      <c r="L45" s="36"/>
    </row>
    <row r="46" spans="3:12" x14ac:dyDescent="0.2">
      <c r="D46" s="1" t="s">
        <v>287</v>
      </c>
      <c r="E46" s="12">
        <v>58</v>
      </c>
      <c r="F46" s="13">
        <v>133</v>
      </c>
      <c r="G46" s="13">
        <v>71</v>
      </c>
      <c r="H46" s="13">
        <v>79</v>
      </c>
      <c r="I46" s="89">
        <v>101</v>
      </c>
      <c r="J46" s="89">
        <v>86</v>
      </c>
      <c r="K46" s="89">
        <v>71</v>
      </c>
      <c r="L46" s="36"/>
    </row>
    <row r="47" spans="3:12" x14ac:dyDescent="0.2">
      <c r="E47" s="12"/>
      <c r="F47" s="13"/>
      <c r="G47" s="13"/>
      <c r="H47" s="13"/>
      <c r="I47" s="89"/>
      <c r="J47" s="89"/>
      <c r="K47" s="89"/>
      <c r="L47" s="36"/>
    </row>
    <row r="48" spans="3:12" x14ac:dyDescent="0.2">
      <c r="C48" s="1" t="s">
        <v>288</v>
      </c>
      <c r="E48" s="12">
        <v>603</v>
      </c>
      <c r="F48" s="13">
        <v>561</v>
      </c>
      <c r="G48" s="13">
        <v>577</v>
      </c>
      <c r="H48" s="13">
        <v>335</v>
      </c>
      <c r="I48" s="89">
        <v>554</v>
      </c>
      <c r="J48" s="89">
        <v>339</v>
      </c>
      <c r="K48" s="89">
        <v>228</v>
      </c>
      <c r="L48" s="36"/>
    </row>
    <row r="49" spans="2:12" x14ac:dyDescent="0.2">
      <c r="E49" s="12"/>
      <c r="F49" s="13"/>
      <c r="G49" s="13"/>
      <c r="H49" s="13"/>
      <c r="I49" s="89"/>
      <c r="J49" s="89"/>
      <c r="K49" s="89"/>
      <c r="L49" s="36"/>
    </row>
    <row r="50" spans="2:12" x14ac:dyDescent="0.2">
      <c r="C50" s="1" t="s">
        <v>289</v>
      </c>
      <c r="E50" s="12">
        <v>38</v>
      </c>
      <c r="F50" s="13">
        <v>61</v>
      </c>
      <c r="G50" s="13">
        <v>54</v>
      </c>
      <c r="H50" s="13">
        <v>53</v>
      </c>
      <c r="I50" s="89">
        <v>29</v>
      </c>
      <c r="J50" s="89">
        <v>29</v>
      </c>
      <c r="K50" s="89">
        <v>28</v>
      </c>
      <c r="L50" s="36"/>
    </row>
    <row r="51" spans="2:12" x14ac:dyDescent="0.2">
      <c r="C51" s="1" t="s">
        <v>290</v>
      </c>
      <c r="E51" s="12">
        <v>3124</v>
      </c>
      <c r="F51" s="13">
        <v>3318</v>
      </c>
      <c r="G51" s="13">
        <v>3235</v>
      </c>
      <c r="H51" s="13">
        <v>2957</v>
      </c>
      <c r="I51" s="89">
        <v>3071</v>
      </c>
      <c r="J51" s="89">
        <v>3092</v>
      </c>
      <c r="K51" s="89">
        <v>3243</v>
      </c>
      <c r="L51" s="36"/>
    </row>
    <row r="52" spans="2:12" x14ac:dyDescent="0.2">
      <c r="C52" s="1" t="s">
        <v>291</v>
      </c>
      <c r="E52" s="12">
        <v>10850</v>
      </c>
      <c r="F52" s="13">
        <v>12388</v>
      </c>
      <c r="G52" s="13">
        <v>12485</v>
      </c>
      <c r="H52" s="13">
        <v>12775</v>
      </c>
      <c r="I52" s="89">
        <v>12138</v>
      </c>
      <c r="J52" s="89">
        <v>13226</v>
      </c>
      <c r="K52" s="89">
        <v>13180</v>
      </c>
      <c r="L52" s="36"/>
    </row>
    <row r="53" spans="2:12" x14ac:dyDescent="0.2">
      <c r="E53" s="12"/>
      <c r="F53" s="13"/>
      <c r="G53" s="13"/>
      <c r="H53" s="13"/>
      <c r="I53" s="89"/>
      <c r="J53" s="89"/>
      <c r="K53" s="89"/>
      <c r="L53" s="36"/>
    </row>
    <row r="54" spans="2:12" x14ac:dyDescent="0.2">
      <c r="C54" s="1" t="s">
        <v>292</v>
      </c>
      <c r="E54" s="12">
        <v>1391</v>
      </c>
      <c r="F54" s="13">
        <v>1734</v>
      </c>
      <c r="G54" s="13">
        <v>1955</v>
      </c>
      <c r="H54" s="13">
        <v>1894</v>
      </c>
      <c r="I54" s="89">
        <v>1377</v>
      </c>
      <c r="J54" s="89">
        <v>1534</v>
      </c>
      <c r="K54" s="89">
        <v>1719</v>
      </c>
      <c r="L54" s="36"/>
    </row>
    <row r="55" spans="2:12" x14ac:dyDescent="0.2">
      <c r="C55" s="1" t="s">
        <v>293</v>
      </c>
      <c r="E55" s="12">
        <v>272</v>
      </c>
      <c r="F55" s="13">
        <v>356</v>
      </c>
      <c r="G55" s="13">
        <v>387</v>
      </c>
      <c r="H55" s="13">
        <v>382</v>
      </c>
      <c r="I55" s="89">
        <v>439</v>
      </c>
      <c r="J55" s="89">
        <v>366</v>
      </c>
      <c r="K55" s="89">
        <v>416</v>
      </c>
      <c r="L55" s="36"/>
    </row>
    <row r="56" spans="2:12" x14ac:dyDescent="0.2">
      <c r="C56" s="1" t="s">
        <v>294</v>
      </c>
      <c r="E56" s="12">
        <v>12319</v>
      </c>
      <c r="F56" s="13">
        <v>13960</v>
      </c>
      <c r="G56" s="13">
        <v>13759</v>
      </c>
      <c r="H56" s="13">
        <v>13113</v>
      </c>
      <c r="I56" s="89">
        <v>15174</v>
      </c>
      <c r="J56" s="89">
        <v>17143</v>
      </c>
      <c r="K56" s="89">
        <v>17703</v>
      </c>
      <c r="L56" s="36"/>
    </row>
    <row r="57" spans="2:12" x14ac:dyDescent="0.2">
      <c r="C57" s="1" t="s">
        <v>295</v>
      </c>
      <c r="E57" s="12">
        <v>232</v>
      </c>
      <c r="F57" s="13">
        <v>246</v>
      </c>
      <c r="G57" s="13">
        <v>285</v>
      </c>
      <c r="H57" s="13">
        <v>532</v>
      </c>
      <c r="I57" s="89">
        <v>259</v>
      </c>
      <c r="J57" s="89">
        <v>363</v>
      </c>
      <c r="K57" s="89">
        <v>512</v>
      </c>
      <c r="L57" s="36"/>
    </row>
    <row r="58" spans="2:12" x14ac:dyDescent="0.2">
      <c r="B58" s="8"/>
      <c r="C58" s="8"/>
      <c r="D58" s="8"/>
      <c r="E58" s="28"/>
      <c r="F58" s="29"/>
      <c r="G58" s="29"/>
      <c r="H58" s="29"/>
      <c r="I58" s="29"/>
      <c r="J58" s="29"/>
      <c r="K58" s="29"/>
    </row>
    <row r="59" spans="2:12" x14ac:dyDescent="0.2">
      <c r="E59" s="7"/>
      <c r="F59" s="13"/>
      <c r="G59" s="13"/>
      <c r="H59" s="13"/>
      <c r="I59" s="13"/>
      <c r="J59" s="13"/>
      <c r="K59" s="91"/>
    </row>
    <row r="60" spans="2:12" x14ac:dyDescent="0.2">
      <c r="C60" s="1" t="s">
        <v>296</v>
      </c>
      <c r="E60" s="7"/>
      <c r="F60" s="13"/>
      <c r="G60" s="13"/>
      <c r="H60" s="13"/>
      <c r="I60" s="89"/>
      <c r="J60" s="89"/>
      <c r="K60" s="89"/>
    </row>
    <row r="61" spans="2:12" x14ac:dyDescent="0.2">
      <c r="D61" s="1" t="s">
        <v>297</v>
      </c>
      <c r="E61" s="12">
        <v>29277</v>
      </c>
      <c r="F61" s="13">
        <v>32802</v>
      </c>
      <c r="G61" s="13">
        <v>30835</v>
      </c>
      <c r="H61" s="13">
        <v>29025</v>
      </c>
      <c r="I61" s="89">
        <v>29746</v>
      </c>
      <c r="J61" s="89">
        <v>31369</v>
      </c>
      <c r="K61" s="89">
        <v>30952</v>
      </c>
      <c r="L61" s="36"/>
    </row>
    <row r="62" spans="2:12" x14ac:dyDescent="0.2">
      <c r="D62" s="1" t="s">
        <v>298</v>
      </c>
      <c r="E62" s="12">
        <v>10292</v>
      </c>
      <c r="F62" s="13">
        <v>12316</v>
      </c>
      <c r="G62" s="13">
        <v>11982</v>
      </c>
      <c r="H62" s="13">
        <v>10419</v>
      </c>
      <c r="I62" s="89">
        <v>10663</v>
      </c>
      <c r="J62" s="89">
        <v>11296</v>
      </c>
      <c r="K62" s="89">
        <v>11368</v>
      </c>
      <c r="L62" s="36"/>
    </row>
    <row r="63" spans="2:12" x14ac:dyDescent="0.2">
      <c r="D63" s="1" t="s">
        <v>299</v>
      </c>
      <c r="E63" s="12">
        <v>4185</v>
      </c>
      <c r="F63" s="13">
        <v>4614</v>
      </c>
      <c r="G63" s="13">
        <v>4956</v>
      </c>
      <c r="H63" s="13">
        <v>4081</v>
      </c>
      <c r="I63" s="89">
        <v>3853</v>
      </c>
      <c r="J63" s="89">
        <v>4326</v>
      </c>
      <c r="K63" s="89">
        <v>3979</v>
      </c>
      <c r="L63" s="36"/>
    </row>
    <row r="64" spans="2:12" x14ac:dyDescent="0.2">
      <c r="E64" s="12"/>
      <c r="F64" s="13"/>
      <c r="G64" s="13"/>
      <c r="H64" s="13"/>
      <c r="I64" s="89"/>
      <c r="J64" s="89"/>
      <c r="K64" s="89"/>
      <c r="L64" s="36"/>
    </row>
    <row r="65" spans="1:12" x14ac:dyDescent="0.2">
      <c r="D65" s="1" t="s">
        <v>300</v>
      </c>
      <c r="E65" s="12">
        <v>471</v>
      </c>
      <c r="F65" s="13">
        <v>387</v>
      </c>
      <c r="G65" s="13">
        <v>531</v>
      </c>
      <c r="H65" s="13">
        <v>571</v>
      </c>
      <c r="I65" s="89">
        <v>785</v>
      </c>
      <c r="J65" s="89">
        <v>881</v>
      </c>
      <c r="K65" s="89">
        <v>686</v>
      </c>
      <c r="L65" s="36"/>
    </row>
    <row r="66" spans="1:12" x14ac:dyDescent="0.2">
      <c r="D66" s="1" t="s">
        <v>301</v>
      </c>
      <c r="E66" s="12">
        <v>672</v>
      </c>
      <c r="F66" s="13">
        <v>816</v>
      </c>
      <c r="G66" s="13">
        <v>758</v>
      </c>
      <c r="H66" s="13">
        <v>408</v>
      </c>
      <c r="I66" s="89">
        <v>497</v>
      </c>
      <c r="J66" s="89">
        <v>418</v>
      </c>
      <c r="K66" s="89">
        <v>511</v>
      </c>
      <c r="L66" s="36"/>
    </row>
    <row r="67" spans="1:12" x14ac:dyDescent="0.2">
      <c r="D67" s="1" t="s">
        <v>302</v>
      </c>
      <c r="E67" s="12">
        <v>38</v>
      </c>
      <c r="F67" s="13">
        <v>120</v>
      </c>
      <c r="G67" s="13">
        <v>91</v>
      </c>
      <c r="H67" s="13">
        <v>150</v>
      </c>
      <c r="I67" s="89">
        <v>154</v>
      </c>
      <c r="J67" s="89">
        <v>141</v>
      </c>
      <c r="K67" s="89">
        <v>134</v>
      </c>
      <c r="L67" s="36"/>
    </row>
    <row r="68" spans="1:12" ht="18" thickBot="1" x14ac:dyDescent="0.25">
      <c r="B68" s="4"/>
      <c r="C68" s="4"/>
      <c r="D68" s="4"/>
      <c r="E68" s="20"/>
      <c r="F68" s="4"/>
      <c r="G68" s="4"/>
      <c r="H68" s="4"/>
      <c r="I68" s="4"/>
      <c r="J68" s="4"/>
      <c r="K68" s="4"/>
    </row>
    <row r="69" spans="1:12" x14ac:dyDescent="0.2">
      <c r="E69" s="1" t="s">
        <v>303</v>
      </c>
    </row>
    <row r="70" spans="1:12" x14ac:dyDescent="0.2">
      <c r="A70" s="1"/>
    </row>
  </sheetData>
  <phoneticPr fontId="2"/>
  <pageMargins left="0.37" right="0.46" top="0.6" bottom="0.59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57</vt:i4>
      </vt:variant>
    </vt:vector>
  </HeadingPairs>
  <TitlesOfParts>
    <vt:vector size="84" baseType="lpstr">
      <vt:lpstr>C01A推移</vt:lpstr>
      <vt:lpstr>C01B推移</vt:lpstr>
      <vt:lpstr>C02年齢</vt:lpstr>
      <vt:lpstr>C03地位</vt:lpstr>
      <vt:lpstr>C04町村</vt:lpstr>
      <vt:lpstr>C05地位</vt:lpstr>
      <vt:lpstr>C06産業</vt:lpstr>
      <vt:lpstr>C07職安</vt:lpstr>
      <vt:lpstr>C08職安</vt:lpstr>
      <vt:lpstr>C09高齢</vt:lpstr>
      <vt:lpstr>C10高齢</vt:lpstr>
      <vt:lpstr>C11日雇</vt:lpstr>
      <vt:lpstr>C12日雇</vt:lpstr>
      <vt:lpstr>C13A養成</vt:lpstr>
      <vt:lpstr>C13B短期</vt:lpstr>
      <vt:lpstr>C14A労組</vt:lpstr>
      <vt:lpstr>C14B労組</vt:lpstr>
      <vt:lpstr>C15争議</vt:lpstr>
      <vt:lpstr>C16賃金</vt:lpstr>
      <vt:lpstr>C17賃金</vt:lpstr>
      <vt:lpstr>C18賃金</vt:lpstr>
      <vt:lpstr>C19日数</vt:lpstr>
      <vt:lpstr>C20時間</vt:lpstr>
      <vt:lpstr>C21雇用</vt:lpstr>
      <vt:lpstr>C22賃金</vt:lpstr>
      <vt:lpstr>C23初給</vt:lpstr>
      <vt:lpstr>C24初給</vt:lpstr>
      <vt:lpstr>'C01A推移'!\e</vt:lpstr>
      <vt:lpstr>'C01B推移'!\e</vt:lpstr>
      <vt:lpstr>'C06産業'!\e</vt:lpstr>
      <vt:lpstr>'C01A推移'!Print_Area</vt:lpstr>
      <vt:lpstr>'C01B推移'!Print_Area</vt:lpstr>
      <vt:lpstr>'C02年齢'!Print_Area</vt:lpstr>
      <vt:lpstr>'C03地位'!Print_Area</vt:lpstr>
      <vt:lpstr>'C04町村'!Print_Area</vt:lpstr>
      <vt:lpstr>'C05地位'!Print_Area</vt:lpstr>
      <vt:lpstr>'C06産業'!Print_Area</vt:lpstr>
      <vt:lpstr>'C07職安'!Print_Area</vt:lpstr>
      <vt:lpstr>'C08職安'!Print_Area</vt:lpstr>
      <vt:lpstr>'C09高齢'!Print_Area</vt:lpstr>
      <vt:lpstr>'C10高齢'!Print_Area</vt:lpstr>
      <vt:lpstr>'C11日雇'!Print_Area</vt:lpstr>
      <vt:lpstr>'C12日雇'!Print_Area</vt:lpstr>
      <vt:lpstr>'C13A養成'!Print_Area</vt:lpstr>
      <vt:lpstr>'C13B短期'!Print_Area</vt:lpstr>
      <vt:lpstr>'C14A労組'!Print_Area</vt:lpstr>
      <vt:lpstr>'C14B労組'!Print_Area</vt:lpstr>
      <vt:lpstr>'C15争議'!Print_Area</vt:lpstr>
      <vt:lpstr>'C16賃金'!Print_Area</vt:lpstr>
      <vt:lpstr>'C17賃金'!Print_Area</vt:lpstr>
      <vt:lpstr>'C18賃金'!Print_Area</vt:lpstr>
      <vt:lpstr>'C19日数'!Print_Area</vt:lpstr>
      <vt:lpstr>'C20時間'!Print_Area</vt:lpstr>
      <vt:lpstr>'C21雇用'!Print_Area</vt:lpstr>
      <vt:lpstr>'C22賃金'!Print_Area</vt:lpstr>
      <vt:lpstr>'C23初給'!Print_Area</vt:lpstr>
      <vt:lpstr>'C24初給'!Print_Area</vt:lpstr>
      <vt:lpstr>'C01A推移'!Print_Area_MI</vt:lpstr>
      <vt:lpstr>'C01B推移'!Print_Area_MI</vt:lpstr>
      <vt:lpstr>'C02年齢'!Print_Area_MI</vt:lpstr>
      <vt:lpstr>'C03地位'!Print_Area_MI</vt:lpstr>
      <vt:lpstr>'C04町村'!Print_Area_MI</vt:lpstr>
      <vt:lpstr>'C05地位'!Print_Area_MI</vt:lpstr>
      <vt:lpstr>'C06産業'!Print_Area_MI</vt:lpstr>
      <vt:lpstr>'C07職安'!Print_Area_MI</vt:lpstr>
      <vt:lpstr>'C08職安'!Print_Area_MI</vt:lpstr>
      <vt:lpstr>'C09高齢'!Print_Area_MI</vt:lpstr>
      <vt:lpstr>'C10高齢'!Print_Area_MI</vt:lpstr>
      <vt:lpstr>'C11日雇'!Print_Area_MI</vt:lpstr>
      <vt:lpstr>'C12日雇'!Print_Area_MI</vt:lpstr>
      <vt:lpstr>'C13A養成'!Print_Area_MI</vt:lpstr>
      <vt:lpstr>'C13B短期'!Print_Area_MI</vt:lpstr>
      <vt:lpstr>'C14A労組'!Print_Area_MI</vt:lpstr>
      <vt:lpstr>'C14B労組'!Print_Area_MI</vt:lpstr>
      <vt:lpstr>'C15争議'!Print_Area_MI</vt:lpstr>
      <vt:lpstr>'C16賃金'!Print_Area_MI</vt:lpstr>
      <vt:lpstr>'C17賃金'!Print_Area_MI</vt:lpstr>
      <vt:lpstr>'C18賃金'!Print_Area_MI</vt:lpstr>
      <vt:lpstr>'C19日数'!Print_Area_MI</vt:lpstr>
      <vt:lpstr>'C20時間'!Print_Area_MI</vt:lpstr>
      <vt:lpstr>'C21雇用'!Print_Area_MI</vt:lpstr>
      <vt:lpstr>'C22賃金'!Print_Area_MI</vt:lpstr>
      <vt:lpstr>'C23初給'!Print_Area_MI</vt:lpstr>
      <vt:lpstr>'C24初給'!Print_Area_MI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2018-06-21T00:48:50Z</dcterms:created>
  <dcterms:modified xsi:type="dcterms:W3CDTF">2018-06-21T00:53:11Z</dcterms:modified>
</cp:coreProperties>
</file>