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05" windowWidth="19395" windowHeight="7845" tabRatio="993"/>
  </bookViews>
  <sheets>
    <sheet name="C01A推移" sheetId="14" r:id="rId1"/>
    <sheet name="C01B推移" sheetId="15" r:id="rId2"/>
    <sheet name="C02年齢" sheetId="16" r:id="rId3"/>
    <sheet name="C03地位" sheetId="17" r:id="rId4"/>
    <sheet name="C04町村" sheetId="18" r:id="rId5"/>
    <sheet name="C05地位" sheetId="19" r:id="rId6"/>
    <sheet name="C06産業" sheetId="20" r:id="rId7"/>
    <sheet name="C07職安" sheetId="21" r:id="rId8"/>
    <sheet name="C08職安" sheetId="22" r:id="rId9"/>
    <sheet name="C09高齢" sheetId="23" r:id="rId10"/>
    <sheet name="C10高齢" sheetId="24" r:id="rId11"/>
    <sheet name="C11日雇" sheetId="25" r:id="rId12"/>
    <sheet name="C12日雇" sheetId="26" r:id="rId13"/>
    <sheet name="C13A養成" sheetId="27" r:id="rId14"/>
    <sheet name="C13B短期" sheetId="28" r:id="rId15"/>
    <sheet name="C14A労組" sheetId="29" r:id="rId16"/>
    <sheet name="C14B労組" sheetId="30" r:id="rId17"/>
    <sheet name="C15争議" sheetId="4" r:id="rId18"/>
    <sheet name="C16賃金" sheetId="5" r:id="rId19"/>
    <sheet name="C17賃金" sheetId="6" r:id="rId20"/>
    <sheet name="C18賃金" sheetId="7" r:id="rId21"/>
    <sheet name="C19日数" sheetId="8" r:id="rId22"/>
    <sheet name="C20時間" sheetId="9" r:id="rId23"/>
    <sheet name="C21雇用" sheetId="10" r:id="rId24"/>
    <sheet name="C22賃金" sheetId="11" r:id="rId25"/>
    <sheet name="C23初給" sheetId="12" r:id="rId26"/>
    <sheet name="C24初給" sheetId="13" r:id="rId27"/>
  </sheets>
  <definedNames>
    <definedName name="_Regression_Int" localSheetId="0" hidden="1">1</definedName>
    <definedName name="_Regression_Int" localSheetId="1" hidden="1">1</definedName>
    <definedName name="_Regression_Int" localSheetId="2" hidden="1">1</definedName>
    <definedName name="_Regression_Int" localSheetId="3" hidden="1">1</definedName>
    <definedName name="_Regression_Int" localSheetId="4" hidden="1">1</definedName>
    <definedName name="_Regression_Int" localSheetId="5" hidden="1">1</definedName>
    <definedName name="_Regression_Int" localSheetId="6" hidden="1">1</definedName>
    <definedName name="_Regression_Int" localSheetId="7" hidden="1">1</definedName>
    <definedName name="_Regression_Int" localSheetId="8" hidden="1">1</definedName>
    <definedName name="_Regression_Int" localSheetId="9" hidden="1">1</definedName>
    <definedName name="_Regression_Int" localSheetId="10" hidden="1">1</definedName>
    <definedName name="_Regression_Int" localSheetId="11" hidden="1">1</definedName>
    <definedName name="_Regression_Int" localSheetId="12" hidden="1">1</definedName>
    <definedName name="_Regression_Int" localSheetId="13" hidden="1">1</definedName>
    <definedName name="_Regression_Int" localSheetId="14" hidden="1">1</definedName>
    <definedName name="_Regression_Int" localSheetId="15" hidden="1">1</definedName>
    <definedName name="_Regression_Int" localSheetId="16" hidden="1">1</definedName>
    <definedName name="_Regression_Int" localSheetId="17" hidden="1">1</definedName>
    <definedName name="_Regression_Int" localSheetId="18" hidden="1">1</definedName>
    <definedName name="_Regression_Int" localSheetId="19" hidden="1">1</definedName>
    <definedName name="_Regression_Int" localSheetId="20" hidden="1">1</definedName>
    <definedName name="_Regression_Int" localSheetId="21" hidden="1">1</definedName>
    <definedName name="_Regression_Int" localSheetId="22" hidden="1">1</definedName>
    <definedName name="_Regression_Int" localSheetId="23" hidden="1">1</definedName>
    <definedName name="_Regression_Int" localSheetId="24" hidden="1">1</definedName>
    <definedName name="_Regression_Int" localSheetId="25" hidden="1">1</definedName>
    <definedName name="_Regression_Int" localSheetId="26" hidden="1">1</definedName>
    <definedName name="\e" localSheetId="1">'C01B推移'!$IO$8186</definedName>
    <definedName name="\e" localSheetId="2">#N/A</definedName>
    <definedName name="\e" localSheetId="3">#N/A</definedName>
    <definedName name="\e" localSheetId="4">#N/A</definedName>
    <definedName name="\e" localSheetId="5">#N/A</definedName>
    <definedName name="\e" localSheetId="6">'C06産業'!$N$405</definedName>
    <definedName name="\e">'C01A推移'!$IO$8188</definedName>
    <definedName name="_xlnm.Print_Area" localSheetId="0">'C01A推移'!$A$1:$K$30</definedName>
    <definedName name="_xlnm.Print_Area" localSheetId="1">'C01B推移'!$A$1:$K$47</definedName>
    <definedName name="_xlnm.Print_Area" localSheetId="2">'C02年齢'!$A$1:$L$70</definedName>
    <definedName name="_xlnm.Print_Area" localSheetId="3">'C03地位'!$A$1:$J$73</definedName>
    <definedName name="_xlnm.Print_Area" localSheetId="4">'C04町村'!$A$1:$K$73</definedName>
    <definedName name="_xlnm.Print_Area" localSheetId="5">'C05地位'!$A$1:$L$219</definedName>
    <definedName name="_xlnm.Print_Area" localSheetId="6">'C06産業'!$A$1:$K$148</definedName>
    <definedName name="_xlnm.Print_Area" localSheetId="7">'C07職安'!$A$1:$K$73</definedName>
    <definedName name="_xlnm.Print_Area" localSheetId="8">'C08職安'!$A$1:$K$70</definedName>
    <definedName name="_xlnm.Print_Area" localSheetId="9">'C09高齢'!$A$1:$Q$48</definedName>
    <definedName name="_xlnm.Print_Area" localSheetId="10">'C10高齢'!$A$1:$Q$72</definedName>
    <definedName name="_xlnm.Print_Area" localSheetId="11">'C11日雇'!$A$1:$I$71</definedName>
    <definedName name="_xlnm.Print_Area" localSheetId="12">'C12日雇'!$A$1:$I$71</definedName>
    <definedName name="_xlnm.Print_Area" localSheetId="13">'C13A養成'!$A$1:$N$70</definedName>
    <definedName name="_xlnm.Print_Area" localSheetId="14">'C13B短期'!$A$1:$N$74</definedName>
    <definedName name="_xlnm.Print_Area" localSheetId="15">'C14A労組'!$A$1:$L$72</definedName>
    <definedName name="_xlnm.Print_Area" localSheetId="16">'C14B労組'!$A$1:$L$73</definedName>
    <definedName name="_xlnm.Print_Area" localSheetId="17">'C15争議'!$A$1:$L$73</definedName>
    <definedName name="_xlnm.Print_Area" localSheetId="18">'C16賃金'!$A$1:$L$142</definedName>
    <definedName name="_xlnm.Print_Area" localSheetId="19">'C17賃金'!$A$2:$L$69</definedName>
    <definedName name="_xlnm.Print_Area" localSheetId="20">'C18賃金'!$A$1:$L$73</definedName>
    <definedName name="_xlnm.Print_Area" localSheetId="21">'C19日数'!$A$1:$L$73</definedName>
    <definedName name="_xlnm.Print_Area" localSheetId="22">'C20時間'!$A$1:$L$73</definedName>
    <definedName name="_xlnm.Print_Area" localSheetId="23">'C21雇用'!$A$1:$L$72</definedName>
    <definedName name="_xlnm.Print_Area" localSheetId="24">'C22賃金'!$A$1:$N$219</definedName>
    <definedName name="_xlnm.Print_Area" localSheetId="25">'C23初給'!$A$1:$J$34</definedName>
    <definedName name="_xlnm.Print_Area" localSheetId="26">'C24初給'!$A$1:$J$44</definedName>
    <definedName name="Print_Area_MI" localSheetId="0">'C01A推移'!$A$1:$K$30</definedName>
    <definedName name="Print_Area_MI" localSheetId="1">'C01B推移'!$A$1:$K$47</definedName>
    <definedName name="Print_Area_MI" localSheetId="2">'C02年齢'!$A$1:$L$70</definedName>
    <definedName name="Print_Area_MI" localSheetId="3">'C03地位'!$A$1:$J$73</definedName>
    <definedName name="Print_Area_MI" localSheetId="4">'C04町村'!$A$1:$K$73</definedName>
    <definedName name="Print_Area_MI" localSheetId="5">'C05地位'!$A$1:$L$219</definedName>
    <definedName name="Print_Area_MI" localSheetId="6">'C06産業'!$A$1:$K$148</definedName>
    <definedName name="Print_Area_MI" localSheetId="7">'C07職安'!$A$1:$K$73</definedName>
    <definedName name="Print_Area_MI" localSheetId="8">'C08職安'!$A$1:$K$70</definedName>
    <definedName name="Print_Area_MI" localSheetId="9">'C09高齢'!$A$1:$L$48</definedName>
    <definedName name="Print_Area_MI" localSheetId="10">'C10高齢'!$A$1:$L$31</definedName>
    <definedName name="Print_Area_MI" localSheetId="11">'C11日雇'!$A$1:$I$71</definedName>
    <definedName name="Print_Area_MI" localSheetId="12">'C12日雇'!$A$1:$I$71</definedName>
    <definedName name="Print_Area_MI" localSheetId="13">'C13A養成'!$A$1:$N$70</definedName>
    <definedName name="Print_Area_MI" localSheetId="14">'C13B短期'!$A$1:$N$74</definedName>
    <definedName name="Print_Area_MI" localSheetId="15">'C14A労組'!$A$1:$L$72</definedName>
    <definedName name="Print_Area_MI" localSheetId="16">'C14B労組'!$A$1:$L$73</definedName>
    <definedName name="Print_Area_MI" localSheetId="17">'C15争議'!$A$1:$L$73</definedName>
    <definedName name="Print_Area_MI" localSheetId="18">'C16賃金'!$A$1:$L$142</definedName>
    <definedName name="Print_Area_MI" localSheetId="19">'C17賃金'!$A$2:$L$69</definedName>
    <definedName name="Print_Area_MI" localSheetId="20">'C18賃金'!$A$1:$L$73</definedName>
    <definedName name="Print_Area_MI" localSheetId="21">'C19日数'!$A$1:$L$73</definedName>
    <definedName name="Print_Area_MI" localSheetId="22">'C20時間'!$A$1:$L$73</definedName>
    <definedName name="Print_Area_MI" localSheetId="23">'C21雇用'!$A$1:$L$72</definedName>
    <definedName name="Print_Area_MI" localSheetId="24">'C22賃金'!$A$1:$N$219</definedName>
    <definedName name="Print_Area_MI" localSheetId="25">'C23初給'!$A$1:$J$34</definedName>
    <definedName name="Print_Area_MI" localSheetId="26">'C24初給'!$A$1:$J$44</definedName>
  </definedNames>
  <calcPr calcId="145621"/>
</workbook>
</file>

<file path=xl/calcChain.xml><?xml version="1.0" encoding="utf-8"?>
<calcChain xmlns="http://schemas.openxmlformats.org/spreadsheetml/2006/main">
  <c r="D70" i="30" l="1"/>
  <c r="D69" i="30"/>
  <c r="D68" i="30"/>
  <c r="D67" i="30"/>
  <c r="L66" i="30"/>
  <c r="K66" i="30"/>
  <c r="J66" i="30"/>
  <c r="I66" i="30"/>
  <c r="H66" i="30"/>
  <c r="G66" i="30"/>
  <c r="F66" i="30"/>
  <c r="E66" i="30"/>
  <c r="D66" i="30"/>
  <c r="D63" i="30"/>
  <c r="D62" i="30"/>
  <c r="D61" i="30"/>
  <c r="L60" i="30"/>
  <c r="K60" i="30"/>
  <c r="J60" i="30"/>
  <c r="I60" i="30"/>
  <c r="G60" i="30"/>
  <c r="F60" i="30"/>
  <c r="D60" i="30" s="1"/>
  <c r="E60" i="30"/>
  <c r="D56" i="30"/>
  <c r="D55" i="30"/>
  <c r="E54" i="30"/>
  <c r="D54" i="30"/>
  <c r="D52" i="30"/>
  <c r="D49" i="30"/>
  <c r="L48" i="30"/>
  <c r="K48" i="30"/>
  <c r="K36" i="30" s="1"/>
  <c r="J48" i="30"/>
  <c r="J36" i="30" s="1"/>
  <c r="I48" i="30"/>
  <c r="I36" i="30" s="1"/>
  <c r="H48" i="30"/>
  <c r="H36" i="30" s="1"/>
  <c r="G48" i="30"/>
  <c r="G36" i="30" s="1"/>
  <c r="F48" i="30"/>
  <c r="F36" i="30" s="1"/>
  <c r="E48" i="30"/>
  <c r="E36" i="30" s="1"/>
  <c r="D36" i="30" s="1"/>
  <c r="D46" i="30"/>
  <c r="D45" i="30"/>
  <c r="D44" i="30"/>
  <c r="D43" i="30"/>
  <c r="L42" i="30"/>
  <c r="L36" i="30" s="1"/>
  <c r="K42" i="30"/>
  <c r="J42" i="30"/>
  <c r="I42" i="30"/>
  <c r="H42" i="30"/>
  <c r="G42" i="30"/>
  <c r="F42" i="30"/>
  <c r="E42" i="30"/>
  <c r="L40" i="30"/>
  <c r="K40" i="30"/>
  <c r="J40" i="30"/>
  <c r="I40" i="30"/>
  <c r="H40" i="30"/>
  <c r="G40" i="30"/>
  <c r="F40" i="30"/>
  <c r="D40" i="30" s="1"/>
  <c r="E40" i="30"/>
  <c r="L39" i="30"/>
  <c r="K39" i="30"/>
  <c r="J39" i="30"/>
  <c r="I39" i="30"/>
  <c r="H39" i="30"/>
  <c r="D39" i="30" s="1"/>
  <c r="G39" i="30"/>
  <c r="F39" i="30"/>
  <c r="E39" i="30"/>
  <c r="L38" i="30"/>
  <c r="K38" i="30"/>
  <c r="J38" i="30"/>
  <c r="I38" i="30"/>
  <c r="H38" i="30"/>
  <c r="G38" i="30"/>
  <c r="F38" i="30"/>
  <c r="E38" i="30"/>
  <c r="D38" i="30"/>
  <c r="L37" i="30"/>
  <c r="K37" i="30"/>
  <c r="J37" i="30"/>
  <c r="I37" i="30"/>
  <c r="H37" i="30"/>
  <c r="G37" i="30"/>
  <c r="F37" i="30"/>
  <c r="E37" i="30"/>
  <c r="D37" i="30"/>
  <c r="D34" i="30"/>
  <c r="D33" i="30"/>
  <c r="D32" i="30"/>
  <c r="D31" i="30"/>
  <c r="L30" i="30"/>
  <c r="K30" i="30"/>
  <c r="J30" i="30"/>
  <c r="I30" i="30"/>
  <c r="H30" i="30"/>
  <c r="G30" i="30"/>
  <c r="F30" i="30"/>
  <c r="E30" i="30"/>
  <c r="D30" i="30"/>
  <c r="D28" i="30"/>
  <c r="D27" i="30"/>
  <c r="D26" i="30"/>
  <c r="D25" i="30"/>
  <c r="L24" i="30"/>
  <c r="K24" i="30"/>
  <c r="J24" i="30"/>
  <c r="I24" i="30"/>
  <c r="H24" i="30"/>
  <c r="G24" i="30"/>
  <c r="F24" i="30"/>
  <c r="E24" i="30"/>
  <c r="D24" i="30"/>
  <c r="D22" i="30"/>
  <c r="D21" i="30"/>
  <c r="D20" i="30"/>
  <c r="D19" i="30"/>
  <c r="L18" i="30"/>
  <c r="K18" i="30"/>
  <c r="J18" i="30"/>
  <c r="I18" i="30"/>
  <c r="H18" i="30"/>
  <c r="D18" i="30" s="1"/>
  <c r="G18" i="30"/>
  <c r="F18" i="30"/>
  <c r="E18" i="30"/>
  <c r="D16" i="30"/>
  <c r="D15" i="30"/>
  <c r="D14" i="30"/>
  <c r="D13" i="30"/>
  <c r="L12" i="30"/>
  <c r="K12" i="30"/>
  <c r="J12" i="30"/>
  <c r="I12" i="30"/>
  <c r="H12" i="30"/>
  <c r="G12" i="30"/>
  <c r="F12" i="30"/>
  <c r="D12" i="30" s="1"/>
  <c r="E12" i="30"/>
  <c r="D69" i="29"/>
  <c r="D68" i="29"/>
  <c r="D67" i="29"/>
  <c r="D66" i="29"/>
  <c r="D64" i="29"/>
  <c r="D63" i="29"/>
  <c r="D62" i="29"/>
  <c r="D61" i="29"/>
  <c r="D59" i="29"/>
  <c r="D58" i="29"/>
  <c r="D57" i="29"/>
  <c r="D56" i="29"/>
  <c r="L54" i="29"/>
  <c r="K54" i="29"/>
  <c r="J54" i="29"/>
  <c r="I54" i="29"/>
  <c r="H54" i="29"/>
  <c r="G54" i="29"/>
  <c r="F54" i="29"/>
  <c r="E54" i="29"/>
  <c r="D54" i="29"/>
  <c r="D53" i="29"/>
  <c r="D52" i="29"/>
  <c r="D51" i="29"/>
  <c r="D49" i="29"/>
  <c r="D48" i="29"/>
  <c r="D47" i="29"/>
  <c r="D46" i="29"/>
  <c r="D45" i="29"/>
  <c r="D44" i="29"/>
  <c r="D38" i="29"/>
  <c r="D37" i="29"/>
  <c r="D36" i="29"/>
  <c r="D35" i="29"/>
  <c r="D33" i="29"/>
  <c r="D32" i="29"/>
  <c r="D31" i="29"/>
  <c r="D30" i="29"/>
  <c r="D28" i="29"/>
  <c r="D27" i="29"/>
  <c r="D26" i="29"/>
  <c r="D25" i="29"/>
  <c r="L23" i="29"/>
  <c r="K23" i="29"/>
  <c r="D23" i="29" s="1"/>
  <c r="J23" i="29"/>
  <c r="I23" i="29"/>
  <c r="H23" i="29"/>
  <c r="G23" i="29"/>
  <c r="F23" i="29"/>
  <c r="E23" i="29"/>
  <c r="D22" i="29"/>
  <c r="D21" i="29"/>
  <c r="D20" i="29"/>
  <c r="D18" i="29"/>
  <c r="D17" i="29"/>
  <c r="D16" i="29"/>
  <c r="D15" i="29"/>
  <c r="D14" i="29"/>
  <c r="D13" i="29"/>
  <c r="K71" i="28"/>
  <c r="J71" i="28"/>
  <c r="K70" i="28"/>
  <c r="J70" i="28" s="1"/>
  <c r="K69" i="28"/>
  <c r="J69" i="28" s="1"/>
  <c r="K68" i="28"/>
  <c r="J68" i="28" s="1"/>
  <c r="K66" i="28"/>
  <c r="J66" i="28"/>
  <c r="K65" i="28"/>
  <c r="J65" i="28" s="1"/>
  <c r="K64" i="28"/>
  <c r="J64" i="28"/>
  <c r="K63" i="28"/>
  <c r="J63" i="28"/>
  <c r="J61" i="28" s="1"/>
  <c r="N61" i="28"/>
  <c r="N27" i="28" s="1"/>
  <c r="M61" i="28"/>
  <c r="M27" i="28" s="1"/>
  <c r="L61" i="28"/>
  <c r="L27" i="28" s="1"/>
  <c r="K61" i="28"/>
  <c r="I61" i="28"/>
  <c r="H61" i="28"/>
  <c r="G61" i="28"/>
  <c r="K59" i="28"/>
  <c r="J59" i="28" s="1"/>
  <c r="K58" i="28"/>
  <c r="J58" i="28" s="1"/>
  <c r="K57" i="28"/>
  <c r="J57" i="28" s="1"/>
  <c r="K54" i="28"/>
  <c r="J54" i="28"/>
  <c r="K53" i="28"/>
  <c r="J53" i="28"/>
  <c r="K52" i="28"/>
  <c r="J52" i="28"/>
  <c r="K50" i="28"/>
  <c r="J50" i="28"/>
  <c r="K49" i="28"/>
  <c r="J49" i="28"/>
  <c r="K48" i="28"/>
  <c r="J48" i="28"/>
  <c r="K47" i="28"/>
  <c r="J47" i="28"/>
  <c r="K45" i="28"/>
  <c r="J45" i="28"/>
  <c r="K44" i="28"/>
  <c r="J44" i="28" s="1"/>
  <c r="K43" i="28"/>
  <c r="J43" i="28" s="1"/>
  <c r="K42" i="28"/>
  <c r="J42" i="28" s="1"/>
  <c r="K40" i="28"/>
  <c r="J40" i="28"/>
  <c r="K39" i="28"/>
  <c r="J39" i="28"/>
  <c r="J38" i="28"/>
  <c r="K37" i="28"/>
  <c r="J37" i="28"/>
  <c r="K35" i="28"/>
  <c r="J35" i="28"/>
  <c r="K34" i="28"/>
  <c r="J34" i="28"/>
  <c r="K33" i="28"/>
  <c r="J33" i="28" s="1"/>
  <c r="K32" i="28"/>
  <c r="J32" i="28" s="1"/>
  <c r="N30" i="28"/>
  <c r="M30" i="28"/>
  <c r="L30" i="28"/>
  <c r="I30" i="28"/>
  <c r="H30" i="28"/>
  <c r="G30" i="28"/>
  <c r="I27" i="28"/>
  <c r="H27" i="28"/>
  <c r="G27" i="28"/>
  <c r="K26" i="28"/>
  <c r="J26" i="28"/>
  <c r="K25" i="28"/>
  <c r="J25" i="28" s="1"/>
  <c r="K24" i="28"/>
  <c r="J24" i="28" s="1"/>
  <c r="K23" i="28"/>
  <c r="J23" i="28"/>
  <c r="K21" i="28"/>
  <c r="J21" i="28"/>
  <c r="K20" i="28"/>
  <c r="J20" i="28"/>
  <c r="K19" i="28"/>
  <c r="J19" i="28"/>
  <c r="K18" i="28"/>
  <c r="J18" i="28" s="1"/>
  <c r="K17" i="28"/>
  <c r="J17" i="28"/>
  <c r="K15" i="28"/>
  <c r="J15" i="28"/>
  <c r="N14" i="28"/>
  <c r="L14" i="28"/>
  <c r="K14" i="28"/>
  <c r="J14" i="28"/>
  <c r="I14" i="28"/>
  <c r="H14" i="28"/>
  <c r="J13" i="28"/>
  <c r="K67" i="27"/>
  <c r="J67" i="27" s="1"/>
  <c r="J64" i="27" s="1"/>
  <c r="J62" i="27" s="1"/>
  <c r="K66" i="27"/>
  <c r="J66" i="27"/>
  <c r="N64" i="27"/>
  <c r="M64" i="27"/>
  <c r="L64" i="27"/>
  <c r="K64" i="27"/>
  <c r="I64" i="27"/>
  <c r="H64" i="27"/>
  <c r="G64" i="27"/>
  <c r="N62" i="27"/>
  <c r="M62" i="27"/>
  <c r="L62" i="27"/>
  <c r="K62" i="27"/>
  <c r="I62" i="27"/>
  <c r="H62" i="27"/>
  <c r="G62" i="27"/>
  <c r="K59" i="27"/>
  <c r="K55" i="27" s="1"/>
  <c r="K53" i="27" s="1"/>
  <c r="J59" i="27"/>
  <c r="K58" i="27"/>
  <c r="J58" i="27" s="1"/>
  <c r="J55" i="27" s="1"/>
  <c r="J53" i="27" s="1"/>
  <c r="K57" i="27"/>
  <c r="J57" i="27"/>
  <c r="N55" i="27"/>
  <c r="M55" i="27"/>
  <c r="L55" i="27"/>
  <c r="I55" i="27"/>
  <c r="H55" i="27"/>
  <c r="G55" i="27"/>
  <c r="N53" i="27"/>
  <c r="M53" i="27"/>
  <c r="L53" i="27"/>
  <c r="I53" i="27"/>
  <c r="H53" i="27"/>
  <c r="G53" i="27"/>
  <c r="K50" i="27"/>
  <c r="K48" i="27" s="1"/>
  <c r="J50" i="27"/>
  <c r="J48" i="27" s="1"/>
  <c r="N48" i="27"/>
  <c r="M48" i="27"/>
  <c r="L48" i="27"/>
  <c r="I48" i="27"/>
  <c r="H48" i="27"/>
  <c r="G48" i="27"/>
  <c r="K46" i="27"/>
  <c r="J46" i="27"/>
  <c r="K45" i="27"/>
  <c r="J45" i="27"/>
  <c r="K44" i="27"/>
  <c r="J44" i="27"/>
  <c r="K42" i="27"/>
  <c r="J42" i="27"/>
  <c r="K41" i="27"/>
  <c r="J41" i="27" s="1"/>
  <c r="K40" i="27"/>
  <c r="K38" i="27" s="1"/>
  <c r="N38" i="27"/>
  <c r="N36" i="27" s="1"/>
  <c r="N33" i="27" s="1"/>
  <c r="M38" i="27"/>
  <c r="M36" i="27" s="1"/>
  <c r="M33" i="27" s="1"/>
  <c r="L38" i="27"/>
  <c r="I38" i="27"/>
  <c r="H38" i="27"/>
  <c r="G38" i="27"/>
  <c r="L36" i="27"/>
  <c r="I36" i="27"/>
  <c r="H36" i="27"/>
  <c r="G36" i="27"/>
  <c r="L33" i="27"/>
  <c r="I33" i="27"/>
  <c r="H33" i="27"/>
  <c r="G33" i="27"/>
  <c r="K32" i="27"/>
  <c r="J32" i="27" s="1"/>
  <c r="K31" i="27"/>
  <c r="J31" i="27"/>
  <c r="K30" i="27"/>
  <c r="J30" i="27"/>
  <c r="K29" i="27"/>
  <c r="J29" i="27"/>
  <c r="K27" i="27"/>
  <c r="J27" i="27"/>
  <c r="K26" i="27"/>
  <c r="J26" i="27"/>
  <c r="K25" i="27"/>
  <c r="J25" i="27"/>
  <c r="K24" i="27"/>
  <c r="J24" i="27"/>
  <c r="K23" i="27"/>
  <c r="J23" i="27" s="1"/>
  <c r="K21" i="27"/>
  <c r="J21" i="27" s="1"/>
  <c r="K20" i="27"/>
  <c r="J20" i="27"/>
  <c r="K19" i="27"/>
  <c r="J19" i="27" s="1"/>
  <c r="K18" i="27"/>
  <c r="J18" i="27"/>
  <c r="K17" i="27"/>
  <c r="J17" i="27"/>
  <c r="K15" i="27"/>
  <c r="J15" i="27"/>
  <c r="J14" i="27"/>
  <c r="I49" i="26"/>
  <c r="H49" i="26"/>
  <c r="G49" i="26"/>
  <c r="I48" i="26"/>
  <c r="H48" i="26"/>
  <c r="G48" i="26"/>
  <c r="I47" i="26"/>
  <c r="H47" i="26"/>
  <c r="G47" i="26"/>
  <c r="I46" i="26"/>
  <c r="H46" i="26"/>
  <c r="G46" i="26"/>
  <c r="I44" i="26"/>
  <c r="H44" i="26"/>
  <c r="G44" i="26"/>
  <c r="I43" i="26"/>
  <c r="H43" i="26"/>
  <c r="G43" i="26"/>
  <c r="I42" i="26"/>
  <c r="H42" i="26"/>
  <c r="G42" i="26"/>
  <c r="I41" i="26"/>
  <c r="H41" i="26"/>
  <c r="G41" i="26"/>
  <c r="I39" i="26"/>
  <c r="H39" i="26"/>
  <c r="G39" i="26"/>
  <c r="I38" i="26"/>
  <c r="H38" i="26"/>
  <c r="G38" i="26"/>
  <c r="I37" i="26"/>
  <c r="H37" i="26"/>
  <c r="G37" i="26"/>
  <c r="I36" i="26"/>
  <c r="H36" i="26"/>
  <c r="G36" i="26"/>
  <c r="I34" i="26"/>
  <c r="H34" i="26"/>
  <c r="G34" i="26"/>
  <c r="I33" i="26"/>
  <c r="H33" i="26"/>
  <c r="G33" i="26"/>
  <c r="I32" i="26"/>
  <c r="H32" i="26"/>
  <c r="G32" i="26"/>
  <c r="I31" i="26"/>
  <c r="H31" i="26"/>
  <c r="G31" i="26"/>
  <c r="I22" i="26"/>
  <c r="H22" i="26"/>
  <c r="G22" i="26"/>
  <c r="I21" i="26"/>
  <c r="H21" i="26"/>
  <c r="G21" i="26"/>
  <c r="I20" i="26"/>
  <c r="H20" i="26"/>
  <c r="G20" i="26"/>
  <c r="I19" i="26"/>
  <c r="H19" i="26"/>
  <c r="G19" i="26"/>
  <c r="I17" i="26"/>
  <c r="H17" i="26"/>
  <c r="G17" i="26"/>
  <c r="I16" i="26"/>
  <c r="H16" i="26"/>
  <c r="G16" i="26"/>
  <c r="I15" i="26"/>
  <c r="H15" i="26"/>
  <c r="G15" i="26"/>
  <c r="I14" i="26"/>
  <c r="H14" i="26"/>
  <c r="G14" i="26"/>
  <c r="K44" i="23"/>
  <c r="I44" i="23"/>
  <c r="C44" i="23"/>
  <c r="H44" i="23" s="1"/>
  <c r="K43" i="23"/>
  <c r="I43" i="23"/>
  <c r="C43" i="23"/>
  <c r="H43" i="23" s="1"/>
  <c r="K42" i="23"/>
  <c r="I42" i="23"/>
  <c r="C42" i="23"/>
  <c r="H42" i="23" s="1"/>
  <c r="K41" i="23"/>
  <c r="I41" i="23"/>
  <c r="C41" i="23"/>
  <c r="H41" i="23" s="1"/>
  <c r="K39" i="23"/>
  <c r="I39" i="23"/>
  <c r="C39" i="23"/>
  <c r="H39" i="23" s="1"/>
  <c r="K38" i="23"/>
  <c r="I38" i="23"/>
  <c r="C38" i="23"/>
  <c r="H38" i="23" s="1"/>
  <c r="K37" i="23"/>
  <c r="I37" i="23"/>
  <c r="C37" i="23"/>
  <c r="H37" i="23" s="1"/>
  <c r="K36" i="23"/>
  <c r="I36" i="23"/>
  <c r="C36" i="23"/>
  <c r="H36" i="23" s="1"/>
  <c r="K34" i="23"/>
  <c r="I34" i="23"/>
  <c r="C34" i="23"/>
  <c r="H34" i="23" s="1"/>
  <c r="K33" i="23"/>
  <c r="I33" i="23"/>
  <c r="C33" i="23"/>
  <c r="H33" i="23" s="1"/>
  <c r="K32" i="23"/>
  <c r="I32" i="23"/>
  <c r="C32" i="23"/>
  <c r="H32" i="23" s="1"/>
  <c r="K31" i="23"/>
  <c r="I31" i="23"/>
  <c r="C31" i="23"/>
  <c r="H31" i="23" s="1"/>
  <c r="H25" i="23"/>
  <c r="C25" i="23"/>
  <c r="H24" i="23"/>
  <c r="C24" i="23"/>
  <c r="H23" i="23"/>
  <c r="C23" i="23"/>
  <c r="H22" i="23"/>
  <c r="C22" i="23"/>
  <c r="H20" i="23"/>
  <c r="C20" i="23"/>
  <c r="H19" i="23"/>
  <c r="C19" i="23"/>
  <c r="H18" i="23"/>
  <c r="C18" i="23"/>
  <c r="H17" i="23"/>
  <c r="C17" i="23"/>
  <c r="H15" i="23"/>
  <c r="C15" i="23"/>
  <c r="H14" i="23"/>
  <c r="C14" i="23"/>
  <c r="H13" i="23"/>
  <c r="C13" i="23"/>
  <c r="H12" i="23"/>
  <c r="C12" i="23"/>
  <c r="K41" i="22"/>
  <c r="J41" i="22"/>
  <c r="I41" i="22"/>
  <c r="H41" i="22"/>
  <c r="G41" i="22"/>
  <c r="F41" i="22"/>
  <c r="E41" i="22"/>
  <c r="K18" i="22"/>
  <c r="J18" i="22"/>
  <c r="I18" i="22"/>
  <c r="H18" i="22"/>
  <c r="G18" i="22"/>
  <c r="F18" i="22"/>
  <c r="E18" i="22"/>
  <c r="K12" i="22"/>
  <c r="J12" i="22"/>
  <c r="I12" i="22"/>
  <c r="H12" i="22"/>
  <c r="G12" i="22"/>
  <c r="F12" i="22"/>
  <c r="E12" i="22"/>
  <c r="I70" i="21"/>
  <c r="H70" i="21"/>
  <c r="I69" i="21"/>
  <c r="H69" i="21"/>
  <c r="I68" i="21"/>
  <c r="H68" i="21"/>
  <c r="I67" i="21"/>
  <c r="H67" i="21"/>
  <c r="I66" i="21"/>
  <c r="H66" i="21"/>
  <c r="I65" i="21"/>
  <c r="H65" i="21"/>
  <c r="I63" i="21"/>
  <c r="H63" i="21"/>
  <c r="I62" i="21"/>
  <c r="H62" i="21"/>
  <c r="I61" i="21"/>
  <c r="H61" i="21"/>
  <c r="I60" i="21"/>
  <c r="H60" i="21"/>
  <c r="I59" i="21"/>
  <c r="H59" i="21"/>
  <c r="I58" i="21"/>
  <c r="H58" i="21"/>
  <c r="G56" i="21"/>
  <c r="F56" i="21"/>
  <c r="H56" i="21" s="1"/>
  <c r="C56" i="21"/>
  <c r="I55" i="21"/>
  <c r="H55" i="21"/>
  <c r="K54" i="21"/>
  <c r="J54" i="21"/>
  <c r="I54" i="21"/>
  <c r="H54" i="21"/>
  <c r="K52" i="21"/>
  <c r="J52" i="21"/>
  <c r="I52" i="21"/>
  <c r="H52" i="21"/>
  <c r="K51" i="21"/>
  <c r="J51" i="21"/>
  <c r="I51" i="21"/>
  <c r="H51" i="21"/>
  <c r="J50" i="21"/>
  <c r="I50" i="21"/>
  <c r="H50" i="21"/>
  <c r="J49" i="21"/>
  <c r="I49" i="21"/>
  <c r="H49" i="21"/>
  <c r="J47" i="21"/>
  <c r="I47" i="21"/>
  <c r="H47" i="21"/>
  <c r="J46" i="21"/>
  <c r="I46" i="21"/>
  <c r="H46" i="21"/>
  <c r="J45" i="21"/>
  <c r="I45" i="21"/>
  <c r="H45" i="21"/>
  <c r="J44" i="21"/>
  <c r="I44" i="21"/>
  <c r="H44" i="21"/>
  <c r="K39" i="21"/>
  <c r="E39" i="21"/>
  <c r="K38" i="21"/>
  <c r="E38" i="21"/>
  <c r="K37" i="21"/>
  <c r="E37" i="21"/>
  <c r="K36" i="21"/>
  <c r="E36" i="21"/>
  <c r="K35" i="21"/>
  <c r="E35" i="21"/>
  <c r="K34" i="21"/>
  <c r="E34" i="21"/>
  <c r="K32" i="21"/>
  <c r="E32" i="21"/>
  <c r="K31" i="21"/>
  <c r="E31" i="21"/>
  <c r="K30" i="21"/>
  <c r="E30" i="21"/>
  <c r="K29" i="21"/>
  <c r="E29" i="21"/>
  <c r="K28" i="21"/>
  <c r="E28" i="21"/>
  <c r="K27" i="21"/>
  <c r="E27" i="21"/>
  <c r="J25" i="21"/>
  <c r="K25" i="21" s="1"/>
  <c r="I25" i="21"/>
  <c r="F25" i="21"/>
  <c r="D25" i="21"/>
  <c r="C25" i="21"/>
  <c r="E25" i="21" s="1"/>
  <c r="K24" i="21"/>
  <c r="E24" i="21"/>
  <c r="K23" i="21"/>
  <c r="E23" i="21"/>
  <c r="K21" i="21"/>
  <c r="E21" i="21"/>
  <c r="K20" i="21"/>
  <c r="E20" i="21"/>
  <c r="K19" i="21"/>
  <c r="E19" i="21"/>
  <c r="K18" i="21"/>
  <c r="E18" i="21"/>
  <c r="K16" i="21"/>
  <c r="E16" i="21"/>
  <c r="K15" i="21"/>
  <c r="E15" i="21"/>
  <c r="K14" i="21"/>
  <c r="E14" i="21"/>
  <c r="K13" i="21"/>
  <c r="E13" i="21"/>
  <c r="K145" i="20"/>
  <c r="J145" i="20"/>
  <c r="I145" i="20"/>
  <c r="K144" i="20"/>
  <c r="J144" i="20"/>
  <c r="I144" i="20"/>
  <c r="K143" i="20"/>
  <c r="J143" i="20"/>
  <c r="I143" i="20"/>
  <c r="K142" i="20"/>
  <c r="J142" i="20"/>
  <c r="I142" i="20"/>
  <c r="K141" i="20"/>
  <c r="J141" i="20"/>
  <c r="I141" i="20"/>
  <c r="K140" i="20"/>
  <c r="J140" i="20"/>
  <c r="I140" i="20"/>
  <c r="K139" i="20"/>
  <c r="J139" i="20"/>
  <c r="I139" i="20"/>
  <c r="K137" i="20"/>
  <c r="J137" i="20"/>
  <c r="I137" i="20"/>
  <c r="K136" i="20"/>
  <c r="J136" i="20"/>
  <c r="I136" i="20"/>
  <c r="K135" i="20"/>
  <c r="J135" i="20"/>
  <c r="I135" i="20"/>
  <c r="K134" i="20"/>
  <c r="J134" i="20"/>
  <c r="I134" i="20"/>
  <c r="K133" i="20"/>
  <c r="J133" i="20"/>
  <c r="I133" i="20"/>
  <c r="K132" i="20"/>
  <c r="J132" i="20"/>
  <c r="I132" i="20"/>
  <c r="K131" i="20"/>
  <c r="J131" i="20"/>
  <c r="I131" i="20"/>
  <c r="K129" i="20"/>
  <c r="J129" i="20"/>
  <c r="I129" i="20"/>
  <c r="K128" i="20"/>
  <c r="J128" i="20"/>
  <c r="I128" i="20"/>
  <c r="K127" i="20"/>
  <c r="J127" i="20"/>
  <c r="I127" i="20"/>
  <c r="K126" i="20"/>
  <c r="J126" i="20"/>
  <c r="I126" i="20"/>
  <c r="K125" i="20"/>
  <c r="J125" i="20"/>
  <c r="I125" i="20"/>
  <c r="K124" i="20"/>
  <c r="J124" i="20"/>
  <c r="I124" i="20"/>
  <c r="K123" i="20"/>
  <c r="J123" i="20"/>
  <c r="I123" i="20"/>
  <c r="K122" i="20"/>
  <c r="J122" i="20"/>
  <c r="I122" i="20"/>
  <c r="K121" i="20"/>
  <c r="J121" i="20"/>
  <c r="I121" i="20"/>
  <c r="K120" i="20"/>
  <c r="J120" i="20"/>
  <c r="I120" i="20"/>
  <c r="K118" i="20"/>
  <c r="J118" i="20"/>
  <c r="I118" i="20"/>
  <c r="K117" i="20"/>
  <c r="J117" i="20"/>
  <c r="I117" i="20"/>
  <c r="K116" i="20"/>
  <c r="J116" i="20"/>
  <c r="I116" i="20"/>
  <c r="K115" i="20"/>
  <c r="J115" i="20"/>
  <c r="I115" i="20"/>
  <c r="K114" i="20"/>
  <c r="J114" i="20"/>
  <c r="I114" i="20"/>
  <c r="K112" i="20"/>
  <c r="J112" i="20"/>
  <c r="I112" i="20"/>
  <c r="K111" i="20"/>
  <c r="J111" i="20"/>
  <c r="I111" i="20"/>
  <c r="K110" i="20"/>
  <c r="J110" i="20"/>
  <c r="I110" i="20"/>
  <c r="K109" i="20"/>
  <c r="J109" i="20"/>
  <c r="I109" i="20"/>
  <c r="K108" i="20"/>
  <c r="J108" i="20"/>
  <c r="I108" i="20"/>
  <c r="K106" i="20"/>
  <c r="J106" i="20"/>
  <c r="I106" i="20"/>
  <c r="K105" i="20"/>
  <c r="J105" i="20"/>
  <c r="I105" i="20"/>
  <c r="K104" i="20"/>
  <c r="J104" i="20"/>
  <c r="I104" i="20"/>
  <c r="K103" i="20"/>
  <c r="J103" i="20"/>
  <c r="I103" i="20"/>
  <c r="K102" i="20"/>
  <c r="J102" i="20"/>
  <c r="I102" i="20"/>
  <c r="K101" i="20"/>
  <c r="J101" i="20"/>
  <c r="I101" i="20"/>
  <c r="K100" i="20"/>
  <c r="J100" i="20"/>
  <c r="I100" i="20"/>
  <c r="K99" i="20"/>
  <c r="J99" i="20"/>
  <c r="I99" i="20"/>
  <c r="K98" i="20"/>
  <c r="J98" i="20"/>
  <c r="I98" i="20"/>
  <c r="K96" i="20"/>
  <c r="J96" i="20"/>
  <c r="I96" i="20"/>
  <c r="K95" i="20"/>
  <c r="J95" i="20"/>
  <c r="I95" i="20"/>
  <c r="K94" i="20"/>
  <c r="J94" i="20"/>
  <c r="I94" i="20"/>
  <c r="K93" i="20"/>
  <c r="J93" i="20"/>
  <c r="I93" i="20"/>
  <c r="K92" i="20"/>
  <c r="J92" i="20"/>
  <c r="I92" i="20"/>
  <c r="K91" i="20"/>
  <c r="K88" i="20" s="1"/>
  <c r="J91" i="20"/>
  <c r="I91" i="20"/>
  <c r="K90" i="20"/>
  <c r="J90" i="20"/>
  <c r="J88" i="20" s="1"/>
  <c r="I90" i="20"/>
  <c r="I88" i="20" s="1"/>
  <c r="H88" i="20"/>
  <c r="G88" i="20"/>
  <c r="F88" i="20"/>
  <c r="E88" i="20"/>
  <c r="D88" i="20"/>
  <c r="C88" i="20"/>
  <c r="C71" i="20"/>
  <c r="C70" i="20"/>
  <c r="C69" i="20"/>
  <c r="C68" i="20"/>
  <c r="C67" i="20"/>
  <c r="C66" i="20"/>
  <c r="C65" i="20"/>
  <c r="C63" i="20"/>
  <c r="C62" i="20"/>
  <c r="C61" i="20"/>
  <c r="C60" i="20"/>
  <c r="C59" i="20"/>
  <c r="C58" i="20"/>
  <c r="C57" i="20"/>
  <c r="C55" i="20"/>
  <c r="C54" i="20"/>
  <c r="C53" i="20"/>
  <c r="C52" i="20"/>
  <c r="C51" i="20"/>
  <c r="C50" i="20"/>
  <c r="C49" i="20"/>
  <c r="C48" i="20"/>
  <c r="C47" i="20"/>
  <c r="C46" i="20"/>
  <c r="C44" i="20"/>
  <c r="C43" i="20"/>
  <c r="C42" i="20"/>
  <c r="C41" i="20"/>
  <c r="C40" i="20"/>
  <c r="C38" i="20"/>
  <c r="C37" i="20"/>
  <c r="C36" i="20"/>
  <c r="C35" i="20"/>
  <c r="C34" i="20"/>
  <c r="C32" i="20"/>
  <c r="C31" i="20"/>
  <c r="C30" i="20"/>
  <c r="C29" i="20"/>
  <c r="C28" i="20"/>
  <c r="C14" i="20" s="1"/>
  <c r="C27" i="20"/>
  <c r="C26" i="20"/>
  <c r="C25" i="20"/>
  <c r="C24" i="20"/>
  <c r="C22" i="20"/>
  <c r="C21" i="20"/>
  <c r="C20" i="20"/>
  <c r="C19" i="20"/>
  <c r="C18" i="20"/>
  <c r="C17" i="20"/>
  <c r="C16" i="20"/>
  <c r="K14" i="20"/>
  <c r="J14" i="20"/>
  <c r="I14" i="20"/>
  <c r="H14" i="20"/>
  <c r="G14" i="20"/>
  <c r="F14" i="20"/>
  <c r="E14" i="20"/>
  <c r="D14" i="20"/>
  <c r="H216" i="19"/>
  <c r="E216" i="19"/>
  <c r="H215" i="19"/>
  <c r="E215" i="19"/>
  <c r="H214" i="19"/>
  <c r="E214" i="19"/>
  <c r="H213" i="19"/>
  <c r="E213" i="19"/>
  <c r="H212" i="19"/>
  <c r="E212" i="19"/>
  <c r="H211" i="19"/>
  <c r="E211" i="19"/>
  <c r="H210" i="19"/>
  <c r="H64" i="19" s="1"/>
  <c r="E210" i="19"/>
  <c r="H208" i="19"/>
  <c r="E208" i="19"/>
  <c r="H207" i="19"/>
  <c r="E207" i="19"/>
  <c r="E61" i="19" s="1"/>
  <c r="H206" i="19"/>
  <c r="E206" i="19"/>
  <c r="H205" i="19"/>
  <c r="E205" i="19"/>
  <c r="H204" i="19"/>
  <c r="E204" i="19"/>
  <c r="H203" i="19"/>
  <c r="E203" i="19"/>
  <c r="E57" i="19" s="1"/>
  <c r="H202" i="19"/>
  <c r="E202" i="19"/>
  <c r="H200" i="19"/>
  <c r="E200" i="19"/>
  <c r="H199" i="19"/>
  <c r="H53" i="19" s="1"/>
  <c r="E199" i="19"/>
  <c r="H198" i="19"/>
  <c r="E198" i="19"/>
  <c r="H197" i="19"/>
  <c r="E197" i="19"/>
  <c r="H196" i="19"/>
  <c r="E196" i="19"/>
  <c r="H195" i="19"/>
  <c r="E195" i="19"/>
  <c r="H194" i="19"/>
  <c r="E194" i="19"/>
  <c r="H193" i="19"/>
  <c r="E193" i="19"/>
  <c r="H192" i="19"/>
  <c r="E192" i="19"/>
  <c r="H191" i="19"/>
  <c r="E191" i="19"/>
  <c r="H189" i="19"/>
  <c r="E189" i="19"/>
  <c r="H188" i="19"/>
  <c r="E188" i="19"/>
  <c r="H187" i="19"/>
  <c r="E187" i="19"/>
  <c r="H186" i="19"/>
  <c r="E186" i="19"/>
  <c r="H185" i="19"/>
  <c r="H39" i="19" s="1"/>
  <c r="E185" i="19"/>
  <c r="H183" i="19"/>
  <c r="E183" i="19"/>
  <c r="H182" i="19"/>
  <c r="E182" i="19"/>
  <c r="E36" i="19" s="1"/>
  <c r="H181" i="19"/>
  <c r="E181" i="19"/>
  <c r="H180" i="19"/>
  <c r="E180" i="19"/>
  <c r="H179" i="19"/>
  <c r="E179" i="19"/>
  <c r="H177" i="19"/>
  <c r="E177" i="19"/>
  <c r="E31" i="19" s="1"/>
  <c r="H176" i="19"/>
  <c r="E176" i="19"/>
  <c r="H175" i="19"/>
  <c r="E175" i="19"/>
  <c r="H174" i="19"/>
  <c r="H28" i="19" s="1"/>
  <c r="E174" i="19"/>
  <c r="H173" i="19"/>
  <c r="E173" i="19"/>
  <c r="H172" i="19"/>
  <c r="E172" i="19"/>
  <c r="H171" i="19"/>
  <c r="E171" i="19"/>
  <c r="H170" i="19"/>
  <c r="E170" i="19"/>
  <c r="H169" i="19"/>
  <c r="E169" i="19"/>
  <c r="H167" i="19"/>
  <c r="E167" i="19"/>
  <c r="E159" i="19" s="1"/>
  <c r="H166" i="19"/>
  <c r="E166" i="19"/>
  <c r="H165" i="19"/>
  <c r="E165" i="19"/>
  <c r="H164" i="19"/>
  <c r="E164" i="19"/>
  <c r="H163" i="19"/>
  <c r="E163" i="19"/>
  <c r="H162" i="19"/>
  <c r="E162" i="19"/>
  <c r="H161" i="19"/>
  <c r="H159" i="19" s="1"/>
  <c r="E161" i="19"/>
  <c r="L159" i="19"/>
  <c r="K159" i="19"/>
  <c r="J159" i="19"/>
  <c r="I159" i="19"/>
  <c r="G159" i="19"/>
  <c r="F159" i="19"/>
  <c r="D159" i="19"/>
  <c r="H143" i="19"/>
  <c r="H70" i="19" s="1"/>
  <c r="E143" i="19"/>
  <c r="H142" i="19"/>
  <c r="E142" i="19"/>
  <c r="H141" i="19"/>
  <c r="E141" i="19"/>
  <c r="E68" i="19" s="1"/>
  <c r="H140" i="19"/>
  <c r="E140" i="19"/>
  <c r="E67" i="19" s="1"/>
  <c r="H139" i="19"/>
  <c r="E139" i="19"/>
  <c r="H138" i="19"/>
  <c r="H65" i="19" s="1"/>
  <c r="E138" i="19"/>
  <c r="E65" i="19" s="1"/>
  <c r="H137" i="19"/>
  <c r="E137" i="19"/>
  <c r="H135" i="19"/>
  <c r="E135" i="19"/>
  <c r="E62" i="19" s="1"/>
  <c r="H134" i="19"/>
  <c r="H61" i="19" s="1"/>
  <c r="E134" i="19"/>
  <c r="H133" i="19"/>
  <c r="H60" i="19" s="1"/>
  <c r="E133" i="19"/>
  <c r="H132" i="19"/>
  <c r="H59" i="19" s="1"/>
  <c r="E132" i="19"/>
  <c r="E59" i="19" s="1"/>
  <c r="H131" i="19"/>
  <c r="H58" i="19" s="1"/>
  <c r="E131" i="19"/>
  <c r="H130" i="19"/>
  <c r="E130" i="19"/>
  <c r="H129" i="19"/>
  <c r="E129" i="19"/>
  <c r="H127" i="19"/>
  <c r="E127" i="19"/>
  <c r="H126" i="19"/>
  <c r="E126" i="19"/>
  <c r="E53" i="19" s="1"/>
  <c r="H125" i="19"/>
  <c r="E125" i="19"/>
  <c r="E52" i="19" s="1"/>
  <c r="H124" i="19"/>
  <c r="H51" i="19" s="1"/>
  <c r="E124" i="19"/>
  <c r="E51" i="19" s="1"/>
  <c r="H123" i="19"/>
  <c r="H50" i="19" s="1"/>
  <c r="E123" i="19"/>
  <c r="E50" i="19" s="1"/>
  <c r="H122" i="19"/>
  <c r="H49" i="19" s="1"/>
  <c r="E122" i="19"/>
  <c r="H121" i="19"/>
  <c r="H48" i="19" s="1"/>
  <c r="E121" i="19"/>
  <c r="E48" i="19" s="1"/>
  <c r="H120" i="19"/>
  <c r="H47" i="19" s="1"/>
  <c r="E120" i="19"/>
  <c r="E47" i="19" s="1"/>
  <c r="H119" i="19"/>
  <c r="H46" i="19" s="1"/>
  <c r="E119" i="19"/>
  <c r="H118" i="19"/>
  <c r="E118" i="19"/>
  <c r="H116" i="19"/>
  <c r="E116" i="19"/>
  <c r="E43" i="19" s="1"/>
  <c r="H115" i="19"/>
  <c r="E115" i="19"/>
  <c r="E42" i="19" s="1"/>
  <c r="H114" i="19"/>
  <c r="E114" i="19"/>
  <c r="H113" i="19"/>
  <c r="H40" i="19" s="1"/>
  <c r="E113" i="19"/>
  <c r="E40" i="19" s="1"/>
  <c r="H112" i="19"/>
  <c r="E112" i="19"/>
  <c r="H110" i="19"/>
  <c r="E110" i="19"/>
  <c r="E37" i="19" s="1"/>
  <c r="H109" i="19"/>
  <c r="H36" i="19" s="1"/>
  <c r="E109" i="19"/>
  <c r="H108" i="19"/>
  <c r="H35" i="19" s="1"/>
  <c r="E108" i="19"/>
  <c r="H107" i="19"/>
  <c r="H34" i="19" s="1"/>
  <c r="E107" i="19"/>
  <c r="E34" i="19" s="1"/>
  <c r="H106" i="19"/>
  <c r="H33" i="19" s="1"/>
  <c r="E106" i="19"/>
  <c r="H104" i="19"/>
  <c r="E104" i="19"/>
  <c r="H103" i="19"/>
  <c r="E103" i="19"/>
  <c r="H102" i="19"/>
  <c r="E102" i="19"/>
  <c r="H101" i="19"/>
  <c r="E101" i="19"/>
  <c r="E28" i="19" s="1"/>
  <c r="H100" i="19"/>
  <c r="E100" i="19"/>
  <c r="E27" i="19" s="1"/>
  <c r="H99" i="19"/>
  <c r="H26" i="19" s="1"/>
  <c r="E99" i="19"/>
  <c r="E26" i="19" s="1"/>
  <c r="H98" i="19"/>
  <c r="H25" i="19" s="1"/>
  <c r="E98" i="19"/>
  <c r="E25" i="19" s="1"/>
  <c r="H97" i="19"/>
  <c r="H24" i="19" s="1"/>
  <c r="E97" i="19"/>
  <c r="H96" i="19"/>
  <c r="H23" i="19" s="1"/>
  <c r="E96" i="19"/>
  <c r="E23" i="19" s="1"/>
  <c r="H94" i="19"/>
  <c r="H21" i="19" s="1"/>
  <c r="E94" i="19"/>
  <c r="E21" i="19" s="1"/>
  <c r="H93" i="19"/>
  <c r="H20" i="19" s="1"/>
  <c r="E93" i="19"/>
  <c r="H92" i="19"/>
  <c r="E92" i="19"/>
  <c r="H91" i="19"/>
  <c r="E91" i="19"/>
  <c r="E18" i="19" s="1"/>
  <c r="H90" i="19"/>
  <c r="E90" i="19"/>
  <c r="E17" i="19" s="1"/>
  <c r="H89" i="19"/>
  <c r="E89" i="19"/>
  <c r="H88" i="19"/>
  <c r="H15" i="19" s="1"/>
  <c r="E88" i="19"/>
  <c r="E15" i="19" s="1"/>
  <c r="L86" i="19"/>
  <c r="K86" i="19"/>
  <c r="J86" i="19"/>
  <c r="I86" i="19"/>
  <c r="G86" i="19"/>
  <c r="F86" i="19"/>
  <c r="D86" i="19"/>
  <c r="L70" i="19"/>
  <c r="J70" i="19"/>
  <c r="I70" i="19"/>
  <c r="G70" i="19"/>
  <c r="F70" i="19"/>
  <c r="E70" i="19"/>
  <c r="D70" i="19"/>
  <c r="L69" i="19"/>
  <c r="K69" i="19"/>
  <c r="J69" i="19"/>
  <c r="I69" i="19"/>
  <c r="H69" i="19"/>
  <c r="G69" i="19"/>
  <c r="F69" i="19"/>
  <c r="E69" i="19"/>
  <c r="D69" i="19"/>
  <c r="L68" i="19"/>
  <c r="K68" i="19"/>
  <c r="J68" i="19"/>
  <c r="I68" i="19"/>
  <c r="H68" i="19"/>
  <c r="G68" i="19"/>
  <c r="F68" i="19"/>
  <c r="D68" i="19"/>
  <c r="L67" i="19"/>
  <c r="K67" i="19"/>
  <c r="J67" i="19"/>
  <c r="I67" i="19"/>
  <c r="H67" i="19"/>
  <c r="G67" i="19"/>
  <c r="F67" i="19"/>
  <c r="D67" i="19"/>
  <c r="L66" i="19"/>
  <c r="K66" i="19"/>
  <c r="J66" i="19"/>
  <c r="I66" i="19"/>
  <c r="H66" i="19"/>
  <c r="G66" i="19"/>
  <c r="F66" i="19"/>
  <c r="E66" i="19"/>
  <c r="D66" i="19"/>
  <c r="L65" i="19"/>
  <c r="K65" i="19"/>
  <c r="J65" i="19"/>
  <c r="I65" i="19"/>
  <c r="G65" i="19"/>
  <c r="F65" i="19"/>
  <c r="D65" i="19"/>
  <c r="L64" i="19"/>
  <c r="K64" i="19"/>
  <c r="J64" i="19"/>
  <c r="I64" i="19"/>
  <c r="G64" i="19"/>
  <c r="F64" i="19"/>
  <c r="E64" i="19"/>
  <c r="D64" i="19"/>
  <c r="L62" i="19"/>
  <c r="K62" i="19"/>
  <c r="J62" i="19"/>
  <c r="I62" i="19"/>
  <c r="H62" i="19"/>
  <c r="G62" i="19"/>
  <c r="F62" i="19"/>
  <c r="D62" i="19"/>
  <c r="L61" i="19"/>
  <c r="K61" i="19"/>
  <c r="J61" i="19"/>
  <c r="I61" i="19"/>
  <c r="G61" i="19"/>
  <c r="F61" i="19"/>
  <c r="D61" i="19"/>
  <c r="L60" i="19"/>
  <c r="K60" i="19"/>
  <c r="J60" i="19"/>
  <c r="I60" i="19"/>
  <c r="G60" i="19"/>
  <c r="F60" i="19"/>
  <c r="E60" i="19"/>
  <c r="D60" i="19"/>
  <c r="L59" i="19"/>
  <c r="K59" i="19"/>
  <c r="J59" i="19"/>
  <c r="I59" i="19"/>
  <c r="G59" i="19"/>
  <c r="F59" i="19"/>
  <c r="D59" i="19"/>
  <c r="L58" i="19"/>
  <c r="K58" i="19"/>
  <c r="J58" i="19"/>
  <c r="I58" i="19"/>
  <c r="G58" i="19"/>
  <c r="F58" i="19"/>
  <c r="E58" i="19"/>
  <c r="D58" i="19"/>
  <c r="L57" i="19"/>
  <c r="K57" i="19"/>
  <c r="J57" i="19"/>
  <c r="I57" i="19"/>
  <c r="H57" i="19"/>
  <c r="G57" i="19"/>
  <c r="F57" i="19"/>
  <c r="D57" i="19"/>
  <c r="L56" i="19"/>
  <c r="K56" i="19"/>
  <c r="J56" i="19"/>
  <c r="I56" i="19"/>
  <c r="H56" i="19"/>
  <c r="G56" i="19"/>
  <c r="F56" i="19"/>
  <c r="E56" i="19"/>
  <c r="D56" i="19"/>
  <c r="L54" i="19"/>
  <c r="K54" i="19"/>
  <c r="J54" i="19"/>
  <c r="I54" i="19"/>
  <c r="H54" i="19"/>
  <c r="G54" i="19"/>
  <c r="F54" i="19"/>
  <c r="E54" i="19"/>
  <c r="D54" i="19"/>
  <c r="L53" i="19"/>
  <c r="K53" i="19"/>
  <c r="J53" i="19"/>
  <c r="I53" i="19"/>
  <c r="G53" i="19"/>
  <c r="F53" i="19"/>
  <c r="D53" i="19"/>
  <c r="L52" i="19"/>
  <c r="K52" i="19"/>
  <c r="J52" i="19"/>
  <c r="I52" i="19"/>
  <c r="H52" i="19"/>
  <c r="G52" i="19"/>
  <c r="F52" i="19"/>
  <c r="D52" i="19"/>
  <c r="L51" i="19"/>
  <c r="K51" i="19"/>
  <c r="J51" i="19"/>
  <c r="I51" i="19"/>
  <c r="G51" i="19"/>
  <c r="F51" i="19"/>
  <c r="D51" i="19"/>
  <c r="L50" i="19"/>
  <c r="K50" i="19"/>
  <c r="J50" i="19"/>
  <c r="I50" i="19"/>
  <c r="G50" i="19"/>
  <c r="F50" i="19"/>
  <c r="D50" i="19"/>
  <c r="L49" i="19"/>
  <c r="K49" i="19"/>
  <c r="J49" i="19"/>
  <c r="I49" i="19"/>
  <c r="G49" i="19"/>
  <c r="F49" i="19"/>
  <c r="E49" i="19"/>
  <c r="D49" i="19"/>
  <c r="L48" i="19"/>
  <c r="K48" i="19"/>
  <c r="J48" i="19"/>
  <c r="I48" i="19"/>
  <c r="G48" i="19"/>
  <c r="F48" i="19"/>
  <c r="D48" i="19"/>
  <c r="L47" i="19"/>
  <c r="K47" i="19"/>
  <c r="J47" i="19"/>
  <c r="I47" i="19"/>
  <c r="G47" i="19"/>
  <c r="F47" i="19"/>
  <c r="D47" i="19"/>
  <c r="L46" i="19"/>
  <c r="K46" i="19"/>
  <c r="J46" i="19"/>
  <c r="I46" i="19"/>
  <c r="G46" i="19"/>
  <c r="F46" i="19"/>
  <c r="E46" i="19"/>
  <c r="D46" i="19"/>
  <c r="L45" i="19"/>
  <c r="K45" i="19"/>
  <c r="J45" i="19"/>
  <c r="I45" i="19"/>
  <c r="H45" i="19"/>
  <c r="G45" i="19"/>
  <c r="F45" i="19"/>
  <c r="E45" i="19"/>
  <c r="D45" i="19"/>
  <c r="L43" i="19"/>
  <c r="K43" i="19"/>
  <c r="J43" i="19"/>
  <c r="I43" i="19"/>
  <c r="H43" i="19"/>
  <c r="G43" i="19"/>
  <c r="F43" i="19"/>
  <c r="D43" i="19"/>
  <c r="L42" i="19"/>
  <c r="K42" i="19"/>
  <c r="J42" i="19"/>
  <c r="I42" i="19"/>
  <c r="H42" i="19"/>
  <c r="G42" i="19"/>
  <c r="F42" i="19"/>
  <c r="D42" i="19"/>
  <c r="L41" i="19"/>
  <c r="K41" i="19"/>
  <c r="J41" i="19"/>
  <c r="I41" i="19"/>
  <c r="H41" i="19"/>
  <c r="G41" i="19"/>
  <c r="F41" i="19"/>
  <c r="E41" i="19"/>
  <c r="D41" i="19"/>
  <c r="L40" i="19"/>
  <c r="K40" i="19"/>
  <c r="J40" i="19"/>
  <c r="I40" i="19"/>
  <c r="G40" i="19"/>
  <c r="F40" i="19"/>
  <c r="D40" i="19"/>
  <c r="L39" i="19"/>
  <c r="K39" i="19"/>
  <c r="J39" i="19"/>
  <c r="I39" i="19"/>
  <c r="G39" i="19"/>
  <c r="F39" i="19"/>
  <c r="E39" i="19"/>
  <c r="D39" i="19"/>
  <c r="L37" i="19"/>
  <c r="K37" i="19"/>
  <c r="J37" i="19"/>
  <c r="I37" i="19"/>
  <c r="H37" i="19"/>
  <c r="G37" i="19"/>
  <c r="F37" i="19"/>
  <c r="D37" i="19"/>
  <c r="L36" i="19"/>
  <c r="K36" i="19"/>
  <c r="J36" i="19"/>
  <c r="I36" i="19"/>
  <c r="G36" i="19"/>
  <c r="F36" i="19"/>
  <c r="D36" i="19"/>
  <c r="L35" i="19"/>
  <c r="K35" i="19"/>
  <c r="J35" i="19"/>
  <c r="I35" i="19"/>
  <c r="G35" i="19"/>
  <c r="F35" i="19"/>
  <c r="E35" i="19"/>
  <c r="D35" i="19"/>
  <c r="L34" i="19"/>
  <c r="K34" i="19"/>
  <c r="J34" i="19"/>
  <c r="I34" i="19"/>
  <c r="G34" i="19"/>
  <c r="F34" i="19"/>
  <c r="D34" i="19"/>
  <c r="L33" i="19"/>
  <c r="K33" i="19"/>
  <c r="J33" i="19"/>
  <c r="I33" i="19"/>
  <c r="G33" i="19"/>
  <c r="F33" i="19"/>
  <c r="E33" i="19"/>
  <c r="D33" i="19"/>
  <c r="L31" i="19"/>
  <c r="K31" i="19"/>
  <c r="J31" i="19"/>
  <c r="I31" i="19"/>
  <c r="H31" i="19"/>
  <c r="G31" i="19"/>
  <c r="F31" i="19"/>
  <c r="D31" i="19"/>
  <c r="L30" i="19"/>
  <c r="K30" i="19"/>
  <c r="J30" i="19"/>
  <c r="I30" i="19"/>
  <c r="H30" i="19"/>
  <c r="G30" i="19"/>
  <c r="F30" i="19"/>
  <c r="E30" i="19"/>
  <c r="D30" i="19"/>
  <c r="L29" i="19"/>
  <c r="K29" i="19"/>
  <c r="J29" i="19"/>
  <c r="I29" i="19"/>
  <c r="H29" i="19"/>
  <c r="G29" i="19"/>
  <c r="F29" i="19"/>
  <c r="E29" i="19"/>
  <c r="D29" i="19"/>
  <c r="L28" i="19"/>
  <c r="K28" i="19"/>
  <c r="J28" i="19"/>
  <c r="I28" i="19"/>
  <c r="G28" i="19"/>
  <c r="F28" i="19"/>
  <c r="D28" i="19"/>
  <c r="L27" i="19"/>
  <c r="K27" i="19"/>
  <c r="J27" i="19"/>
  <c r="I27" i="19"/>
  <c r="H27" i="19"/>
  <c r="G27" i="19"/>
  <c r="F27" i="19"/>
  <c r="D27" i="19"/>
  <c r="L26" i="19"/>
  <c r="K26" i="19"/>
  <c r="J26" i="19"/>
  <c r="I26" i="19"/>
  <c r="G26" i="19"/>
  <c r="F26" i="19"/>
  <c r="D26" i="19"/>
  <c r="L25" i="19"/>
  <c r="K25" i="19"/>
  <c r="J25" i="19"/>
  <c r="I25" i="19"/>
  <c r="G25" i="19"/>
  <c r="F25" i="19"/>
  <c r="D25" i="19"/>
  <c r="L24" i="19"/>
  <c r="K24" i="19"/>
  <c r="J24" i="19"/>
  <c r="I24" i="19"/>
  <c r="G24" i="19"/>
  <c r="F24" i="19"/>
  <c r="E24" i="19"/>
  <c r="D24" i="19"/>
  <c r="L23" i="19"/>
  <c r="K23" i="19"/>
  <c r="J23" i="19"/>
  <c r="I23" i="19"/>
  <c r="G23" i="19"/>
  <c r="F23" i="19"/>
  <c r="D23" i="19"/>
  <c r="L21" i="19"/>
  <c r="K21" i="19"/>
  <c r="J21" i="19"/>
  <c r="I21" i="19"/>
  <c r="G21" i="19"/>
  <c r="F21" i="19"/>
  <c r="D21" i="19"/>
  <c r="L20" i="19"/>
  <c r="K20" i="19"/>
  <c r="J20" i="19"/>
  <c r="I20" i="19"/>
  <c r="G20" i="19"/>
  <c r="F20" i="19"/>
  <c r="E20" i="19"/>
  <c r="D20" i="19"/>
  <c r="L19" i="19"/>
  <c r="K19" i="19"/>
  <c r="J19" i="19"/>
  <c r="I19" i="19"/>
  <c r="H19" i="19"/>
  <c r="G19" i="19"/>
  <c r="F19" i="19"/>
  <c r="E19" i="19"/>
  <c r="D19" i="19"/>
  <c r="L18" i="19"/>
  <c r="K18" i="19"/>
  <c r="J18" i="19"/>
  <c r="I18" i="19"/>
  <c r="H18" i="19"/>
  <c r="G18" i="19"/>
  <c r="G13" i="19" s="1"/>
  <c r="F18" i="19"/>
  <c r="F13" i="19" s="1"/>
  <c r="D18" i="19"/>
  <c r="L17" i="19"/>
  <c r="K17" i="19"/>
  <c r="J17" i="19"/>
  <c r="I17" i="19"/>
  <c r="H17" i="19"/>
  <c r="G17" i="19"/>
  <c r="F17" i="19"/>
  <c r="D17" i="19"/>
  <c r="L16" i="19"/>
  <c r="K16" i="19"/>
  <c r="J16" i="19"/>
  <c r="J13" i="19" s="1"/>
  <c r="I16" i="19"/>
  <c r="I13" i="19" s="1"/>
  <c r="H16" i="19"/>
  <c r="G16" i="19"/>
  <c r="F16" i="19"/>
  <c r="E16" i="19"/>
  <c r="D16" i="19"/>
  <c r="D13" i="19" s="1"/>
  <c r="L15" i="19"/>
  <c r="L13" i="19" s="1"/>
  <c r="K15" i="19"/>
  <c r="K13" i="19" s="1"/>
  <c r="J15" i="19"/>
  <c r="I15" i="19"/>
  <c r="G15" i="19"/>
  <c r="F15" i="19"/>
  <c r="D15" i="19"/>
  <c r="I70" i="18"/>
  <c r="F70" i="18"/>
  <c r="C70" i="18"/>
  <c r="I69" i="18"/>
  <c r="F69" i="18"/>
  <c r="C69" i="18"/>
  <c r="I68" i="18"/>
  <c r="F68" i="18"/>
  <c r="C68" i="18"/>
  <c r="I67" i="18"/>
  <c r="F67" i="18"/>
  <c r="C67" i="18"/>
  <c r="I66" i="18"/>
  <c r="F66" i="18"/>
  <c r="C66" i="18"/>
  <c r="I65" i="18"/>
  <c r="F65" i="18"/>
  <c r="C65" i="18"/>
  <c r="I64" i="18"/>
  <c r="F64" i="18"/>
  <c r="C64" i="18"/>
  <c r="I62" i="18"/>
  <c r="F62" i="18"/>
  <c r="C62" i="18"/>
  <c r="I61" i="18"/>
  <c r="F61" i="18"/>
  <c r="C61" i="18"/>
  <c r="I60" i="18"/>
  <c r="F60" i="18"/>
  <c r="C60" i="18"/>
  <c r="I59" i="18"/>
  <c r="F59" i="18"/>
  <c r="C59" i="18"/>
  <c r="I58" i="18"/>
  <c r="F58" i="18"/>
  <c r="C58" i="18"/>
  <c r="I57" i="18"/>
  <c r="F57" i="18"/>
  <c r="C57" i="18"/>
  <c r="I56" i="18"/>
  <c r="F56" i="18"/>
  <c r="C56" i="18"/>
  <c r="I54" i="18"/>
  <c r="F54" i="18"/>
  <c r="C54" i="18"/>
  <c r="I53" i="18"/>
  <c r="F53" i="18"/>
  <c r="C53" i="18"/>
  <c r="I52" i="18"/>
  <c r="F52" i="18"/>
  <c r="C52" i="18"/>
  <c r="I51" i="18"/>
  <c r="F51" i="18"/>
  <c r="C51" i="18"/>
  <c r="I50" i="18"/>
  <c r="F50" i="18"/>
  <c r="C50" i="18"/>
  <c r="I49" i="18"/>
  <c r="F49" i="18"/>
  <c r="C49" i="18"/>
  <c r="I48" i="18"/>
  <c r="F48" i="18"/>
  <c r="C48" i="18"/>
  <c r="I47" i="18"/>
  <c r="F47" i="18"/>
  <c r="C47" i="18"/>
  <c r="I46" i="18"/>
  <c r="F46" i="18"/>
  <c r="C46" i="18"/>
  <c r="I45" i="18"/>
  <c r="F45" i="18"/>
  <c r="C45" i="18"/>
  <c r="I43" i="18"/>
  <c r="F43" i="18"/>
  <c r="C43" i="18"/>
  <c r="I42" i="18"/>
  <c r="F42" i="18"/>
  <c r="C42" i="18"/>
  <c r="I41" i="18"/>
  <c r="F41" i="18"/>
  <c r="C41" i="18"/>
  <c r="I40" i="18"/>
  <c r="F40" i="18"/>
  <c r="C40" i="18"/>
  <c r="I39" i="18"/>
  <c r="F39" i="18"/>
  <c r="C39" i="18"/>
  <c r="I37" i="18"/>
  <c r="I12" i="18" s="1"/>
  <c r="F37" i="18"/>
  <c r="C37" i="18"/>
  <c r="I36" i="18"/>
  <c r="F36" i="18"/>
  <c r="C36" i="18"/>
  <c r="I35" i="18"/>
  <c r="F35" i="18"/>
  <c r="C35" i="18"/>
  <c r="I34" i="18"/>
  <c r="F34" i="18"/>
  <c r="C34" i="18"/>
  <c r="I33" i="18"/>
  <c r="F33" i="18"/>
  <c r="C33" i="18"/>
  <c r="I31" i="18"/>
  <c r="F31" i="18"/>
  <c r="C31" i="18"/>
  <c r="I30" i="18"/>
  <c r="F30" i="18"/>
  <c r="C30" i="18"/>
  <c r="I29" i="18"/>
  <c r="F29" i="18"/>
  <c r="C29" i="18"/>
  <c r="I28" i="18"/>
  <c r="F28" i="18"/>
  <c r="C28" i="18"/>
  <c r="I27" i="18"/>
  <c r="F27" i="18"/>
  <c r="C27" i="18"/>
  <c r="I26" i="18"/>
  <c r="F26" i="18"/>
  <c r="C26" i="18"/>
  <c r="I24" i="18"/>
  <c r="F24" i="18"/>
  <c r="C24" i="18"/>
  <c r="I23" i="18"/>
  <c r="F23" i="18"/>
  <c r="C23" i="18"/>
  <c r="I22" i="18"/>
  <c r="F22" i="18"/>
  <c r="C22" i="18"/>
  <c r="I20" i="18"/>
  <c r="F20" i="18"/>
  <c r="C20" i="18"/>
  <c r="I19" i="18"/>
  <c r="F19" i="18"/>
  <c r="C19" i="18"/>
  <c r="I18" i="18"/>
  <c r="F18" i="18"/>
  <c r="C18" i="18"/>
  <c r="I17" i="18"/>
  <c r="F17" i="18"/>
  <c r="C17" i="18"/>
  <c r="I16" i="18"/>
  <c r="F16" i="18"/>
  <c r="C16" i="18"/>
  <c r="I15" i="18"/>
  <c r="F15" i="18"/>
  <c r="C15" i="18"/>
  <c r="I14" i="18"/>
  <c r="F14" i="18"/>
  <c r="F12" i="18" s="1"/>
  <c r="C14" i="18"/>
  <c r="C12" i="18" s="1"/>
  <c r="K12" i="18"/>
  <c r="J12" i="18"/>
  <c r="H12" i="18"/>
  <c r="G12" i="18"/>
  <c r="E12" i="18"/>
  <c r="D12" i="18"/>
  <c r="J52" i="17"/>
  <c r="I52" i="17"/>
  <c r="H52" i="17"/>
  <c r="G52" i="17"/>
  <c r="F52" i="17"/>
  <c r="E52" i="17"/>
  <c r="D52" i="17"/>
  <c r="J32" i="17"/>
  <c r="I32" i="17"/>
  <c r="H32" i="17"/>
  <c r="G32" i="17"/>
  <c r="F32" i="17"/>
  <c r="E32" i="17"/>
  <c r="D32" i="17"/>
  <c r="I30" i="17"/>
  <c r="H30" i="17"/>
  <c r="G30" i="17"/>
  <c r="F30" i="17"/>
  <c r="E30" i="17"/>
  <c r="D30" i="17"/>
  <c r="E29" i="17"/>
  <c r="D29" i="17"/>
  <c r="J28" i="17"/>
  <c r="I28" i="17"/>
  <c r="H28" i="17"/>
  <c r="G28" i="17"/>
  <c r="F28" i="17"/>
  <c r="E28" i="17"/>
  <c r="D28" i="17"/>
  <c r="I27" i="17"/>
  <c r="H27" i="17"/>
  <c r="G27" i="17"/>
  <c r="F27" i="17"/>
  <c r="E27" i="17"/>
  <c r="D27" i="17"/>
  <c r="I25" i="17"/>
  <c r="H25" i="17"/>
  <c r="G25" i="17"/>
  <c r="F25" i="17"/>
  <c r="E25" i="17"/>
  <c r="D25" i="17"/>
  <c r="I24" i="17"/>
  <c r="H24" i="17"/>
  <c r="G24" i="17"/>
  <c r="F24" i="17"/>
  <c r="E24" i="17"/>
  <c r="D24" i="17"/>
  <c r="I23" i="17"/>
  <c r="H23" i="17"/>
  <c r="G23" i="17"/>
  <c r="F23" i="17"/>
  <c r="E23" i="17"/>
  <c r="D23" i="17"/>
  <c r="F22" i="17"/>
  <c r="E22" i="17"/>
  <c r="D22" i="17"/>
  <c r="J20" i="17"/>
  <c r="J12" i="17" s="1"/>
  <c r="I20" i="17"/>
  <c r="H20" i="17"/>
  <c r="G20" i="17"/>
  <c r="F20" i="17"/>
  <c r="E20" i="17"/>
  <c r="D20" i="17"/>
  <c r="I19" i="17"/>
  <c r="H19" i="17"/>
  <c r="G19" i="17"/>
  <c r="F19" i="17"/>
  <c r="E19" i="17"/>
  <c r="D19" i="17"/>
  <c r="I18" i="17"/>
  <c r="H18" i="17"/>
  <c r="G18" i="17"/>
  <c r="F18" i="17"/>
  <c r="E18" i="17"/>
  <c r="D18" i="17"/>
  <c r="I16" i="17"/>
  <c r="H16" i="17"/>
  <c r="G16" i="17"/>
  <c r="F16" i="17"/>
  <c r="E16" i="17"/>
  <c r="D16" i="17"/>
  <c r="I15" i="17"/>
  <c r="H15" i="17"/>
  <c r="H12" i="17" s="1"/>
  <c r="G15" i="17"/>
  <c r="G12" i="17" s="1"/>
  <c r="F15" i="17"/>
  <c r="F12" i="17" s="1"/>
  <c r="E15" i="17"/>
  <c r="E12" i="17" s="1"/>
  <c r="D15" i="17"/>
  <c r="D12" i="17" s="1"/>
  <c r="I14" i="17"/>
  <c r="I12" i="17" s="1"/>
  <c r="H14" i="17"/>
  <c r="G14" i="17"/>
  <c r="F14" i="17"/>
  <c r="E14" i="17"/>
  <c r="D14" i="17"/>
  <c r="D66" i="16"/>
  <c r="D65" i="16"/>
  <c r="D64" i="16"/>
  <c r="D62" i="16"/>
  <c r="D61" i="16"/>
  <c r="D60" i="16"/>
  <c r="D58" i="16"/>
  <c r="D57" i="16"/>
  <c r="D56" i="16"/>
  <c r="D54" i="16"/>
  <c r="D53" i="16"/>
  <c r="D52" i="16"/>
  <c r="D50" i="16"/>
  <c r="D49" i="16"/>
  <c r="D48" i="16"/>
  <c r="D46" i="16" s="1"/>
  <c r="L46" i="16"/>
  <c r="K46" i="16"/>
  <c r="J46" i="16"/>
  <c r="I46" i="16"/>
  <c r="H46" i="16"/>
  <c r="H20" i="16" s="1"/>
  <c r="G46" i="16"/>
  <c r="G20" i="16" s="1"/>
  <c r="F46" i="16"/>
  <c r="F20" i="16" s="1"/>
  <c r="E46" i="16"/>
  <c r="C46" i="16"/>
  <c r="D43" i="16"/>
  <c r="D42" i="16"/>
  <c r="D41" i="16"/>
  <c r="D39" i="16"/>
  <c r="D38" i="16"/>
  <c r="D37" i="16"/>
  <c r="D35" i="16"/>
  <c r="D34" i="16"/>
  <c r="D33" i="16"/>
  <c r="D31" i="16"/>
  <c r="D30" i="16"/>
  <c r="D29" i="16"/>
  <c r="D27" i="16"/>
  <c r="D26" i="16"/>
  <c r="D25" i="16"/>
  <c r="D23" i="16" s="1"/>
  <c r="D20" i="16" s="1"/>
  <c r="L23" i="16"/>
  <c r="L20" i="16" s="1"/>
  <c r="K23" i="16"/>
  <c r="K20" i="16" s="1"/>
  <c r="J23" i="16"/>
  <c r="J20" i="16" s="1"/>
  <c r="I23" i="16"/>
  <c r="I20" i="16" s="1"/>
  <c r="H23" i="16"/>
  <c r="G23" i="16"/>
  <c r="F23" i="16"/>
  <c r="E23" i="16"/>
  <c r="C23" i="16"/>
  <c r="E20" i="16"/>
  <c r="C20" i="16"/>
  <c r="L15" i="16"/>
  <c r="K15" i="16"/>
  <c r="J15" i="16"/>
  <c r="I15" i="16"/>
  <c r="H15" i="16"/>
  <c r="G15" i="16"/>
  <c r="F15" i="16"/>
  <c r="E15" i="16"/>
  <c r="I26" i="14"/>
  <c r="F26" i="14"/>
  <c r="C26" i="14"/>
  <c r="I24" i="14"/>
  <c r="F24" i="14"/>
  <c r="C24" i="14"/>
  <c r="I22" i="14"/>
  <c r="F22" i="14"/>
  <c r="C22" i="14"/>
  <c r="I21" i="14"/>
  <c r="F21" i="14"/>
  <c r="C21" i="14"/>
  <c r="I20" i="14"/>
  <c r="F20" i="14"/>
  <c r="C20" i="14"/>
  <c r="I18" i="14"/>
  <c r="F18" i="14"/>
  <c r="C18" i="14"/>
  <c r="I17" i="14"/>
  <c r="F17" i="14"/>
  <c r="C17" i="14"/>
  <c r="I16" i="14"/>
  <c r="F16" i="14"/>
  <c r="C16" i="14"/>
  <c r="I15" i="14"/>
  <c r="F15" i="14"/>
  <c r="C15" i="14"/>
  <c r="G153" i="11"/>
  <c r="G80" i="11"/>
  <c r="J54" i="4"/>
  <c r="I54" i="4"/>
  <c r="H54" i="4"/>
  <c r="G54" i="4"/>
  <c r="D37" i="4"/>
  <c r="C37" i="4"/>
  <c r="D34" i="4"/>
  <c r="C34" i="4"/>
  <c r="D29" i="4"/>
  <c r="C29" i="4"/>
  <c r="F27" i="4"/>
  <c r="E27" i="4"/>
  <c r="D27" i="4"/>
  <c r="C27" i="4"/>
  <c r="H23" i="4"/>
  <c r="G23" i="4"/>
  <c r="F23" i="4"/>
  <c r="E23" i="4"/>
  <c r="D23" i="4"/>
  <c r="C23" i="4"/>
  <c r="F22" i="4"/>
  <c r="D22" i="4" s="1"/>
  <c r="E22" i="4"/>
  <c r="C22" i="4" s="1"/>
  <c r="F21" i="4"/>
  <c r="E21" i="4"/>
  <c r="C21" i="4"/>
  <c r="F20" i="4"/>
  <c r="E20" i="4"/>
  <c r="D20" i="4"/>
  <c r="C20" i="4"/>
  <c r="F19" i="4"/>
  <c r="E19" i="4"/>
  <c r="D19" i="4"/>
  <c r="C19" i="4"/>
  <c r="D17" i="4"/>
  <c r="C17" i="4"/>
  <c r="F16" i="4"/>
  <c r="D16" i="4" s="1"/>
  <c r="E16" i="4"/>
  <c r="C16" i="4"/>
  <c r="D15" i="4"/>
  <c r="C15" i="4"/>
  <c r="D14" i="4"/>
  <c r="C14" i="4"/>
  <c r="D48" i="30" l="1"/>
  <c r="D42" i="30"/>
  <c r="J30" i="28"/>
  <c r="J27" i="28" s="1"/>
  <c r="K30" i="28"/>
  <c r="K27" i="28" s="1"/>
  <c r="K36" i="27"/>
  <c r="K33" i="27" s="1"/>
  <c r="J40" i="27"/>
  <c r="J38" i="27" s="1"/>
  <c r="J36" i="27" s="1"/>
  <c r="J33" i="27" s="1"/>
  <c r="I56" i="21"/>
  <c r="E13" i="19"/>
  <c r="H13" i="19"/>
  <c r="E86" i="19"/>
  <c r="H86" i="19"/>
</calcChain>
</file>

<file path=xl/sharedStrings.xml><?xml version="1.0" encoding="utf-8"?>
<sst xmlns="http://schemas.openxmlformats.org/spreadsheetml/2006/main" count="3221" uniqueCount="820">
  <si>
    <t>Ｃ-15 争議形態別労働争議</t>
  </si>
  <si>
    <t xml:space="preserve">     総争議</t>
  </si>
  <si>
    <t xml:space="preserve">   争議行為を</t>
  </si>
  <si>
    <t>争議行為を伴う争議</t>
  </si>
  <si>
    <t xml:space="preserve">   伴う争議計</t>
  </si>
  <si>
    <t xml:space="preserve"> 半日以上同盟罷業</t>
    <phoneticPr fontId="4"/>
  </si>
  <si>
    <t>半日未満同盟罷業</t>
  </si>
  <si>
    <t xml:space="preserve">   作業所閉鎖</t>
  </si>
  <si>
    <t xml:space="preserve">  総参加</t>
  </si>
  <si>
    <t xml:space="preserve">  行為参</t>
  </si>
  <si>
    <t xml:space="preserve">  件数</t>
  </si>
  <si>
    <t xml:space="preserve">  人  員</t>
  </si>
  <si>
    <t xml:space="preserve">  加人員</t>
  </si>
  <si>
    <t>人</t>
  </si>
  <si>
    <t>昭和55年 1980</t>
    <phoneticPr fontId="4"/>
  </si>
  <si>
    <t>－</t>
    <phoneticPr fontId="4"/>
  </si>
  <si>
    <t xml:space="preserve">    60   1985</t>
  </si>
  <si>
    <t>平成 2   1990</t>
  </si>
  <si>
    <t xml:space="preserve">     7   1995</t>
  </si>
  <si>
    <t xml:space="preserve">     8   1996</t>
  </si>
  <si>
    <t>－</t>
    <phoneticPr fontId="4"/>
  </si>
  <si>
    <t xml:space="preserve">     9   1997</t>
  </si>
  <si>
    <t xml:space="preserve">    10   1998</t>
  </si>
  <si>
    <t xml:space="preserve">    11   1999</t>
  </si>
  <si>
    <t xml:space="preserve">   12   2000</t>
    <phoneticPr fontId="4"/>
  </si>
  <si>
    <t>－</t>
  </si>
  <si>
    <t xml:space="preserve">   2000年 1月</t>
    <phoneticPr fontId="4"/>
  </si>
  <si>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</si>
  <si>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</si>
  <si>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</si>
  <si>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</si>
  <si>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</si>
  <si>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</si>
  <si>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</si>
  <si>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</si>
  <si>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</si>
  <si>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</si>
  <si>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</si>
  <si>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－続き－</t>
  </si>
  <si>
    <t xml:space="preserve">  争議行為を</t>
  </si>
  <si>
    <t xml:space="preserve">    解決件数</t>
  </si>
  <si>
    <t xml:space="preserve">     怠  業</t>
  </si>
  <si>
    <t xml:space="preserve">     その他</t>
  </si>
  <si>
    <t xml:space="preserve">  伴わない争議</t>
  </si>
  <si>
    <t>行為参加</t>
  </si>
  <si>
    <t>人員(注)</t>
  </si>
  <si>
    <t>昭和55年 1980</t>
    <phoneticPr fontId="4"/>
  </si>
  <si>
    <t>･･･</t>
  </si>
  <si>
    <t xml:space="preserve">   12   2000</t>
    <phoneticPr fontId="4"/>
  </si>
  <si>
    <t xml:space="preserve">   2000年 1月</t>
    <phoneticPr fontId="4"/>
  </si>
  <si>
    <t>資料：県労政能力開発課</t>
  </si>
  <si>
    <t>（注）争議行為は全員が参加しない事もあるため、総争議の総参加人員と</t>
  </si>
  <si>
    <t xml:space="preserve">      行為参加人員の合計は必ずしも一致しない。</t>
  </si>
  <si>
    <t xml:space="preserve"> Ｃ-16 産業別名目賃金指数（常用労働者現金給与総額）</t>
  </si>
  <si>
    <t xml:space="preserve">  「毎月勤労統計調査」は，賃金，労働時間，及び雇用の月々の変化を把握する</t>
  </si>
  <si>
    <t>ため，常用労働者５人以上の事業所を対象として，厚生労働省により県統計課を</t>
    <rPh sb="23" eb="25">
      <t>コウセイ</t>
    </rPh>
    <phoneticPr fontId="4"/>
  </si>
  <si>
    <t>通じ実施されている。県内では，対象事業所のなかから抽出された約500事業所，</t>
    <rPh sb="0" eb="1">
      <t>ツウ</t>
    </rPh>
    <phoneticPr fontId="4"/>
  </si>
  <si>
    <t>常用労働者３万人について調査が行われている。なお，農林水産業，公務，家事</t>
    <rPh sb="0" eb="1">
      <t>ジョウヨウ</t>
    </rPh>
    <phoneticPr fontId="4"/>
  </si>
  <si>
    <t>サービス，外国公務は，調査対象から除かれている。</t>
    <phoneticPr fontId="4"/>
  </si>
  <si>
    <t>Ａ．常用労働者30人以上の事業所</t>
  </si>
  <si>
    <t xml:space="preserve">   (1995年=100)</t>
  </si>
  <si>
    <t xml:space="preserve"> 調査産業</t>
  </si>
  <si>
    <t xml:space="preserve"> 電気･ｶﾞｽ</t>
  </si>
  <si>
    <t xml:space="preserve"> 卸売･</t>
    <phoneticPr fontId="4"/>
  </si>
  <si>
    <t xml:space="preserve"> 調査</t>
  </si>
  <si>
    <t xml:space="preserve"> 計(ｻ-ﾋﾞｽ</t>
  </si>
  <si>
    <t xml:space="preserve"> 建設業</t>
  </si>
  <si>
    <t xml:space="preserve"> 製造業</t>
  </si>
  <si>
    <t xml:space="preserve"> ･熱供給</t>
  </si>
  <si>
    <t xml:space="preserve"> 運輸･</t>
    <phoneticPr fontId="4"/>
  </si>
  <si>
    <t xml:space="preserve"> 小売業,</t>
    <rPh sb="1" eb="2">
      <t>ショウ</t>
    </rPh>
    <phoneticPr fontId="4"/>
  </si>
  <si>
    <t xml:space="preserve"> 金融･</t>
    <phoneticPr fontId="4"/>
  </si>
  <si>
    <t xml:space="preserve"> 不動産業</t>
  </si>
  <si>
    <t xml:space="preserve"> ｻｰﾋﾞｽ業</t>
    <rPh sb="6" eb="7">
      <t>ギョウ</t>
    </rPh>
    <phoneticPr fontId="4"/>
  </si>
  <si>
    <t xml:space="preserve"> 産業計</t>
  </si>
  <si>
    <t xml:space="preserve"> 業除く)</t>
  </si>
  <si>
    <t xml:space="preserve"> ･水道業</t>
  </si>
  <si>
    <t xml:space="preserve"> 通信業</t>
    <rPh sb="1" eb="2">
      <t>ツウ</t>
    </rPh>
    <phoneticPr fontId="4"/>
  </si>
  <si>
    <t xml:space="preserve"> 飲食店</t>
    <rPh sb="1" eb="3">
      <t>インショク</t>
    </rPh>
    <phoneticPr fontId="4"/>
  </si>
  <si>
    <t xml:space="preserve"> 保険業</t>
    <rPh sb="1" eb="2">
      <t>ホ</t>
    </rPh>
    <phoneticPr fontId="4"/>
  </si>
  <si>
    <t xml:space="preserve">平成 8年 1996  </t>
    <phoneticPr fontId="4"/>
  </si>
  <si>
    <t>X</t>
  </si>
  <si>
    <t xml:space="preserve">    11   1999</t>
    <phoneticPr fontId="4"/>
  </si>
  <si>
    <t xml:space="preserve">   12   2000</t>
    <phoneticPr fontId="4"/>
  </si>
  <si>
    <t xml:space="preserve">  2000年  1月</t>
    <phoneticPr fontId="4"/>
  </si>
  <si>
    <t>資料：県統計課「毎月勤労統計調査総合報告書」</t>
  </si>
  <si>
    <t>Ｂ．常用労働者５人以上の事業所</t>
  </si>
  <si>
    <t xml:space="preserve"> 飲食店</t>
    <rPh sb="1" eb="2">
      <t>イン</t>
    </rPh>
    <phoneticPr fontId="4"/>
  </si>
  <si>
    <t xml:space="preserve"> Ｃ-17 産業別実質賃金指数（常用労働者現金給与総額）</t>
  </si>
  <si>
    <t>C-16 表頭注参照</t>
  </si>
  <si>
    <t xml:space="preserve"> 卸売･</t>
    <phoneticPr fontId="4"/>
  </si>
  <si>
    <t xml:space="preserve"> 運輸･</t>
    <phoneticPr fontId="4"/>
  </si>
  <si>
    <t xml:space="preserve"> 金融･</t>
    <phoneticPr fontId="4"/>
  </si>
  <si>
    <t>不動産業</t>
    <phoneticPr fontId="4"/>
  </si>
  <si>
    <t xml:space="preserve">平成 8年 1996  </t>
    <phoneticPr fontId="4"/>
  </si>
  <si>
    <t xml:space="preserve">    11   1999</t>
    <phoneticPr fontId="4"/>
  </si>
  <si>
    <t xml:space="preserve">    12   2000</t>
    <phoneticPr fontId="4"/>
  </si>
  <si>
    <t xml:space="preserve">  2000年  1月</t>
    <phoneticPr fontId="4"/>
  </si>
  <si>
    <t>ｻｰﾋﾞｽ業</t>
    <rPh sb="5" eb="6">
      <t>ギョウ</t>
    </rPh>
    <phoneticPr fontId="4"/>
  </si>
  <si>
    <t xml:space="preserve"> Ｃ-18 産業別常用労働者１人平均月間現金給与総額</t>
  </si>
  <si>
    <t xml:space="preserve">      単位：千円</t>
    <phoneticPr fontId="4"/>
  </si>
  <si>
    <t xml:space="preserve"> 卸売･</t>
    <phoneticPr fontId="4"/>
  </si>
  <si>
    <t xml:space="preserve"> 運輸･</t>
    <phoneticPr fontId="4"/>
  </si>
  <si>
    <t xml:space="preserve"> 金融･</t>
    <phoneticPr fontId="4"/>
  </si>
  <si>
    <t>昭和45年 1970</t>
    <phoneticPr fontId="4"/>
  </si>
  <si>
    <t xml:space="preserve">    50   1975</t>
  </si>
  <si>
    <t xml:space="preserve">    55   1980</t>
  </si>
  <si>
    <t xml:space="preserve">    11   1999</t>
    <phoneticPr fontId="4"/>
  </si>
  <si>
    <t xml:space="preserve">   12   2000</t>
    <phoneticPr fontId="4"/>
  </si>
  <si>
    <t xml:space="preserve">  2000年  1月</t>
    <phoneticPr fontId="4"/>
  </si>
  <si>
    <r>
      <t xml:space="preserve">平成 </t>
    </r>
    <r>
      <rPr>
        <sz val="11"/>
        <color theme="1"/>
        <rFont val="ＭＳ Ｐゴシック"/>
        <family val="2"/>
        <charset val="128"/>
        <scheme val="minor"/>
      </rPr>
      <t>5</t>
    </r>
    <r>
      <rPr>
        <sz val="14"/>
        <rFont val="ＭＳ 明朝"/>
        <family val="1"/>
        <charset val="128"/>
      </rPr>
      <t>年 199</t>
    </r>
    <r>
      <rPr>
        <sz val="11"/>
        <color theme="1"/>
        <rFont val="ＭＳ Ｐゴシック"/>
        <family val="2"/>
        <charset val="128"/>
        <scheme val="minor"/>
      </rPr>
      <t>3</t>
    </r>
    <phoneticPr fontId="4"/>
  </si>
  <si>
    <t xml:space="preserve">     6   1994</t>
  </si>
  <si>
    <t xml:space="preserve"> Ｃ-19 産業別常用労働者１人平均月間出勤日数</t>
  </si>
  <si>
    <t xml:space="preserve">        単位：日</t>
    <phoneticPr fontId="4"/>
  </si>
  <si>
    <t xml:space="preserve"> 卸売･</t>
    <phoneticPr fontId="4"/>
  </si>
  <si>
    <t xml:space="preserve"> 運輸･</t>
    <phoneticPr fontId="4"/>
  </si>
  <si>
    <t xml:space="preserve"> 金融･</t>
    <phoneticPr fontId="4"/>
  </si>
  <si>
    <t>不動産業</t>
  </si>
  <si>
    <t>昭和45年 1970</t>
    <phoneticPr fontId="4"/>
  </si>
  <si>
    <t xml:space="preserve">   12   2000</t>
    <phoneticPr fontId="4"/>
  </si>
  <si>
    <t xml:space="preserve">  2000年  1月</t>
    <phoneticPr fontId="4"/>
  </si>
  <si>
    <t xml:space="preserve">        単位：日</t>
    <phoneticPr fontId="4"/>
  </si>
  <si>
    <t xml:space="preserve"> 調査産業</t>
    <phoneticPr fontId="4"/>
  </si>
  <si>
    <t xml:space="preserve"> 計(ｻ-ﾋﾞｽ</t>
    <phoneticPr fontId="4"/>
  </si>
  <si>
    <r>
      <t>平成</t>
    </r>
    <r>
      <rPr>
        <sz val="11"/>
        <color theme="1"/>
        <rFont val="ＭＳ Ｐゴシック"/>
        <family val="2"/>
        <charset val="128"/>
        <scheme val="minor"/>
      </rPr>
      <t xml:space="preserve"> 5</t>
    </r>
    <r>
      <rPr>
        <sz val="14"/>
        <rFont val="ＭＳ 明朝"/>
        <family val="1"/>
        <charset val="128"/>
      </rPr>
      <t>年 199</t>
    </r>
    <r>
      <rPr>
        <sz val="11"/>
        <color theme="1"/>
        <rFont val="ＭＳ Ｐゴシック"/>
        <family val="2"/>
        <charset val="128"/>
        <scheme val="minor"/>
      </rPr>
      <t>3</t>
    </r>
    <phoneticPr fontId="4"/>
  </si>
  <si>
    <t xml:space="preserve">      Ｃ-20 産業別常用労働者１人平均月間総実労働時間</t>
  </si>
  <si>
    <t xml:space="preserve">      単位：時間</t>
    <phoneticPr fontId="4"/>
  </si>
  <si>
    <t xml:space="preserve"> 卸売･</t>
    <phoneticPr fontId="4"/>
  </si>
  <si>
    <t xml:space="preserve"> 運輸･</t>
    <phoneticPr fontId="4"/>
  </si>
  <si>
    <t xml:space="preserve"> 金融･</t>
    <phoneticPr fontId="4"/>
  </si>
  <si>
    <t>不動産業</t>
    <phoneticPr fontId="4"/>
  </si>
  <si>
    <t>昭和45年 1970</t>
    <phoneticPr fontId="4"/>
  </si>
  <si>
    <t xml:space="preserve">    11   1999</t>
    <phoneticPr fontId="4"/>
  </si>
  <si>
    <t xml:space="preserve">   12   2000</t>
    <phoneticPr fontId="4"/>
  </si>
  <si>
    <t xml:space="preserve">  2000年  1月</t>
    <phoneticPr fontId="4"/>
  </si>
  <si>
    <t>調査産業</t>
  </si>
  <si>
    <t>計(ｻ-ﾋﾞｽ</t>
  </si>
  <si>
    <r>
      <t xml:space="preserve">平成 </t>
    </r>
    <r>
      <rPr>
        <sz val="11"/>
        <color theme="1"/>
        <rFont val="ＭＳ Ｐゴシック"/>
        <family val="2"/>
        <charset val="128"/>
        <scheme val="minor"/>
      </rPr>
      <t>5</t>
    </r>
    <r>
      <rPr>
        <sz val="14"/>
        <rFont val="ＭＳ 明朝"/>
        <family val="1"/>
        <charset val="128"/>
      </rPr>
      <t>年 199</t>
    </r>
    <r>
      <rPr>
        <sz val="11"/>
        <color theme="1"/>
        <rFont val="ＭＳ Ｐゴシック"/>
        <family val="2"/>
        <charset val="128"/>
        <scheme val="minor"/>
      </rPr>
      <t>3</t>
    </r>
    <phoneticPr fontId="4"/>
  </si>
  <si>
    <t xml:space="preserve"> Ｃ-21 産業別推計常用労働者数</t>
  </si>
  <si>
    <t xml:space="preserve">        単位：人</t>
    <phoneticPr fontId="4"/>
  </si>
  <si>
    <t xml:space="preserve"> 不動産業</t>
    <rPh sb="4" eb="5">
      <t>ギョウ</t>
    </rPh>
    <phoneticPr fontId="4"/>
  </si>
  <si>
    <t>平成 7年1995</t>
    <phoneticPr fontId="4"/>
  </si>
  <si>
    <t xml:space="preserve">     8  1996</t>
  </si>
  <si>
    <t xml:space="preserve">     9  1997</t>
  </si>
  <si>
    <t xml:space="preserve">    10  1998</t>
  </si>
  <si>
    <t xml:space="preserve">    11  1999</t>
  </si>
  <si>
    <t xml:space="preserve">   12  2000</t>
    <phoneticPr fontId="4"/>
  </si>
  <si>
    <t xml:space="preserve">  2000年 1月</t>
    <phoneticPr fontId="4"/>
  </si>
  <si>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</si>
  <si>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</si>
  <si>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</si>
  <si>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</si>
  <si>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</si>
  <si>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</si>
  <si>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</si>
  <si>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</si>
  <si>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</si>
  <si>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</si>
  <si>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</si>
  <si>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Ｃ-22 産業，企業規模，男女，年齢別労働者１人当り給与及び労働時間</t>
  </si>
  <si>
    <t>＝平成12年(2000)＝</t>
    <phoneticPr fontId="4"/>
  </si>
  <si>
    <t>集計は，一般労働者（パ－トタイム労働者を除く）が10人以上の民営企業分である。</t>
  </si>
  <si>
    <t>労働時間及びきまって支給する現金給与額は，6月分である。</t>
  </si>
  <si>
    <t xml:space="preserve">   男</t>
  </si>
  <si>
    <t xml:space="preserve">   女</t>
  </si>
  <si>
    <t xml:space="preserve"> 実労働時間数</t>
  </si>
  <si>
    <t xml:space="preserve"> きまって支給す</t>
  </si>
  <si>
    <t xml:space="preserve"> 年間賞与</t>
  </si>
  <si>
    <t>企業規模</t>
  </si>
  <si>
    <t xml:space="preserve"> 勤続</t>
  </si>
  <si>
    <t xml:space="preserve"> る現金</t>
  </si>
  <si>
    <t xml:space="preserve"> ＃所定</t>
  </si>
  <si>
    <t xml:space="preserve"> 他特別</t>
  </si>
  <si>
    <t>産業，年齢</t>
  </si>
  <si>
    <t xml:space="preserve"> 年数</t>
  </si>
  <si>
    <t xml:space="preserve"> 所定内</t>
  </si>
  <si>
    <t xml:space="preserve"> 超過</t>
  </si>
  <si>
    <t xml:space="preserve"> 給与額</t>
  </si>
  <si>
    <t xml:space="preserve"> 内給与</t>
  </si>
  <si>
    <t>年</t>
  </si>
  <si>
    <t>時間</t>
  </si>
  <si>
    <t>千円</t>
  </si>
  <si>
    <t xml:space="preserve">       産業計</t>
  </si>
  <si>
    <t>企業規模計</t>
  </si>
  <si>
    <t xml:space="preserve">  15～17歳</t>
  </si>
  <si>
    <t>－</t>
    <phoneticPr fontId="4"/>
  </si>
  <si>
    <t xml:space="preserve">  18～19歳</t>
  </si>
  <si>
    <t xml:space="preserve">  20～24歳</t>
  </si>
  <si>
    <t xml:space="preserve">  25～29歳</t>
  </si>
  <si>
    <t xml:space="preserve">  30～34歳</t>
  </si>
  <si>
    <t xml:space="preserve">  35～39歳</t>
  </si>
  <si>
    <t xml:space="preserve">  40～44歳</t>
  </si>
  <si>
    <t xml:space="preserve">  45～49歳</t>
  </si>
  <si>
    <t xml:space="preserve">  50～54歳</t>
  </si>
  <si>
    <t xml:space="preserve">  55～59歳</t>
  </si>
  <si>
    <t xml:space="preserve">  60～64歳</t>
  </si>
  <si>
    <t xml:space="preserve">  65歳～</t>
  </si>
  <si>
    <t xml:space="preserve">  10～99人</t>
  </si>
  <si>
    <t>100～999人</t>
  </si>
  <si>
    <t>資料：厚生労働省「賃金構造基本統計調査報告」</t>
    <rPh sb="3" eb="5">
      <t>コウセイ</t>
    </rPh>
    <phoneticPr fontId="4"/>
  </si>
  <si>
    <t>Ｃ-22 産業，企業規模，男女，年齢別労働者１人当り給与及び労働時間－続き－</t>
  </si>
  <si>
    <t>1,000人以上</t>
  </si>
  <si>
    <t xml:space="preserve">       建設業</t>
  </si>
  <si>
    <t>159.0</t>
    <phoneticPr fontId="4"/>
  </si>
  <si>
    <t>312.0</t>
    <phoneticPr fontId="4"/>
  </si>
  <si>
    <t>307.0</t>
    <phoneticPr fontId="4"/>
  </si>
  <si>
    <t>450.0</t>
    <phoneticPr fontId="4"/>
  </si>
  <si>
    <t xml:space="preserve">       製造業</t>
  </si>
  <si>
    <t>卸売･小売業,飲食店</t>
  </si>
  <si>
    <t xml:space="preserve">    金融･保険業</t>
  </si>
  <si>
    <t xml:space="preserve">     サ－ビス業</t>
  </si>
  <si>
    <t xml:space="preserve"> Ｃ-23 産業，学歴別新規学卒者の初任給額</t>
  </si>
  <si>
    <t>一般労働者（パ－トタイム労働者を除く）が10人以上の民営企業分の集計。</t>
  </si>
  <si>
    <t>「初任給額」とは，本年採用し，6月末現在で現実に雇用している新規学卒者</t>
  </si>
  <si>
    <t>の所定内給与額から通勤手当を除いたもの。</t>
  </si>
  <si>
    <t xml:space="preserve">          単位：千円</t>
  </si>
  <si>
    <t xml:space="preserve">      高卒男子</t>
  </si>
  <si>
    <t xml:space="preserve">      高卒女子</t>
  </si>
  <si>
    <t xml:space="preserve"> 卸売･小売</t>
  </si>
  <si>
    <t>　産業計</t>
  </si>
  <si>
    <t>　製造業</t>
  </si>
  <si>
    <t xml:space="preserve"> 業,飲食店</t>
  </si>
  <si>
    <t xml:space="preserve">  ｻ-ﾋﾞｽ業</t>
  </si>
  <si>
    <t>昭和60年 1985</t>
  </si>
  <si>
    <t>　　 7　 1995</t>
  </si>
  <si>
    <t>　　11　 1999</t>
  </si>
  <si>
    <t>　　12　 2000</t>
    <phoneticPr fontId="4"/>
  </si>
  <si>
    <t xml:space="preserve">      大卒男子</t>
  </si>
  <si>
    <t xml:space="preserve">  高専・短大卒女子</t>
  </si>
  <si>
    <t xml:space="preserve"> Ｃ-24 産業，企業規模別女子パ－トタイム労働者の年齢，労働時間及び給与</t>
  </si>
  <si>
    <t>「パ－トタイム労働者」とは，１日の所定労働時間又は１週間の労働日数が</t>
  </si>
  <si>
    <t>同事業所における一般労働者より少ない常用労働者。</t>
  </si>
  <si>
    <t xml:space="preserve"> １日当り</t>
  </si>
  <si>
    <t xml:space="preserve"> 平均年齢</t>
  </si>
  <si>
    <t xml:space="preserve"> 勤続年数</t>
  </si>
  <si>
    <t xml:space="preserve"> 月間実</t>
  </si>
  <si>
    <t xml:space="preserve"> 所定内実</t>
  </si>
  <si>
    <t>１時間当り</t>
  </si>
  <si>
    <t xml:space="preserve"> その他</t>
  </si>
  <si>
    <t xml:space="preserve"> 労働者数</t>
  </si>
  <si>
    <t xml:space="preserve"> 労働日数</t>
  </si>
  <si>
    <t xml:space="preserve"> 労働時間</t>
  </si>
  <si>
    <t>所定内給与</t>
  </si>
  <si>
    <t xml:space="preserve"> 特別給与</t>
  </si>
  <si>
    <t>歳</t>
  </si>
  <si>
    <t>日</t>
  </si>
  <si>
    <t>円</t>
  </si>
  <si>
    <t>産 業 計</t>
  </si>
  <si>
    <t>6月</t>
  </si>
  <si>
    <t>　  〃</t>
  </si>
  <si>
    <t>　　〃</t>
  </si>
  <si>
    <t>製 造 業</t>
  </si>
  <si>
    <t xml:space="preserve">     卸売・小売業，飲食店</t>
  </si>
  <si>
    <t>サ－ビス業</t>
  </si>
  <si>
    <t>Ｃ　労働・賃金</t>
  </si>
  <si>
    <t>Ｃ-01 １５歳以上経済活動人口の推移</t>
  </si>
  <si>
    <t>Ａ．労働力状態別15歳以上人口</t>
    <phoneticPr fontId="4"/>
  </si>
  <si>
    <t xml:space="preserve">      （10月 1日現在）</t>
  </si>
  <si>
    <t xml:space="preserve">       単位：人</t>
  </si>
  <si>
    <t xml:space="preserve"> 注）</t>
  </si>
  <si>
    <t xml:space="preserve"> 15歳以上</t>
  </si>
  <si>
    <t>就業者</t>
  </si>
  <si>
    <t xml:space="preserve"> 完全失業</t>
  </si>
  <si>
    <t xml:space="preserve"> 人口総数</t>
  </si>
  <si>
    <t>男</t>
  </si>
  <si>
    <t>女</t>
  </si>
  <si>
    <t>総数</t>
  </si>
  <si>
    <t xml:space="preserve"> 者 総数</t>
  </si>
  <si>
    <t>昭和30年 1955</t>
    <phoneticPr fontId="4"/>
  </si>
  <si>
    <t xml:space="preserve">    35   1960</t>
  </si>
  <si>
    <t xml:space="preserve">    40   1965</t>
  </si>
  <si>
    <t>　　45　 1970</t>
  </si>
  <si>
    <t>　　50 　1975</t>
  </si>
  <si>
    <t>　　55　 1980</t>
  </si>
  <si>
    <t>　　60　 1985</t>
  </si>
  <si>
    <t>資料：総務省統計局「国勢調査報告書」</t>
    <rPh sb="5" eb="6">
      <t>ショウ</t>
    </rPh>
    <phoneticPr fontId="4"/>
  </si>
  <si>
    <t xml:space="preserve">    注）労働力状態｢不詳｣を含む。</t>
  </si>
  <si>
    <t>Ｂ．産業，職業及び従業上の地位別就業者数</t>
    <phoneticPr fontId="4"/>
  </si>
  <si>
    <t xml:space="preserve">        [産業３部門別]</t>
  </si>
  <si>
    <t xml:space="preserve">  [職業４部門別]</t>
  </si>
  <si>
    <t xml:space="preserve"> 農林漁業</t>
  </si>
  <si>
    <t xml:space="preserve"> 生産･運輸</t>
  </si>
  <si>
    <t>販売･ｻｰﾋﾞ</t>
    <phoneticPr fontId="4"/>
  </si>
  <si>
    <t xml:space="preserve"> 事務･技</t>
  </si>
  <si>
    <t>第１次</t>
  </si>
  <si>
    <t>第２次</t>
  </si>
  <si>
    <t>第３次</t>
  </si>
  <si>
    <t xml:space="preserve"> 関係職業</t>
  </si>
  <si>
    <t>ｽ関係職業</t>
    <phoneticPr fontId="4"/>
  </si>
  <si>
    <t xml:space="preserve"> 術･管理</t>
  </si>
  <si>
    <t>昭和30年 1955</t>
    <phoneticPr fontId="4"/>
  </si>
  <si>
    <t>　　12　 2000</t>
    <phoneticPr fontId="4"/>
  </si>
  <si>
    <t>[従業上の地位別]</t>
  </si>
  <si>
    <t>雇用者</t>
  </si>
  <si>
    <t xml:space="preserve"> 役員を除</t>
  </si>
  <si>
    <t xml:space="preserve"> 自営業主</t>
  </si>
  <si>
    <t xml:space="preserve"> 雇人の</t>
  </si>
  <si>
    <t xml:space="preserve">  家庭</t>
  </si>
  <si>
    <t xml:space="preserve"> 家族</t>
  </si>
  <si>
    <t xml:space="preserve"> く雇用者</t>
  </si>
  <si>
    <t>役員</t>
  </si>
  <si>
    <t xml:space="preserve"> ある業主</t>
  </si>
  <si>
    <t xml:space="preserve"> ない業主</t>
  </si>
  <si>
    <t>内職者</t>
  </si>
  <si>
    <t>従業者</t>
  </si>
  <si>
    <t>注）｢分類不能の産業｣，｢分類不能の職業｣，従業上の地位｢不詳｣を含む。</t>
  </si>
  <si>
    <t>Ｃ-02 労働力状態，産業，年齢，男女別15歳以上人口</t>
  </si>
  <si>
    <t xml:space="preserve">       （10月 1日現在）</t>
  </si>
  <si>
    <t xml:space="preserve"> </t>
  </si>
  <si>
    <t>単位：人</t>
  </si>
  <si>
    <t xml:space="preserve"> 就業者</t>
  </si>
  <si>
    <t xml:space="preserve"> 家事の</t>
  </si>
  <si>
    <t xml:space="preserve"> 通学かた</t>
  </si>
  <si>
    <t xml:space="preserve"> 完全</t>
  </si>
  <si>
    <t xml:space="preserve"> 非労働力</t>
  </si>
  <si>
    <t xml:space="preserve"> 人口</t>
  </si>
  <si>
    <t xml:space="preserve">  総数</t>
  </si>
  <si>
    <t xml:space="preserve"> 主に仕事</t>
  </si>
  <si>
    <t xml:space="preserve"> ほか仕事</t>
  </si>
  <si>
    <t xml:space="preserve"> わら仕事</t>
  </si>
  <si>
    <t xml:space="preserve"> 休業者</t>
  </si>
  <si>
    <t xml:space="preserve"> 失業者 </t>
  </si>
  <si>
    <t xml:space="preserve"> うち家事</t>
  </si>
  <si>
    <t xml:space="preserve"> うち通学</t>
  </si>
  <si>
    <t xml:space="preserve">昭和45年 </t>
    <phoneticPr fontId="4"/>
  </si>
  <si>
    <t xml:space="preserve">    50</t>
  </si>
  <si>
    <t>　　55</t>
  </si>
  <si>
    <t xml:space="preserve">    60</t>
  </si>
  <si>
    <t>平成 2</t>
  </si>
  <si>
    <t xml:space="preserve">     7</t>
  </si>
  <si>
    <t xml:space="preserve"> 15～19歳</t>
  </si>
  <si>
    <t xml:space="preserve"> 20～24歳</t>
  </si>
  <si>
    <t xml:space="preserve"> 25～29歳</t>
  </si>
  <si>
    <t xml:space="preserve"> 30～34歳</t>
  </si>
  <si>
    <t xml:space="preserve"> 35～39歳</t>
  </si>
  <si>
    <t xml:space="preserve"> 40～44歳</t>
  </si>
  <si>
    <t xml:space="preserve"> 45～49歳</t>
  </si>
  <si>
    <t xml:space="preserve"> 50～54歳</t>
  </si>
  <si>
    <t xml:space="preserve"> 55～59歳</t>
  </si>
  <si>
    <t xml:space="preserve"> 60～64歳</t>
  </si>
  <si>
    <t xml:space="preserve"> 65～69歳</t>
  </si>
  <si>
    <t xml:space="preserve"> 70～74歳</t>
  </si>
  <si>
    <t xml:space="preserve"> 75～79歳</t>
  </si>
  <si>
    <t xml:space="preserve"> 80～84歳</t>
  </si>
  <si>
    <t xml:space="preserve"> 85歳以上</t>
  </si>
  <si>
    <t>注）労働力状態｢不詳｣を含む。</t>
  </si>
  <si>
    <t xml:space="preserve">   Ｃ-03 産業，従業上の地位，男女別15歳以上就業者数</t>
  </si>
  <si>
    <t xml:space="preserve">      （平成12年10月 1日現在）</t>
    <phoneticPr fontId="4"/>
  </si>
  <si>
    <t xml:space="preserve">  注)</t>
  </si>
  <si>
    <t xml:space="preserve">  15歳以上</t>
  </si>
  <si>
    <t xml:space="preserve"> 雇人のある</t>
  </si>
  <si>
    <t xml:space="preserve"> 雇人のない</t>
  </si>
  <si>
    <t xml:space="preserve">  家族</t>
  </si>
  <si>
    <t xml:space="preserve"> 就業者数</t>
  </si>
  <si>
    <t xml:space="preserve">  雇用者</t>
  </si>
  <si>
    <t xml:space="preserve">  役  員</t>
  </si>
  <si>
    <t xml:space="preserve">  従業者</t>
  </si>
  <si>
    <t xml:space="preserve">  内職者</t>
  </si>
  <si>
    <t xml:space="preserve">     総  数</t>
  </si>
  <si>
    <t>　農  業</t>
  </si>
  <si>
    <t xml:space="preserve">      －</t>
  </si>
  <si>
    <t>　林  業</t>
  </si>
  <si>
    <t>　漁  業</t>
  </si>
  <si>
    <t>　鉱  業</t>
  </si>
  <si>
    <t>　建設業</t>
  </si>
  <si>
    <t xml:space="preserve">  電気･ｶﾞｽ･熱供給･水道業</t>
  </si>
  <si>
    <t xml:space="preserve">         －</t>
  </si>
  <si>
    <t xml:space="preserve">       －</t>
  </si>
  <si>
    <t>　運輸・通信業</t>
  </si>
  <si>
    <t>　卸売･小売業,飲食店</t>
  </si>
  <si>
    <t>　金融・保険業</t>
  </si>
  <si>
    <t xml:space="preserve">  不動産業</t>
  </si>
  <si>
    <t>　サ－ビス業</t>
  </si>
  <si>
    <t>　公  務</t>
  </si>
  <si>
    <t>　分類不能の産業</t>
  </si>
  <si>
    <t>　　　男</t>
  </si>
  <si>
    <t>　　　女</t>
  </si>
  <si>
    <t>注）従業上の地位｢不詳｣を含む。</t>
  </si>
  <si>
    <t>Ｃ-04 市町村，労働力状態別15歳以上人口</t>
  </si>
  <si>
    <t>（平成12年10月 1日現在）</t>
    <phoneticPr fontId="4"/>
  </si>
  <si>
    <t xml:space="preserve"> 男</t>
  </si>
  <si>
    <t xml:space="preserve"> 女</t>
  </si>
  <si>
    <t xml:space="preserve"> 者数</t>
  </si>
  <si>
    <t>総  数</t>
  </si>
  <si>
    <t>和歌山市</t>
  </si>
  <si>
    <t>海南市</t>
  </si>
  <si>
    <t>橋本市</t>
  </si>
  <si>
    <t>有田市</t>
  </si>
  <si>
    <t>御坊市</t>
  </si>
  <si>
    <t>田辺市</t>
  </si>
  <si>
    <t>新宮市</t>
  </si>
  <si>
    <t>下津町</t>
  </si>
  <si>
    <t>野上町</t>
  </si>
  <si>
    <t>美里町</t>
  </si>
  <si>
    <t>打田町</t>
  </si>
  <si>
    <t>粉河町</t>
  </si>
  <si>
    <t>那賀町</t>
  </si>
  <si>
    <t>桃山町</t>
  </si>
  <si>
    <t>貴志川町</t>
  </si>
  <si>
    <t>岩出町</t>
  </si>
  <si>
    <t>かつらぎ町</t>
  </si>
  <si>
    <t>高野口町</t>
  </si>
  <si>
    <t>九度山町</t>
  </si>
  <si>
    <t>高野町</t>
  </si>
  <si>
    <t>花園村</t>
  </si>
  <si>
    <t>湯浅町</t>
  </si>
  <si>
    <t>広川町</t>
  </si>
  <si>
    <t>吉備町</t>
  </si>
  <si>
    <t>金屋町</t>
  </si>
  <si>
    <t>清水町</t>
  </si>
  <si>
    <t>美浜町</t>
  </si>
  <si>
    <t>日高町</t>
  </si>
  <si>
    <t>由良町</t>
  </si>
  <si>
    <t>川辺町</t>
  </si>
  <si>
    <t>中津村</t>
  </si>
  <si>
    <t>美山村</t>
  </si>
  <si>
    <t>龍神村</t>
  </si>
  <si>
    <t>南部川村</t>
  </si>
  <si>
    <t>南部町</t>
  </si>
  <si>
    <t>印南町</t>
  </si>
  <si>
    <t>白浜町</t>
  </si>
  <si>
    <t>中辺路町</t>
  </si>
  <si>
    <t>大塔村</t>
  </si>
  <si>
    <t>上富田町</t>
  </si>
  <si>
    <t>日置川町</t>
  </si>
  <si>
    <t>すさみ町</t>
  </si>
  <si>
    <t>串本町</t>
  </si>
  <si>
    <t>那智勝浦町</t>
  </si>
  <si>
    <t>太地町</t>
  </si>
  <si>
    <t>古座町</t>
  </si>
  <si>
    <t>古座川町</t>
  </si>
  <si>
    <t>熊野川町</t>
  </si>
  <si>
    <t>本宮町</t>
  </si>
  <si>
    <t>北山村</t>
  </si>
  <si>
    <t>Ｃ-05 市町村，男女，従業上の地位別15歳以上就業者数</t>
  </si>
  <si>
    <t>Ａ．総数</t>
  </si>
  <si>
    <t>　15歳以上の</t>
  </si>
  <si>
    <t xml:space="preserve"> 就業者総数</t>
  </si>
  <si>
    <t>役員を除</t>
    <rPh sb="0" eb="2">
      <t>ヤクイン</t>
    </rPh>
    <rPh sb="3" eb="4">
      <t>ノゾ</t>
    </rPh>
    <phoneticPr fontId="4"/>
  </si>
  <si>
    <t>自営業主</t>
    <rPh sb="0" eb="2">
      <t>ジエイ</t>
    </rPh>
    <phoneticPr fontId="4"/>
  </si>
  <si>
    <t>雇人の</t>
  </si>
  <si>
    <t>家庭</t>
    <rPh sb="0" eb="2">
      <t>カテイ</t>
    </rPh>
    <phoneticPr fontId="4"/>
  </si>
  <si>
    <t>家族</t>
    <phoneticPr fontId="4"/>
  </si>
  <si>
    <t>く雇用者</t>
    <rPh sb="1" eb="4">
      <t>コヨウシャ</t>
    </rPh>
    <phoneticPr fontId="4"/>
  </si>
  <si>
    <t>ある業主</t>
  </si>
  <si>
    <t>ない業主</t>
  </si>
  <si>
    <t>内職者</t>
    <rPh sb="0" eb="2">
      <t>ナイショク</t>
    </rPh>
    <rPh sb="2" eb="3">
      <t>シャ</t>
    </rPh>
    <phoneticPr fontId="4"/>
  </si>
  <si>
    <t>従業者</t>
    <phoneticPr fontId="4"/>
  </si>
  <si>
    <t>総 数</t>
  </si>
  <si>
    <t>－</t>
    <phoneticPr fontId="4"/>
  </si>
  <si>
    <t>注)従業上の地位｢不詳｣含む。</t>
  </si>
  <si>
    <t>Ｂ．男子</t>
  </si>
  <si>
    <t>（平成12年10月 1日現在）</t>
    <phoneticPr fontId="4"/>
  </si>
  <si>
    <t xml:space="preserve"> 男子就業者</t>
  </si>
  <si>
    <t>従業者</t>
    <phoneticPr fontId="4"/>
  </si>
  <si>
    <t>－</t>
    <phoneticPr fontId="4"/>
  </si>
  <si>
    <t>Ｃ．女子</t>
  </si>
  <si>
    <t>（平成12年10月 1日現在）</t>
    <phoneticPr fontId="4"/>
  </si>
  <si>
    <t xml:space="preserve"> 女子就業者</t>
  </si>
  <si>
    <t>Ｃ-06 市町村，産業別15歳以上就業者数</t>
  </si>
  <si>
    <t>第1次産業</t>
    <rPh sb="0" eb="3">
      <t>ダイイチジ</t>
    </rPh>
    <rPh sb="3" eb="5">
      <t>サンギョウ</t>
    </rPh>
    <phoneticPr fontId="4"/>
  </si>
  <si>
    <t>第2次産業</t>
    <rPh sb="0" eb="3">
      <t>ダイニジ</t>
    </rPh>
    <rPh sb="3" eb="5">
      <t>サンギョウ</t>
    </rPh>
    <phoneticPr fontId="4"/>
  </si>
  <si>
    <t>第3次産業</t>
    <rPh sb="0" eb="3">
      <t>ダイサンジ</t>
    </rPh>
    <rPh sb="3" eb="5">
      <t>サンギョウ</t>
    </rPh>
    <phoneticPr fontId="4"/>
  </si>
  <si>
    <t xml:space="preserve"> 電気･ｶﾞｽ･</t>
  </si>
  <si>
    <t xml:space="preserve"> 総  数</t>
  </si>
  <si>
    <t xml:space="preserve"> 農  業</t>
  </si>
  <si>
    <t xml:space="preserve"> 林  業</t>
  </si>
  <si>
    <t xml:space="preserve"> 漁  業</t>
  </si>
  <si>
    <t xml:space="preserve"> 鉱  業</t>
  </si>
  <si>
    <t xml:space="preserve"> 熱供給･</t>
    <phoneticPr fontId="4"/>
  </si>
  <si>
    <t xml:space="preserve">  運輸･</t>
    <phoneticPr fontId="4"/>
  </si>
  <si>
    <t xml:space="preserve"> 水道業</t>
  </si>
  <si>
    <t>通信業</t>
  </si>
  <si>
    <t>－</t>
    <phoneticPr fontId="4"/>
  </si>
  <si>
    <t>Ｃ-06 市町村，産業別15歳以上就業者数－続き－</t>
  </si>
  <si>
    <t>（平成12年10月 1日現在）</t>
    <phoneticPr fontId="4"/>
  </si>
  <si>
    <t>卸売･</t>
  </si>
  <si>
    <t xml:space="preserve">  (再掲)</t>
  </si>
  <si>
    <t xml:space="preserve"> 小売業</t>
  </si>
  <si>
    <t>金融･</t>
  </si>
  <si>
    <t xml:space="preserve"> ｻ-ﾋﾞｽ業</t>
  </si>
  <si>
    <t xml:space="preserve"> 公  務</t>
  </si>
  <si>
    <t xml:space="preserve"> 分類不能</t>
  </si>
  <si>
    <t xml:space="preserve"> 第1次産業</t>
  </si>
  <si>
    <t xml:space="preserve"> 第2次産業</t>
  </si>
  <si>
    <t xml:space="preserve"> 第3次産業</t>
  </si>
  <si>
    <t xml:space="preserve"> 飲食店</t>
  </si>
  <si>
    <t xml:space="preserve"> 保険業</t>
  </si>
  <si>
    <t>Ｃ-07 一般職業紹介状況（パ－トタイムを含む）</t>
  </si>
  <si>
    <t>職業紹介には「一般職業紹介」,「障害者職業紹介」,「日雇職業紹介」,</t>
  </si>
  <si>
    <t>「新規学卒者職業紹介」がある。</t>
  </si>
  <si>
    <t>有効求職者数（Ａ）</t>
    <rPh sb="0" eb="2">
      <t>ユウコウ</t>
    </rPh>
    <rPh sb="2" eb="5">
      <t>キュウショクシャ</t>
    </rPh>
    <rPh sb="5" eb="6">
      <t>スウ</t>
    </rPh>
    <phoneticPr fontId="4"/>
  </si>
  <si>
    <t>有効求人数（Ｂ）</t>
    <rPh sb="0" eb="2">
      <t>ユウコウ</t>
    </rPh>
    <rPh sb="2" eb="5">
      <t>キュウジンスウ</t>
    </rPh>
    <phoneticPr fontId="4"/>
  </si>
  <si>
    <t>新規求職申込件数</t>
    <phoneticPr fontId="4"/>
  </si>
  <si>
    <t>女</t>
    <phoneticPr fontId="4"/>
  </si>
  <si>
    <t xml:space="preserve"> 総数 (注</t>
    <phoneticPr fontId="4"/>
  </si>
  <si>
    <t>男</t>
    <phoneticPr fontId="4"/>
  </si>
  <si>
    <t>件</t>
  </si>
  <si>
    <t>平成 2年度 1990</t>
    <rPh sb="4" eb="6">
      <t>ネンド</t>
    </rPh>
    <phoneticPr fontId="4"/>
  </si>
  <si>
    <t xml:space="preserve">     3     1991</t>
  </si>
  <si>
    <t xml:space="preserve">     4     1992</t>
  </si>
  <si>
    <t xml:space="preserve">     5     1993</t>
  </si>
  <si>
    <t xml:space="preserve">     6     1994</t>
  </si>
  <si>
    <t xml:space="preserve">     7     1995</t>
  </si>
  <si>
    <t xml:space="preserve">     8     1996</t>
  </si>
  <si>
    <t xml:space="preserve">     9     1997</t>
  </si>
  <si>
    <t xml:space="preserve">    10     1998</t>
  </si>
  <si>
    <t xml:space="preserve">    11     1999</t>
  </si>
  <si>
    <t xml:space="preserve">    12     2000</t>
    <phoneticPr fontId="4"/>
  </si>
  <si>
    <t xml:space="preserve">    2000年  4月</t>
    <phoneticPr fontId="4"/>
  </si>
  <si>
    <t xml:space="preserve">            5</t>
  </si>
  <si>
    <t xml:space="preserve">            6</t>
  </si>
  <si>
    <t xml:space="preserve">            7</t>
  </si>
  <si>
    <t xml:space="preserve">            8</t>
  </si>
  <si>
    <t xml:space="preserve">            9</t>
  </si>
  <si>
    <t xml:space="preserve">           10</t>
  </si>
  <si>
    <t xml:space="preserve">           11</t>
  </si>
  <si>
    <t xml:space="preserve">           12</t>
  </si>
  <si>
    <t xml:space="preserve">    2001年  1月</t>
    <phoneticPr fontId="4"/>
  </si>
  <si>
    <t xml:space="preserve">            2</t>
  </si>
  <si>
    <t xml:space="preserve">            3</t>
  </si>
  <si>
    <t xml:space="preserve">          新規求人数</t>
  </si>
  <si>
    <t>就職件数</t>
  </si>
  <si>
    <t>有効求人倍率（Ｂ／Ａ）</t>
    <phoneticPr fontId="4"/>
  </si>
  <si>
    <r>
      <t xml:space="preserve">総数 </t>
    </r>
    <r>
      <rPr>
        <sz val="11"/>
        <color theme="1"/>
        <rFont val="ＭＳ Ｐゴシック"/>
        <family val="2"/>
        <charset val="128"/>
        <scheme val="minor"/>
      </rPr>
      <t>(注</t>
    </r>
    <rPh sb="4" eb="5">
      <t>チュウ</t>
    </rPh>
    <phoneticPr fontId="4"/>
  </si>
  <si>
    <t>女</t>
    <rPh sb="0" eb="1">
      <t>オンナ</t>
    </rPh>
    <phoneticPr fontId="4"/>
  </si>
  <si>
    <t>倍</t>
    <rPh sb="0" eb="1">
      <t>バイ</t>
    </rPh>
    <phoneticPr fontId="4"/>
  </si>
  <si>
    <t>･･･</t>
    <phoneticPr fontId="4"/>
  </si>
  <si>
    <t xml:space="preserve">    12     2000</t>
    <phoneticPr fontId="4"/>
  </si>
  <si>
    <t xml:space="preserve">    2000年  4月</t>
    <phoneticPr fontId="4"/>
  </si>
  <si>
    <t xml:space="preserve">    2001年  1月</t>
    <phoneticPr fontId="4"/>
  </si>
  <si>
    <r>
      <t>注</t>
    </r>
    <r>
      <rPr>
        <sz val="11"/>
        <color theme="1"/>
        <rFont val="ＭＳ Ｐゴシック"/>
        <family val="2"/>
        <charset val="128"/>
        <scheme val="minor"/>
      </rPr>
      <t>)</t>
    </r>
    <r>
      <rPr>
        <sz val="14"/>
        <rFont val="ＭＳ 明朝"/>
        <family val="1"/>
        <charset val="128"/>
      </rPr>
      <t xml:space="preserve"> </t>
    </r>
    <r>
      <rPr>
        <sz val="14"/>
        <rFont val="ＭＳ 明朝"/>
        <family val="1"/>
        <charset val="128"/>
      </rPr>
      <t>総数に男女不問を含む。</t>
    </r>
    <rPh sb="0" eb="1">
      <t>チュウ</t>
    </rPh>
    <rPh sb="3" eb="5">
      <t>ソウスウ</t>
    </rPh>
    <rPh sb="6" eb="8">
      <t>ダンジョ</t>
    </rPh>
    <rPh sb="8" eb="10">
      <t>フモン</t>
    </rPh>
    <rPh sb="11" eb="12">
      <t>フク</t>
    </rPh>
    <phoneticPr fontId="4"/>
  </si>
  <si>
    <t>資料：和歌山労働局職業安定部職業安定課</t>
    <rPh sb="3" eb="6">
      <t>ワカヤマ</t>
    </rPh>
    <rPh sb="6" eb="9">
      <t>ロウドウキョク</t>
    </rPh>
    <rPh sb="9" eb="11">
      <t>ショクギョウ</t>
    </rPh>
    <rPh sb="11" eb="13">
      <t>アンテイ</t>
    </rPh>
    <rPh sb="13" eb="14">
      <t>ブ</t>
    </rPh>
    <rPh sb="14" eb="16">
      <t>ショクギョウ</t>
    </rPh>
    <rPh sb="16" eb="18">
      <t>アンテイ</t>
    </rPh>
    <rPh sb="18" eb="19">
      <t>カ</t>
    </rPh>
    <phoneticPr fontId="4"/>
  </si>
  <si>
    <t>Ｃ-08 一般職業紹介 産業別・規模別新規求人数</t>
    <rPh sb="14" eb="15">
      <t>ベツ</t>
    </rPh>
    <phoneticPr fontId="4"/>
  </si>
  <si>
    <t>（パ－トタイムを含む）</t>
  </si>
  <si>
    <t xml:space="preserve">  単位：人</t>
    <phoneticPr fontId="4"/>
  </si>
  <si>
    <t>1994</t>
  </si>
  <si>
    <t>1995</t>
  </si>
  <si>
    <t>1996</t>
  </si>
  <si>
    <t>1997</t>
  </si>
  <si>
    <t>1998</t>
  </si>
  <si>
    <t>1999</t>
  </si>
  <si>
    <t xml:space="preserve"> 平成 6年度</t>
  </si>
  <si>
    <t xml:space="preserve"> 平成 7年度</t>
  </si>
  <si>
    <t xml:space="preserve"> 平成 8年度</t>
  </si>
  <si>
    <t xml:space="preserve"> 平成 9年度</t>
  </si>
  <si>
    <t xml:space="preserve"> 平成10年度</t>
  </si>
  <si>
    <t xml:space="preserve"> 平成11年度</t>
  </si>
  <si>
    <t xml:space="preserve"> 平成12年度</t>
    <phoneticPr fontId="4"/>
  </si>
  <si>
    <t>農林水産業</t>
  </si>
  <si>
    <t>鉱業</t>
  </si>
  <si>
    <t>建設業</t>
  </si>
  <si>
    <t>製造業</t>
  </si>
  <si>
    <t xml:space="preserve">  食料品</t>
  </si>
  <si>
    <t xml:space="preserve">  飲料･たばこ</t>
  </si>
  <si>
    <t xml:space="preserve">  繊維工業</t>
  </si>
  <si>
    <t xml:space="preserve">  衣服･その他</t>
  </si>
  <si>
    <t xml:space="preserve">  木材･木製品</t>
  </si>
  <si>
    <t xml:space="preserve">  家具･装備品</t>
  </si>
  <si>
    <t xml:space="preserve">  パルプ･紙</t>
  </si>
  <si>
    <t xml:space="preserve">  出版･印刷</t>
  </si>
  <si>
    <t xml:space="preserve">  化学工業</t>
  </si>
  <si>
    <t xml:space="preserve">  石油･石炭</t>
  </si>
  <si>
    <t xml:space="preserve">  プラスチック</t>
  </si>
  <si>
    <t xml:space="preserve">  ゴム製品</t>
  </si>
  <si>
    <t xml:space="preserve">  窯業･土石</t>
  </si>
  <si>
    <t xml:space="preserve">  鉄鋼業</t>
  </si>
  <si>
    <t xml:space="preserve">  非鉄金属</t>
  </si>
  <si>
    <t xml:space="preserve">  金属製品</t>
  </si>
  <si>
    <t>　機械器具</t>
  </si>
  <si>
    <t>一般機械器具</t>
  </si>
  <si>
    <t>電気機械器具</t>
  </si>
  <si>
    <t>輸送用機械器具</t>
  </si>
  <si>
    <t>精密機械器具</t>
  </si>
  <si>
    <t xml:space="preserve">  その他製造業</t>
  </si>
  <si>
    <t>電気･ガス･水道業</t>
  </si>
  <si>
    <t>運輸･通信業</t>
  </si>
  <si>
    <t>金融･保険業</t>
  </si>
  <si>
    <t>公務</t>
  </si>
  <si>
    <t>規模別</t>
  </si>
  <si>
    <t xml:space="preserve"> 29人以下</t>
  </si>
  <si>
    <t xml:space="preserve"> 30～ 99人</t>
  </si>
  <si>
    <t>100～299人</t>
  </si>
  <si>
    <t>300～499人</t>
  </si>
  <si>
    <t>500～999人</t>
  </si>
  <si>
    <t>資料：和歌山労働局職業安定部職業安定課</t>
    <rPh sb="3" eb="6">
      <t>ワカヤマ</t>
    </rPh>
    <rPh sb="6" eb="9">
      <t>ロウドウキョク</t>
    </rPh>
    <rPh sb="9" eb="11">
      <t>ショクギョウ</t>
    </rPh>
    <rPh sb="11" eb="13">
      <t>アンテイ</t>
    </rPh>
    <rPh sb="13" eb="14">
      <t>ブ</t>
    </rPh>
    <rPh sb="14" eb="16">
      <t>ショクギョウ</t>
    </rPh>
    <rPh sb="16" eb="19">
      <t>アンテイカ</t>
    </rPh>
    <phoneticPr fontId="4"/>
  </si>
  <si>
    <t>Ｃ-09 一般職業紹介 中高年齢者</t>
  </si>
  <si>
    <t>中高年齢者とは，年齢45歳以上の者（パ－トタイムを除く）</t>
  </si>
  <si>
    <t>有効求職者数（A)</t>
    <rPh sb="0" eb="2">
      <t>ユウコウ</t>
    </rPh>
    <rPh sb="2" eb="5">
      <t>キュウショクシャ</t>
    </rPh>
    <rPh sb="5" eb="6">
      <t>スウ</t>
    </rPh>
    <phoneticPr fontId="4"/>
  </si>
  <si>
    <t>新規求職申込件数</t>
    <rPh sb="0" eb="2">
      <t>シンキ</t>
    </rPh>
    <rPh sb="2" eb="4">
      <t>キュウショク</t>
    </rPh>
    <rPh sb="4" eb="6">
      <t>モウシコ</t>
    </rPh>
    <rPh sb="6" eb="8">
      <t>ケンスウ</t>
    </rPh>
    <phoneticPr fontId="4"/>
  </si>
  <si>
    <t>総数</t>
    <rPh sb="0" eb="2">
      <t>ソウスウ</t>
    </rPh>
    <phoneticPr fontId="4"/>
  </si>
  <si>
    <t>男</t>
    <rPh sb="0" eb="1">
      <t>オトコ</t>
    </rPh>
    <phoneticPr fontId="4"/>
  </si>
  <si>
    <t>人</t>
    <rPh sb="0" eb="1">
      <t>ニン</t>
    </rPh>
    <phoneticPr fontId="4"/>
  </si>
  <si>
    <t>件</t>
    <rPh sb="0" eb="1">
      <t>ケン</t>
    </rPh>
    <phoneticPr fontId="4"/>
  </si>
  <si>
    <t>　</t>
    <phoneticPr fontId="4"/>
  </si>
  <si>
    <t>平成元年度 1989</t>
    <rPh sb="0" eb="2">
      <t>ヘイセイ</t>
    </rPh>
    <rPh sb="2" eb="3">
      <t>ガン</t>
    </rPh>
    <rPh sb="3" eb="5">
      <t>ネンド</t>
    </rPh>
    <phoneticPr fontId="4"/>
  </si>
  <si>
    <t xml:space="preserve">    2      1990</t>
    <phoneticPr fontId="4"/>
  </si>
  <si>
    <t xml:space="preserve">    3      1991</t>
    <phoneticPr fontId="4"/>
  </si>
  <si>
    <t xml:space="preserve">    4      1992</t>
    <phoneticPr fontId="4"/>
  </si>
  <si>
    <t xml:space="preserve">    5      1993</t>
    <phoneticPr fontId="4"/>
  </si>
  <si>
    <t xml:space="preserve">    6      1994</t>
    <phoneticPr fontId="4"/>
  </si>
  <si>
    <t xml:space="preserve">    7      1995</t>
    <phoneticPr fontId="4"/>
  </si>
  <si>
    <t xml:space="preserve">    8      1996</t>
    <phoneticPr fontId="4"/>
  </si>
  <si>
    <t xml:space="preserve">    9      1997</t>
    <phoneticPr fontId="4"/>
  </si>
  <si>
    <t xml:space="preserve">   10      1998</t>
    <phoneticPr fontId="4"/>
  </si>
  <si>
    <t xml:space="preserve">   11      1999</t>
    <phoneticPr fontId="4"/>
  </si>
  <si>
    <t xml:space="preserve">   12     2000</t>
    <phoneticPr fontId="4"/>
  </si>
  <si>
    <t>就職件数（Ｂ）</t>
    <rPh sb="0" eb="2">
      <t>シュウショク</t>
    </rPh>
    <rPh sb="2" eb="4">
      <t>ケンスウ</t>
    </rPh>
    <phoneticPr fontId="4"/>
  </si>
  <si>
    <t>就職率（Ｂ／Ａ×１００）</t>
    <rPh sb="0" eb="3">
      <t>シュウショクリツ</t>
    </rPh>
    <phoneticPr fontId="4"/>
  </si>
  <si>
    <t>%</t>
    <phoneticPr fontId="4"/>
  </si>
  <si>
    <t xml:space="preserve">    2      1990</t>
    <phoneticPr fontId="4"/>
  </si>
  <si>
    <t xml:space="preserve">    3      1991</t>
    <phoneticPr fontId="4"/>
  </si>
  <si>
    <t xml:space="preserve">    4      1992</t>
    <phoneticPr fontId="4"/>
  </si>
  <si>
    <t xml:space="preserve">    5      1993</t>
    <phoneticPr fontId="4"/>
  </si>
  <si>
    <t xml:space="preserve">    6      1994</t>
    <phoneticPr fontId="4"/>
  </si>
  <si>
    <t xml:space="preserve">    7      1995</t>
    <phoneticPr fontId="4"/>
  </si>
  <si>
    <t xml:space="preserve">    8      1996</t>
    <phoneticPr fontId="4"/>
  </si>
  <si>
    <t xml:space="preserve">    9      1997</t>
    <phoneticPr fontId="4"/>
  </si>
  <si>
    <t xml:space="preserve">   10      1998</t>
    <phoneticPr fontId="4"/>
  </si>
  <si>
    <t xml:space="preserve">   11      1999</t>
    <phoneticPr fontId="4"/>
  </si>
  <si>
    <t xml:space="preserve">   12     2000</t>
    <phoneticPr fontId="4"/>
  </si>
  <si>
    <t>資料：和歌山労働局職業安定部職業安定課</t>
    <rPh sb="0" eb="2">
      <t>シリョウ</t>
    </rPh>
    <rPh sb="3" eb="6">
      <t>ワカヤマ</t>
    </rPh>
    <rPh sb="6" eb="9">
      <t>ロウドウキョク</t>
    </rPh>
    <rPh sb="9" eb="11">
      <t>ショクギョウ</t>
    </rPh>
    <rPh sb="11" eb="13">
      <t>アンテイ</t>
    </rPh>
    <rPh sb="13" eb="14">
      <t>ブ</t>
    </rPh>
    <rPh sb="14" eb="16">
      <t>ショクギョウ</t>
    </rPh>
    <rPh sb="16" eb="18">
      <t>アンテイ</t>
    </rPh>
    <rPh sb="18" eb="19">
      <t>カ</t>
    </rPh>
    <phoneticPr fontId="4"/>
  </si>
  <si>
    <t>Ｃ-10 障害者職業紹介</t>
    <rPh sb="5" eb="8">
      <t>ショウガイシャ</t>
    </rPh>
    <rPh sb="8" eb="10">
      <t>ショクギョウ</t>
    </rPh>
    <rPh sb="10" eb="12">
      <t>ショウカイ</t>
    </rPh>
    <phoneticPr fontId="4"/>
  </si>
  <si>
    <t>年度末現在有効求職者</t>
    <rPh sb="0" eb="3">
      <t>ネンドマツ</t>
    </rPh>
    <rPh sb="3" eb="5">
      <t>ゲンザイ</t>
    </rPh>
    <rPh sb="5" eb="7">
      <t>ユウコウ</t>
    </rPh>
    <rPh sb="7" eb="10">
      <t>キュウショクシャ</t>
    </rPh>
    <phoneticPr fontId="4"/>
  </si>
  <si>
    <t>新規求職申込件数</t>
    <rPh sb="0" eb="2">
      <t>シンキ</t>
    </rPh>
    <rPh sb="2" eb="3">
      <t>キュウ</t>
    </rPh>
    <rPh sb="3" eb="4">
      <t>キュウショクシャ</t>
    </rPh>
    <rPh sb="4" eb="6">
      <t>モウシコミ</t>
    </rPh>
    <rPh sb="6" eb="8">
      <t>ケンスウ</t>
    </rPh>
    <phoneticPr fontId="4"/>
  </si>
  <si>
    <t>就職件数</t>
    <rPh sb="0" eb="2">
      <t>シュウショク</t>
    </rPh>
    <rPh sb="2" eb="4">
      <t>ケンスウ</t>
    </rPh>
    <phoneticPr fontId="4"/>
  </si>
  <si>
    <t xml:space="preserve">  身体</t>
    <rPh sb="2" eb="4">
      <t>シンタイ</t>
    </rPh>
    <phoneticPr fontId="4"/>
  </si>
  <si>
    <t xml:space="preserve">  知的</t>
    <rPh sb="2" eb="4">
      <t>チテキ</t>
    </rPh>
    <phoneticPr fontId="4"/>
  </si>
  <si>
    <t xml:space="preserve"> その他</t>
    <rPh sb="1" eb="4">
      <t>ソノホカ</t>
    </rPh>
    <phoneticPr fontId="4"/>
  </si>
  <si>
    <t xml:space="preserve">  障害者</t>
    <rPh sb="2" eb="5">
      <t>ショウガイシャ</t>
    </rPh>
    <phoneticPr fontId="4"/>
  </si>
  <si>
    <t xml:space="preserve"> の障害者</t>
    <rPh sb="2" eb="5">
      <t>ショウガイシャ</t>
    </rPh>
    <phoneticPr fontId="4"/>
  </si>
  <si>
    <t xml:space="preserve">    └──┬──┘</t>
    <phoneticPr fontId="4"/>
  </si>
  <si>
    <t xml:space="preserve">    └──┬──┘</t>
    <phoneticPr fontId="4"/>
  </si>
  <si>
    <t>人</t>
    <rPh sb="0" eb="1">
      <t>ヒト</t>
    </rPh>
    <phoneticPr fontId="4"/>
  </si>
  <si>
    <t>資料：和歌山労働局職業安定部職業安定課</t>
    <rPh sb="0" eb="2">
      <t>シリョウ</t>
    </rPh>
    <rPh sb="3" eb="6">
      <t>ワカヤマ</t>
    </rPh>
    <rPh sb="6" eb="9">
      <t>ロウドウキョク</t>
    </rPh>
    <rPh sb="9" eb="11">
      <t>ショクギョウ</t>
    </rPh>
    <rPh sb="11" eb="13">
      <t>アンテイ</t>
    </rPh>
    <rPh sb="13" eb="14">
      <t>ブ</t>
    </rPh>
    <rPh sb="14" eb="16">
      <t>ショクギョウ</t>
    </rPh>
    <rPh sb="16" eb="18">
      <t>アンテイカ</t>
    </rPh>
    <rPh sb="18" eb="19">
      <t>カ</t>
    </rPh>
    <phoneticPr fontId="4"/>
  </si>
  <si>
    <t xml:space="preserve">    └──┬──┘</t>
    <phoneticPr fontId="4"/>
  </si>
  <si>
    <t>Ｃ-11 日雇職業紹介</t>
  </si>
  <si>
    <t>新規求職</t>
    <rPh sb="0" eb="2">
      <t>シンキ</t>
    </rPh>
    <rPh sb="2" eb="4">
      <t>キュウショク</t>
    </rPh>
    <phoneticPr fontId="4"/>
  </si>
  <si>
    <t>有効求</t>
    <rPh sb="0" eb="2">
      <t>ユウコウ</t>
    </rPh>
    <rPh sb="2" eb="3">
      <t>モトム</t>
    </rPh>
    <phoneticPr fontId="4"/>
  </si>
  <si>
    <t>新規求</t>
    <rPh sb="0" eb="2">
      <t>シンキ</t>
    </rPh>
    <rPh sb="2" eb="3">
      <t>モトム</t>
    </rPh>
    <phoneticPr fontId="4"/>
  </si>
  <si>
    <t>申込件数</t>
    <rPh sb="0" eb="2">
      <t>モウシコミ</t>
    </rPh>
    <rPh sb="2" eb="4">
      <t>ケンスウ</t>
    </rPh>
    <phoneticPr fontId="4"/>
  </si>
  <si>
    <t>職者数</t>
    <rPh sb="0" eb="1">
      <t>ショク</t>
    </rPh>
    <rPh sb="1" eb="2">
      <t>シャ</t>
    </rPh>
    <rPh sb="2" eb="3">
      <t>スウ</t>
    </rPh>
    <phoneticPr fontId="4"/>
  </si>
  <si>
    <t>人延数</t>
    <rPh sb="0" eb="1">
      <t>ヒト</t>
    </rPh>
    <rPh sb="1" eb="2">
      <t>エン</t>
    </rPh>
    <rPh sb="2" eb="3">
      <t>スウ</t>
    </rPh>
    <phoneticPr fontId="4"/>
  </si>
  <si>
    <t>就労実人員</t>
    <rPh sb="0" eb="2">
      <t>シュウロウ</t>
    </rPh>
    <rPh sb="2" eb="3">
      <t>ジツ</t>
    </rPh>
    <rPh sb="3" eb="5">
      <t>ジンイン</t>
    </rPh>
    <phoneticPr fontId="4"/>
  </si>
  <si>
    <t>就労延数</t>
    <rPh sb="0" eb="2">
      <t>シュウロウ</t>
    </rPh>
    <rPh sb="2" eb="3">
      <t>エン</t>
    </rPh>
    <rPh sb="3" eb="4">
      <t>スウ</t>
    </rPh>
    <phoneticPr fontId="4"/>
  </si>
  <si>
    <t>不就労延数</t>
    <rPh sb="0" eb="1">
      <t>フ</t>
    </rPh>
    <rPh sb="1" eb="3">
      <t>シュウロウ</t>
    </rPh>
    <rPh sb="3" eb="4">
      <t>エン</t>
    </rPh>
    <rPh sb="4" eb="5">
      <t>スウ</t>
    </rPh>
    <phoneticPr fontId="4"/>
  </si>
  <si>
    <r>
      <t>平成 4年度</t>
    </r>
    <r>
      <rPr>
        <sz val="11"/>
        <color theme="1"/>
        <rFont val="ＭＳ Ｐゴシック"/>
        <family val="2"/>
        <charset val="128"/>
        <scheme val="minor"/>
      </rPr>
      <t xml:space="preserve"> </t>
    </r>
    <r>
      <rPr>
        <sz val="14"/>
        <rFont val="ＭＳ 明朝"/>
        <family val="1"/>
        <charset val="128"/>
      </rPr>
      <t>1992</t>
    </r>
    <rPh sb="0" eb="2">
      <t>ヘイセイ</t>
    </rPh>
    <rPh sb="4" eb="6">
      <t>ネンド</t>
    </rPh>
    <phoneticPr fontId="4"/>
  </si>
  <si>
    <t xml:space="preserve">     5     1993</t>
    <phoneticPr fontId="4"/>
  </si>
  <si>
    <t xml:space="preserve">     6     1994</t>
    <phoneticPr fontId="4"/>
  </si>
  <si>
    <t xml:space="preserve">     </t>
    <phoneticPr fontId="4"/>
  </si>
  <si>
    <t xml:space="preserve">     7     1995</t>
    <phoneticPr fontId="4"/>
  </si>
  <si>
    <t xml:space="preserve">     8     1996</t>
    <phoneticPr fontId="4"/>
  </si>
  <si>
    <t>－</t>
    <phoneticPr fontId="4"/>
  </si>
  <si>
    <t xml:space="preserve">     9     1997</t>
    <phoneticPr fontId="4"/>
  </si>
  <si>
    <t xml:space="preserve">    10     1998</t>
    <phoneticPr fontId="4"/>
  </si>
  <si>
    <t xml:space="preserve">    11     1999</t>
    <phoneticPr fontId="4"/>
  </si>
  <si>
    <t xml:space="preserve">    12    2000</t>
    <phoneticPr fontId="4"/>
  </si>
  <si>
    <t>資料：和歌山労働局職業安定部職業安定課</t>
    <rPh sb="0" eb="2">
      <t>シリョウ</t>
    </rPh>
    <rPh sb="3" eb="6">
      <t>ワカヤマ</t>
    </rPh>
    <rPh sb="6" eb="8">
      <t>ロウドウ</t>
    </rPh>
    <rPh sb="8" eb="9">
      <t>キョク</t>
    </rPh>
    <rPh sb="9" eb="11">
      <t>ショクギョウ</t>
    </rPh>
    <rPh sb="11" eb="13">
      <t>アンテイ</t>
    </rPh>
    <rPh sb="13" eb="14">
      <t>ブ</t>
    </rPh>
    <rPh sb="14" eb="16">
      <t>ショクギョウ</t>
    </rPh>
    <rPh sb="16" eb="18">
      <t>アンテイ</t>
    </rPh>
    <rPh sb="18" eb="19">
      <t>カ</t>
    </rPh>
    <phoneticPr fontId="4"/>
  </si>
  <si>
    <t>Ｃ-12 新規学卒者職業紹介</t>
  </si>
  <si>
    <t>Ａ．中学校</t>
  </si>
  <si>
    <t>　    　( 3月卒業者)</t>
  </si>
  <si>
    <t xml:space="preserve"> 就職希望</t>
  </si>
  <si>
    <t>求人数</t>
  </si>
  <si>
    <t xml:space="preserve"> 就職者数</t>
  </si>
  <si>
    <t>うち県内</t>
  </si>
  <si>
    <t>求人倍率</t>
  </si>
  <si>
    <t>就職率</t>
  </si>
  <si>
    <t xml:space="preserve"> 県内就職率</t>
  </si>
  <si>
    <t>者数(A)</t>
  </si>
  <si>
    <t xml:space="preserve">    (B)</t>
  </si>
  <si>
    <t xml:space="preserve">    (C)</t>
  </si>
  <si>
    <t xml:space="preserve">    (D)</t>
  </si>
  <si>
    <t>（B/A）</t>
    <phoneticPr fontId="4"/>
  </si>
  <si>
    <r>
      <t>(</t>
    </r>
    <r>
      <rPr>
        <sz val="11"/>
        <color theme="1"/>
        <rFont val="ＭＳ Ｐゴシック"/>
        <family val="2"/>
        <charset val="128"/>
        <scheme val="minor"/>
      </rPr>
      <t>C/A×100)</t>
    </r>
    <phoneticPr fontId="4"/>
  </si>
  <si>
    <r>
      <t>(</t>
    </r>
    <r>
      <rPr>
        <sz val="11"/>
        <color theme="1"/>
        <rFont val="ＭＳ Ｐゴシック"/>
        <family val="2"/>
        <charset val="128"/>
        <scheme val="minor"/>
      </rPr>
      <t>D/C×100)</t>
    </r>
    <phoneticPr fontId="4"/>
  </si>
  <si>
    <t>％</t>
  </si>
  <si>
    <t>全数</t>
  </si>
  <si>
    <t xml:space="preserve"> 平成 6年　1994</t>
    <rPh sb="1" eb="3">
      <t>ヘイセイ</t>
    </rPh>
    <rPh sb="5" eb="6">
      <t>ネン</t>
    </rPh>
    <phoneticPr fontId="4"/>
  </si>
  <si>
    <t xml:space="preserve">      7    1995</t>
    <phoneticPr fontId="4"/>
  </si>
  <si>
    <t xml:space="preserve">      8    1996</t>
    <phoneticPr fontId="4"/>
  </si>
  <si>
    <t xml:space="preserve">      9    1997</t>
    <phoneticPr fontId="4"/>
  </si>
  <si>
    <t xml:space="preserve">     10    1998</t>
    <phoneticPr fontId="4"/>
  </si>
  <si>
    <t xml:space="preserve">     11    1999</t>
    <phoneticPr fontId="4"/>
  </si>
  <si>
    <t xml:space="preserve">     12    2000</t>
    <phoneticPr fontId="4"/>
  </si>
  <si>
    <t xml:space="preserve">    13    2001</t>
    <phoneticPr fontId="4"/>
  </si>
  <si>
    <t>Ｂ．高等学校</t>
  </si>
  <si>
    <t>就職希望</t>
    <rPh sb="0" eb="2">
      <t>シュウショク</t>
    </rPh>
    <rPh sb="2" eb="4">
      <t>キボウ</t>
    </rPh>
    <phoneticPr fontId="4"/>
  </si>
  <si>
    <t>求人倍率</t>
    <rPh sb="0" eb="2">
      <t>キュウジン</t>
    </rPh>
    <rPh sb="2" eb="4">
      <t>バイリツ</t>
    </rPh>
    <phoneticPr fontId="4"/>
  </si>
  <si>
    <t>就職率</t>
    <rPh sb="0" eb="2">
      <t>シュウショク</t>
    </rPh>
    <rPh sb="2" eb="3">
      <t>リツ</t>
    </rPh>
    <phoneticPr fontId="4"/>
  </si>
  <si>
    <t>県内就職率</t>
    <rPh sb="0" eb="2">
      <t>ケンナイ</t>
    </rPh>
    <rPh sb="2" eb="4">
      <t>シュウショク</t>
    </rPh>
    <rPh sb="4" eb="5">
      <t>リツ</t>
    </rPh>
    <phoneticPr fontId="4"/>
  </si>
  <si>
    <r>
      <t xml:space="preserve">  </t>
    </r>
    <r>
      <rPr>
        <sz val="14"/>
        <rFont val="ＭＳ 明朝"/>
        <family val="1"/>
        <charset val="128"/>
      </rPr>
      <t>者数(</t>
    </r>
    <r>
      <rPr>
        <sz val="11"/>
        <color theme="1"/>
        <rFont val="ＭＳ Ｐゴシック"/>
        <family val="2"/>
        <charset val="128"/>
        <scheme val="minor"/>
      </rPr>
      <t>A)</t>
    </r>
    <rPh sb="2" eb="3">
      <t>シャ</t>
    </rPh>
    <rPh sb="3" eb="4">
      <t>スウ</t>
    </rPh>
    <phoneticPr fontId="4"/>
  </si>
  <si>
    <t>求人数(B)</t>
    <rPh sb="0" eb="3">
      <t>キュウジンスウ</t>
    </rPh>
    <phoneticPr fontId="4"/>
  </si>
  <si>
    <t>就職者数（C)</t>
    <rPh sb="0" eb="2">
      <t>シュウショク</t>
    </rPh>
    <rPh sb="2" eb="3">
      <t>シャ</t>
    </rPh>
    <rPh sb="3" eb="4">
      <t>スウ</t>
    </rPh>
    <phoneticPr fontId="4"/>
  </si>
  <si>
    <t>うち県内（D)</t>
    <rPh sb="2" eb="4">
      <t>ケンナイ</t>
    </rPh>
    <phoneticPr fontId="4"/>
  </si>
  <si>
    <t>（B/A)</t>
    <phoneticPr fontId="4"/>
  </si>
  <si>
    <t>（D/C×100）</t>
    <phoneticPr fontId="4"/>
  </si>
  <si>
    <t>％</t>
    <phoneticPr fontId="4"/>
  </si>
  <si>
    <t>全数</t>
    <rPh sb="0" eb="2">
      <t>ゼンスウ</t>
    </rPh>
    <phoneticPr fontId="4"/>
  </si>
  <si>
    <t xml:space="preserve">      8    1996</t>
    <phoneticPr fontId="4"/>
  </si>
  <si>
    <t xml:space="preserve">      9    1997</t>
    <phoneticPr fontId="4"/>
  </si>
  <si>
    <t xml:space="preserve">     10    1998</t>
    <phoneticPr fontId="4"/>
  </si>
  <si>
    <t xml:space="preserve">     11    1999</t>
    <phoneticPr fontId="4"/>
  </si>
  <si>
    <t xml:space="preserve">     12    2000</t>
    <phoneticPr fontId="4"/>
  </si>
  <si>
    <t xml:space="preserve">    13    2001</t>
    <phoneticPr fontId="4"/>
  </si>
  <si>
    <t>安定所別　和歌山</t>
    <rPh sb="0" eb="2">
      <t>アンテイ</t>
    </rPh>
    <rPh sb="2" eb="3">
      <t>ショ</t>
    </rPh>
    <rPh sb="3" eb="4">
      <t>ベツ</t>
    </rPh>
    <rPh sb="5" eb="8">
      <t>ワカヤマ</t>
    </rPh>
    <phoneticPr fontId="4"/>
  </si>
  <si>
    <t>　　　　　新宮</t>
    <rPh sb="5" eb="7">
      <t>シングウ</t>
    </rPh>
    <phoneticPr fontId="4"/>
  </si>
  <si>
    <t>　　　　　田辺</t>
    <rPh sb="5" eb="7">
      <t>タナベ</t>
    </rPh>
    <phoneticPr fontId="4"/>
  </si>
  <si>
    <t>　　　　　御坊</t>
    <rPh sb="5" eb="7">
      <t>ゴボウ</t>
    </rPh>
    <phoneticPr fontId="4"/>
  </si>
  <si>
    <t>　　　　　湯浅</t>
    <rPh sb="5" eb="7">
      <t>ユアサ</t>
    </rPh>
    <phoneticPr fontId="4"/>
  </si>
  <si>
    <t>　　　　　海南</t>
    <rPh sb="5" eb="7">
      <t>カイナン</t>
    </rPh>
    <phoneticPr fontId="4"/>
  </si>
  <si>
    <t>　　　　　橋本</t>
    <rPh sb="5" eb="7">
      <t>ハシモト</t>
    </rPh>
    <phoneticPr fontId="4"/>
  </si>
  <si>
    <t>　　　　　串本</t>
    <rPh sb="5" eb="7">
      <t>クシモト</t>
    </rPh>
    <phoneticPr fontId="4"/>
  </si>
  <si>
    <t>Ｃ-13 職業訓練</t>
  </si>
  <si>
    <t>Ａ．普通職業訓練（普通課程，短期課程）</t>
  </si>
  <si>
    <t xml:space="preserve">  定員数</t>
  </si>
  <si>
    <t xml:space="preserve"> 応募者数</t>
  </si>
  <si>
    <t xml:space="preserve"> 入校者数</t>
  </si>
  <si>
    <t xml:space="preserve"> 修了者数</t>
  </si>
  <si>
    <t xml:space="preserve"> 自営,</t>
  </si>
  <si>
    <t xml:space="preserve"> 県内就職</t>
  </si>
  <si>
    <t xml:space="preserve"> 県外就職</t>
  </si>
  <si>
    <r>
      <t>昭和5</t>
    </r>
    <r>
      <rPr>
        <sz val="11"/>
        <color theme="1"/>
        <rFont val="ＭＳ Ｐゴシック"/>
        <family val="2"/>
        <charset val="128"/>
        <scheme val="minor"/>
      </rPr>
      <t>5</t>
    </r>
    <r>
      <rPr>
        <sz val="14"/>
        <rFont val="ＭＳ 明朝"/>
        <family val="1"/>
        <charset val="128"/>
      </rPr>
      <t>年度 19</t>
    </r>
    <r>
      <rPr>
        <sz val="11"/>
        <color theme="1"/>
        <rFont val="ＭＳ Ｐゴシック"/>
        <family val="2"/>
        <charset val="128"/>
        <scheme val="minor"/>
      </rPr>
      <t>8</t>
    </r>
    <r>
      <rPr>
        <sz val="14"/>
        <rFont val="ＭＳ 明朝"/>
        <family val="1"/>
        <charset val="128"/>
      </rPr>
      <t>0</t>
    </r>
    <phoneticPr fontId="4"/>
  </si>
  <si>
    <t xml:space="preserve">    60     1985</t>
  </si>
  <si>
    <t xml:space="preserve">    61     1986</t>
  </si>
  <si>
    <t xml:space="preserve">    62     1987</t>
  </si>
  <si>
    <t xml:space="preserve">    63     1988</t>
  </si>
  <si>
    <t>平成元     1989</t>
  </si>
  <si>
    <t xml:space="preserve">     2     1990</t>
  </si>
  <si>
    <t xml:space="preserve">    12     2000</t>
    <phoneticPr fontId="4"/>
  </si>
  <si>
    <t>県立和歌山</t>
  </si>
  <si>
    <t>高等技術専門校</t>
  </si>
  <si>
    <t>普通課程</t>
  </si>
  <si>
    <t>理容科</t>
  </si>
  <si>
    <t>自動車工学科</t>
  </si>
  <si>
    <t>情報ﾏﾈｼﾞﾒﾝﾄ科</t>
  </si>
  <si>
    <t>生産機械科</t>
    <rPh sb="0" eb="2">
      <t>セイサン</t>
    </rPh>
    <rPh sb="2" eb="4">
      <t>キカイ</t>
    </rPh>
    <phoneticPr fontId="4"/>
  </si>
  <si>
    <t>電子工学科</t>
  </si>
  <si>
    <t>ﾃﾞｻﾞｲﾝ木工科</t>
  </si>
  <si>
    <t>短期課程</t>
  </si>
  <si>
    <t>建築科</t>
  </si>
  <si>
    <t>県立田辺</t>
  </si>
  <si>
    <t>ＯＡ経理科</t>
  </si>
  <si>
    <t>塑性工芸科</t>
  </si>
  <si>
    <t>県立新宮</t>
  </si>
  <si>
    <t>溶接技術科</t>
    <rPh sb="0" eb="2">
      <t>ヨウセツ</t>
    </rPh>
    <rPh sb="2" eb="5">
      <t>ギジュツカ</t>
    </rPh>
    <phoneticPr fontId="4"/>
  </si>
  <si>
    <t>Ｂ．普通職業訓練（短期課程）</t>
  </si>
  <si>
    <t xml:space="preserve"> 単位：人</t>
    <phoneticPr fontId="4"/>
  </si>
  <si>
    <t>応募者数</t>
    <phoneticPr fontId="4"/>
  </si>
  <si>
    <t>入校者数</t>
    <phoneticPr fontId="4"/>
  </si>
  <si>
    <t>修了者数</t>
    <phoneticPr fontId="4"/>
  </si>
  <si>
    <t>県内就職</t>
    <phoneticPr fontId="4"/>
  </si>
  <si>
    <t>県外就職</t>
    <phoneticPr fontId="4"/>
  </si>
  <si>
    <t>昭和55年度 1980</t>
    <phoneticPr fontId="4"/>
  </si>
  <si>
    <t>平成 2　　 1990</t>
    <phoneticPr fontId="4"/>
  </si>
  <si>
    <t>和歌山職業能力</t>
  </si>
  <si>
    <t>開発促進センタ－</t>
  </si>
  <si>
    <t>ﾃｸﾆｶﾙｵﾍﾟﾚ-ｼｮﾝ科 4月開講</t>
  </si>
  <si>
    <t xml:space="preserve">          1</t>
  </si>
  <si>
    <t>金属加工科      4月開講</t>
  </si>
  <si>
    <t>ビル管理科      4月開講</t>
  </si>
  <si>
    <t>ﾋﾞｼﾞﾈｽﾜ-ｸ科     4月開講</t>
  </si>
  <si>
    <t>ﾃｸﾆｶﾙｵﾍﾟﾚ-ｼｮﾝ科 4月開講</t>
    <phoneticPr fontId="4"/>
  </si>
  <si>
    <t xml:space="preserve"> （夜間）</t>
    <phoneticPr fontId="4"/>
  </si>
  <si>
    <t>ビル管理科      7月開講</t>
    <phoneticPr fontId="4"/>
  </si>
  <si>
    <t xml:space="preserve"> 同 センタ－  日高分所</t>
  </si>
  <si>
    <t>住宅ｻ-ﾋﾞｽ科    4月開講</t>
  </si>
  <si>
    <t>設備施工</t>
    <rPh sb="0" eb="2">
      <t>セツビ</t>
    </rPh>
    <rPh sb="2" eb="4">
      <t>セコウ</t>
    </rPh>
    <phoneticPr fontId="4"/>
  </si>
  <si>
    <t>販売事務</t>
    <rPh sb="0" eb="2">
      <t>ハンバイ</t>
    </rPh>
    <rPh sb="2" eb="4">
      <t>ジム</t>
    </rPh>
    <phoneticPr fontId="4"/>
  </si>
  <si>
    <t>Ｃ-14 労働組合組織状況</t>
  </si>
  <si>
    <t>Ａ．産業・地域別労働組合数及び組合員数</t>
    <rPh sb="13" eb="14">
      <t>オヨ</t>
    </rPh>
    <rPh sb="15" eb="17">
      <t>クミアイ</t>
    </rPh>
    <rPh sb="17" eb="19">
      <t>インスウ</t>
    </rPh>
    <phoneticPr fontId="4"/>
  </si>
  <si>
    <t>（ 6月30日現在）</t>
    <phoneticPr fontId="4"/>
  </si>
  <si>
    <t xml:space="preserve"> 田辺市</t>
  </si>
  <si>
    <t xml:space="preserve"> 新宮市</t>
  </si>
  <si>
    <t>年次，産業</t>
  </si>
  <si>
    <t>海草郡</t>
  </si>
  <si>
    <t>那賀郡</t>
  </si>
  <si>
    <t>伊都郡</t>
  </si>
  <si>
    <t>有田郡</t>
  </si>
  <si>
    <t>日高郡</t>
  </si>
  <si>
    <t>西牟婁郡</t>
  </si>
  <si>
    <t>東牟婁郡</t>
  </si>
  <si>
    <t>組合数</t>
  </si>
  <si>
    <r>
      <t>昭和4</t>
    </r>
    <r>
      <rPr>
        <sz val="11"/>
        <color theme="1"/>
        <rFont val="ＭＳ Ｐゴシック"/>
        <family val="2"/>
        <charset val="128"/>
        <scheme val="minor"/>
      </rPr>
      <t>5</t>
    </r>
    <r>
      <rPr>
        <sz val="14"/>
        <rFont val="ＭＳ 明朝"/>
        <family val="1"/>
        <charset val="128"/>
      </rPr>
      <t>年 197</t>
    </r>
    <r>
      <rPr>
        <sz val="11"/>
        <color theme="1"/>
        <rFont val="ＭＳ Ｐゴシック"/>
        <family val="2"/>
        <charset val="128"/>
        <scheme val="minor"/>
      </rPr>
      <t>0</t>
    </r>
    <r>
      <rPr>
        <sz val="14"/>
        <rFont val="ＭＳ 明朝"/>
        <family val="1"/>
        <charset val="128"/>
      </rPr>
      <t xml:space="preserve"> </t>
    </r>
    <phoneticPr fontId="4"/>
  </si>
  <si>
    <t xml:space="preserve">　　50年 1975 </t>
    <phoneticPr fontId="4"/>
  </si>
  <si>
    <t>　　 9　 1997</t>
  </si>
  <si>
    <t>　　10　 1998</t>
  </si>
  <si>
    <t>電気・ガス・水道業</t>
  </si>
  <si>
    <t>運輸・通信業</t>
  </si>
  <si>
    <t>金融・保険業</t>
  </si>
  <si>
    <t>国家公務</t>
  </si>
  <si>
    <t>地方公務</t>
  </si>
  <si>
    <t>分類不能</t>
  </si>
  <si>
    <t>組合員数</t>
  </si>
  <si>
    <t>（人）</t>
  </si>
  <si>
    <r>
      <t>昭和45年 197</t>
    </r>
    <r>
      <rPr>
        <sz val="11"/>
        <color theme="1"/>
        <rFont val="ＭＳ Ｐゴシック"/>
        <family val="2"/>
        <charset val="128"/>
        <scheme val="minor"/>
      </rPr>
      <t>0</t>
    </r>
    <r>
      <rPr>
        <sz val="14"/>
        <rFont val="ＭＳ 明朝"/>
        <family val="1"/>
        <charset val="128"/>
      </rPr>
      <t xml:space="preserve"> </t>
    </r>
    <phoneticPr fontId="4"/>
  </si>
  <si>
    <t>資料：県労政能力開発課「和歌山県労働組合名簿」</t>
  </si>
  <si>
    <t xml:space="preserve"> Ｂ．主要団体，法規，地域別労働組合員数（ 6月30日現在）</t>
  </si>
  <si>
    <t xml:space="preserve"> 年次，団体，法規</t>
  </si>
  <si>
    <t xml:space="preserve"> 和歌山市</t>
  </si>
  <si>
    <t>平成 8年 1996</t>
  </si>
  <si>
    <t>連合和歌山</t>
  </si>
  <si>
    <t>県地評</t>
  </si>
  <si>
    <t>その他の組織</t>
  </si>
  <si>
    <t>無加盟</t>
  </si>
  <si>
    <t>平成 9年 1997</t>
  </si>
  <si>
    <t>平成10年 1998</t>
  </si>
  <si>
    <t>平成11年 1999</t>
  </si>
  <si>
    <t>平成12年 2000</t>
    <phoneticPr fontId="4"/>
  </si>
  <si>
    <t>労組法</t>
  </si>
  <si>
    <t xml:space="preserve">    連合和歌山</t>
  </si>
  <si>
    <t xml:space="preserve">    県地評</t>
  </si>
  <si>
    <t xml:space="preserve">    その他組織</t>
  </si>
  <si>
    <t xml:space="preserve">    無加盟</t>
  </si>
  <si>
    <t>国労法</t>
  </si>
  <si>
    <t>－</t>
    <phoneticPr fontId="4"/>
  </si>
  <si>
    <t>地公労法</t>
  </si>
  <si>
    <t>国公法</t>
  </si>
  <si>
    <t>地公法</t>
  </si>
  <si>
    <t xml:space="preserve">          資料：県労政能力開発課「和歌山県労働組合名簿」</t>
  </si>
  <si>
    <t>注）団体への二重加盟は，重複計算。</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</si>
</sst>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
    <numFmt numFmtId="177" formatCode="0.0"/>
    <numFmt numFmtId="178" formatCode="###,###,##0;&quot;-&quot;##,###,##0"/>
    <numFmt numFmtId="179" formatCode="###,##0;&quot;-&quot;##,##0"/>
    <numFmt numFmtId="180" formatCode="\ ###,##0;&quot;-&quot;###,##0"/>
    <numFmt numFmtId="181" formatCode="#,##0.0;&quot;¥&quot;\!\-#,##0.0"/>
  </numFmts>
  <fonts count="9" x14ac:knownFonts="1">
    <font>
      <sz val="11"/>
      <color theme="1"/>
      <name val="ＭＳ Ｐゴシック"/>
      <family val="2"/>
      <charset val="128"/>
      <scheme val="minor"/>
    </font>
    <font>
      <sz val="14"/>
      <name val="ＭＳ 明朝"/>
      <family val="1"/>
      <charset val="128"/>
    </font>
    <font>
      <sz val="6"/>
      <name val="ＭＳ Ｐゴシック"/>
      <family val="2"/>
      <charset val="128"/>
      <scheme val="minor"/>
    </font>
    <font>
      <b/>
      <sz val="14"/>
      <name val="ＭＳ 明朝"/>
      <family val="1"/>
      <charset val="128"/>
    </font>
    <font>
      <sz val="7"/>
      <name val="ＭＳ Ｐ明朝"/>
      <family val="1"/>
      <charset val="128"/>
    </font>
    <font>
      <b/>
      <sz val="24"/>
      <name val="ＭＳ 明朝"/>
      <family val="1"/>
      <charset val="128"/>
    </font>
    <font>
      <sz val="11"/>
      <name val="ＭＳ Ｐゴシック"/>
      <family val="3"/>
      <charset val="128"/>
    </font>
    <font>
      <sz val="14"/>
      <color indexed="8"/>
      <name val="ＭＳ 明朝"/>
      <family val="1"/>
      <charset val="128"/>
    </font>
    <font>
      <sz val="14"/>
      <color indexed="12"/>
      <name val="ＭＳ 明朝"/>
      <family val="1"/>
      <charset val="128"/>
    </font>
  </fonts>
  <fills count="2">
    <fill>
      <patternFill patternType="none"/>
    </fill>
    <fill>
      <patternFill patternType="gray125"/>
    </fill>
  </fills>
  <borders count="24">
    <border>
      <left/>
      <right/>
      <top/>
      <bottom/>
      <diagonal/>
    </border>
    <border>
      <left/>
      <right/>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37" fontId="1" fillId="0" borderId="0"/>
    <xf numFmtId="176" fontId="1" fillId="0" borderId="0"/>
    <xf numFmtId="0" fontId="6" fillId="0" borderId="0"/>
    <xf numFmtId="0" fontId="1" fillId="0" borderId="0"/>
  </cellStyleXfs>
  <cellXfs count="268">
    <xf numFmtId="0" fontId="0" fillId="0" borderId="0" xfId="0">
      <alignment vertical="center"/>
    </xf>
    <xf numFmtId="37" fontId="1" fillId="0" borderId="0" xfId="1" applyFont="1" applyAlignment="1" applyProtection="1">
      <alignment horizontal="left"/>
    </xf>
    <xf numFmtId="37" fontId="1" fillId="0" borderId="0" xfId="1" applyFont="1"/>
    <xf numFmtId="37" fontId="3" fillId="0" borderId="0" xfId="1" applyFont="1" applyAlignment="1" applyProtection="1">
      <alignment horizontal="left"/>
    </xf>
    <xf numFmtId="37" fontId="1" fillId="0" borderId="1" xfId="1" applyFont="1" applyBorder="1"/>
    <xf numFmtId="37" fontId="1" fillId="0" borderId="2" xfId="1" applyFont="1" applyBorder="1"/>
    <xf numFmtId="37" fontId="1" fillId="0" borderId="3" xfId="1" applyFont="1" applyBorder="1"/>
    <xf numFmtId="37" fontId="1" fillId="0" borderId="2" xfId="1" applyFont="1" applyBorder="1" applyAlignment="1" applyProtection="1">
      <alignment horizontal="left"/>
    </xf>
    <xf numFmtId="37" fontId="1" fillId="0" borderId="3" xfId="1" applyFont="1" applyBorder="1" applyAlignment="1" applyProtection="1">
      <alignment horizontal="left"/>
    </xf>
    <xf numFmtId="37" fontId="1" fillId="0" borderId="4" xfId="1" applyFont="1" applyBorder="1"/>
    <xf numFmtId="37" fontId="1" fillId="0" borderId="4" xfId="1" applyFont="1" applyBorder="1" applyAlignment="1" applyProtection="1">
      <alignment horizontal="left"/>
    </xf>
    <xf numFmtId="37" fontId="1" fillId="0" borderId="0" xfId="1" applyFont="1" applyAlignment="1" applyProtection="1">
      <alignment horizontal="right"/>
    </xf>
    <xf numFmtId="37" fontId="1" fillId="0" borderId="2" xfId="1" applyFont="1" applyBorder="1" applyProtection="1"/>
    <xf numFmtId="37" fontId="1" fillId="0" borderId="0" xfId="1" applyFont="1" applyProtection="1"/>
    <xf numFmtId="37" fontId="1" fillId="0" borderId="0" xfId="1" applyFont="1" applyProtection="1">
      <protection locked="0"/>
    </xf>
    <xf numFmtId="37" fontId="1" fillId="0" borderId="0" xfId="1" applyFont="1" applyAlignment="1" applyProtection="1">
      <alignment horizontal="right"/>
      <protection locked="0"/>
    </xf>
    <xf numFmtId="37" fontId="3" fillId="0" borderId="2" xfId="1" applyFont="1" applyBorder="1" applyProtection="1"/>
    <xf numFmtId="37" fontId="3" fillId="0" borderId="0" xfId="1" applyFont="1" applyProtection="1"/>
    <xf numFmtId="37" fontId="3" fillId="0" borderId="0" xfId="1" applyFont="1" applyAlignment="1" applyProtection="1">
      <alignment horizontal="right"/>
    </xf>
    <xf numFmtId="37" fontId="1" fillId="0" borderId="2" xfId="1" applyFont="1" applyBorder="1" applyProtection="1">
      <protection locked="0"/>
    </xf>
    <xf numFmtId="37" fontId="1" fillId="0" borderId="2" xfId="1" applyFont="1" applyBorder="1" applyAlignment="1" applyProtection="1">
      <alignment horizontal="right"/>
    </xf>
    <xf numFmtId="37" fontId="1" fillId="0" borderId="0" xfId="1" applyFont="1" applyBorder="1"/>
    <xf numFmtId="37" fontId="1" fillId="0" borderId="5" xfId="1" applyFont="1" applyBorder="1" applyProtection="1">
      <protection locked="0"/>
    </xf>
    <xf numFmtId="37" fontId="1" fillId="0" borderId="1" xfId="1" applyFont="1" applyBorder="1" applyProtection="1">
      <protection locked="0"/>
    </xf>
    <xf numFmtId="37" fontId="1" fillId="0" borderId="2" xfId="1" applyFont="1" applyBorder="1" applyAlignment="1" applyProtection="1">
      <alignment horizontal="right"/>
      <protection locked="0"/>
    </xf>
    <xf numFmtId="37" fontId="3" fillId="0" borderId="2" xfId="1" applyFont="1" applyBorder="1" applyAlignment="1" applyProtection="1">
      <alignment horizontal="right"/>
    </xf>
    <xf numFmtId="37" fontId="1" fillId="0" borderId="5" xfId="1" applyFont="1" applyBorder="1"/>
    <xf numFmtId="176" fontId="1" fillId="0" borderId="0" xfId="2" applyFont="1" applyAlignment="1" applyProtection="1">
      <alignment horizontal="left"/>
    </xf>
    <xf numFmtId="176" fontId="1" fillId="0" borderId="0" xfId="2" applyFont="1"/>
    <xf numFmtId="176" fontId="3" fillId="0" borderId="0" xfId="2" applyFont="1" applyAlignment="1" applyProtection="1">
      <alignment horizontal="left"/>
    </xf>
    <xf numFmtId="176" fontId="1" fillId="0" borderId="1" xfId="2" applyFont="1" applyBorder="1"/>
    <xf numFmtId="176" fontId="3" fillId="0" borderId="1" xfId="2" applyFont="1" applyBorder="1" applyProtection="1"/>
    <xf numFmtId="176" fontId="1" fillId="0" borderId="1" xfId="2" applyFont="1" applyBorder="1" applyAlignment="1" applyProtection="1">
      <alignment horizontal="left"/>
    </xf>
    <xf numFmtId="176" fontId="1" fillId="0" borderId="2" xfId="2" applyFont="1" applyBorder="1"/>
    <xf numFmtId="176" fontId="1" fillId="0" borderId="2" xfId="2" applyFont="1" applyBorder="1" applyAlignment="1" applyProtection="1">
      <alignment horizontal="left"/>
    </xf>
    <xf numFmtId="176" fontId="1" fillId="0" borderId="3" xfId="2" applyFont="1" applyBorder="1"/>
    <xf numFmtId="176" fontId="1" fillId="0" borderId="4" xfId="2" applyFont="1" applyBorder="1" applyAlignment="1" applyProtection="1">
      <alignment horizontal="left"/>
    </xf>
    <xf numFmtId="176" fontId="1" fillId="0" borderId="4" xfId="2" applyFont="1" applyBorder="1"/>
    <xf numFmtId="176" fontId="1" fillId="0" borderId="2" xfId="2" applyFont="1" applyBorder="1" applyProtection="1">
      <protection locked="0"/>
    </xf>
    <xf numFmtId="176" fontId="1" fillId="0" borderId="0" xfId="2" applyFont="1" applyProtection="1">
      <protection locked="0"/>
    </xf>
    <xf numFmtId="176" fontId="1" fillId="0" borderId="0" xfId="2" applyFont="1" applyAlignment="1" applyProtection="1">
      <alignment horizontal="right"/>
      <protection locked="0"/>
    </xf>
    <xf numFmtId="176" fontId="3" fillId="0" borderId="2" xfId="2" applyFont="1" applyBorder="1" applyProtection="1"/>
    <xf numFmtId="176" fontId="3" fillId="0" borderId="0" xfId="2" applyFont="1" applyProtection="1"/>
    <xf numFmtId="176" fontId="3" fillId="0" borderId="0" xfId="2" applyFont="1" applyAlignment="1" applyProtection="1">
      <alignment horizontal="right"/>
      <protection locked="0"/>
    </xf>
    <xf numFmtId="176" fontId="1" fillId="0" borderId="5" xfId="2" applyFont="1" applyBorder="1" applyProtection="1">
      <protection locked="0"/>
    </xf>
    <xf numFmtId="176" fontId="1" fillId="0" borderId="1" xfId="2" applyFont="1" applyBorder="1" applyProtection="1">
      <protection locked="0"/>
    </xf>
    <xf numFmtId="176" fontId="3" fillId="0" borderId="2" xfId="2" applyFont="1" applyBorder="1"/>
    <xf numFmtId="176" fontId="3" fillId="0" borderId="0" xfId="2" applyFont="1"/>
    <xf numFmtId="176" fontId="1" fillId="0" borderId="2" xfId="2" applyFont="1" applyBorder="1" applyAlignment="1" applyProtection="1">
      <alignment horizontal="center"/>
    </xf>
    <xf numFmtId="37" fontId="3" fillId="0" borderId="1" xfId="1" applyFont="1" applyBorder="1" applyProtection="1"/>
    <xf numFmtId="37" fontId="1" fillId="0" borderId="1" xfId="1" applyFont="1" applyBorder="1" applyAlignment="1" applyProtection="1">
      <alignment horizontal="left"/>
    </xf>
    <xf numFmtId="37" fontId="3" fillId="0" borderId="0" xfId="1" applyFont="1" applyAlignment="1" applyProtection="1">
      <alignment horizontal="right"/>
      <protection locked="0"/>
    </xf>
    <xf numFmtId="37" fontId="3" fillId="0" borderId="0" xfId="1" applyFont="1" applyProtection="1">
      <protection locked="0"/>
    </xf>
    <xf numFmtId="37" fontId="3" fillId="0" borderId="2" xfId="1" applyFont="1" applyBorder="1" applyProtection="1">
      <protection locked="0"/>
    </xf>
    <xf numFmtId="176" fontId="1" fillId="0" borderId="2" xfId="2" applyFont="1" applyBorder="1" applyAlignment="1" applyProtection="1">
      <alignment horizontal="right"/>
      <protection locked="0"/>
    </xf>
    <xf numFmtId="177" fontId="1" fillId="0" borderId="2" xfId="2" applyNumberFormat="1" applyFont="1" applyBorder="1" applyProtection="1">
      <protection locked="0"/>
    </xf>
    <xf numFmtId="177" fontId="1" fillId="0" borderId="0" xfId="2" applyNumberFormat="1" applyFont="1" applyProtection="1">
      <protection locked="0"/>
    </xf>
    <xf numFmtId="49" fontId="1" fillId="0" borderId="0" xfId="2" applyNumberFormat="1" applyFont="1" applyAlignment="1" applyProtection="1">
      <alignment horizontal="left"/>
      <protection locked="0"/>
    </xf>
    <xf numFmtId="176" fontId="3" fillId="0" borderId="3" xfId="2" applyFont="1" applyBorder="1" applyAlignment="1" applyProtection="1">
      <alignment horizontal="left"/>
    </xf>
    <xf numFmtId="176" fontId="1" fillId="0" borderId="3" xfId="2" applyFont="1" applyBorder="1" applyAlignment="1" applyProtection="1">
      <alignment horizontal="left"/>
    </xf>
    <xf numFmtId="176" fontId="1" fillId="0" borderId="2" xfId="2" applyFont="1" applyBorder="1" applyAlignment="1" applyProtection="1">
      <alignment horizontal="right"/>
    </xf>
    <xf numFmtId="176" fontId="1" fillId="0" borderId="0" xfId="2" applyFont="1" applyBorder="1" applyAlignment="1" applyProtection="1">
      <alignment horizontal="right"/>
    </xf>
    <xf numFmtId="176" fontId="1" fillId="0" borderId="0" xfId="2" applyFont="1" applyAlignment="1" applyProtection="1">
      <alignment horizontal="right"/>
    </xf>
    <xf numFmtId="176" fontId="1" fillId="0" borderId="0" xfId="2" applyFont="1" applyBorder="1"/>
    <xf numFmtId="176" fontId="3" fillId="0" borderId="2" xfId="2" applyFont="1" applyBorder="1" applyProtection="1">
      <protection locked="0"/>
    </xf>
    <xf numFmtId="1" fontId="3" fillId="0" borderId="0" xfId="2" applyNumberFormat="1" applyFont="1" applyBorder="1" applyProtection="1">
      <protection locked="0"/>
    </xf>
    <xf numFmtId="1" fontId="3" fillId="0" borderId="0" xfId="2" applyNumberFormat="1" applyFont="1" applyProtection="1">
      <protection locked="0"/>
    </xf>
    <xf numFmtId="177" fontId="3" fillId="0" borderId="0" xfId="2" applyNumberFormat="1" applyFont="1" applyProtection="1">
      <protection locked="0"/>
    </xf>
    <xf numFmtId="176" fontId="3" fillId="0" borderId="0" xfId="2" applyNumberFormat="1" applyFont="1" applyProtection="1">
      <protection locked="0"/>
    </xf>
    <xf numFmtId="176" fontId="3" fillId="0" borderId="0" xfId="2" applyFont="1" applyProtection="1">
      <protection locked="0"/>
    </xf>
    <xf numFmtId="37" fontId="3" fillId="0" borderId="0" xfId="2" applyNumberFormat="1" applyFont="1" applyProtection="1">
      <protection locked="0"/>
    </xf>
    <xf numFmtId="37" fontId="1" fillId="0" borderId="0" xfId="2" applyNumberFormat="1" applyFont="1" applyBorder="1" applyProtection="1">
      <protection locked="0"/>
    </xf>
    <xf numFmtId="37" fontId="1" fillId="0" borderId="0" xfId="2" applyNumberFormat="1" applyFont="1" applyProtection="1">
      <protection locked="0"/>
    </xf>
    <xf numFmtId="37" fontId="1" fillId="0" borderId="0" xfId="2" applyNumberFormat="1" applyFont="1" applyAlignment="1" applyProtection="1">
      <alignment horizontal="right"/>
      <protection locked="0"/>
    </xf>
    <xf numFmtId="37" fontId="3" fillId="0" borderId="0" xfId="2" applyNumberFormat="1" applyFont="1" applyBorder="1" applyProtection="1">
      <protection locked="0"/>
    </xf>
    <xf numFmtId="49" fontId="1" fillId="0" borderId="0" xfId="2" applyNumberFormat="1" applyFont="1" applyAlignment="1" applyProtection="1">
      <alignment horizontal="right"/>
      <protection locked="0"/>
    </xf>
    <xf numFmtId="176" fontId="1" fillId="0" borderId="0" xfId="2" applyFont="1" applyProtection="1"/>
    <xf numFmtId="177" fontId="3" fillId="0" borderId="2" xfId="2" applyNumberFormat="1" applyFont="1" applyBorder="1" applyProtection="1">
      <protection locked="0"/>
    </xf>
    <xf numFmtId="176" fontId="1" fillId="0" borderId="0" xfId="2" applyFont="1" applyBorder="1" applyAlignment="1" applyProtection="1">
      <alignment horizontal="right"/>
      <protection locked="0"/>
    </xf>
    <xf numFmtId="37" fontId="1" fillId="0" borderId="0" xfId="2" applyNumberFormat="1" applyFont="1" applyBorder="1" applyAlignment="1" applyProtection="1">
      <alignment horizontal="right"/>
      <protection locked="0"/>
    </xf>
    <xf numFmtId="49" fontId="1" fillId="0" borderId="0" xfId="2" applyNumberFormat="1" applyFont="1" applyBorder="1" applyAlignment="1" applyProtection="1">
      <alignment horizontal="right"/>
      <protection locked="0"/>
    </xf>
    <xf numFmtId="176" fontId="1" fillId="0" borderId="5" xfId="2" applyFont="1" applyBorder="1"/>
    <xf numFmtId="176" fontId="1" fillId="0" borderId="4" xfId="2" applyFont="1" applyBorder="1" applyProtection="1">
      <protection locked="0"/>
    </xf>
    <xf numFmtId="37" fontId="1" fillId="0" borderId="3" xfId="2" applyNumberFormat="1" applyFont="1" applyBorder="1" applyProtection="1">
      <protection locked="0"/>
    </xf>
    <xf numFmtId="176" fontId="1" fillId="0" borderId="3" xfId="2" applyFont="1" applyBorder="1" applyProtection="1">
      <protection locked="0"/>
    </xf>
    <xf numFmtId="176" fontId="1" fillId="0" borderId="0" xfId="2" applyFont="1" applyBorder="1" applyAlignment="1" applyProtection="1">
      <alignment horizontal="left"/>
    </xf>
    <xf numFmtId="37" fontId="1" fillId="0" borderId="0" xfId="2" applyNumberFormat="1" applyFont="1" applyAlignment="1" applyProtection="1">
      <alignment horizontal="right"/>
    </xf>
    <xf numFmtId="37" fontId="1" fillId="0" borderId="0" xfId="2" applyNumberFormat="1" applyFont="1" applyProtection="1"/>
    <xf numFmtId="176" fontId="1" fillId="0" borderId="0" xfId="2" applyFont="1" applyAlignment="1" applyProtection="1">
      <alignment horizontal="center"/>
    </xf>
    <xf numFmtId="37" fontId="3" fillId="0" borderId="0" xfId="2" applyNumberFormat="1" applyFont="1" applyProtection="1"/>
    <xf numFmtId="37" fontId="1" fillId="0" borderId="1" xfId="2" applyNumberFormat="1" applyFont="1" applyBorder="1" applyProtection="1">
      <protection locked="0"/>
    </xf>
    <xf numFmtId="37" fontId="5" fillId="0" borderId="0" xfId="1" applyFont="1" applyAlignment="1" applyProtection="1">
      <alignment horizontal="left"/>
    </xf>
    <xf numFmtId="37" fontId="1" fillId="0" borderId="2" xfId="1" applyFont="1" applyBorder="1" applyAlignment="1" applyProtection="1">
      <alignment horizontal="center"/>
    </xf>
    <xf numFmtId="37" fontId="1" fillId="0" borderId="4" xfId="1" applyFont="1" applyBorder="1" applyAlignment="1" applyProtection="1">
      <alignment horizontal="center"/>
    </xf>
    <xf numFmtId="37" fontId="1" fillId="0" borderId="0" xfId="1" applyFont="1" applyBorder="1" applyProtection="1">
      <protection locked="0"/>
    </xf>
    <xf numFmtId="37" fontId="3" fillId="0" borderId="0" xfId="1" applyFont="1" applyBorder="1" applyProtection="1">
      <protection locked="0"/>
    </xf>
    <xf numFmtId="37" fontId="1" fillId="0" borderId="4" xfId="1" applyFont="1" applyBorder="1" applyAlignment="1" applyProtection="1">
      <alignment horizontal="right"/>
    </xf>
    <xf numFmtId="37" fontId="3" fillId="0" borderId="0" xfId="1" applyFont="1" applyAlignment="1" applyProtection="1">
      <alignment horizontal="center"/>
    </xf>
    <xf numFmtId="37" fontId="1" fillId="0" borderId="1" xfId="1" applyFont="1" applyBorder="1" applyAlignment="1" applyProtection="1">
      <alignment horizontal="right"/>
    </xf>
    <xf numFmtId="37" fontId="1" fillId="0" borderId="4" xfId="1" applyFont="1" applyBorder="1" applyProtection="1"/>
    <xf numFmtId="37" fontId="1" fillId="0" borderId="3" xfId="1" applyFont="1" applyBorder="1" applyProtection="1"/>
    <xf numFmtId="37" fontId="1" fillId="0" borderId="3" xfId="1" applyFont="1" applyBorder="1" applyAlignment="1" applyProtection="1">
      <alignment horizontal="right"/>
    </xf>
    <xf numFmtId="37" fontId="1" fillId="0" borderId="4" xfId="1" applyFont="1" applyBorder="1" applyProtection="1">
      <protection locked="0"/>
    </xf>
    <xf numFmtId="37" fontId="1" fillId="0" borderId="3" xfId="1" applyFont="1" applyBorder="1" applyProtection="1">
      <protection locked="0"/>
    </xf>
    <xf numFmtId="37" fontId="1" fillId="0" borderId="3" xfId="1" applyFont="1" applyBorder="1" applyAlignment="1" applyProtection="1">
      <alignment horizontal="right"/>
      <protection locked="0"/>
    </xf>
    <xf numFmtId="37" fontId="3" fillId="0" borderId="1" xfId="1" applyFont="1" applyBorder="1" applyAlignment="1" applyProtection="1">
      <alignment horizontal="left"/>
    </xf>
    <xf numFmtId="37" fontId="1" fillId="0" borderId="6" xfId="1" applyFont="1" applyBorder="1"/>
    <xf numFmtId="37" fontId="1" fillId="0" borderId="7" xfId="1" applyFont="1" applyBorder="1"/>
    <xf numFmtId="37" fontId="1" fillId="0" borderId="8" xfId="1" applyFont="1" applyBorder="1" applyAlignment="1" applyProtection="1">
      <alignment horizontal="center"/>
    </xf>
    <xf numFmtId="37" fontId="1" fillId="0" borderId="9" xfId="1" applyFont="1" applyBorder="1" applyAlignment="1" applyProtection="1">
      <alignment horizontal="center"/>
    </xf>
    <xf numFmtId="37" fontId="1" fillId="0" borderId="4" xfId="1" applyFont="1" applyBorder="1" applyAlignment="1">
      <alignment horizontal="center"/>
    </xf>
    <xf numFmtId="37" fontId="1" fillId="0" borderId="10" xfId="1" applyFont="1" applyBorder="1" applyAlignment="1" applyProtection="1">
      <alignment horizontal="center"/>
    </xf>
    <xf numFmtId="37" fontId="1" fillId="0" borderId="11" xfId="1" applyFont="1" applyBorder="1"/>
    <xf numFmtId="37" fontId="1" fillId="0" borderId="12" xfId="1" applyFont="1" applyBorder="1"/>
    <xf numFmtId="37" fontId="1" fillId="0" borderId="0" xfId="1" applyAlignment="1" applyProtection="1">
      <alignment horizontal="left"/>
    </xf>
    <xf numFmtId="37" fontId="1" fillId="0" borderId="0" xfId="1"/>
    <xf numFmtId="37" fontId="1" fillId="0" borderId="1" xfId="1" applyBorder="1"/>
    <xf numFmtId="49" fontId="1" fillId="0" borderId="1" xfId="1" applyNumberFormat="1" applyBorder="1" applyAlignment="1" applyProtection="1">
      <alignment horizontal="left"/>
    </xf>
    <xf numFmtId="37" fontId="1" fillId="0" borderId="1" xfId="1" applyBorder="1" applyAlignment="1" applyProtection="1">
      <alignment horizontal="right"/>
    </xf>
    <xf numFmtId="37" fontId="1" fillId="0" borderId="0" xfId="1" applyBorder="1"/>
    <xf numFmtId="37" fontId="1" fillId="0" borderId="13" xfId="1" applyBorder="1"/>
    <xf numFmtId="49" fontId="1" fillId="0" borderId="0" xfId="1" applyNumberFormat="1" applyBorder="1" applyAlignment="1" applyProtection="1">
      <alignment horizontal="left"/>
    </xf>
    <xf numFmtId="37" fontId="1" fillId="0" borderId="0" xfId="1" applyBorder="1" applyAlignment="1" applyProtection="1">
      <alignment horizontal="right"/>
    </xf>
    <xf numFmtId="37" fontId="1" fillId="0" borderId="2" xfId="1" applyBorder="1"/>
    <xf numFmtId="37" fontId="1" fillId="0" borderId="14" xfId="1" applyBorder="1"/>
    <xf numFmtId="37" fontId="1" fillId="0" borderId="11" xfId="1" applyBorder="1"/>
    <xf numFmtId="37" fontId="1" fillId="0" borderId="12" xfId="1" applyBorder="1"/>
    <xf numFmtId="37" fontId="1" fillId="0" borderId="2" xfId="1" applyBorder="1" applyAlignment="1" applyProtection="1">
      <alignment horizontal="left"/>
    </xf>
    <xf numFmtId="37" fontId="1" fillId="0" borderId="2" xfId="1" applyBorder="1" applyAlignment="1" applyProtection="1">
      <alignment horizontal="center"/>
    </xf>
    <xf numFmtId="37" fontId="1" fillId="0" borderId="2" xfId="1" applyBorder="1" applyAlignment="1" applyProtection="1"/>
    <xf numFmtId="37" fontId="1" fillId="0" borderId="3" xfId="1" applyBorder="1"/>
    <xf numFmtId="37" fontId="1" fillId="0" borderId="4" xfId="1" applyBorder="1"/>
    <xf numFmtId="37" fontId="1" fillId="0" borderId="4" xfId="1" applyBorder="1" applyAlignment="1" applyProtection="1"/>
    <xf numFmtId="37" fontId="1" fillId="0" borderId="4" xfId="1" applyBorder="1" applyAlignment="1" applyProtection="1">
      <alignment horizontal="center"/>
    </xf>
    <xf numFmtId="37" fontId="1" fillId="0" borderId="2" xfId="1" applyBorder="1" applyProtection="1"/>
    <xf numFmtId="178" fontId="7" fillId="0" borderId="0" xfId="3" applyNumberFormat="1" applyFont="1" applyFill="1" applyBorder="1" applyAlignment="1">
      <alignment horizontal="right" vertical="center"/>
    </xf>
    <xf numFmtId="179" fontId="7" fillId="0" borderId="0" xfId="3" applyNumberFormat="1" applyFont="1" applyFill="1" applyBorder="1" applyAlignment="1">
      <alignment horizontal="right" vertical="center"/>
    </xf>
    <xf numFmtId="37" fontId="8" fillId="0" borderId="5" xfId="1" applyFont="1" applyBorder="1" applyProtection="1">
      <protection locked="0"/>
    </xf>
    <xf numFmtId="37" fontId="8" fillId="0" borderId="1" xfId="1" applyFont="1" applyBorder="1" applyProtection="1">
      <protection locked="0"/>
    </xf>
    <xf numFmtId="37" fontId="1" fillId="0" borderId="15" xfId="1" applyBorder="1"/>
    <xf numFmtId="37" fontId="1" fillId="0" borderId="16" xfId="1" applyBorder="1"/>
    <xf numFmtId="37" fontId="1" fillId="0" borderId="13" xfId="1" applyBorder="1" applyAlignment="1" applyProtection="1">
      <alignment horizontal="right"/>
    </xf>
    <xf numFmtId="37" fontId="8" fillId="0" borderId="2" xfId="1" applyFont="1" applyBorder="1" applyProtection="1">
      <protection locked="0"/>
    </xf>
    <xf numFmtId="37" fontId="8" fillId="0" borderId="0" xfId="1" applyFont="1" applyProtection="1">
      <protection locked="0"/>
    </xf>
    <xf numFmtId="37" fontId="8" fillId="0" borderId="0" xfId="1" applyNumberFormat="1" applyFont="1" applyProtection="1">
      <protection locked="0"/>
    </xf>
    <xf numFmtId="178" fontId="7" fillId="0" borderId="2" xfId="3" applyNumberFormat="1" applyFont="1" applyFill="1" applyBorder="1" applyAlignment="1">
      <alignment horizontal="right" vertical="center"/>
    </xf>
    <xf numFmtId="180" fontId="7" fillId="0" borderId="0" xfId="3" applyNumberFormat="1" applyFont="1" applyFill="1" applyBorder="1" applyAlignment="1">
      <alignment horizontal="right" vertical="center"/>
    </xf>
    <xf numFmtId="37" fontId="1" fillId="0" borderId="0" xfId="1" applyProtection="1"/>
    <xf numFmtId="37" fontId="1" fillId="0" borderId="5" xfId="1" applyBorder="1"/>
    <xf numFmtId="39" fontId="1" fillId="0" borderId="1" xfId="1" applyNumberFormat="1" applyBorder="1" applyProtection="1"/>
    <xf numFmtId="37" fontId="1" fillId="0" borderId="0" xfId="1" applyFont="1" applyAlignment="1">
      <alignment horizontal="right"/>
    </xf>
    <xf numFmtId="39" fontId="1" fillId="0" borderId="0" xfId="1" applyNumberFormat="1" applyFont="1" applyProtection="1"/>
    <xf numFmtId="39" fontId="3" fillId="0" borderId="0" xfId="1" applyNumberFormat="1" applyFont="1" applyProtection="1"/>
    <xf numFmtId="49" fontId="1" fillId="0" borderId="2" xfId="1" applyNumberFormat="1" applyFont="1" applyBorder="1" applyAlignment="1" applyProtection="1">
      <alignment horizontal="center"/>
    </xf>
    <xf numFmtId="37" fontId="1" fillId="0" borderId="8" xfId="1" applyFont="1" applyBorder="1"/>
    <xf numFmtId="37" fontId="3" fillId="0" borderId="0" xfId="1" applyFont="1" applyBorder="1" applyProtection="1"/>
    <xf numFmtId="37" fontId="1" fillId="0" borderId="0" xfId="1" applyFont="1" applyBorder="1" applyProtection="1"/>
    <xf numFmtId="37" fontId="1" fillId="0" borderId="0" xfId="1" applyAlignment="1"/>
    <xf numFmtId="37" fontId="1" fillId="0" borderId="1" xfId="1" applyBorder="1" applyAlignment="1"/>
    <xf numFmtId="37" fontId="1" fillId="0" borderId="1" xfId="1" applyBorder="1" applyAlignment="1" applyProtection="1">
      <alignment horizontal="left"/>
    </xf>
    <xf numFmtId="37" fontId="1" fillId="0" borderId="2" xfId="1" applyBorder="1" applyAlignment="1"/>
    <xf numFmtId="37" fontId="1" fillId="0" borderId="3" xfId="1" applyBorder="1" applyAlignment="1"/>
    <xf numFmtId="37" fontId="1" fillId="0" borderId="19" xfId="1" applyBorder="1" applyAlignment="1"/>
    <xf numFmtId="37" fontId="3" fillId="0" borderId="3" xfId="1" applyFont="1" applyBorder="1" applyAlignment="1" applyProtection="1"/>
    <xf numFmtId="37" fontId="3" fillId="0" borderId="0" xfId="1" applyFont="1" applyBorder="1" applyAlignment="1" applyProtection="1"/>
    <xf numFmtId="37" fontId="3" fillId="0" borderId="0" xfId="1" applyFont="1" applyAlignment="1" applyProtection="1"/>
    <xf numFmtId="37" fontId="1" fillId="0" borderId="2" xfId="1" applyBorder="1" applyAlignment="1" applyProtection="1">
      <alignment horizontal="right"/>
    </xf>
    <xf numFmtId="37" fontId="1" fillId="0" borderId="0" xfId="1" applyAlignment="1" applyProtection="1">
      <alignment horizontal="right"/>
    </xf>
    <xf numFmtId="37" fontId="1" fillId="0" borderId="0" xfId="1" applyAlignment="1" applyProtection="1"/>
    <xf numFmtId="37" fontId="1" fillId="0" borderId="2" xfId="1" applyFont="1" applyBorder="1" applyAlignment="1" applyProtection="1">
      <protection locked="0"/>
    </xf>
    <xf numFmtId="37" fontId="1" fillId="0" borderId="0" xfId="1" applyFont="1" applyAlignment="1" applyProtection="1"/>
    <xf numFmtId="37" fontId="1" fillId="0" borderId="0" xfId="1" applyFont="1" applyAlignment="1" applyProtection="1">
      <protection locked="0"/>
    </xf>
    <xf numFmtId="37" fontId="3" fillId="0" borderId="2" xfId="1" applyFont="1" applyBorder="1" applyAlignment="1" applyProtection="1">
      <protection locked="0"/>
    </xf>
    <xf numFmtId="37" fontId="1" fillId="0" borderId="5" xfId="1" applyBorder="1" applyAlignment="1"/>
    <xf numFmtId="37" fontId="1" fillId="0" borderId="11" xfId="1" applyBorder="1" applyAlignment="1"/>
    <xf numFmtId="37" fontId="1" fillId="0" borderId="8" xfId="1" applyBorder="1" applyAlignment="1" applyProtection="1">
      <alignment horizontal="right"/>
    </xf>
    <xf numFmtId="176" fontId="1" fillId="0" borderId="0" xfId="1" applyNumberFormat="1" applyFont="1" applyAlignment="1" applyProtection="1"/>
    <xf numFmtId="181" fontId="1" fillId="0" borderId="0" xfId="1" applyNumberFormat="1" applyFont="1" applyAlignment="1" applyProtection="1"/>
    <xf numFmtId="37" fontId="1" fillId="0" borderId="13" xfId="1" applyBorder="1" applyAlignment="1">
      <alignment horizontal="center" vertical="center"/>
    </xf>
    <xf numFmtId="37" fontId="1" fillId="0" borderId="20" xfId="1" applyBorder="1" applyAlignment="1">
      <alignment horizontal="center" vertical="center"/>
    </xf>
    <xf numFmtId="37" fontId="1" fillId="0" borderId="21" xfId="1" applyBorder="1" applyAlignment="1">
      <alignment horizontal="center" vertical="center"/>
    </xf>
    <xf numFmtId="37" fontId="1" fillId="0" borderId="20" xfId="1" applyBorder="1" applyAlignment="1"/>
    <xf numFmtId="37" fontId="1" fillId="0" borderId="21" xfId="1" applyBorder="1" applyAlignment="1"/>
    <xf numFmtId="37" fontId="1" fillId="0" borderId="9" xfId="1" applyBorder="1" applyAlignment="1" applyProtection="1">
      <alignment vertical="center"/>
    </xf>
    <xf numFmtId="37" fontId="1" fillId="0" borderId="10" xfId="1" applyBorder="1" applyAlignment="1" applyProtection="1">
      <alignment vertical="center"/>
    </xf>
    <xf numFmtId="37" fontId="1" fillId="0" borderId="0" xfId="1" quotePrefix="1" applyFont="1" applyAlignment="1" applyProtection="1">
      <alignment horizontal="left"/>
    </xf>
    <xf numFmtId="37" fontId="1" fillId="0" borderId="22" xfId="1" applyBorder="1" applyAlignment="1" applyProtection="1">
      <alignment horizontal="right"/>
    </xf>
    <xf numFmtId="37" fontId="8" fillId="0" borderId="0" xfId="1" applyFont="1" applyAlignment="1" applyProtection="1">
      <protection locked="0"/>
    </xf>
    <xf numFmtId="37" fontId="1" fillId="0" borderId="0" xfId="1" applyFont="1" applyAlignment="1"/>
    <xf numFmtId="37" fontId="8" fillId="0" borderId="0" xfId="1" applyFont="1" applyAlignment="1"/>
    <xf numFmtId="37" fontId="1" fillId="0" borderId="0" xfId="1" applyAlignment="1">
      <alignment horizontal="center"/>
    </xf>
    <xf numFmtId="37" fontId="3" fillId="0" borderId="0" xfId="1" applyFont="1" applyAlignment="1" applyProtection="1">
      <protection locked="0"/>
    </xf>
    <xf numFmtId="37" fontId="3" fillId="0" borderId="0" xfId="1" applyFont="1" applyAlignment="1"/>
    <xf numFmtId="37" fontId="3" fillId="0" borderId="1" xfId="1" applyFont="1" applyBorder="1" applyAlignment="1" applyProtection="1"/>
    <xf numFmtId="37" fontId="3" fillId="0" borderId="5" xfId="1" applyFont="1" applyBorder="1" applyAlignment="1" applyProtection="1">
      <protection locked="0"/>
    </xf>
    <xf numFmtId="37" fontId="3" fillId="0" borderId="1" xfId="1" applyFont="1" applyBorder="1" applyAlignment="1" applyProtection="1">
      <protection locked="0"/>
    </xf>
    <xf numFmtId="37" fontId="1" fillId="0" borderId="13" xfId="1" applyFont="1" applyBorder="1"/>
    <xf numFmtId="37" fontId="1" fillId="0" borderId="0" xfId="1" applyFont="1" applyFill="1" applyBorder="1" applyAlignment="1" applyProtection="1">
      <alignment horizontal="right"/>
    </xf>
    <xf numFmtId="176" fontId="1" fillId="0" borderId="0" xfId="1" applyNumberFormat="1" applyFont="1" applyProtection="1"/>
    <xf numFmtId="176" fontId="3" fillId="0" borderId="0" xfId="1" applyNumberFormat="1" applyFont="1" applyProtection="1"/>
    <xf numFmtId="37" fontId="1" fillId="0" borderId="2" xfId="1" applyFont="1" applyBorder="1" applyAlignment="1">
      <alignment horizontal="center"/>
    </xf>
    <xf numFmtId="37" fontId="1" fillId="0" borderId="23" xfId="1" applyFont="1" applyBorder="1" applyAlignment="1" applyProtection="1">
      <alignment horizontal="center"/>
    </xf>
    <xf numFmtId="39" fontId="1" fillId="0" borderId="0" xfId="1" applyNumberFormat="1" applyFont="1" applyBorder="1" applyProtection="1"/>
    <xf numFmtId="176" fontId="1" fillId="0" borderId="0" xfId="1" applyNumberFormat="1" applyFont="1"/>
    <xf numFmtId="39" fontId="3" fillId="0" borderId="0" xfId="1" applyNumberFormat="1" applyFont="1" applyBorder="1" applyProtection="1"/>
    <xf numFmtId="176" fontId="3" fillId="0" borderId="0" xfId="1" applyNumberFormat="1" applyFont="1"/>
    <xf numFmtId="37" fontId="1" fillId="0" borderId="0" xfId="1" applyFont="1" applyBorder="1" applyAlignment="1" applyProtection="1">
      <alignment horizontal="left"/>
    </xf>
    <xf numFmtId="0" fontId="1" fillId="0" borderId="0" xfId="4" applyFont="1" applyAlignment="1" applyProtection="1">
      <alignment horizontal="left"/>
    </xf>
    <xf numFmtId="0" fontId="1" fillId="0" borderId="0" xfId="4" applyFont="1"/>
    <xf numFmtId="0" fontId="3" fillId="0" borderId="0" xfId="4" applyFont="1" applyAlignment="1" applyProtection="1">
      <alignment horizontal="left"/>
    </xf>
    <xf numFmtId="0" fontId="1" fillId="0" borderId="1" xfId="4" applyFont="1" applyBorder="1"/>
    <xf numFmtId="0" fontId="1" fillId="0" borderId="1" xfId="4" applyFont="1" applyBorder="1" applyAlignment="1" applyProtection="1">
      <alignment horizontal="left"/>
    </xf>
    <xf numFmtId="0" fontId="1" fillId="0" borderId="2" xfId="4" applyFont="1" applyBorder="1"/>
    <xf numFmtId="0" fontId="1" fillId="0" borderId="3" xfId="4" applyFont="1" applyBorder="1"/>
    <xf numFmtId="0" fontId="1" fillId="0" borderId="2" xfId="4" applyFont="1" applyBorder="1" applyAlignment="1" applyProtection="1">
      <alignment horizontal="left"/>
    </xf>
    <xf numFmtId="0" fontId="1" fillId="0" borderId="4" xfId="4" applyFont="1" applyBorder="1"/>
    <xf numFmtId="0" fontId="1" fillId="0" borderId="4" xfId="4" applyFont="1" applyBorder="1" applyAlignment="1" applyProtection="1">
      <alignment horizontal="left"/>
    </xf>
    <xf numFmtId="0" fontId="1" fillId="0" borderId="2" xfId="4" applyFont="1" applyBorder="1" applyProtection="1">
      <protection locked="0"/>
    </xf>
    <xf numFmtId="0" fontId="1" fillId="0" borderId="0" xfId="4" applyFont="1" applyProtection="1">
      <protection locked="0"/>
    </xf>
    <xf numFmtId="0" fontId="1" fillId="0" borderId="0" xfId="4" applyFont="1" applyProtection="1"/>
    <xf numFmtId="0" fontId="1" fillId="0" borderId="0" xfId="4" applyFont="1" applyAlignment="1" applyProtection="1">
      <alignment horizontal="right"/>
      <protection locked="0"/>
    </xf>
    <xf numFmtId="0" fontId="3" fillId="0" borderId="0" xfId="4" applyFont="1" applyProtection="1"/>
    <xf numFmtId="0" fontId="3" fillId="0" borderId="2" xfId="4" applyFont="1" applyBorder="1" applyProtection="1"/>
    <xf numFmtId="0" fontId="3" fillId="0" borderId="2" xfId="4" applyFont="1" applyBorder="1" applyProtection="1">
      <protection locked="0"/>
    </xf>
    <xf numFmtId="0" fontId="3" fillId="0" borderId="0" xfId="4" applyFont="1" applyProtection="1">
      <protection locked="0"/>
    </xf>
    <xf numFmtId="0" fontId="1" fillId="0" borderId="2" xfId="4" applyFont="1" applyBorder="1" applyProtection="1"/>
    <xf numFmtId="0" fontId="1" fillId="0" borderId="5" xfId="4" applyFont="1" applyBorder="1" applyProtection="1">
      <protection locked="0"/>
    </xf>
    <xf numFmtId="0" fontId="1" fillId="0" borderId="1" xfId="4" applyFont="1" applyBorder="1" applyProtection="1">
      <protection locked="0"/>
    </xf>
    <xf numFmtId="0" fontId="1" fillId="0" borderId="2" xfId="4" applyFont="1" applyBorder="1" applyAlignment="1" applyProtection="1">
      <alignment horizontal="center"/>
    </xf>
    <xf numFmtId="0" fontId="1" fillId="0" borderId="4" xfId="4" applyFont="1" applyBorder="1" applyAlignment="1" applyProtection="1">
      <alignment horizontal="center"/>
    </xf>
    <xf numFmtId="0" fontId="1" fillId="0" borderId="0" xfId="4" applyFont="1" applyAlignment="1" applyProtection="1">
      <alignment vertical="center"/>
    </xf>
    <xf numFmtId="37" fontId="1" fillId="0" borderId="0" xfId="1" applyFont="1" applyAlignment="1">
      <alignment horizontal="left"/>
    </xf>
    <xf numFmtId="37" fontId="1" fillId="0" borderId="0" xfId="1" applyFont="1" applyBorder="1" applyAlignment="1" applyProtection="1">
      <alignment horizontal="right"/>
    </xf>
    <xf numFmtId="37" fontId="3" fillId="0" borderId="1" xfId="1" applyFont="1" applyBorder="1" applyProtection="1">
      <protection locked="0"/>
    </xf>
    <xf numFmtId="37" fontId="3" fillId="0" borderId="0" xfId="1" applyFont="1" applyAlignment="1" applyProtection="1">
      <alignment horizontal="center"/>
      <protection locked="0"/>
    </xf>
    <xf numFmtId="37" fontId="1" fillId="0" borderId="0" xfId="1" applyAlignment="1" applyProtection="1">
      <alignment horizontal="center"/>
    </xf>
    <xf numFmtId="37" fontId="1" fillId="0" borderId="4" xfId="1" applyBorder="1" applyAlignment="1">
      <alignment horizontal="center"/>
    </xf>
    <xf numFmtId="37" fontId="1" fillId="0" borderId="3" xfId="1" applyBorder="1" applyAlignment="1">
      <alignment horizontal="center"/>
    </xf>
    <xf numFmtId="37" fontId="1" fillId="0" borderId="8" xfId="1" applyBorder="1" applyAlignment="1" applyProtection="1">
      <alignment vertical="center"/>
    </xf>
    <xf numFmtId="37" fontId="1" fillId="0" borderId="7" xfId="1" applyBorder="1" applyAlignment="1" applyProtection="1">
      <alignment vertical="center"/>
    </xf>
    <xf numFmtId="37" fontId="1" fillId="0" borderId="6" xfId="1" applyBorder="1" applyAlignment="1" applyProtection="1">
      <alignment vertical="center"/>
    </xf>
    <xf numFmtId="37" fontId="1" fillId="0" borderId="4" xfId="1" applyBorder="1" applyAlignment="1" applyProtection="1">
      <alignment vertical="center"/>
    </xf>
    <xf numFmtId="37" fontId="1" fillId="0" borderId="19" xfId="1" applyBorder="1" applyAlignment="1" applyProtection="1">
      <alignment vertical="center"/>
    </xf>
    <xf numFmtId="37" fontId="1" fillId="0" borderId="4" xfId="1" applyBorder="1" applyAlignment="1"/>
    <xf numFmtId="37" fontId="1" fillId="0" borderId="3" xfId="1" applyBorder="1" applyAlignment="1"/>
    <xf numFmtId="37" fontId="1" fillId="0" borderId="0" xfId="1" applyBorder="1" applyAlignment="1" applyProtection="1">
      <alignment horizontal="center"/>
    </xf>
    <xf numFmtId="37" fontId="1" fillId="0" borderId="19" xfId="1" applyBorder="1" applyAlignment="1"/>
    <xf numFmtId="37" fontId="1" fillId="0" borderId="4" xfId="1" applyBorder="1" applyAlignment="1">
      <alignment horizontal="center" vertical="center"/>
    </xf>
    <xf numFmtId="37" fontId="1" fillId="0" borderId="3" xfId="1" applyBorder="1" applyAlignment="1">
      <alignment horizontal="center" vertical="center"/>
    </xf>
    <xf numFmtId="37" fontId="1" fillId="0" borderId="19" xfId="1" applyBorder="1" applyAlignment="1">
      <alignment horizontal="center" vertical="center"/>
    </xf>
    <xf numFmtId="37" fontId="1" fillId="0" borderId="0" xfId="1" applyFont="1" applyAlignment="1" applyProtection="1">
      <protection locked="0"/>
    </xf>
    <xf numFmtId="181" fontId="1" fillId="0" borderId="0" xfId="1" applyNumberFormat="1" applyFont="1" applyAlignment="1" applyProtection="1"/>
    <xf numFmtId="37" fontId="1" fillId="0" borderId="17" xfId="1" applyBorder="1" applyAlignment="1">
      <alignment horizontal="center"/>
    </xf>
    <xf numFmtId="37" fontId="1" fillId="0" borderId="18" xfId="1" applyBorder="1" applyAlignment="1">
      <alignment horizontal="center"/>
    </xf>
    <xf numFmtId="37" fontId="1" fillId="0" borderId="15" xfId="1" applyBorder="1" applyAlignment="1">
      <alignment horizontal="center"/>
    </xf>
    <xf numFmtId="37" fontId="1" fillId="0" borderId="17" xfId="1" applyBorder="1" applyAlignment="1" applyProtection="1">
      <alignment horizontal="center"/>
    </xf>
    <xf numFmtId="37" fontId="1" fillId="0" borderId="18" xfId="1" applyBorder="1" applyAlignment="1" applyProtection="1">
      <alignment horizontal="center"/>
    </xf>
    <xf numFmtId="37" fontId="1" fillId="0" borderId="14" xfId="1" applyBorder="1" applyAlignment="1" applyProtection="1">
      <alignment horizontal="center" vertical="center"/>
    </xf>
    <xf numFmtId="37" fontId="1" fillId="0" borderId="12" xfId="1" applyBorder="1" applyAlignment="1" applyProtection="1">
      <alignment horizontal="center" vertical="center"/>
    </xf>
    <xf numFmtId="37" fontId="1" fillId="0" borderId="0" xfId="1" applyFont="1" applyAlignment="1" applyProtection="1">
      <alignment horizontal="center"/>
      <protection locked="0"/>
    </xf>
    <xf numFmtId="37" fontId="3" fillId="0" borderId="0" xfId="1" applyFont="1" applyAlignment="1" applyProtection="1">
      <protection locked="0"/>
    </xf>
    <xf numFmtId="37" fontId="1" fillId="0" borderId="15" xfId="1" applyBorder="1" applyAlignment="1" applyProtection="1">
      <alignment horizontal="center"/>
    </xf>
    <xf numFmtId="37" fontId="1" fillId="0" borderId="11" xfId="1" applyBorder="1" applyAlignment="1" applyProtection="1">
      <alignment horizontal="center" vertical="center"/>
    </xf>
    <xf numFmtId="37" fontId="1" fillId="0" borderId="17" xfId="1" applyFont="1" applyBorder="1" applyAlignment="1" applyProtection="1">
      <alignment horizontal="center"/>
    </xf>
    <xf numFmtId="37" fontId="1" fillId="0" borderId="18" xfId="1" applyFont="1" applyBorder="1" applyAlignment="1" applyProtection="1">
      <alignment horizontal="center"/>
    </xf>
    <xf numFmtId="37" fontId="1" fillId="0" borderId="15" xfId="1" applyFont="1" applyBorder="1" applyAlignment="1" applyProtection="1">
      <alignment horizontal="center"/>
    </xf>
    <xf numFmtId="37" fontId="1" fillId="0" borderId="14" xfId="1" applyBorder="1" applyAlignment="1">
      <alignment horizontal="center"/>
    </xf>
    <xf numFmtId="37" fontId="1" fillId="0" borderId="11" xfId="1" applyBorder="1" applyAlignment="1">
      <alignment horizontal="center"/>
    </xf>
  </cellXfs>
  <cellStyles count="5">
    <cellStyle name="標準" xfId="0" builtinId="0"/>
    <cellStyle name="標準 2" xfId="1"/>
    <cellStyle name="標準 3" xfId="2"/>
    <cellStyle name="標準 4" xfId="4"/>
    <cellStyle name="標準_JB16"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K28"/>
  <sheetViews>
    <sheetView showGridLines="0" tabSelected="1" zoomScale="75" zoomScaleNormal="75" workbookViewId="0">
      <selection activeCell="P29" sqref="P29"/>
    </sheetView>
  </sheetViews>
  <sheetFormatPr defaultColWidth="12.125" defaultRowHeight="17.25" x14ac:dyDescent="0.2"/>
  <cols>
    <col min="1" max="1" width="13.375" style="2" customWidth="1"/>
    <col min="2" max="2" width="18.375" style="2" customWidth="1"/>
    <col min="3" max="5" width="13.375" style="2" customWidth="1"/>
    <col min="6" max="6" width="12.125" style="2"/>
    <col min="7" max="9" width="13.375" style="2" customWidth="1"/>
    <col min="10" max="10" width="12.125" style="2" customWidth="1"/>
    <col min="11" max="11" width="10.875" style="2" customWidth="1"/>
    <col min="12" max="256" width="12.125" style="2"/>
    <col min="257" max="257" width="13.375" style="2" customWidth="1"/>
    <col min="258" max="258" width="18.375" style="2" customWidth="1"/>
    <col min="259" max="261" width="13.375" style="2" customWidth="1"/>
    <col min="262" max="262" width="12.125" style="2"/>
    <col min="263" max="265" width="13.375" style="2" customWidth="1"/>
    <col min="266" max="266" width="12.125" style="2" customWidth="1"/>
    <col min="267" max="267" width="10.875" style="2" customWidth="1"/>
    <col min="268" max="512" width="12.125" style="2"/>
    <col min="513" max="513" width="13.375" style="2" customWidth="1"/>
    <col min="514" max="514" width="18.375" style="2" customWidth="1"/>
    <col min="515" max="517" width="13.375" style="2" customWidth="1"/>
    <col min="518" max="518" width="12.125" style="2"/>
    <col min="519" max="521" width="13.375" style="2" customWidth="1"/>
    <col min="522" max="522" width="12.125" style="2" customWidth="1"/>
    <col min="523" max="523" width="10.875" style="2" customWidth="1"/>
    <col min="524" max="768" width="12.125" style="2"/>
    <col min="769" max="769" width="13.375" style="2" customWidth="1"/>
    <col min="770" max="770" width="18.375" style="2" customWidth="1"/>
    <col min="771" max="773" width="13.375" style="2" customWidth="1"/>
    <col min="774" max="774" width="12.125" style="2"/>
    <col min="775" max="777" width="13.375" style="2" customWidth="1"/>
    <col min="778" max="778" width="12.125" style="2" customWidth="1"/>
    <col min="779" max="779" width="10.875" style="2" customWidth="1"/>
    <col min="780" max="1024" width="12.125" style="2"/>
    <col min="1025" max="1025" width="13.375" style="2" customWidth="1"/>
    <col min="1026" max="1026" width="18.375" style="2" customWidth="1"/>
    <col min="1027" max="1029" width="13.375" style="2" customWidth="1"/>
    <col min="1030" max="1030" width="12.125" style="2"/>
    <col min="1031" max="1033" width="13.375" style="2" customWidth="1"/>
    <col min="1034" max="1034" width="12.125" style="2" customWidth="1"/>
    <col min="1035" max="1035" width="10.875" style="2" customWidth="1"/>
    <col min="1036" max="1280" width="12.125" style="2"/>
    <col min="1281" max="1281" width="13.375" style="2" customWidth="1"/>
    <col min="1282" max="1282" width="18.375" style="2" customWidth="1"/>
    <col min="1283" max="1285" width="13.375" style="2" customWidth="1"/>
    <col min="1286" max="1286" width="12.125" style="2"/>
    <col min="1287" max="1289" width="13.375" style="2" customWidth="1"/>
    <col min="1290" max="1290" width="12.125" style="2" customWidth="1"/>
    <col min="1291" max="1291" width="10.875" style="2" customWidth="1"/>
    <col min="1292" max="1536" width="12.125" style="2"/>
    <col min="1537" max="1537" width="13.375" style="2" customWidth="1"/>
    <col min="1538" max="1538" width="18.375" style="2" customWidth="1"/>
    <col min="1539" max="1541" width="13.375" style="2" customWidth="1"/>
    <col min="1542" max="1542" width="12.125" style="2"/>
    <col min="1543" max="1545" width="13.375" style="2" customWidth="1"/>
    <col min="1546" max="1546" width="12.125" style="2" customWidth="1"/>
    <col min="1547" max="1547" width="10.875" style="2" customWidth="1"/>
    <col min="1548" max="1792" width="12.125" style="2"/>
    <col min="1793" max="1793" width="13.375" style="2" customWidth="1"/>
    <col min="1794" max="1794" width="18.375" style="2" customWidth="1"/>
    <col min="1795" max="1797" width="13.375" style="2" customWidth="1"/>
    <col min="1798" max="1798" width="12.125" style="2"/>
    <col min="1799" max="1801" width="13.375" style="2" customWidth="1"/>
    <col min="1802" max="1802" width="12.125" style="2" customWidth="1"/>
    <col min="1803" max="1803" width="10.875" style="2" customWidth="1"/>
    <col min="1804" max="2048" width="12.125" style="2"/>
    <col min="2049" max="2049" width="13.375" style="2" customWidth="1"/>
    <col min="2050" max="2050" width="18.375" style="2" customWidth="1"/>
    <col min="2051" max="2053" width="13.375" style="2" customWidth="1"/>
    <col min="2054" max="2054" width="12.125" style="2"/>
    <col min="2055" max="2057" width="13.375" style="2" customWidth="1"/>
    <col min="2058" max="2058" width="12.125" style="2" customWidth="1"/>
    <col min="2059" max="2059" width="10.875" style="2" customWidth="1"/>
    <col min="2060" max="2304" width="12.125" style="2"/>
    <col min="2305" max="2305" width="13.375" style="2" customWidth="1"/>
    <col min="2306" max="2306" width="18.375" style="2" customWidth="1"/>
    <col min="2307" max="2309" width="13.375" style="2" customWidth="1"/>
    <col min="2310" max="2310" width="12.125" style="2"/>
    <col min="2311" max="2313" width="13.375" style="2" customWidth="1"/>
    <col min="2314" max="2314" width="12.125" style="2" customWidth="1"/>
    <col min="2315" max="2315" width="10.875" style="2" customWidth="1"/>
    <col min="2316" max="2560" width="12.125" style="2"/>
    <col min="2561" max="2561" width="13.375" style="2" customWidth="1"/>
    <col min="2562" max="2562" width="18.375" style="2" customWidth="1"/>
    <col min="2563" max="2565" width="13.375" style="2" customWidth="1"/>
    <col min="2566" max="2566" width="12.125" style="2"/>
    <col min="2567" max="2569" width="13.375" style="2" customWidth="1"/>
    <col min="2570" max="2570" width="12.125" style="2" customWidth="1"/>
    <col min="2571" max="2571" width="10.875" style="2" customWidth="1"/>
    <col min="2572" max="2816" width="12.125" style="2"/>
    <col min="2817" max="2817" width="13.375" style="2" customWidth="1"/>
    <col min="2818" max="2818" width="18.375" style="2" customWidth="1"/>
    <col min="2819" max="2821" width="13.375" style="2" customWidth="1"/>
    <col min="2822" max="2822" width="12.125" style="2"/>
    <col min="2823" max="2825" width="13.375" style="2" customWidth="1"/>
    <col min="2826" max="2826" width="12.125" style="2" customWidth="1"/>
    <col min="2827" max="2827" width="10.875" style="2" customWidth="1"/>
    <col min="2828" max="3072" width="12.125" style="2"/>
    <col min="3073" max="3073" width="13.375" style="2" customWidth="1"/>
    <col min="3074" max="3074" width="18.375" style="2" customWidth="1"/>
    <col min="3075" max="3077" width="13.375" style="2" customWidth="1"/>
    <col min="3078" max="3078" width="12.125" style="2"/>
    <col min="3079" max="3081" width="13.375" style="2" customWidth="1"/>
    <col min="3082" max="3082" width="12.125" style="2" customWidth="1"/>
    <col min="3083" max="3083" width="10.875" style="2" customWidth="1"/>
    <col min="3084" max="3328" width="12.125" style="2"/>
    <col min="3329" max="3329" width="13.375" style="2" customWidth="1"/>
    <col min="3330" max="3330" width="18.375" style="2" customWidth="1"/>
    <col min="3331" max="3333" width="13.375" style="2" customWidth="1"/>
    <col min="3334" max="3334" width="12.125" style="2"/>
    <col min="3335" max="3337" width="13.375" style="2" customWidth="1"/>
    <col min="3338" max="3338" width="12.125" style="2" customWidth="1"/>
    <col min="3339" max="3339" width="10.875" style="2" customWidth="1"/>
    <col min="3340" max="3584" width="12.125" style="2"/>
    <col min="3585" max="3585" width="13.375" style="2" customWidth="1"/>
    <col min="3586" max="3586" width="18.375" style="2" customWidth="1"/>
    <col min="3587" max="3589" width="13.375" style="2" customWidth="1"/>
    <col min="3590" max="3590" width="12.125" style="2"/>
    <col min="3591" max="3593" width="13.375" style="2" customWidth="1"/>
    <col min="3594" max="3594" width="12.125" style="2" customWidth="1"/>
    <col min="3595" max="3595" width="10.875" style="2" customWidth="1"/>
    <col min="3596" max="3840" width="12.125" style="2"/>
    <col min="3841" max="3841" width="13.375" style="2" customWidth="1"/>
    <col min="3842" max="3842" width="18.375" style="2" customWidth="1"/>
    <col min="3843" max="3845" width="13.375" style="2" customWidth="1"/>
    <col min="3846" max="3846" width="12.125" style="2"/>
    <col min="3847" max="3849" width="13.375" style="2" customWidth="1"/>
    <col min="3850" max="3850" width="12.125" style="2" customWidth="1"/>
    <col min="3851" max="3851" width="10.875" style="2" customWidth="1"/>
    <col min="3852" max="4096" width="12.125" style="2"/>
    <col min="4097" max="4097" width="13.375" style="2" customWidth="1"/>
    <col min="4098" max="4098" width="18.375" style="2" customWidth="1"/>
    <col min="4099" max="4101" width="13.375" style="2" customWidth="1"/>
    <col min="4102" max="4102" width="12.125" style="2"/>
    <col min="4103" max="4105" width="13.375" style="2" customWidth="1"/>
    <col min="4106" max="4106" width="12.125" style="2" customWidth="1"/>
    <col min="4107" max="4107" width="10.875" style="2" customWidth="1"/>
    <col min="4108" max="4352" width="12.125" style="2"/>
    <col min="4353" max="4353" width="13.375" style="2" customWidth="1"/>
    <col min="4354" max="4354" width="18.375" style="2" customWidth="1"/>
    <col min="4355" max="4357" width="13.375" style="2" customWidth="1"/>
    <col min="4358" max="4358" width="12.125" style="2"/>
    <col min="4359" max="4361" width="13.375" style="2" customWidth="1"/>
    <col min="4362" max="4362" width="12.125" style="2" customWidth="1"/>
    <col min="4363" max="4363" width="10.875" style="2" customWidth="1"/>
    <col min="4364" max="4608" width="12.125" style="2"/>
    <col min="4609" max="4609" width="13.375" style="2" customWidth="1"/>
    <col min="4610" max="4610" width="18.375" style="2" customWidth="1"/>
    <col min="4611" max="4613" width="13.375" style="2" customWidth="1"/>
    <col min="4614" max="4614" width="12.125" style="2"/>
    <col min="4615" max="4617" width="13.375" style="2" customWidth="1"/>
    <col min="4618" max="4618" width="12.125" style="2" customWidth="1"/>
    <col min="4619" max="4619" width="10.875" style="2" customWidth="1"/>
    <col min="4620" max="4864" width="12.125" style="2"/>
    <col min="4865" max="4865" width="13.375" style="2" customWidth="1"/>
    <col min="4866" max="4866" width="18.375" style="2" customWidth="1"/>
    <col min="4867" max="4869" width="13.375" style="2" customWidth="1"/>
    <col min="4870" max="4870" width="12.125" style="2"/>
    <col min="4871" max="4873" width="13.375" style="2" customWidth="1"/>
    <col min="4874" max="4874" width="12.125" style="2" customWidth="1"/>
    <col min="4875" max="4875" width="10.875" style="2" customWidth="1"/>
    <col min="4876" max="5120" width="12.125" style="2"/>
    <col min="5121" max="5121" width="13.375" style="2" customWidth="1"/>
    <col min="5122" max="5122" width="18.375" style="2" customWidth="1"/>
    <col min="5123" max="5125" width="13.375" style="2" customWidth="1"/>
    <col min="5126" max="5126" width="12.125" style="2"/>
    <col min="5127" max="5129" width="13.375" style="2" customWidth="1"/>
    <col min="5130" max="5130" width="12.125" style="2" customWidth="1"/>
    <col min="5131" max="5131" width="10.875" style="2" customWidth="1"/>
    <col min="5132" max="5376" width="12.125" style="2"/>
    <col min="5377" max="5377" width="13.375" style="2" customWidth="1"/>
    <col min="5378" max="5378" width="18.375" style="2" customWidth="1"/>
    <col min="5379" max="5381" width="13.375" style="2" customWidth="1"/>
    <col min="5382" max="5382" width="12.125" style="2"/>
    <col min="5383" max="5385" width="13.375" style="2" customWidth="1"/>
    <col min="5386" max="5386" width="12.125" style="2" customWidth="1"/>
    <col min="5387" max="5387" width="10.875" style="2" customWidth="1"/>
    <col min="5388" max="5632" width="12.125" style="2"/>
    <col min="5633" max="5633" width="13.375" style="2" customWidth="1"/>
    <col min="5634" max="5634" width="18.375" style="2" customWidth="1"/>
    <col min="5635" max="5637" width="13.375" style="2" customWidth="1"/>
    <col min="5638" max="5638" width="12.125" style="2"/>
    <col min="5639" max="5641" width="13.375" style="2" customWidth="1"/>
    <col min="5642" max="5642" width="12.125" style="2" customWidth="1"/>
    <col min="5643" max="5643" width="10.875" style="2" customWidth="1"/>
    <col min="5644" max="5888" width="12.125" style="2"/>
    <col min="5889" max="5889" width="13.375" style="2" customWidth="1"/>
    <col min="5890" max="5890" width="18.375" style="2" customWidth="1"/>
    <col min="5891" max="5893" width="13.375" style="2" customWidth="1"/>
    <col min="5894" max="5894" width="12.125" style="2"/>
    <col min="5895" max="5897" width="13.375" style="2" customWidth="1"/>
    <col min="5898" max="5898" width="12.125" style="2" customWidth="1"/>
    <col min="5899" max="5899" width="10.875" style="2" customWidth="1"/>
    <col min="5900" max="6144" width="12.125" style="2"/>
    <col min="6145" max="6145" width="13.375" style="2" customWidth="1"/>
    <col min="6146" max="6146" width="18.375" style="2" customWidth="1"/>
    <col min="6147" max="6149" width="13.375" style="2" customWidth="1"/>
    <col min="6150" max="6150" width="12.125" style="2"/>
    <col min="6151" max="6153" width="13.375" style="2" customWidth="1"/>
    <col min="6154" max="6154" width="12.125" style="2" customWidth="1"/>
    <col min="6155" max="6155" width="10.875" style="2" customWidth="1"/>
    <col min="6156" max="6400" width="12.125" style="2"/>
    <col min="6401" max="6401" width="13.375" style="2" customWidth="1"/>
    <col min="6402" max="6402" width="18.375" style="2" customWidth="1"/>
    <col min="6403" max="6405" width="13.375" style="2" customWidth="1"/>
    <col min="6406" max="6406" width="12.125" style="2"/>
    <col min="6407" max="6409" width="13.375" style="2" customWidth="1"/>
    <col min="6410" max="6410" width="12.125" style="2" customWidth="1"/>
    <col min="6411" max="6411" width="10.875" style="2" customWidth="1"/>
    <col min="6412" max="6656" width="12.125" style="2"/>
    <col min="6657" max="6657" width="13.375" style="2" customWidth="1"/>
    <col min="6658" max="6658" width="18.375" style="2" customWidth="1"/>
    <col min="6659" max="6661" width="13.375" style="2" customWidth="1"/>
    <col min="6662" max="6662" width="12.125" style="2"/>
    <col min="6663" max="6665" width="13.375" style="2" customWidth="1"/>
    <col min="6666" max="6666" width="12.125" style="2" customWidth="1"/>
    <col min="6667" max="6667" width="10.875" style="2" customWidth="1"/>
    <col min="6668" max="6912" width="12.125" style="2"/>
    <col min="6913" max="6913" width="13.375" style="2" customWidth="1"/>
    <col min="6914" max="6914" width="18.375" style="2" customWidth="1"/>
    <col min="6915" max="6917" width="13.375" style="2" customWidth="1"/>
    <col min="6918" max="6918" width="12.125" style="2"/>
    <col min="6919" max="6921" width="13.375" style="2" customWidth="1"/>
    <col min="6922" max="6922" width="12.125" style="2" customWidth="1"/>
    <col min="6923" max="6923" width="10.875" style="2" customWidth="1"/>
    <col min="6924" max="7168" width="12.125" style="2"/>
    <col min="7169" max="7169" width="13.375" style="2" customWidth="1"/>
    <col min="7170" max="7170" width="18.375" style="2" customWidth="1"/>
    <col min="7171" max="7173" width="13.375" style="2" customWidth="1"/>
    <col min="7174" max="7174" width="12.125" style="2"/>
    <col min="7175" max="7177" width="13.375" style="2" customWidth="1"/>
    <col min="7178" max="7178" width="12.125" style="2" customWidth="1"/>
    <col min="7179" max="7179" width="10.875" style="2" customWidth="1"/>
    <col min="7180" max="7424" width="12.125" style="2"/>
    <col min="7425" max="7425" width="13.375" style="2" customWidth="1"/>
    <col min="7426" max="7426" width="18.375" style="2" customWidth="1"/>
    <col min="7427" max="7429" width="13.375" style="2" customWidth="1"/>
    <col min="7430" max="7430" width="12.125" style="2"/>
    <col min="7431" max="7433" width="13.375" style="2" customWidth="1"/>
    <col min="7434" max="7434" width="12.125" style="2" customWidth="1"/>
    <col min="7435" max="7435" width="10.875" style="2" customWidth="1"/>
    <col min="7436" max="7680" width="12.125" style="2"/>
    <col min="7681" max="7681" width="13.375" style="2" customWidth="1"/>
    <col min="7682" max="7682" width="18.375" style="2" customWidth="1"/>
    <col min="7683" max="7685" width="13.375" style="2" customWidth="1"/>
    <col min="7686" max="7686" width="12.125" style="2"/>
    <col min="7687" max="7689" width="13.375" style="2" customWidth="1"/>
    <col min="7690" max="7690" width="12.125" style="2" customWidth="1"/>
    <col min="7691" max="7691" width="10.875" style="2" customWidth="1"/>
    <col min="7692" max="7936" width="12.125" style="2"/>
    <col min="7937" max="7937" width="13.375" style="2" customWidth="1"/>
    <col min="7938" max="7938" width="18.375" style="2" customWidth="1"/>
    <col min="7939" max="7941" width="13.375" style="2" customWidth="1"/>
    <col min="7942" max="7942" width="12.125" style="2"/>
    <col min="7943" max="7945" width="13.375" style="2" customWidth="1"/>
    <col min="7946" max="7946" width="12.125" style="2" customWidth="1"/>
    <col min="7947" max="7947" width="10.875" style="2" customWidth="1"/>
    <col min="7948" max="8192" width="12.125" style="2"/>
    <col min="8193" max="8193" width="13.375" style="2" customWidth="1"/>
    <col min="8194" max="8194" width="18.375" style="2" customWidth="1"/>
    <col min="8195" max="8197" width="13.375" style="2" customWidth="1"/>
    <col min="8198" max="8198" width="12.125" style="2"/>
    <col min="8199" max="8201" width="13.375" style="2" customWidth="1"/>
    <col min="8202" max="8202" width="12.125" style="2" customWidth="1"/>
    <col min="8203" max="8203" width="10.875" style="2" customWidth="1"/>
    <col min="8204" max="8448" width="12.125" style="2"/>
    <col min="8449" max="8449" width="13.375" style="2" customWidth="1"/>
    <col min="8450" max="8450" width="18.375" style="2" customWidth="1"/>
    <col min="8451" max="8453" width="13.375" style="2" customWidth="1"/>
    <col min="8454" max="8454" width="12.125" style="2"/>
    <col min="8455" max="8457" width="13.375" style="2" customWidth="1"/>
    <col min="8458" max="8458" width="12.125" style="2" customWidth="1"/>
    <col min="8459" max="8459" width="10.875" style="2" customWidth="1"/>
    <col min="8460" max="8704" width="12.125" style="2"/>
    <col min="8705" max="8705" width="13.375" style="2" customWidth="1"/>
    <col min="8706" max="8706" width="18.375" style="2" customWidth="1"/>
    <col min="8707" max="8709" width="13.375" style="2" customWidth="1"/>
    <col min="8710" max="8710" width="12.125" style="2"/>
    <col min="8711" max="8713" width="13.375" style="2" customWidth="1"/>
    <col min="8714" max="8714" width="12.125" style="2" customWidth="1"/>
    <col min="8715" max="8715" width="10.875" style="2" customWidth="1"/>
    <col min="8716" max="8960" width="12.125" style="2"/>
    <col min="8961" max="8961" width="13.375" style="2" customWidth="1"/>
    <col min="8962" max="8962" width="18.375" style="2" customWidth="1"/>
    <col min="8963" max="8965" width="13.375" style="2" customWidth="1"/>
    <col min="8966" max="8966" width="12.125" style="2"/>
    <col min="8967" max="8969" width="13.375" style="2" customWidth="1"/>
    <col min="8970" max="8970" width="12.125" style="2" customWidth="1"/>
    <col min="8971" max="8971" width="10.875" style="2" customWidth="1"/>
    <col min="8972" max="9216" width="12.125" style="2"/>
    <col min="9217" max="9217" width="13.375" style="2" customWidth="1"/>
    <col min="9218" max="9218" width="18.375" style="2" customWidth="1"/>
    <col min="9219" max="9221" width="13.375" style="2" customWidth="1"/>
    <col min="9222" max="9222" width="12.125" style="2"/>
    <col min="9223" max="9225" width="13.375" style="2" customWidth="1"/>
    <col min="9226" max="9226" width="12.125" style="2" customWidth="1"/>
    <col min="9227" max="9227" width="10.875" style="2" customWidth="1"/>
    <col min="9228" max="9472" width="12.125" style="2"/>
    <col min="9473" max="9473" width="13.375" style="2" customWidth="1"/>
    <col min="9474" max="9474" width="18.375" style="2" customWidth="1"/>
    <col min="9475" max="9477" width="13.375" style="2" customWidth="1"/>
    <col min="9478" max="9478" width="12.125" style="2"/>
    <col min="9479" max="9481" width="13.375" style="2" customWidth="1"/>
    <col min="9482" max="9482" width="12.125" style="2" customWidth="1"/>
    <col min="9483" max="9483" width="10.875" style="2" customWidth="1"/>
    <col min="9484" max="9728" width="12.125" style="2"/>
    <col min="9729" max="9729" width="13.375" style="2" customWidth="1"/>
    <col min="9730" max="9730" width="18.375" style="2" customWidth="1"/>
    <col min="9731" max="9733" width="13.375" style="2" customWidth="1"/>
    <col min="9734" max="9734" width="12.125" style="2"/>
    <col min="9735" max="9737" width="13.375" style="2" customWidth="1"/>
    <col min="9738" max="9738" width="12.125" style="2" customWidth="1"/>
    <col min="9739" max="9739" width="10.875" style="2" customWidth="1"/>
    <col min="9740" max="9984" width="12.125" style="2"/>
    <col min="9985" max="9985" width="13.375" style="2" customWidth="1"/>
    <col min="9986" max="9986" width="18.375" style="2" customWidth="1"/>
    <col min="9987" max="9989" width="13.375" style="2" customWidth="1"/>
    <col min="9990" max="9990" width="12.125" style="2"/>
    <col min="9991" max="9993" width="13.375" style="2" customWidth="1"/>
    <col min="9994" max="9994" width="12.125" style="2" customWidth="1"/>
    <col min="9995" max="9995" width="10.875" style="2" customWidth="1"/>
    <col min="9996" max="10240" width="12.125" style="2"/>
    <col min="10241" max="10241" width="13.375" style="2" customWidth="1"/>
    <col min="10242" max="10242" width="18.375" style="2" customWidth="1"/>
    <col min="10243" max="10245" width="13.375" style="2" customWidth="1"/>
    <col min="10246" max="10246" width="12.125" style="2"/>
    <col min="10247" max="10249" width="13.375" style="2" customWidth="1"/>
    <col min="10250" max="10250" width="12.125" style="2" customWidth="1"/>
    <col min="10251" max="10251" width="10.875" style="2" customWidth="1"/>
    <col min="10252" max="10496" width="12.125" style="2"/>
    <col min="10497" max="10497" width="13.375" style="2" customWidth="1"/>
    <col min="10498" max="10498" width="18.375" style="2" customWidth="1"/>
    <col min="10499" max="10501" width="13.375" style="2" customWidth="1"/>
    <col min="10502" max="10502" width="12.125" style="2"/>
    <col min="10503" max="10505" width="13.375" style="2" customWidth="1"/>
    <col min="10506" max="10506" width="12.125" style="2" customWidth="1"/>
    <col min="10507" max="10507" width="10.875" style="2" customWidth="1"/>
    <col min="10508" max="10752" width="12.125" style="2"/>
    <col min="10753" max="10753" width="13.375" style="2" customWidth="1"/>
    <col min="10754" max="10754" width="18.375" style="2" customWidth="1"/>
    <col min="10755" max="10757" width="13.375" style="2" customWidth="1"/>
    <col min="10758" max="10758" width="12.125" style="2"/>
    <col min="10759" max="10761" width="13.375" style="2" customWidth="1"/>
    <col min="10762" max="10762" width="12.125" style="2" customWidth="1"/>
    <col min="10763" max="10763" width="10.875" style="2" customWidth="1"/>
    <col min="10764" max="11008" width="12.125" style="2"/>
    <col min="11009" max="11009" width="13.375" style="2" customWidth="1"/>
    <col min="11010" max="11010" width="18.375" style="2" customWidth="1"/>
    <col min="11011" max="11013" width="13.375" style="2" customWidth="1"/>
    <col min="11014" max="11014" width="12.125" style="2"/>
    <col min="11015" max="11017" width="13.375" style="2" customWidth="1"/>
    <col min="11018" max="11018" width="12.125" style="2" customWidth="1"/>
    <col min="11019" max="11019" width="10.875" style="2" customWidth="1"/>
    <col min="11020" max="11264" width="12.125" style="2"/>
    <col min="11265" max="11265" width="13.375" style="2" customWidth="1"/>
    <col min="11266" max="11266" width="18.375" style="2" customWidth="1"/>
    <col min="11267" max="11269" width="13.375" style="2" customWidth="1"/>
    <col min="11270" max="11270" width="12.125" style="2"/>
    <col min="11271" max="11273" width="13.375" style="2" customWidth="1"/>
    <col min="11274" max="11274" width="12.125" style="2" customWidth="1"/>
    <col min="11275" max="11275" width="10.875" style="2" customWidth="1"/>
    <col min="11276" max="11520" width="12.125" style="2"/>
    <col min="11521" max="11521" width="13.375" style="2" customWidth="1"/>
    <col min="11522" max="11522" width="18.375" style="2" customWidth="1"/>
    <col min="11523" max="11525" width="13.375" style="2" customWidth="1"/>
    <col min="11526" max="11526" width="12.125" style="2"/>
    <col min="11527" max="11529" width="13.375" style="2" customWidth="1"/>
    <col min="11530" max="11530" width="12.125" style="2" customWidth="1"/>
    <col min="11531" max="11531" width="10.875" style="2" customWidth="1"/>
    <col min="11532" max="11776" width="12.125" style="2"/>
    <col min="11777" max="11777" width="13.375" style="2" customWidth="1"/>
    <col min="11778" max="11778" width="18.375" style="2" customWidth="1"/>
    <col min="11779" max="11781" width="13.375" style="2" customWidth="1"/>
    <col min="11782" max="11782" width="12.125" style="2"/>
    <col min="11783" max="11785" width="13.375" style="2" customWidth="1"/>
    <col min="11786" max="11786" width="12.125" style="2" customWidth="1"/>
    <col min="11787" max="11787" width="10.875" style="2" customWidth="1"/>
    <col min="11788" max="12032" width="12.125" style="2"/>
    <col min="12033" max="12033" width="13.375" style="2" customWidth="1"/>
    <col min="12034" max="12034" width="18.375" style="2" customWidth="1"/>
    <col min="12035" max="12037" width="13.375" style="2" customWidth="1"/>
    <col min="12038" max="12038" width="12.125" style="2"/>
    <col min="12039" max="12041" width="13.375" style="2" customWidth="1"/>
    <col min="12042" max="12042" width="12.125" style="2" customWidth="1"/>
    <col min="12043" max="12043" width="10.875" style="2" customWidth="1"/>
    <col min="12044" max="12288" width="12.125" style="2"/>
    <col min="12289" max="12289" width="13.375" style="2" customWidth="1"/>
    <col min="12290" max="12290" width="18.375" style="2" customWidth="1"/>
    <col min="12291" max="12293" width="13.375" style="2" customWidth="1"/>
    <col min="12294" max="12294" width="12.125" style="2"/>
    <col min="12295" max="12297" width="13.375" style="2" customWidth="1"/>
    <col min="12298" max="12298" width="12.125" style="2" customWidth="1"/>
    <col min="12299" max="12299" width="10.875" style="2" customWidth="1"/>
    <col min="12300" max="12544" width="12.125" style="2"/>
    <col min="12545" max="12545" width="13.375" style="2" customWidth="1"/>
    <col min="12546" max="12546" width="18.375" style="2" customWidth="1"/>
    <col min="12547" max="12549" width="13.375" style="2" customWidth="1"/>
    <col min="12550" max="12550" width="12.125" style="2"/>
    <col min="12551" max="12553" width="13.375" style="2" customWidth="1"/>
    <col min="12554" max="12554" width="12.125" style="2" customWidth="1"/>
    <col min="12555" max="12555" width="10.875" style="2" customWidth="1"/>
    <col min="12556" max="12800" width="12.125" style="2"/>
    <col min="12801" max="12801" width="13.375" style="2" customWidth="1"/>
    <col min="12802" max="12802" width="18.375" style="2" customWidth="1"/>
    <col min="12803" max="12805" width="13.375" style="2" customWidth="1"/>
    <col min="12806" max="12806" width="12.125" style="2"/>
    <col min="12807" max="12809" width="13.375" style="2" customWidth="1"/>
    <col min="12810" max="12810" width="12.125" style="2" customWidth="1"/>
    <col min="12811" max="12811" width="10.875" style="2" customWidth="1"/>
    <col min="12812" max="13056" width="12.125" style="2"/>
    <col min="13057" max="13057" width="13.375" style="2" customWidth="1"/>
    <col min="13058" max="13058" width="18.375" style="2" customWidth="1"/>
    <col min="13059" max="13061" width="13.375" style="2" customWidth="1"/>
    <col min="13062" max="13062" width="12.125" style="2"/>
    <col min="13063" max="13065" width="13.375" style="2" customWidth="1"/>
    <col min="13066" max="13066" width="12.125" style="2" customWidth="1"/>
    <col min="13067" max="13067" width="10.875" style="2" customWidth="1"/>
    <col min="13068" max="13312" width="12.125" style="2"/>
    <col min="13313" max="13313" width="13.375" style="2" customWidth="1"/>
    <col min="13314" max="13314" width="18.375" style="2" customWidth="1"/>
    <col min="13315" max="13317" width="13.375" style="2" customWidth="1"/>
    <col min="13318" max="13318" width="12.125" style="2"/>
    <col min="13319" max="13321" width="13.375" style="2" customWidth="1"/>
    <col min="13322" max="13322" width="12.125" style="2" customWidth="1"/>
    <col min="13323" max="13323" width="10.875" style="2" customWidth="1"/>
    <col min="13324" max="13568" width="12.125" style="2"/>
    <col min="13569" max="13569" width="13.375" style="2" customWidth="1"/>
    <col min="13570" max="13570" width="18.375" style="2" customWidth="1"/>
    <col min="13571" max="13573" width="13.375" style="2" customWidth="1"/>
    <col min="13574" max="13574" width="12.125" style="2"/>
    <col min="13575" max="13577" width="13.375" style="2" customWidth="1"/>
    <col min="13578" max="13578" width="12.125" style="2" customWidth="1"/>
    <col min="13579" max="13579" width="10.875" style="2" customWidth="1"/>
    <col min="13580" max="13824" width="12.125" style="2"/>
    <col min="13825" max="13825" width="13.375" style="2" customWidth="1"/>
    <col min="13826" max="13826" width="18.375" style="2" customWidth="1"/>
    <col min="13827" max="13829" width="13.375" style="2" customWidth="1"/>
    <col min="13830" max="13830" width="12.125" style="2"/>
    <col min="13831" max="13833" width="13.375" style="2" customWidth="1"/>
    <col min="13834" max="13834" width="12.125" style="2" customWidth="1"/>
    <col min="13835" max="13835" width="10.875" style="2" customWidth="1"/>
    <col min="13836" max="14080" width="12.125" style="2"/>
    <col min="14081" max="14081" width="13.375" style="2" customWidth="1"/>
    <col min="14082" max="14082" width="18.375" style="2" customWidth="1"/>
    <col min="14083" max="14085" width="13.375" style="2" customWidth="1"/>
    <col min="14086" max="14086" width="12.125" style="2"/>
    <col min="14087" max="14089" width="13.375" style="2" customWidth="1"/>
    <col min="14090" max="14090" width="12.125" style="2" customWidth="1"/>
    <col min="14091" max="14091" width="10.875" style="2" customWidth="1"/>
    <col min="14092" max="14336" width="12.125" style="2"/>
    <col min="14337" max="14337" width="13.375" style="2" customWidth="1"/>
    <col min="14338" max="14338" width="18.375" style="2" customWidth="1"/>
    <col min="14339" max="14341" width="13.375" style="2" customWidth="1"/>
    <col min="14342" max="14342" width="12.125" style="2"/>
    <col min="14343" max="14345" width="13.375" style="2" customWidth="1"/>
    <col min="14346" max="14346" width="12.125" style="2" customWidth="1"/>
    <col min="14347" max="14347" width="10.875" style="2" customWidth="1"/>
    <col min="14348" max="14592" width="12.125" style="2"/>
    <col min="14593" max="14593" width="13.375" style="2" customWidth="1"/>
    <col min="14594" max="14594" width="18.375" style="2" customWidth="1"/>
    <col min="14595" max="14597" width="13.375" style="2" customWidth="1"/>
    <col min="14598" max="14598" width="12.125" style="2"/>
    <col min="14599" max="14601" width="13.375" style="2" customWidth="1"/>
    <col min="14602" max="14602" width="12.125" style="2" customWidth="1"/>
    <col min="14603" max="14603" width="10.875" style="2" customWidth="1"/>
    <col min="14604" max="14848" width="12.125" style="2"/>
    <col min="14849" max="14849" width="13.375" style="2" customWidth="1"/>
    <col min="14850" max="14850" width="18.375" style="2" customWidth="1"/>
    <col min="14851" max="14853" width="13.375" style="2" customWidth="1"/>
    <col min="14854" max="14854" width="12.125" style="2"/>
    <col min="14855" max="14857" width="13.375" style="2" customWidth="1"/>
    <col min="14858" max="14858" width="12.125" style="2" customWidth="1"/>
    <col min="14859" max="14859" width="10.875" style="2" customWidth="1"/>
    <col min="14860" max="15104" width="12.125" style="2"/>
    <col min="15105" max="15105" width="13.375" style="2" customWidth="1"/>
    <col min="15106" max="15106" width="18.375" style="2" customWidth="1"/>
    <col min="15107" max="15109" width="13.375" style="2" customWidth="1"/>
    <col min="15110" max="15110" width="12.125" style="2"/>
    <col min="15111" max="15113" width="13.375" style="2" customWidth="1"/>
    <col min="15114" max="15114" width="12.125" style="2" customWidth="1"/>
    <col min="15115" max="15115" width="10.875" style="2" customWidth="1"/>
    <col min="15116" max="15360" width="12.125" style="2"/>
    <col min="15361" max="15361" width="13.375" style="2" customWidth="1"/>
    <col min="15362" max="15362" width="18.375" style="2" customWidth="1"/>
    <col min="15363" max="15365" width="13.375" style="2" customWidth="1"/>
    <col min="15366" max="15366" width="12.125" style="2"/>
    <col min="15367" max="15369" width="13.375" style="2" customWidth="1"/>
    <col min="15370" max="15370" width="12.125" style="2" customWidth="1"/>
    <col min="15371" max="15371" width="10.875" style="2" customWidth="1"/>
    <col min="15372" max="15616" width="12.125" style="2"/>
    <col min="15617" max="15617" width="13.375" style="2" customWidth="1"/>
    <col min="15618" max="15618" width="18.375" style="2" customWidth="1"/>
    <col min="15619" max="15621" width="13.375" style="2" customWidth="1"/>
    <col min="15622" max="15622" width="12.125" style="2"/>
    <col min="15623" max="15625" width="13.375" style="2" customWidth="1"/>
    <col min="15626" max="15626" width="12.125" style="2" customWidth="1"/>
    <col min="15627" max="15627" width="10.875" style="2" customWidth="1"/>
    <col min="15628" max="15872" width="12.125" style="2"/>
    <col min="15873" max="15873" width="13.375" style="2" customWidth="1"/>
    <col min="15874" max="15874" width="18.375" style="2" customWidth="1"/>
    <col min="15875" max="15877" width="13.375" style="2" customWidth="1"/>
    <col min="15878" max="15878" width="12.125" style="2"/>
    <col min="15879" max="15881" width="13.375" style="2" customWidth="1"/>
    <col min="15882" max="15882" width="12.125" style="2" customWidth="1"/>
    <col min="15883" max="15883" width="10.875" style="2" customWidth="1"/>
    <col min="15884" max="16128" width="12.125" style="2"/>
    <col min="16129" max="16129" width="13.375" style="2" customWidth="1"/>
    <col min="16130" max="16130" width="18.375" style="2" customWidth="1"/>
    <col min="16131" max="16133" width="13.375" style="2" customWidth="1"/>
    <col min="16134" max="16134" width="12.125" style="2"/>
    <col min="16135" max="16137" width="13.375" style="2" customWidth="1"/>
    <col min="16138" max="16138" width="12.125" style="2" customWidth="1"/>
    <col min="16139" max="16139" width="10.875" style="2" customWidth="1"/>
    <col min="16140" max="16384" width="12.125" style="2"/>
  </cols>
  <sheetData>
    <row r="1" spans="1:11" x14ac:dyDescent="0.2">
      <c r="A1" s="1"/>
    </row>
    <row r="6" spans="1:11" ht="28.5" x14ac:dyDescent="0.3">
      <c r="E6" s="91" t="s">
        <v>254</v>
      </c>
    </row>
    <row r="8" spans="1:11" x14ac:dyDescent="0.2">
      <c r="E8" s="3" t="s">
        <v>255</v>
      </c>
    </row>
    <row r="9" spans="1:11" x14ac:dyDescent="0.2">
      <c r="C9" s="3" t="s">
        <v>256</v>
      </c>
    </row>
    <row r="10" spans="1:11" ht="18" thickBot="1" x14ac:dyDescent="0.25">
      <c r="B10" s="4"/>
      <c r="C10" s="50" t="s">
        <v>257</v>
      </c>
      <c r="D10" s="4"/>
      <c r="E10" s="4"/>
      <c r="F10" s="4"/>
      <c r="G10" s="4"/>
      <c r="H10" s="4"/>
      <c r="I10" s="4"/>
      <c r="J10" s="50" t="s">
        <v>258</v>
      </c>
      <c r="K10" s="4"/>
    </row>
    <row r="11" spans="1:11" x14ac:dyDescent="0.2">
      <c r="C11" s="7" t="s">
        <v>259</v>
      </c>
      <c r="D11" s="6"/>
      <c r="E11" s="6"/>
      <c r="F11" s="5"/>
      <c r="G11" s="6"/>
      <c r="H11" s="6"/>
      <c r="I11" s="5"/>
      <c r="J11" s="6"/>
      <c r="K11" s="6"/>
    </row>
    <row r="12" spans="1:11" x14ac:dyDescent="0.2">
      <c r="C12" s="7" t="s">
        <v>260</v>
      </c>
      <c r="D12" s="5"/>
      <c r="E12" s="5"/>
      <c r="F12" s="92" t="s">
        <v>261</v>
      </c>
      <c r="G12" s="5"/>
      <c r="H12" s="5"/>
      <c r="I12" s="7" t="s">
        <v>262</v>
      </c>
      <c r="J12" s="5"/>
      <c r="K12" s="5"/>
    </row>
    <row r="13" spans="1:11" x14ac:dyDescent="0.2">
      <c r="B13" s="6"/>
      <c r="C13" s="10" t="s">
        <v>263</v>
      </c>
      <c r="D13" s="93" t="s">
        <v>264</v>
      </c>
      <c r="E13" s="93" t="s">
        <v>265</v>
      </c>
      <c r="F13" s="93" t="s">
        <v>266</v>
      </c>
      <c r="G13" s="93" t="s">
        <v>264</v>
      </c>
      <c r="H13" s="93" t="s">
        <v>265</v>
      </c>
      <c r="I13" s="10" t="s">
        <v>267</v>
      </c>
      <c r="J13" s="93" t="s">
        <v>264</v>
      </c>
      <c r="K13" s="93" t="s">
        <v>265</v>
      </c>
    </row>
    <row r="14" spans="1:11" x14ac:dyDescent="0.2">
      <c r="C14" s="5"/>
    </row>
    <row r="15" spans="1:11" x14ac:dyDescent="0.2">
      <c r="B15" s="1" t="s">
        <v>268</v>
      </c>
      <c r="C15" s="12">
        <f>D15+E15</f>
        <v>694032</v>
      </c>
      <c r="D15" s="14">
        <v>331231</v>
      </c>
      <c r="E15" s="14">
        <v>362801</v>
      </c>
      <c r="F15" s="13">
        <f>G15+H15</f>
        <v>438007</v>
      </c>
      <c r="G15" s="14">
        <v>276748</v>
      </c>
      <c r="H15" s="14">
        <v>161259</v>
      </c>
      <c r="I15" s="13">
        <f>J15+K15</f>
        <v>8813</v>
      </c>
      <c r="J15" s="14">
        <v>6442</v>
      </c>
      <c r="K15" s="14">
        <v>2371</v>
      </c>
    </row>
    <row r="16" spans="1:11" x14ac:dyDescent="0.2">
      <c r="B16" s="1" t="s">
        <v>269</v>
      </c>
      <c r="C16" s="12">
        <f>D16+E16</f>
        <v>717797</v>
      </c>
      <c r="D16" s="14">
        <v>339318</v>
      </c>
      <c r="E16" s="14">
        <v>378479</v>
      </c>
      <c r="F16" s="13">
        <f>G16+H16</f>
        <v>457345</v>
      </c>
      <c r="G16" s="14">
        <v>286472</v>
      </c>
      <c r="H16" s="14">
        <v>170873</v>
      </c>
      <c r="I16" s="13">
        <f>J16+K16</f>
        <v>3440</v>
      </c>
      <c r="J16" s="14">
        <v>2417</v>
      </c>
      <c r="K16" s="14">
        <v>1023</v>
      </c>
    </row>
    <row r="17" spans="2:11" x14ac:dyDescent="0.2">
      <c r="B17" s="1" t="s">
        <v>270</v>
      </c>
      <c r="C17" s="12">
        <f>D17+E17</f>
        <v>774810</v>
      </c>
      <c r="D17" s="14">
        <v>368697</v>
      </c>
      <c r="E17" s="14">
        <v>406113</v>
      </c>
      <c r="F17" s="13">
        <f>G17+H17</f>
        <v>481181</v>
      </c>
      <c r="G17" s="14">
        <v>301124</v>
      </c>
      <c r="H17" s="14">
        <v>180057</v>
      </c>
      <c r="I17" s="13">
        <f>J17+K17</f>
        <v>9188</v>
      </c>
      <c r="J17" s="14">
        <v>6916</v>
      </c>
      <c r="K17" s="14">
        <v>2272</v>
      </c>
    </row>
    <row r="18" spans="2:11" x14ac:dyDescent="0.2">
      <c r="B18" s="1" t="s">
        <v>271</v>
      </c>
      <c r="C18" s="12">
        <f>D18+E18</f>
        <v>799251</v>
      </c>
      <c r="D18" s="14">
        <v>378237</v>
      </c>
      <c r="E18" s="14">
        <v>421014</v>
      </c>
      <c r="F18" s="13">
        <f>G18+H18</f>
        <v>511565</v>
      </c>
      <c r="G18" s="14">
        <v>313583</v>
      </c>
      <c r="H18" s="14">
        <v>197982</v>
      </c>
      <c r="I18" s="13">
        <f>J18+K18</f>
        <v>9069</v>
      </c>
      <c r="J18" s="14">
        <v>6577</v>
      </c>
      <c r="K18" s="14">
        <v>2492</v>
      </c>
    </row>
    <row r="19" spans="2:11" x14ac:dyDescent="0.2">
      <c r="B19" s="1"/>
      <c r="C19" s="12"/>
      <c r="D19" s="14"/>
      <c r="E19" s="14"/>
      <c r="F19" s="13"/>
      <c r="G19" s="14"/>
      <c r="H19" s="14"/>
      <c r="I19" s="13"/>
      <c r="J19" s="14"/>
      <c r="K19" s="14"/>
    </row>
    <row r="20" spans="2:11" x14ac:dyDescent="0.2">
      <c r="B20" s="1" t="s">
        <v>272</v>
      </c>
      <c r="C20" s="12">
        <f>D20+E20</f>
        <v>820335</v>
      </c>
      <c r="D20" s="14">
        <v>388183</v>
      </c>
      <c r="E20" s="14">
        <v>432152</v>
      </c>
      <c r="F20" s="13">
        <f>G20+H20</f>
        <v>487213</v>
      </c>
      <c r="G20" s="14">
        <v>310851</v>
      </c>
      <c r="H20" s="14">
        <v>176362</v>
      </c>
      <c r="I20" s="13">
        <f>J20+K20</f>
        <v>13300</v>
      </c>
      <c r="J20" s="14">
        <v>10289</v>
      </c>
      <c r="K20" s="14">
        <v>3011</v>
      </c>
    </row>
    <row r="21" spans="2:11" x14ac:dyDescent="0.2">
      <c r="B21" s="1" t="s">
        <v>273</v>
      </c>
      <c r="C21" s="12">
        <f>D21+E21</f>
        <v>842630</v>
      </c>
      <c r="D21" s="14">
        <v>397403</v>
      </c>
      <c r="E21" s="14">
        <v>445227</v>
      </c>
      <c r="F21" s="13">
        <f>G21+H21</f>
        <v>499416</v>
      </c>
      <c r="G21" s="14">
        <v>310509</v>
      </c>
      <c r="H21" s="14">
        <v>188907</v>
      </c>
      <c r="I21" s="13">
        <f>J21+K21</f>
        <v>14764</v>
      </c>
      <c r="J21" s="14">
        <v>11229</v>
      </c>
      <c r="K21" s="14">
        <v>3535</v>
      </c>
    </row>
    <row r="22" spans="2:11" x14ac:dyDescent="0.2">
      <c r="B22" s="1" t="s">
        <v>274</v>
      </c>
      <c r="C22" s="12">
        <f>D22+E22</f>
        <v>861913</v>
      </c>
      <c r="D22" s="14">
        <v>404303</v>
      </c>
      <c r="E22" s="14">
        <v>457610</v>
      </c>
      <c r="F22" s="13">
        <f>G22+H22</f>
        <v>497049</v>
      </c>
      <c r="G22" s="14">
        <v>302337</v>
      </c>
      <c r="H22" s="14">
        <v>194712</v>
      </c>
      <c r="I22" s="13">
        <f>J22+K22</f>
        <v>21408</v>
      </c>
      <c r="J22" s="14">
        <v>16137</v>
      </c>
      <c r="K22" s="14">
        <v>5271</v>
      </c>
    </row>
    <row r="23" spans="2:11" x14ac:dyDescent="0.2">
      <c r="B23" s="1"/>
      <c r="C23" s="12"/>
      <c r="D23" s="14"/>
      <c r="E23" s="14"/>
      <c r="F23" s="13"/>
      <c r="G23" s="14"/>
      <c r="H23" s="14"/>
      <c r="I23" s="13"/>
      <c r="J23" s="14"/>
      <c r="K23" s="14"/>
    </row>
    <row r="24" spans="2:11" x14ac:dyDescent="0.2">
      <c r="B24" s="1" t="s">
        <v>17</v>
      </c>
      <c r="C24" s="12">
        <f>D24+E24</f>
        <v>880713</v>
      </c>
      <c r="D24" s="14">
        <v>411393</v>
      </c>
      <c r="E24" s="14">
        <v>469320</v>
      </c>
      <c r="F24" s="13">
        <f>G24+H24</f>
        <v>503903</v>
      </c>
      <c r="G24" s="14">
        <v>301719</v>
      </c>
      <c r="H24" s="14">
        <v>202184</v>
      </c>
      <c r="I24" s="13">
        <f>J24+K24</f>
        <v>17860</v>
      </c>
      <c r="J24" s="14">
        <v>12787</v>
      </c>
      <c r="K24" s="14">
        <v>5073</v>
      </c>
    </row>
    <row r="25" spans="2:11" x14ac:dyDescent="0.2">
      <c r="B25" s="1" t="s">
        <v>18</v>
      </c>
      <c r="C25" s="12">
        <v>904667</v>
      </c>
      <c r="D25" s="14">
        <v>423162</v>
      </c>
      <c r="E25" s="14">
        <v>481505</v>
      </c>
      <c r="F25" s="13">
        <v>521584</v>
      </c>
      <c r="G25" s="14">
        <v>311152</v>
      </c>
      <c r="H25" s="14">
        <v>210432</v>
      </c>
      <c r="I25" s="13">
        <v>24467</v>
      </c>
      <c r="J25" s="14">
        <v>16819</v>
      </c>
      <c r="K25" s="14">
        <v>7648</v>
      </c>
    </row>
    <row r="26" spans="2:11" x14ac:dyDescent="0.2">
      <c r="B26" s="3" t="s">
        <v>226</v>
      </c>
      <c r="C26" s="16">
        <f>D26+E26</f>
        <v>910128</v>
      </c>
      <c r="D26" s="52">
        <v>424878</v>
      </c>
      <c r="E26" s="52">
        <v>485250</v>
      </c>
      <c r="F26" s="17">
        <f>G26+H26</f>
        <v>499157</v>
      </c>
      <c r="G26" s="52">
        <v>291858</v>
      </c>
      <c r="H26" s="52">
        <v>207299</v>
      </c>
      <c r="I26" s="17">
        <f>J26+K26</f>
        <v>26005</v>
      </c>
      <c r="J26" s="52">
        <v>17699</v>
      </c>
      <c r="K26" s="52">
        <v>8306</v>
      </c>
    </row>
    <row r="27" spans="2:11" ht="18" thickBot="1" x14ac:dyDescent="0.25">
      <c r="B27" s="4"/>
      <c r="C27" s="26"/>
      <c r="D27" s="23"/>
      <c r="E27" s="23"/>
      <c r="F27" s="4"/>
      <c r="G27" s="4"/>
      <c r="H27" s="4"/>
      <c r="I27" s="4"/>
      <c r="J27" s="4"/>
      <c r="K27" s="4"/>
    </row>
    <row r="28" spans="2:11" x14ac:dyDescent="0.2">
      <c r="C28" s="1" t="s">
        <v>275</v>
      </c>
      <c r="H28" s="1" t="s">
        <v>276</v>
      </c>
    </row>
  </sheetData>
  <phoneticPr fontId="2"/>
  <pageMargins left="0.43" right="0.66" top="0.55000000000000004" bottom="0.53" header="0.51200000000000001" footer="0.51200000000000001"/>
  <pageSetup paperSize="12" scale="75" orientation="portrait"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L57"/>
  <sheetViews>
    <sheetView showGridLines="0" zoomScale="75" zoomScaleNormal="100" workbookViewId="0">
      <selection activeCell="B5" sqref="B5"/>
    </sheetView>
  </sheetViews>
  <sheetFormatPr defaultColWidth="15.875" defaultRowHeight="17.25" x14ac:dyDescent="0.2"/>
  <cols>
    <col min="1" max="1" width="13.375" style="157" customWidth="1"/>
    <col min="2" max="2" width="20.25" style="157" customWidth="1"/>
    <col min="3" max="3" width="12.75" style="157" customWidth="1"/>
    <col min="4" max="7" width="6.875" style="157" customWidth="1"/>
    <col min="8" max="8" width="12.75" style="157" customWidth="1"/>
    <col min="9" max="12" width="6.875" style="157" customWidth="1"/>
    <col min="13" max="13" width="12.75" style="157" customWidth="1"/>
    <col min="14" max="17" width="6.875" style="157" customWidth="1"/>
    <col min="18" max="256" width="15.875" style="157"/>
    <col min="257" max="257" width="13.375" style="157" customWidth="1"/>
    <col min="258" max="258" width="20.25" style="157" customWidth="1"/>
    <col min="259" max="259" width="12.75" style="157" customWidth="1"/>
    <col min="260" max="263" width="6.875" style="157" customWidth="1"/>
    <col min="264" max="264" width="12.75" style="157" customWidth="1"/>
    <col min="265" max="268" width="6.875" style="157" customWidth="1"/>
    <col min="269" max="269" width="12.75" style="157" customWidth="1"/>
    <col min="270" max="273" width="6.875" style="157" customWidth="1"/>
    <col min="274" max="512" width="15.875" style="157"/>
    <col min="513" max="513" width="13.375" style="157" customWidth="1"/>
    <col min="514" max="514" width="20.25" style="157" customWidth="1"/>
    <col min="515" max="515" width="12.75" style="157" customWidth="1"/>
    <col min="516" max="519" width="6.875" style="157" customWidth="1"/>
    <col min="520" max="520" width="12.75" style="157" customWidth="1"/>
    <col min="521" max="524" width="6.875" style="157" customWidth="1"/>
    <col min="525" max="525" width="12.75" style="157" customWidth="1"/>
    <col min="526" max="529" width="6.875" style="157" customWidth="1"/>
    <col min="530" max="768" width="15.875" style="157"/>
    <col min="769" max="769" width="13.375" style="157" customWidth="1"/>
    <col min="770" max="770" width="20.25" style="157" customWidth="1"/>
    <col min="771" max="771" width="12.75" style="157" customWidth="1"/>
    <col min="772" max="775" width="6.875" style="157" customWidth="1"/>
    <col min="776" max="776" width="12.75" style="157" customWidth="1"/>
    <col min="777" max="780" width="6.875" style="157" customWidth="1"/>
    <col min="781" max="781" width="12.75" style="157" customWidth="1"/>
    <col min="782" max="785" width="6.875" style="157" customWidth="1"/>
    <col min="786" max="1024" width="15.875" style="157"/>
    <col min="1025" max="1025" width="13.375" style="157" customWidth="1"/>
    <col min="1026" max="1026" width="20.25" style="157" customWidth="1"/>
    <col min="1027" max="1027" width="12.75" style="157" customWidth="1"/>
    <col min="1028" max="1031" width="6.875" style="157" customWidth="1"/>
    <col min="1032" max="1032" width="12.75" style="157" customWidth="1"/>
    <col min="1033" max="1036" width="6.875" style="157" customWidth="1"/>
    <col min="1037" max="1037" width="12.75" style="157" customWidth="1"/>
    <col min="1038" max="1041" width="6.875" style="157" customWidth="1"/>
    <col min="1042" max="1280" width="15.875" style="157"/>
    <col min="1281" max="1281" width="13.375" style="157" customWidth="1"/>
    <col min="1282" max="1282" width="20.25" style="157" customWidth="1"/>
    <col min="1283" max="1283" width="12.75" style="157" customWidth="1"/>
    <col min="1284" max="1287" width="6.875" style="157" customWidth="1"/>
    <col min="1288" max="1288" width="12.75" style="157" customWidth="1"/>
    <col min="1289" max="1292" width="6.875" style="157" customWidth="1"/>
    <col min="1293" max="1293" width="12.75" style="157" customWidth="1"/>
    <col min="1294" max="1297" width="6.875" style="157" customWidth="1"/>
    <col min="1298" max="1536" width="15.875" style="157"/>
    <col min="1537" max="1537" width="13.375" style="157" customWidth="1"/>
    <col min="1538" max="1538" width="20.25" style="157" customWidth="1"/>
    <col min="1539" max="1539" width="12.75" style="157" customWidth="1"/>
    <col min="1540" max="1543" width="6.875" style="157" customWidth="1"/>
    <col min="1544" max="1544" width="12.75" style="157" customWidth="1"/>
    <col min="1545" max="1548" width="6.875" style="157" customWidth="1"/>
    <col min="1549" max="1549" width="12.75" style="157" customWidth="1"/>
    <col min="1550" max="1553" width="6.875" style="157" customWidth="1"/>
    <col min="1554" max="1792" width="15.875" style="157"/>
    <col min="1793" max="1793" width="13.375" style="157" customWidth="1"/>
    <col min="1794" max="1794" width="20.25" style="157" customWidth="1"/>
    <col min="1795" max="1795" width="12.75" style="157" customWidth="1"/>
    <col min="1796" max="1799" width="6.875" style="157" customWidth="1"/>
    <col min="1800" max="1800" width="12.75" style="157" customWidth="1"/>
    <col min="1801" max="1804" width="6.875" style="157" customWidth="1"/>
    <col min="1805" max="1805" width="12.75" style="157" customWidth="1"/>
    <col min="1806" max="1809" width="6.875" style="157" customWidth="1"/>
    <col min="1810" max="2048" width="15.875" style="157"/>
    <col min="2049" max="2049" width="13.375" style="157" customWidth="1"/>
    <col min="2050" max="2050" width="20.25" style="157" customWidth="1"/>
    <col min="2051" max="2051" width="12.75" style="157" customWidth="1"/>
    <col min="2052" max="2055" width="6.875" style="157" customWidth="1"/>
    <col min="2056" max="2056" width="12.75" style="157" customWidth="1"/>
    <col min="2057" max="2060" width="6.875" style="157" customWidth="1"/>
    <col min="2061" max="2061" width="12.75" style="157" customWidth="1"/>
    <col min="2062" max="2065" width="6.875" style="157" customWidth="1"/>
    <col min="2066" max="2304" width="15.875" style="157"/>
    <col min="2305" max="2305" width="13.375" style="157" customWidth="1"/>
    <col min="2306" max="2306" width="20.25" style="157" customWidth="1"/>
    <col min="2307" max="2307" width="12.75" style="157" customWidth="1"/>
    <col min="2308" max="2311" width="6.875" style="157" customWidth="1"/>
    <col min="2312" max="2312" width="12.75" style="157" customWidth="1"/>
    <col min="2313" max="2316" width="6.875" style="157" customWidth="1"/>
    <col min="2317" max="2317" width="12.75" style="157" customWidth="1"/>
    <col min="2318" max="2321" width="6.875" style="157" customWidth="1"/>
    <col min="2322" max="2560" width="15.875" style="157"/>
    <col min="2561" max="2561" width="13.375" style="157" customWidth="1"/>
    <col min="2562" max="2562" width="20.25" style="157" customWidth="1"/>
    <col min="2563" max="2563" width="12.75" style="157" customWidth="1"/>
    <col min="2564" max="2567" width="6.875" style="157" customWidth="1"/>
    <col min="2568" max="2568" width="12.75" style="157" customWidth="1"/>
    <col min="2569" max="2572" width="6.875" style="157" customWidth="1"/>
    <col min="2573" max="2573" width="12.75" style="157" customWidth="1"/>
    <col min="2574" max="2577" width="6.875" style="157" customWidth="1"/>
    <col min="2578" max="2816" width="15.875" style="157"/>
    <col min="2817" max="2817" width="13.375" style="157" customWidth="1"/>
    <col min="2818" max="2818" width="20.25" style="157" customWidth="1"/>
    <col min="2819" max="2819" width="12.75" style="157" customWidth="1"/>
    <col min="2820" max="2823" width="6.875" style="157" customWidth="1"/>
    <col min="2824" max="2824" width="12.75" style="157" customWidth="1"/>
    <col min="2825" max="2828" width="6.875" style="157" customWidth="1"/>
    <col min="2829" max="2829" width="12.75" style="157" customWidth="1"/>
    <col min="2830" max="2833" width="6.875" style="157" customWidth="1"/>
    <col min="2834" max="3072" width="15.875" style="157"/>
    <col min="3073" max="3073" width="13.375" style="157" customWidth="1"/>
    <col min="3074" max="3074" width="20.25" style="157" customWidth="1"/>
    <col min="3075" max="3075" width="12.75" style="157" customWidth="1"/>
    <col min="3076" max="3079" width="6.875" style="157" customWidth="1"/>
    <col min="3080" max="3080" width="12.75" style="157" customWidth="1"/>
    <col min="3081" max="3084" width="6.875" style="157" customWidth="1"/>
    <col min="3085" max="3085" width="12.75" style="157" customWidth="1"/>
    <col min="3086" max="3089" width="6.875" style="157" customWidth="1"/>
    <col min="3090" max="3328" width="15.875" style="157"/>
    <col min="3329" max="3329" width="13.375" style="157" customWidth="1"/>
    <col min="3330" max="3330" width="20.25" style="157" customWidth="1"/>
    <col min="3331" max="3331" width="12.75" style="157" customWidth="1"/>
    <col min="3332" max="3335" width="6.875" style="157" customWidth="1"/>
    <col min="3336" max="3336" width="12.75" style="157" customWidth="1"/>
    <col min="3337" max="3340" width="6.875" style="157" customWidth="1"/>
    <col min="3341" max="3341" width="12.75" style="157" customWidth="1"/>
    <col min="3342" max="3345" width="6.875" style="157" customWidth="1"/>
    <col min="3346" max="3584" width="15.875" style="157"/>
    <col min="3585" max="3585" width="13.375" style="157" customWidth="1"/>
    <col min="3586" max="3586" width="20.25" style="157" customWidth="1"/>
    <col min="3587" max="3587" width="12.75" style="157" customWidth="1"/>
    <col min="3588" max="3591" width="6.875" style="157" customWidth="1"/>
    <col min="3592" max="3592" width="12.75" style="157" customWidth="1"/>
    <col min="3593" max="3596" width="6.875" style="157" customWidth="1"/>
    <col min="3597" max="3597" width="12.75" style="157" customWidth="1"/>
    <col min="3598" max="3601" width="6.875" style="157" customWidth="1"/>
    <col min="3602" max="3840" width="15.875" style="157"/>
    <col min="3841" max="3841" width="13.375" style="157" customWidth="1"/>
    <col min="3842" max="3842" width="20.25" style="157" customWidth="1"/>
    <col min="3843" max="3843" width="12.75" style="157" customWidth="1"/>
    <col min="3844" max="3847" width="6.875" style="157" customWidth="1"/>
    <col min="3848" max="3848" width="12.75" style="157" customWidth="1"/>
    <col min="3849" max="3852" width="6.875" style="157" customWidth="1"/>
    <col min="3853" max="3853" width="12.75" style="157" customWidth="1"/>
    <col min="3854" max="3857" width="6.875" style="157" customWidth="1"/>
    <col min="3858" max="4096" width="15.875" style="157"/>
    <col min="4097" max="4097" width="13.375" style="157" customWidth="1"/>
    <col min="4098" max="4098" width="20.25" style="157" customWidth="1"/>
    <col min="4099" max="4099" width="12.75" style="157" customWidth="1"/>
    <col min="4100" max="4103" width="6.875" style="157" customWidth="1"/>
    <col min="4104" max="4104" width="12.75" style="157" customWidth="1"/>
    <col min="4105" max="4108" width="6.875" style="157" customWidth="1"/>
    <col min="4109" max="4109" width="12.75" style="157" customWidth="1"/>
    <col min="4110" max="4113" width="6.875" style="157" customWidth="1"/>
    <col min="4114" max="4352" width="15.875" style="157"/>
    <col min="4353" max="4353" width="13.375" style="157" customWidth="1"/>
    <col min="4354" max="4354" width="20.25" style="157" customWidth="1"/>
    <col min="4355" max="4355" width="12.75" style="157" customWidth="1"/>
    <col min="4356" max="4359" width="6.875" style="157" customWidth="1"/>
    <col min="4360" max="4360" width="12.75" style="157" customWidth="1"/>
    <col min="4361" max="4364" width="6.875" style="157" customWidth="1"/>
    <col min="4365" max="4365" width="12.75" style="157" customWidth="1"/>
    <col min="4366" max="4369" width="6.875" style="157" customWidth="1"/>
    <col min="4370" max="4608" width="15.875" style="157"/>
    <col min="4609" max="4609" width="13.375" style="157" customWidth="1"/>
    <col min="4610" max="4610" width="20.25" style="157" customWidth="1"/>
    <col min="4611" max="4611" width="12.75" style="157" customWidth="1"/>
    <col min="4612" max="4615" width="6.875" style="157" customWidth="1"/>
    <col min="4616" max="4616" width="12.75" style="157" customWidth="1"/>
    <col min="4617" max="4620" width="6.875" style="157" customWidth="1"/>
    <col min="4621" max="4621" width="12.75" style="157" customWidth="1"/>
    <col min="4622" max="4625" width="6.875" style="157" customWidth="1"/>
    <col min="4626" max="4864" width="15.875" style="157"/>
    <col min="4865" max="4865" width="13.375" style="157" customWidth="1"/>
    <col min="4866" max="4866" width="20.25" style="157" customWidth="1"/>
    <col min="4867" max="4867" width="12.75" style="157" customWidth="1"/>
    <col min="4868" max="4871" width="6.875" style="157" customWidth="1"/>
    <col min="4872" max="4872" width="12.75" style="157" customWidth="1"/>
    <col min="4873" max="4876" width="6.875" style="157" customWidth="1"/>
    <col min="4877" max="4877" width="12.75" style="157" customWidth="1"/>
    <col min="4878" max="4881" width="6.875" style="157" customWidth="1"/>
    <col min="4882" max="5120" width="15.875" style="157"/>
    <col min="5121" max="5121" width="13.375" style="157" customWidth="1"/>
    <col min="5122" max="5122" width="20.25" style="157" customWidth="1"/>
    <col min="5123" max="5123" width="12.75" style="157" customWidth="1"/>
    <col min="5124" max="5127" width="6.875" style="157" customWidth="1"/>
    <col min="5128" max="5128" width="12.75" style="157" customWidth="1"/>
    <col min="5129" max="5132" width="6.875" style="157" customWidth="1"/>
    <col min="5133" max="5133" width="12.75" style="157" customWidth="1"/>
    <col min="5134" max="5137" width="6.875" style="157" customWidth="1"/>
    <col min="5138" max="5376" width="15.875" style="157"/>
    <col min="5377" max="5377" width="13.375" style="157" customWidth="1"/>
    <col min="5378" max="5378" width="20.25" style="157" customWidth="1"/>
    <col min="5379" max="5379" width="12.75" style="157" customWidth="1"/>
    <col min="5380" max="5383" width="6.875" style="157" customWidth="1"/>
    <col min="5384" max="5384" width="12.75" style="157" customWidth="1"/>
    <col min="5385" max="5388" width="6.875" style="157" customWidth="1"/>
    <col min="5389" max="5389" width="12.75" style="157" customWidth="1"/>
    <col min="5390" max="5393" width="6.875" style="157" customWidth="1"/>
    <col min="5394" max="5632" width="15.875" style="157"/>
    <col min="5633" max="5633" width="13.375" style="157" customWidth="1"/>
    <col min="5634" max="5634" width="20.25" style="157" customWidth="1"/>
    <col min="5635" max="5635" width="12.75" style="157" customWidth="1"/>
    <col min="5636" max="5639" width="6.875" style="157" customWidth="1"/>
    <col min="5640" max="5640" width="12.75" style="157" customWidth="1"/>
    <col min="5641" max="5644" width="6.875" style="157" customWidth="1"/>
    <col min="5645" max="5645" width="12.75" style="157" customWidth="1"/>
    <col min="5646" max="5649" width="6.875" style="157" customWidth="1"/>
    <col min="5650" max="5888" width="15.875" style="157"/>
    <col min="5889" max="5889" width="13.375" style="157" customWidth="1"/>
    <col min="5890" max="5890" width="20.25" style="157" customWidth="1"/>
    <col min="5891" max="5891" width="12.75" style="157" customWidth="1"/>
    <col min="5892" max="5895" width="6.875" style="157" customWidth="1"/>
    <col min="5896" max="5896" width="12.75" style="157" customWidth="1"/>
    <col min="5897" max="5900" width="6.875" style="157" customWidth="1"/>
    <col min="5901" max="5901" width="12.75" style="157" customWidth="1"/>
    <col min="5902" max="5905" width="6.875" style="157" customWidth="1"/>
    <col min="5906" max="6144" width="15.875" style="157"/>
    <col min="6145" max="6145" width="13.375" style="157" customWidth="1"/>
    <col min="6146" max="6146" width="20.25" style="157" customWidth="1"/>
    <col min="6147" max="6147" width="12.75" style="157" customWidth="1"/>
    <col min="6148" max="6151" width="6.875" style="157" customWidth="1"/>
    <col min="6152" max="6152" width="12.75" style="157" customWidth="1"/>
    <col min="6153" max="6156" width="6.875" style="157" customWidth="1"/>
    <col min="6157" max="6157" width="12.75" style="157" customWidth="1"/>
    <col min="6158" max="6161" width="6.875" style="157" customWidth="1"/>
    <col min="6162" max="6400" width="15.875" style="157"/>
    <col min="6401" max="6401" width="13.375" style="157" customWidth="1"/>
    <col min="6402" max="6402" width="20.25" style="157" customWidth="1"/>
    <col min="6403" max="6403" width="12.75" style="157" customWidth="1"/>
    <col min="6404" max="6407" width="6.875" style="157" customWidth="1"/>
    <col min="6408" max="6408" width="12.75" style="157" customWidth="1"/>
    <col min="6409" max="6412" width="6.875" style="157" customWidth="1"/>
    <col min="6413" max="6413" width="12.75" style="157" customWidth="1"/>
    <col min="6414" max="6417" width="6.875" style="157" customWidth="1"/>
    <col min="6418" max="6656" width="15.875" style="157"/>
    <col min="6657" max="6657" width="13.375" style="157" customWidth="1"/>
    <col min="6658" max="6658" width="20.25" style="157" customWidth="1"/>
    <col min="6659" max="6659" width="12.75" style="157" customWidth="1"/>
    <col min="6660" max="6663" width="6.875" style="157" customWidth="1"/>
    <col min="6664" max="6664" width="12.75" style="157" customWidth="1"/>
    <col min="6665" max="6668" width="6.875" style="157" customWidth="1"/>
    <col min="6669" max="6669" width="12.75" style="157" customWidth="1"/>
    <col min="6670" max="6673" width="6.875" style="157" customWidth="1"/>
    <col min="6674" max="6912" width="15.875" style="157"/>
    <col min="6913" max="6913" width="13.375" style="157" customWidth="1"/>
    <col min="6914" max="6914" width="20.25" style="157" customWidth="1"/>
    <col min="6915" max="6915" width="12.75" style="157" customWidth="1"/>
    <col min="6916" max="6919" width="6.875" style="157" customWidth="1"/>
    <col min="6920" max="6920" width="12.75" style="157" customWidth="1"/>
    <col min="6921" max="6924" width="6.875" style="157" customWidth="1"/>
    <col min="6925" max="6925" width="12.75" style="157" customWidth="1"/>
    <col min="6926" max="6929" width="6.875" style="157" customWidth="1"/>
    <col min="6930" max="7168" width="15.875" style="157"/>
    <col min="7169" max="7169" width="13.375" style="157" customWidth="1"/>
    <col min="7170" max="7170" width="20.25" style="157" customWidth="1"/>
    <col min="7171" max="7171" width="12.75" style="157" customWidth="1"/>
    <col min="7172" max="7175" width="6.875" style="157" customWidth="1"/>
    <col min="7176" max="7176" width="12.75" style="157" customWidth="1"/>
    <col min="7177" max="7180" width="6.875" style="157" customWidth="1"/>
    <col min="7181" max="7181" width="12.75" style="157" customWidth="1"/>
    <col min="7182" max="7185" width="6.875" style="157" customWidth="1"/>
    <col min="7186" max="7424" width="15.875" style="157"/>
    <col min="7425" max="7425" width="13.375" style="157" customWidth="1"/>
    <col min="7426" max="7426" width="20.25" style="157" customWidth="1"/>
    <col min="7427" max="7427" width="12.75" style="157" customWidth="1"/>
    <col min="7428" max="7431" width="6.875" style="157" customWidth="1"/>
    <col min="7432" max="7432" width="12.75" style="157" customWidth="1"/>
    <col min="7433" max="7436" width="6.875" style="157" customWidth="1"/>
    <col min="7437" max="7437" width="12.75" style="157" customWidth="1"/>
    <col min="7438" max="7441" width="6.875" style="157" customWidth="1"/>
    <col min="7442" max="7680" width="15.875" style="157"/>
    <col min="7681" max="7681" width="13.375" style="157" customWidth="1"/>
    <col min="7682" max="7682" width="20.25" style="157" customWidth="1"/>
    <col min="7683" max="7683" width="12.75" style="157" customWidth="1"/>
    <col min="7684" max="7687" width="6.875" style="157" customWidth="1"/>
    <col min="7688" max="7688" width="12.75" style="157" customWidth="1"/>
    <col min="7689" max="7692" width="6.875" style="157" customWidth="1"/>
    <col min="7693" max="7693" width="12.75" style="157" customWidth="1"/>
    <col min="7694" max="7697" width="6.875" style="157" customWidth="1"/>
    <col min="7698" max="7936" width="15.875" style="157"/>
    <col min="7937" max="7937" width="13.375" style="157" customWidth="1"/>
    <col min="7938" max="7938" width="20.25" style="157" customWidth="1"/>
    <col min="7939" max="7939" width="12.75" style="157" customWidth="1"/>
    <col min="7940" max="7943" width="6.875" style="157" customWidth="1"/>
    <col min="7944" max="7944" width="12.75" style="157" customWidth="1"/>
    <col min="7945" max="7948" width="6.875" style="157" customWidth="1"/>
    <col min="7949" max="7949" width="12.75" style="157" customWidth="1"/>
    <col min="7950" max="7953" width="6.875" style="157" customWidth="1"/>
    <col min="7954" max="8192" width="15.875" style="157"/>
    <col min="8193" max="8193" width="13.375" style="157" customWidth="1"/>
    <col min="8194" max="8194" width="20.25" style="157" customWidth="1"/>
    <col min="8195" max="8195" width="12.75" style="157" customWidth="1"/>
    <col min="8196" max="8199" width="6.875" style="157" customWidth="1"/>
    <col min="8200" max="8200" width="12.75" style="157" customWidth="1"/>
    <col min="8201" max="8204" width="6.875" style="157" customWidth="1"/>
    <col min="8205" max="8205" width="12.75" style="157" customWidth="1"/>
    <col min="8206" max="8209" width="6.875" style="157" customWidth="1"/>
    <col min="8210" max="8448" width="15.875" style="157"/>
    <col min="8449" max="8449" width="13.375" style="157" customWidth="1"/>
    <col min="8450" max="8450" width="20.25" style="157" customWidth="1"/>
    <col min="8451" max="8451" width="12.75" style="157" customWidth="1"/>
    <col min="8452" max="8455" width="6.875" style="157" customWidth="1"/>
    <col min="8456" max="8456" width="12.75" style="157" customWidth="1"/>
    <col min="8457" max="8460" width="6.875" style="157" customWidth="1"/>
    <col min="8461" max="8461" width="12.75" style="157" customWidth="1"/>
    <col min="8462" max="8465" width="6.875" style="157" customWidth="1"/>
    <col min="8466" max="8704" width="15.875" style="157"/>
    <col min="8705" max="8705" width="13.375" style="157" customWidth="1"/>
    <col min="8706" max="8706" width="20.25" style="157" customWidth="1"/>
    <col min="8707" max="8707" width="12.75" style="157" customWidth="1"/>
    <col min="8708" max="8711" width="6.875" style="157" customWidth="1"/>
    <col min="8712" max="8712" width="12.75" style="157" customWidth="1"/>
    <col min="8713" max="8716" width="6.875" style="157" customWidth="1"/>
    <col min="8717" max="8717" width="12.75" style="157" customWidth="1"/>
    <col min="8718" max="8721" width="6.875" style="157" customWidth="1"/>
    <col min="8722" max="8960" width="15.875" style="157"/>
    <col min="8961" max="8961" width="13.375" style="157" customWidth="1"/>
    <col min="8962" max="8962" width="20.25" style="157" customWidth="1"/>
    <col min="8963" max="8963" width="12.75" style="157" customWidth="1"/>
    <col min="8964" max="8967" width="6.875" style="157" customWidth="1"/>
    <col min="8968" max="8968" width="12.75" style="157" customWidth="1"/>
    <col min="8969" max="8972" width="6.875" style="157" customWidth="1"/>
    <col min="8973" max="8973" width="12.75" style="157" customWidth="1"/>
    <col min="8974" max="8977" width="6.875" style="157" customWidth="1"/>
    <col min="8978" max="9216" width="15.875" style="157"/>
    <col min="9217" max="9217" width="13.375" style="157" customWidth="1"/>
    <col min="9218" max="9218" width="20.25" style="157" customWidth="1"/>
    <col min="9219" max="9219" width="12.75" style="157" customWidth="1"/>
    <col min="9220" max="9223" width="6.875" style="157" customWidth="1"/>
    <col min="9224" max="9224" width="12.75" style="157" customWidth="1"/>
    <col min="9225" max="9228" width="6.875" style="157" customWidth="1"/>
    <col min="9229" max="9229" width="12.75" style="157" customWidth="1"/>
    <col min="9230" max="9233" width="6.875" style="157" customWidth="1"/>
    <col min="9234" max="9472" width="15.875" style="157"/>
    <col min="9473" max="9473" width="13.375" style="157" customWidth="1"/>
    <col min="9474" max="9474" width="20.25" style="157" customWidth="1"/>
    <col min="9475" max="9475" width="12.75" style="157" customWidth="1"/>
    <col min="9476" max="9479" width="6.875" style="157" customWidth="1"/>
    <col min="9480" max="9480" width="12.75" style="157" customWidth="1"/>
    <col min="9481" max="9484" width="6.875" style="157" customWidth="1"/>
    <col min="9485" max="9485" width="12.75" style="157" customWidth="1"/>
    <col min="9486" max="9489" width="6.875" style="157" customWidth="1"/>
    <col min="9490" max="9728" width="15.875" style="157"/>
    <col min="9729" max="9729" width="13.375" style="157" customWidth="1"/>
    <col min="9730" max="9730" width="20.25" style="157" customWidth="1"/>
    <col min="9731" max="9731" width="12.75" style="157" customWidth="1"/>
    <col min="9732" max="9735" width="6.875" style="157" customWidth="1"/>
    <col min="9736" max="9736" width="12.75" style="157" customWidth="1"/>
    <col min="9737" max="9740" width="6.875" style="157" customWidth="1"/>
    <col min="9741" max="9741" width="12.75" style="157" customWidth="1"/>
    <col min="9742" max="9745" width="6.875" style="157" customWidth="1"/>
    <col min="9746" max="9984" width="15.875" style="157"/>
    <col min="9985" max="9985" width="13.375" style="157" customWidth="1"/>
    <col min="9986" max="9986" width="20.25" style="157" customWidth="1"/>
    <col min="9987" max="9987" width="12.75" style="157" customWidth="1"/>
    <col min="9988" max="9991" width="6.875" style="157" customWidth="1"/>
    <col min="9992" max="9992" width="12.75" style="157" customWidth="1"/>
    <col min="9993" max="9996" width="6.875" style="157" customWidth="1"/>
    <col min="9997" max="9997" width="12.75" style="157" customWidth="1"/>
    <col min="9998" max="10001" width="6.875" style="157" customWidth="1"/>
    <col min="10002" max="10240" width="15.875" style="157"/>
    <col min="10241" max="10241" width="13.375" style="157" customWidth="1"/>
    <col min="10242" max="10242" width="20.25" style="157" customWidth="1"/>
    <col min="10243" max="10243" width="12.75" style="157" customWidth="1"/>
    <col min="10244" max="10247" width="6.875" style="157" customWidth="1"/>
    <col min="10248" max="10248" width="12.75" style="157" customWidth="1"/>
    <col min="10249" max="10252" width="6.875" style="157" customWidth="1"/>
    <col min="10253" max="10253" width="12.75" style="157" customWidth="1"/>
    <col min="10254" max="10257" width="6.875" style="157" customWidth="1"/>
    <col min="10258" max="10496" width="15.875" style="157"/>
    <col min="10497" max="10497" width="13.375" style="157" customWidth="1"/>
    <col min="10498" max="10498" width="20.25" style="157" customWidth="1"/>
    <col min="10499" max="10499" width="12.75" style="157" customWidth="1"/>
    <col min="10500" max="10503" width="6.875" style="157" customWidth="1"/>
    <col min="10504" max="10504" width="12.75" style="157" customWidth="1"/>
    <col min="10505" max="10508" width="6.875" style="157" customWidth="1"/>
    <col min="10509" max="10509" width="12.75" style="157" customWidth="1"/>
    <col min="10510" max="10513" width="6.875" style="157" customWidth="1"/>
    <col min="10514" max="10752" width="15.875" style="157"/>
    <col min="10753" max="10753" width="13.375" style="157" customWidth="1"/>
    <col min="10754" max="10754" width="20.25" style="157" customWidth="1"/>
    <col min="10755" max="10755" width="12.75" style="157" customWidth="1"/>
    <col min="10756" max="10759" width="6.875" style="157" customWidth="1"/>
    <col min="10760" max="10760" width="12.75" style="157" customWidth="1"/>
    <col min="10761" max="10764" width="6.875" style="157" customWidth="1"/>
    <col min="10765" max="10765" width="12.75" style="157" customWidth="1"/>
    <col min="10766" max="10769" width="6.875" style="157" customWidth="1"/>
    <col min="10770" max="11008" width="15.875" style="157"/>
    <col min="11009" max="11009" width="13.375" style="157" customWidth="1"/>
    <col min="11010" max="11010" width="20.25" style="157" customWidth="1"/>
    <col min="11011" max="11011" width="12.75" style="157" customWidth="1"/>
    <col min="11012" max="11015" width="6.875" style="157" customWidth="1"/>
    <col min="11016" max="11016" width="12.75" style="157" customWidth="1"/>
    <col min="11017" max="11020" width="6.875" style="157" customWidth="1"/>
    <col min="11021" max="11021" width="12.75" style="157" customWidth="1"/>
    <col min="11022" max="11025" width="6.875" style="157" customWidth="1"/>
    <col min="11026" max="11264" width="15.875" style="157"/>
    <col min="11265" max="11265" width="13.375" style="157" customWidth="1"/>
    <col min="11266" max="11266" width="20.25" style="157" customWidth="1"/>
    <col min="11267" max="11267" width="12.75" style="157" customWidth="1"/>
    <col min="11268" max="11271" width="6.875" style="157" customWidth="1"/>
    <col min="11272" max="11272" width="12.75" style="157" customWidth="1"/>
    <col min="11273" max="11276" width="6.875" style="157" customWidth="1"/>
    <col min="11277" max="11277" width="12.75" style="157" customWidth="1"/>
    <col min="11278" max="11281" width="6.875" style="157" customWidth="1"/>
    <col min="11282" max="11520" width="15.875" style="157"/>
    <col min="11521" max="11521" width="13.375" style="157" customWidth="1"/>
    <col min="11522" max="11522" width="20.25" style="157" customWidth="1"/>
    <col min="11523" max="11523" width="12.75" style="157" customWidth="1"/>
    <col min="11524" max="11527" width="6.875" style="157" customWidth="1"/>
    <col min="11528" max="11528" width="12.75" style="157" customWidth="1"/>
    <col min="11529" max="11532" width="6.875" style="157" customWidth="1"/>
    <col min="11533" max="11533" width="12.75" style="157" customWidth="1"/>
    <col min="11534" max="11537" width="6.875" style="157" customWidth="1"/>
    <col min="11538" max="11776" width="15.875" style="157"/>
    <col min="11777" max="11777" width="13.375" style="157" customWidth="1"/>
    <col min="11778" max="11778" width="20.25" style="157" customWidth="1"/>
    <col min="11779" max="11779" width="12.75" style="157" customWidth="1"/>
    <col min="11780" max="11783" width="6.875" style="157" customWidth="1"/>
    <col min="11784" max="11784" width="12.75" style="157" customWidth="1"/>
    <col min="11785" max="11788" width="6.875" style="157" customWidth="1"/>
    <col min="11789" max="11789" width="12.75" style="157" customWidth="1"/>
    <col min="11790" max="11793" width="6.875" style="157" customWidth="1"/>
    <col min="11794" max="12032" width="15.875" style="157"/>
    <col min="12033" max="12033" width="13.375" style="157" customWidth="1"/>
    <col min="12034" max="12034" width="20.25" style="157" customWidth="1"/>
    <col min="12035" max="12035" width="12.75" style="157" customWidth="1"/>
    <col min="12036" max="12039" width="6.875" style="157" customWidth="1"/>
    <col min="12040" max="12040" width="12.75" style="157" customWidth="1"/>
    <col min="12041" max="12044" width="6.875" style="157" customWidth="1"/>
    <col min="12045" max="12045" width="12.75" style="157" customWidth="1"/>
    <col min="12046" max="12049" width="6.875" style="157" customWidth="1"/>
    <col min="12050" max="12288" width="15.875" style="157"/>
    <col min="12289" max="12289" width="13.375" style="157" customWidth="1"/>
    <col min="12290" max="12290" width="20.25" style="157" customWidth="1"/>
    <col min="12291" max="12291" width="12.75" style="157" customWidth="1"/>
    <col min="12292" max="12295" width="6.875" style="157" customWidth="1"/>
    <col min="12296" max="12296" width="12.75" style="157" customWidth="1"/>
    <col min="12297" max="12300" width="6.875" style="157" customWidth="1"/>
    <col min="12301" max="12301" width="12.75" style="157" customWidth="1"/>
    <col min="12302" max="12305" width="6.875" style="157" customWidth="1"/>
    <col min="12306" max="12544" width="15.875" style="157"/>
    <col min="12545" max="12545" width="13.375" style="157" customWidth="1"/>
    <col min="12546" max="12546" width="20.25" style="157" customWidth="1"/>
    <col min="12547" max="12547" width="12.75" style="157" customWidth="1"/>
    <col min="12548" max="12551" width="6.875" style="157" customWidth="1"/>
    <col min="12552" max="12552" width="12.75" style="157" customWidth="1"/>
    <col min="12553" max="12556" width="6.875" style="157" customWidth="1"/>
    <col min="12557" max="12557" width="12.75" style="157" customWidth="1"/>
    <col min="12558" max="12561" width="6.875" style="157" customWidth="1"/>
    <col min="12562" max="12800" width="15.875" style="157"/>
    <col min="12801" max="12801" width="13.375" style="157" customWidth="1"/>
    <col min="12802" max="12802" width="20.25" style="157" customWidth="1"/>
    <col min="12803" max="12803" width="12.75" style="157" customWidth="1"/>
    <col min="12804" max="12807" width="6.875" style="157" customWidth="1"/>
    <col min="12808" max="12808" width="12.75" style="157" customWidth="1"/>
    <col min="12809" max="12812" width="6.875" style="157" customWidth="1"/>
    <col min="12813" max="12813" width="12.75" style="157" customWidth="1"/>
    <col min="12814" max="12817" width="6.875" style="157" customWidth="1"/>
    <col min="12818" max="13056" width="15.875" style="157"/>
    <col min="13057" max="13057" width="13.375" style="157" customWidth="1"/>
    <col min="13058" max="13058" width="20.25" style="157" customWidth="1"/>
    <col min="13059" max="13059" width="12.75" style="157" customWidth="1"/>
    <col min="13060" max="13063" width="6.875" style="157" customWidth="1"/>
    <col min="13064" max="13064" width="12.75" style="157" customWidth="1"/>
    <col min="13065" max="13068" width="6.875" style="157" customWidth="1"/>
    <col min="13069" max="13069" width="12.75" style="157" customWidth="1"/>
    <col min="13070" max="13073" width="6.875" style="157" customWidth="1"/>
    <col min="13074" max="13312" width="15.875" style="157"/>
    <col min="13313" max="13313" width="13.375" style="157" customWidth="1"/>
    <col min="13314" max="13314" width="20.25" style="157" customWidth="1"/>
    <col min="13315" max="13315" width="12.75" style="157" customWidth="1"/>
    <col min="13316" max="13319" width="6.875" style="157" customWidth="1"/>
    <col min="13320" max="13320" width="12.75" style="157" customWidth="1"/>
    <col min="13321" max="13324" width="6.875" style="157" customWidth="1"/>
    <col min="13325" max="13325" width="12.75" style="157" customWidth="1"/>
    <col min="13326" max="13329" width="6.875" style="157" customWidth="1"/>
    <col min="13330" max="13568" width="15.875" style="157"/>
    <col min="13569" max="13569" width="13.375" style="157" customWidth="1"/>
    <col min="13570" max="13570" width="20.25" style="157" customWidth="1"/>
    <col min="13571" max="13571" width="12.75" style="157" customWidth="1"/>
    <col min="13572" max="13575" width="6.875" style="157" customWidth="1"/>
    <col min="13576" max="13576" width="12.75" style="157" customWidth="1"/>
    <col min="13577" max="13580" width="6.875" style="157" customWidth="1"/>
    <col min="13581" max="13581" width="12.75" style="157" customWidth="1"/>
    <col min="13582" max="13585" width="6.875" style="157" customWidth="1"/>
    <col min="13586" max="13824" width="15.875" style="157"/>
    <col min="13825" max="13825" width="13.375" style="157" customWidth="1"/>
    <col min="13826" max="13826" width="20.25" style="157" customWidth="1"/>
    <col min="13827" max="13827" width="12.75" style="157" customWidth="1"/>
    <col min="13828" max="13831" width="6.875" style="157" customWidth="1"/>
    <col min="13832" max="13832" width="12.75" style="157" customWidth="1"/>
    <col min="13833" max="13836" width="6.875" style="157" customWidth="1"/>
    <col min="13837" max="13837" width="12.75" style="157" customWidth="1"/>
    <col min="13838" max="13841" width="6.875" style="157" customWidth="1"/>
    <col min="13842" max="14080" width="15.875" style="157"/>
    <col min="14081" max="14081" width="13.375" style="157" customWidth="1"/>
    <col min="14082" max="14082" width="20.25" style="157" customWidth="1"/>
    <col min="14083" max="14083" width="12.75" style="157" customWidth="1"/>
    <col min="14084" max="14087" width="6.875" style="157" customWidth="1"/>
    <col min="14088" max="14088" width="12.75" style="157" customWidth="1"/>
    <col min="14089" max="14092" width="6.875" style="157" customWidth="1"/>
    <col min="14093" max="14093" width="12.75" style="157" customWidth="1"/>
    <col min="14094" max="14097" width="6.875" style="157" customWidth="1"/>
    <col min="14098" max="14336" width="15.875" style="157"/>
    <col min="14337" max="14337" width="13.375" style="157" customWidth="1"/>
    <col min="14338" max="14338" width="20.25" style="157" customWidth="1"/>
    <col min="14339" max="14339" width="12.75" style="157" customWidth="1"/>
    <col min="14340" max="14343" width="6.875" style="157" customWidth="1"/>
    <col min="14344" max="14344" width="12.75" style="157" customWidth="1"/>
    <col min="14345" max="14348" width="6.875" style="157" customWidth="1"/>
    <col min="14349" max="14349" width="12.75" style="157" customWidth="1"/>
    <col min="14350" max="14353" width="6.875" style="157" customWidth="1"/>
    <col min="14354" max="14592" width="15.875" style="157"/>
    <col min="14593" max="14593" width="13.375" style="157" customWidth="1"/>
    <col min="14594" max="14594" width="20.25" style="157" customWidth="1"/>
    <col min="14595" max="14595" width="12.75" style="157" customWidth="1"/>
    <col min="14596" max="14599" width="6.875" style="157" customWidth="1"/>
    <col min="14600" max="14600" width="12.75" style="157" customWidth="1"/>
    <col min="14601" max="14604" width="6.875" style="157" customWidth="1"/>
    <col min="14605" max="14605" width="12.75" style="157" customWidth="1"/>
    <col min="14606" max="14609" width="6.875" style="157" customWidth="1"/>
    <col min="14610" max="14848" width="15.875" style="157"/>
    <col min="14849" max="14849" width="13.375" style="157" customWidth="1"/>
    <col min="14850" max="14850" width="20.25" style="157" customWidth="1"/>
    <col min="14851" max="14851" width="12.75" style="157" customWidth="1"/>
    <col min="14852" max="14855" width="6.875" style="157" customWidth="1"/>
    <col min="14856" max="14856" width="12.75" style="157" customWidth="1"/>
    <col min="14857" max="14860" width="6.875" style="157" customWidth="1"/>
    <col min="14861" max="14861" width="12.75" style="157" customWidth="1"/>
    <col min="14862" max="14865" width="6.875" style="157" customWidth="1"/>
    <col min="14866" max="15104" width="15.875" style="157"/>
    <col min="15105" max="15105" width="13.375" style="157" customWidth="1"/>
    <col min="15106" max="15106" width="20.25" style="157" customWidth="1"/>
    <col min="15107" max="15107" width="12.75" style="157" customWidth="1"/>
    <col min="15108" max="15111" width="6.875" style="157" customWidth="1"/>
    <col min="15112" max="15112" width="12.75" style="157" customWidth="1"/>
    <col min="15113" max="15116" width="6.875" style="157" customWidth="1"/>
    <col min="15117" max="15117" width="12.75" style="157" customWidth="1"/>
    <col min="15118" max="15121" width="6.875" style="157" customWidth="1"/>
    <col min="15122" max="15360" width="15.875" style="157"/>
    <col min="15361" max="15361" width="13.375" style="157" customWidth="1"/>
    <col min="15362" max="15362" width="20.25" style="157" customWidth="1"/>
    <col min="15363" max="15363" width="12.75" style="157" customWidth="1"/>
    <col min="15364" max="15367" width="6.875" style="157" customWidth="1"/>
    <col min="15368" max="15368" width="12.75" style="157" customWidth="1"/>
    <col min="15369" max="15372" width="6.875" style="157" customWidth="1"/>
    <col min="15373" max="15373" width="12.75" style="157" customWidth="1"/>
    <col min="15374" max="15377" width="6.875" style="157" customWidth="1"/>
    <col min="15378" max="15616" width="15.875" style="157"/>
    <col min="15617" max="15617" width="13.375" style="157" customWidth="1"/>
    <col min="15618" max="15618" width="20.25" style="157" customWidth="1"/>
    <col min="15619" max="15619" width="12.75" style="157" customWidth="1"/>
    <col min="15620" max="15623" width="6.875" style="157" customWidth="1"/>
    <col min="15624" max="15624" width="12.75" style="157" customWidth="1"/>
    <col min="15625" max="15628" width="6.875" style="157" customWidth="1"/>
    <col min="15629" max="15629" width="12.75" style="157" customWidth="1"/>
    <col min="15630" max="15633" width="6.875" style="157" customWidth="1"/>
    <col min="15634" max="15872" width="15.875" style="157"/>
    <col min="15873" max="15873" width="13.375" style="157" customWidth="1"/>
    <col min="15874" max="15874" width="20.25" style="157" customWidth="1"/>
    <col min="15875" max="15875" width="12.75" style="157" customWidth="1"/>
    <col min="15876" max="15879" width="6.875" style="157" customWidth="1"/>
    <col min="15880" max="15880" width="12.75" style="157" customWidth="1"/>
    <col min="15881" max="15884" width="6.875" style="157" customWidth="1"/>
    <col min="15885" max="15885" width="12.75" style="157" customWidth="1"/>
    <col min="15886" max="15889" width="6.875" style="157" customWidth="1"/>
    <col min="15890" max="16128" width="15.875" style="157"/>
    <col min="16129" max="16129" width="13.375" style="157" customWidth="1"/>
    <col min="16130" max="16130" width="20.25" style="157" customWidth="1"/>
    <col min="16131" max="16131" width="12.75" style="157" customWidth="1"/>
    <col min="16132" max="16135" width="6.875" style="157" customWidth="1"/>
    <col min="16136" max="16136" width="12.75" style="157" customWidth="1"/>
    <col min="16137" max="16140" width="6.875" style="157" customWidth="1"/>
    <col min="16141" max="16141" width="12.75" style="157" customWidth="1"/>
    <col min="16142" max="16145" width="6.875" style="157" customWidth="1"/>
    <col min="16146" max="16384" width="15.875" style="157"/>
  </cols>
  <sheetData>
    <row r="1" spans="1:12" x14ac:dyDescent="0.2">
      <c r="A1" s="114"/>
    </row>
    <row r="6" spans="1:12" x14ac:dyDescent="0.2">
      <c r="D6" s="3" t="s">
        <v>586</v>
      </c>
      <c r="E6" s="3"/>
      <c r="F6" s="3"/>
      <c r="G6" s="3"/>
    </row>
    <row r="7" spans="1:12" ht="18" thickBot="1" x14ac:dyDescent="0.25">
      <c r="B7" s="158"/>
      <c r="C7" s="159" t="s">
        <v>587</v>
      </c>
      <c r="D7" s="158"/>
      <c r="E7" s="158"/>
      <c r="F7" s="158"/>
      <c r="G7" s="158"/>
      <c r="H7" s="158"/>
      <c r="I7" s="158"/>
      <c r="J7" s="158"/>
      <c r="K7" s="158"/>
      <c r="L7" s="158"/>
    </row>
    <row r="8" spans="1:12" x14ac:dyDescent="0.2">
      <c r="C8" s="255" t="s">
        <v>588</v>
      </c>
      <c r="D8" s="256"/>
      <c r="E8" s="256"/>
      <c r="F8" s="256"/>
      <c r="G8" s="261"/>
      <c r="H8" s="255" t="s">
        <v>589</v>
      </c>
      <c r="I8" s="256"/>
      <c r="J8" s="256"/>
      <c r="K8" s="256"/>
      <c r="L8" s="256"/>
    </row>
    <row r="9" spans="1:12" x14ac:dyDescent="0.2">
      <c r="C9" s="160"/>
      <c r="D9" s="161"/>
      <c r="E9" s="161"/>
      <c r="F9" s="161"/>
      <c r="G9" s="162"/>
      <c r="H9" s="160"/>
      <c r="I9" s="163"/>
      <c r="J9" s="163"/>
      <c r="K9" s="164"/>
    </row>
    <row r="10" spans="1:12" x14ac:dyDescent="0.2">
      <c r="B10" s="161"/>
      <c r="C10" s="133" t="s">
        <v>590</v>
      </c>
      <c r="D10" s="257" t="s">
        <v>591</v>
      </c>
      <c r="E10" s="258"/>
      <c r="F10" s="257" t="s">
        <v>525</v>
      </c>
      <c r="G10" s="258"/>
      <c r="H10" s="133" t="s">
        <v>590</v>
      </c>
      <c r="I10" s="257" t="s">
        <v>591</v>
      </c>
      <c r="J10" s="258"/>
      <c r="K10" s="257" t="s">
        <v>525</v>
      </c>
      <c r="L10" s="262"/>
    </row>
    <row r="11" spans="1:12" x14ac:dyDescent="0.2">
      <c r="B11" s="165"/>
      <c r="C11" s="166" t="s">
        <v>592</v>
      </c>
      <c r="D11" s="167"/>
      <c r="E11" s="167" t="s">
        <v>592</v>
      </c>
      <c r="F11" s="167"/>
      <c r="G11" s="167" t="s">
        <v>592</v>
      </c>
      <c r="H11" s="167" t="s">
        <v>593</v>
      </c>
      <c r="I11" s="167"/>
      <c r="J11" s="167" t="s">
        <v>593</v>
      </c>
      <c r="K11" s="167" t="s">
        <v>594</v>
      </c>
      <c r="L11" s="167" t="s">
        <v>593</v>
      </c>
    </row>
    <row r="12" spans="1:12" x14ac:dyDescent="0.2">
      <c r="B12" s="168" t="s">
        <v>595</v>
      </c>
      <c r="C12" s="169">
        <f>SUM(D12:G12)</f>
        <v>60915</v>
      </c>
      <c r="D12" s="250">
        <v>37990</v>
      </c>
      <c r="E12" s="250"/>
      <c r="F12" s="250">
        <v>22925</v>
      </c>
      <c r="G12" s="250"/>
      <c r="H12" s="170">
        <f>SUM(I12:L12)</f>
        <v>9012</v>
      </c>
      <c r="I12" s="259">
        <v>5914</v>
      </c>
      <c r="J12" s="259"/>
      <c r="K12" s="259">
        <v>3098</v>
      </c>
      <c r="L12" s="259"/>
    </row>
    <row r="13" spans="1:12" x14ac:dyDescent="0.2">
      <c r="B13" s="168" t="s">
        <v>596</v>
      </c>
      <c r="C13" s="169">
        <f>SUM(D13:G13)</f>
        <v>53503</v>
      </c>
      <c r="D13" s="250">
        <v>34698</v>
      </c>
      <c r="E13" s="250"/>
      <c r="F13" s="250">
        <v>18805</v>
      </c>
      <c r="G13" s="250"/>
      <c r="H13" s="170">
        <f>SUM(I13:L13)</f>
        <v>7980</v>
      </c>
      <c r="I13" s="259">
        <v>5405</v>
      </c>
      <c r="J13" s="259"/>
      <c r="K13" s="259">
        <v>2575</v>
      </c>
      <c r="L13" s="259"/>
    </row>
    <row r="14" spans="1:12" x14ac:dyDescent="0.2">
      <c r="B14" s="168" t="s">
        <v>597</v>
      </c>
      <c r="C14" s="169">
        <f>SUM(D14:G14)</f>
        <v>50788</v>
      </c>
      <c r="D14" s="250">
        <v>33850</v>
      </c>
      <c r="E14" s="250"/>
      <c r="F14" s="250">
        <v>16938</v>
      </c>
      <c r="G14" s="250"/>
      <c r="H14" s="170">
        <f>SUM(I14:L14)</f>
        <v>7752</v>
      </c>
      <c r="I14" s="259">
        <v>5380</v>
      </c>
      <c r="J14" s="259"/>
      <c r="K14" s="259">
        <v>2372</v>
      </c>
      <c r="L14" s="259"/>
    </row>
    <row r="15" spans="1:12" x14ac:dyDescent="0.2">
      <c r="B15" s="168" t="s">
        <v>598</v>
      </c>
      <c r="C15" s="169">
        <f>SUM(D15:G15)</f>
        <v>54308</v>
      </c>
      <c r="D15" s="250">
        <v>36615</v>
      </c>
      <c r="E15" s="250"/>
      <c r="F15" s="250">
        <v>17693</v>
      </c>
      <c r="G15" s="250"/>
      <c r="H15" s="170">
        <f>SUM(I15:L15)</f>
        <v>8436</v>
      </c>
      <c r="I15" s="259">
        <v>5808</v>
      </c>
      <c r="J15" s="259"/>
      <c r="K15" s="259">
        <v>2628</v>
      </c>
      <c r="L15" s="259"/>
    </row>
    <row r="16" spans="1:12" x14ac:dyDescent="0.2">
      <c r="B16" s="114"/>
      <c r="C16" s="169"/>
      <c r="D16" s="171"/>
      <c r="E16" s="171"/>
      <c r="F16" s="171"/>
      <c r="G16" s="171"/>
      <c r="H16" s="170"/>
      <c r="I16" s="259"/>
      <c r="J16" s="259"/>
      <c r="K16" s="259"/>
      <c r="L16" s="259"/>
    </row>
    <row r="17" spans="2:12" x14ac:dyDescent="0.2">
      <c r="B17" s="168" t="s">
        <v>599</v>
      </c>
      <c r="C17" s="169">
        <f>SUM(D17:G17)</f>
        <v>61526</v>
      </c>
      <c r="D17" s="250">
        <v>41132</v>
      </c>
      <c r="E17" s="250"/>
      <c r="F17" s="250">
        <v>20394</v>
      </c>
      <c r="G17" s="250"/>
      <c r="H17" s="170">
        <f t="shared" ref="H17:H25" si="0">SUM(I17:L17)</f>
        <v>9180</v>
      </c>
      <c r="I17" s="259">
        <v>6250</v>
      </c>
      <c r="J17" s="259"/>
      <c r="K17" s="259">
        <v>2930</v>
      </c>
      <c r="L17" s="259"/>
    </row>
    <row r="18" spans="2:12" x14ac:dyDescent="0.2">
      <c r="B18" s="168" t="s">
        <v>600</v>
      </c>
      <c r="C18" s="169">
        <f>SUM(D18:G18)</f>
        <v>63379</v>
      </c>
      <c r="D18" s="250">
        <v>42989</v>
      </c>
      <c r="E18" s="250"/>
      <c r="F18" s="250">
        <v>20390</v>
      </c>
      <c r="G18" s="250"/>
      <c r="H18" s="170">
        <f t="shared" si="0"/>
        <v>9884</v>
      </c>
      <c r="I18" s="259">
        <v>6793</v>
      </c>
      <c r="J18" s="259"/>
      <c r="K18" s="259">
        <v>3091</v>
      </c>
      <c r="L18" s="259"/>
    </row>
    <row r="19" spans="2:12" x14ac:dyDescent="0.2">
      <c r="B19" s="168" t="s">
        <v>601</v>
      </c>
      <c r="C19" s="169">
        <f>SUM(D19:G19)</f>
        <v>70717</v>
      </c>
      <c r="D19" s="250">
        <v>49282</v>
      </c>
      <c r="E19" s="250"/>
      <c r="F19" s="250">
        <v>21435</v>
      </c>
      <c r="G19" s="250"/>
      <c r="H19" s="170">
        <f t="shared" si="0"/>
        <v>10320</v>
      </c>
      <c r="I19" s="259">
        <v>7383</v>
      </c>
      <c r="J19" s="259"/>
      <c r="K19" s="259">
        <v>2937</v>
      </c>
      <c r="L19" s="259"/>
    </row>
    <row r="20" spans="2:12" x14ac:dyDescent="0.2">
      <c r="B20" s="168" t="s">
        <v>602</v>
      </c>
      <c r="C20" s="169">
        <f>SUM(D20:G20)</f>
        <v>72938</v>
      </c>
      <c r="D20" s="250">
        <v>48998</v>
      </c>
      <c r="E20" s="250"/>
      <c r="F20" s="250">
        <v>23940</v>
      </c>
      <c r="G20" s="250"/>
      <c r="H20" s="170">
        <f t="shared" si="0"/>
        <v>10339</v>
      </c>
      <c r="I20" s="259">
        <v>7281</v>
      </c>
      <c r="J20" s="259"/>
      <c r="K20" s="259">
        <v>3058</v>
      </c>
      <c r="L20" s="259"/>
    </row>
    <row r="21" spans="2:12" x14ac:dyDescent="0.2">
      <c r="B21" s="114"/>
      <c r="C21" s="169"/>
      <c r="D21" s="171"/>
      <c r="E21" s="171"/>
      <c r="F21" s="171"/>
      <c r="G21" s="171"/>
      <c r="H21" s="170"/>
      <c r="I21" s="259"/>
      <c r="J21" s="259"/>
      <c r="K21" s="259"/>
      <c r="L21" s="259"/>
    </row>
    <row r="22" spans="2:12" x14ac:dyDescent="0.2">
      <c r="B22" s="168" t="s">
        <v>603</v>
      </c>
      <c r="C22" s="169">
        <f>SUM(D22:G22)</f>
        <v>76470</v>
      </c>
      <c r="D22" s="250">
        <v>53042</v>
      </c>
      <c r="E22" s="250"/>
      <c r="F22" s="250">
        <v>23428</v>
      </c>
      <c r="G22" s="250"/>
      <c r="H22" s="170">
        <f t="shared" si="0"/>
        <v>11534</v>
      </c>
      <c r="I22" s="259">
        <v>7968</v>
      </c>
      <c r="J22" s="259"/>
      <c r="K22" s="259">
        <v>3566</v>
      </c>
      <c r="L22" s="259"/>
    </row>
    <row r="23" spans="2:12" x14ac:dyDescent="0.2">
      <c r="B23" s="168" t="s">
        <v>604</v>
      </c>
      <c r="C23" s="169">
        <f>SUM(D23:G23)</f>
        <v>89146</v>
      </c>
      <c r="D23" s="250">
        <v>61172</v>
      </c>
      <c r="E23" s="250"/>
      <c r="F23" s="250">
        <v>27974</v>
      </c>
      <c r="G23" s="250"/>
      <c r="H23" s="170">
        <f t="shared" si="0"/>
        <v>12656</v>
      </c>
      <c r="I23" s="259">
        <v>8806</v>
      </c>
      <c r="J23" s="259"/>
      <c r="K23" s="259">
        <v>3850</v>
      </c>
      <c r="L23" s="259"/>
    </row>
    <row r="24" spans="2:12" x14ac:dyDescent="0.2">
      <c r="B24" s="168" t="s">
        <v>605</v>
      </c>
      <c r="C24" s="169">
        <f>SUM(D24:G24)</f>
        <v>85261</v>
      </c>
      <c r="D24" s="250">
        <v>58788</v>
      </c>
      <c r="E24" s="250"/>
      <c r="F24" s="250">
        <v>26473</v>
      </c>
      <c r="G24" s="250"/>
      <c r="H24" s="170">
        <f t="shared" si="0"/>
        <v>12746</v>
      </c>
      <c r="I24" s="259">
        <v>9109</v>
      </c>
      <c r="J24" s="259"/>
      <c r="K24" s="259">
        <v>3637</v>
      </c>
      <c r="L24" s="259"/>
    </row>
    <row r="25" spans="2:12" x14ac:dyDescent="0.2">
      <c r="B25" s="165" t="s">
        <v>606</v>
      </c>
      <c r="C25" s="172">
        <f>SUM(D25:G25)</f>
        <v>87245</v>
      </c>
      <c r="D25" s="260">
        <v>60336</v>
      </c>
      <c r="E25" s="260"/>
      <c r="F25" s="260">
        <v>26909</v>
      </c>
      <c r="G25" s="260"/>
      <c r="H25" s="165">
        <f t="shared" si="0"/>
        <v>13465</v>
      </c>
      <c r="I25" s="234">
        <v>9396</v>
      </c>
      <c r="J25" s="234"/>
      <c r="K25" s="234">
        <v>4069</v>
      </c>
      <c r="L25" s="234"/>
    </row>
    <row r="26" spans="2:12" ht="18" thickBot="1" x14ac:dyDescent="0.25">
      <c r="B26" s="158"/>
      <c r="C26" s="173"/>
      <c r="D26" s="158"/>
      <c r="E26" s="158"/>
      <c r="F26" s="158"/>
      <c r="G26" s="158"/>
      <c r="H26" s="158"/>
      <c r="I26" s="158"/>
      <c r="J26" s="158"/>
      <c r="K26" s="158"/>
      <c r="L26" s="158"/>
    </row>
    <row r="27" spans="2:12" x14ac:dyDescent="0.2">
      <c r="C27" s="252" t="s">
        <v>607</v>
      </c>
      <c r="D27" s="253"/>
      <c r="E27" s="253"/>
      <c r="F27" s="253"/>
      <c r="G27" s="254"/>
      <c r="H27" s="255" t="s">
        <v>608</v>
      </c>
      <c r="I27" s="256"/>
      <c r="J27" s="256"/>
      <c r="K27" s="256"/>
      <c r="L27" s="256"/>
    </row>
    <row r="28" spans="2:12" x14ac:dyDescent="0.2">
      <c r="C28" s="160"/>
      <c r="D28" s="161"/>
      <c r="E28" s="161"/>
      <c r="F28" s="161"/>
      <c r="G28" s="161"/>
      <c r="H28" s="160"/>
      <c r="I28" s="161"/>
      <c r="J28" s="161"/>
      <c r="K28" s="174"/>
      <c r="L28" s="174"/>
    </row>
    <row r="29" spans="2:12" x14ac:dyDescent="0.2">
      <c r="B29" s="161"/>
      <c r="C29" s="133" t="s">
        <v>590</v>
      </c>
      <c r="D29" s="257" t="s">
        <v>591</v>
      </c>
      <c r="E29" s="258"/>
      <c r="F29" s="257" t="s">
        <v>525</v>
      </c>
      <c r="G29" s="258"/>
      <c r="H29" s="133" t="s">
        <v>590</v>
      </c>
      <c r="I29" s="257" t="s">
        <v>591</v>
      </c>
      <c r="J29" s="258"/>
      <c r="K29" s="257" t="s">
        <v>525</v>
      </c>
      <c r="L29" s="258"/>
    </row>
    <row r="30" spans="2:12" x14ac:dyDescent="0.2">
      <c r="C30" s="175" t="s">
        <v>593</v>
      </c>
      <c r="D30" s="167"/>
      <c r="E30" s="167" t="s">
        <v>593</v>
      </c>
      <c r="F30" s="167" t="s">
        <v>594</v>
      </c>
      <c r="G30" s="167" t="s">
        <v>593</v>
      </c>
      <c r="H30" s="167" t="s">
        <v>609</v>
      </c>
      <c r="I30" s="167"/>
      <c r="J30" s="167" t="s">
        <v>609</v>
      </c>
      <c r="K30" s="167"/>
      <c r="L30" s="167" t="s">
        <v>609</v>
      </c>
    </row>
    <row r="31" spans="2:12" x14ac:dyDescent="0.2">
      <c r="B31" s="170" t="s">
        <v>595</v>
      </c>
      <c r="C31" s="169">
        <f>SUM(D31:G31)</f>
        <v>1863</v>
      </c>
      <c r="D31" s="250">
        <v>1268</v>
      </c>
      <c r="E31" s="250"/>
      <c r="F31" s="250">
        <v>595</v>
      </c>
      <c r="G31" s="250"/>
      <c r="H31" s="176">
        <f t="shared" ref="H31:I34" si="1">C31/C12*100</f>
        <v>3.0583600098497907</v>
      </c>
      <c r="I31" s="251">
        <f t="shared" si="1"/>
        <v>3.337720452750724</v>
      </c>
      <c r="J31" s="251"/>
      <c r="K31" s="251">
        <f>F31/F12*100</f>
        <v>2.5954198473282442</v>
      </c>
      <c r="L31" s="251"/>
    </row>
    <row r="32" spans="2:12" x14ac:dyDescent="0.2">
      <c r="B32" s="170" t="s">
        <v>610</v>
      </c>
      <c r="C32" s="169">
        <f>SUM(D32:G32)</f>
        <v>1496</v>
      </c>
      <c r="D32" s="250">
        <v>1114</v>
      </c>
      <c r="E32" s="250"/>
      <c r="F32" s="250">
        <v>382</v>
      </c>
      <c r="G32" s="250"/>
      <c r="H32" s="176">
        <f t="shared" si="1"/>
        <v>2.7961048913145059</v>
      </c>
      <c r="I32" s="251">
        <f t="shared" si="1"/>
        <v>3.210559686437259</v>
      </c>
      <c r="J32" s="251"/>
      <c r="K32" s="251">
        <f>F32/F13*100</f>
        <v>2.0313746344057431</v>
      </c>
      <c r="L32" s="251"/>
    </row>
    <row r="33" spans="2:12" x14ac:dyDescent="0.2">
      <c r="B33" s="170" t="s">
        <v>611</v>
      </c>
      <c r="C33" s="169">
        <f>SUM(D33:G33)</f>
        <v>1417</v>
      </c>
      <c r="D33" s="250">
        <v>1038</v>
      </c>
      <c r="E33" s="250"/>
      <c r="F33" s="250">
        <v>379</v>
      </c>
      <c r="G33" s="250"/>
      <c r="H33" s="176">
        <f t="shared" si="1"/>
        <v>2.7900291407419076</v>
      </c>
      <c r="I33" s="251">
        <f t="shared" si="1"/>
        <v>3.0664697193500738</v>
      </c>
      <c r="J33" s="251"/>
      <c r="K33" s="251">
        <f>F33/F14*100</f>
        <v>2.2375723225882633</v>
      </c>
      <c r="L33" s="251"/>
    </row>
    <row r="34" spans="2:12" x14ac:dyDescent="0.2">
      <c r="B34" s="170" t="s">
        <v>612</v>
      </c>
      <c r="C34" s="169">
        <f>SUM(D34:G34)</f>
        <v>1500</v>
      </c>
      <c r="D34" s="250">
        <v>1096</v>
      </c>
      <c r="E34" s="250"/>
      <c r="F34" s="250">
        <v>404</v>
      </c>
      <c r="G34" s="250"/>
      <c r="H34" s="176">
        <f t="shared" si="1"/>
        <v>2.762024011195404</v>
      </c>
      <c r="I34" s="251">
        <f t="shared" si="1"/>
        <v>2.9933087532432063</v>
      </c>
      <c r="J34" s="251"/>
      <c r="K34" s="251">
        <f>F34/F15*100</f>
        <v>2.2833889108687053</v>
      </c>
      <c r="L34" s="251"/>
    </row>
    <row r="35" spans="2:12" x14ac:dyDescent="0.2">
      <c r="B35" s="1"/>
      <c r="C35" s="169"/>
      <c r="D35" s="171"/>
      <c r="E35" s="171"/>
      <c r="F35" s="250"/>
      <c r="G35" s="250"/>
      <c r="H35" s="170"/>
      <c r="I35" s="177"/>
      <c r="J35" s="177"/>
      <c r="K35" s="251"/>
      <c r="L35" s="251"/>
    </row>
    <row r="36" spans="2:12" x14ac:dyDescent="0.2">
      <c r="B36" s="170" t="s">
        <v>613</v>
      </c>
      <c r="C36" s="169">
        <f>SUM(D36:G36)</f>
        <v>1630</v>
      </c>
      <c r="D36" s="250">
        <v>1180</v>
      </c>
      <c r="E36" s="250"/>
      <c r="F36" s="250">
        <v>450</v>
      </c>
      <c r="G36" s="250"/>
      <c r="H36" s="176">
        <f t="shared" ref="H36:I39" si="2">C36/C17*100</f>
        <v>2.6492864805123038</v>
      </c>
      <c r="I36" s="251">
        <f t="shared" si="2"/>
        <v>2.8688126033258774</v>
      </c>
      <c r="J36" s="251"/>
      <c r="K36" s="251">
        <f>F36/F17*100</f>
        <v>2.206531332744925</v>
      </c>
      <c r="L36" s="251"/>
    </row>
    <row r="37" spans="2:12" x14ac:dyDescent="0.2">
      <c r="B37" s="170" t="s">
        <v>614</v>
      </c>
      <c r="C37" s="169">
        <f>SUM(D37:G37)</f>
        <v>2112</v>
      </c>
      <c r="D37" s="250">
        <v>1543</v>
      </c>
      <c r="E37" s="250"/>
      <c r="F37" s="250">
        <v>569</v>
      </c>
      <c r="G37" s="250"/>
      <c r="H37" s="176">
        <f t="shared" si="2"/>
        <v>3.3323340538664223</v>
      </c>
      <c r="I37" s="251">
        <f t="shared" si="2"/>
        <v>3.5892902835609108</v>
      </c>
      <c r="J37" s="251"/>
      <c r="K37" s="251">
        <f>F37/F18*100</f>
        <v>2.7905836194212852</v>
      </c>
      <c r="L37" s="251"/>
    </row>
    <row r="38" spans="2:12" x14ac:dyDescent="0.2">
      <c r="B38" s="170" t="s">
        <v>615</v>
      </c>
      <c r="C38" s="169">
        <f>SUM(D38:G38)</f>
        <v>2142</v>
      </c>
      <c r="D38" s="250">
        <v>1614</v>
      </c>
      <c r="E38" s="250"/>
      <c r="F38" s="250">
        <v>528</v>
      </c>
      <c r="G38" s="250"/>
      <c r="H38" s="176">
        <f t="shared" si="2"/>
        <v>3.0289746454176503</v>
      </c>
      <c r="I38" s="251">
        <f t="shared" si="2"/>
        <v>3.2750294225072039</v>
      </c>
      <c r="J38" s="251"/>
      <c r="K38" s="251">
        <f>F38/F19*100</f>
        <v>2.463261021693492</v>
      </c>
      <c r="L38" s="251"/>
    </row>
    <row r="39" spans="2:12" x14ac:dyDescent="0.2">
      <c r="B39" s="170" t="s">
        <v>616</v>
      </c>
      <c r="C39" s="169">
        <f>SUM(D39:G39)</f>
        <v>2208</v>
      </c>
      <c r="D39" s="250">
        <v>1642</v>
      </c>
      <c r="E39" s="250"/>
      <c r="F39" s="250">
        <v>566</v>
      </c>
      <c r="G39" s="250"/>
      <c r="H39" s="176">
        <f t="shared" si="2"/>
        <v>3.0272286051166741</v>
      </c>
      <c r="I39" s="251">
        <f t="shared" si="2"/>
        <v>3.3511571900893911</v>
      </c>
      <c r="J39" s="251"/>
      <c r="K39" s="251">
        <f>F39/F20*100</f>
        <v>2.3642439431913118</v>
      </c>
      <c r="L39" s="251"/>
    </row>
    <row r="40" spans="2:12" x14ac:dyDescent="0.2">
      <c r="B40" s="1"/>
      <c r="C40" s="169"/>
      <c r="D40" s="250"/>
      <c r="E40" s="250"/>
      <c r="F40" s="250"/>
      <c r="G40" s="250"/>
      <c r="H40" s="170"/>
      <c r="I40" s="251"/>
      <c r="J40" s="251"/>
      <c r="K40" s="251"/>
      <c r="L40" s="251"/>
    </row>
    <row r="41" spans="2:12" x14ac:dyDescent="0.2">
      <c r="B41" s="170" t="s">
        <v>617</v>
      </c>
      <c r="C41" s="169">
        <f>SUM(D41:G41)</f>
        <v>2018</v>
      </c>
      <c r="D41" s="250">
        <v>1458</v>
      </c>
      <c r="E41" s="250"/>
      <c r="F41" s="250">
        <v>560</v>
      </c>
      <c r="G41" s="250"/>
      <c r="H41" s="176">
        <f t="shared" ref="H41:I44" si="3">C41/C22*100</f>
        <v>2.6389433764875116</v>
      </c>
      <c r="I41" s="251">
        <f t="shared" si="3"/>
        <v>2.7487651295200028</v>
      </c>
      <c r="J41" s="251"/>
      <c r="K41" s="251">
        <f>F41/F22*100</f>
        <v>2.3903022024927436</v>
      </c>
      <c r="L41" s="251"/>
    </row>
    <row r="42" spans="2:12" x14ac:dyDescent="0.2">
      <c r="B42" s="170" t="s">
        <v>618</v>
      </c>
      <c r="C42" s="169">
        <f>SUM(D42:G42)</f>
        <v>2020</v>
      </c>
      <c r="D42" s="250">
        <v>1577</v>
      </c>
      <c r="E42" s="250"/>
      <c r="F42" s="250">
        <v>443</v>
      </c>
      <c r="G42" s="250"/>
      <c r="H42" s="176">
        <f t="shared" si="3"/>
        <v>2.2659457519125925</v>
      </c>
      <c r="I42" s="251">
        <f t="shared" si="3"/>
        <v>2.5779768521545803</v>
      </c>
      <c r="J42" s="251"/>
      <c r="K42" s="251">
        <f>F42/F23*100</f>
        <v>1.5836133552584544</v>
      </c>
      <c r="L42" s="251"/>
    </row>
    <row r="43" spans="2:12" x14ac:dyDescent="0.2">
      <c r="B43" s="170" t="s">
        <v>619</v>
      </c>
      <c r="C43" s="169">
        <f>SUM(D43:G43)</f>
        <v>2245</v>
      </c>
      <c r="D43" s="250">
        <v>1728</v>
      </c>
      <c r="E43" s="250"/>
      <c r="F43" s="250">
        <v>517</v>
      </c>
      <c r="G43" s="250"/>
      <c r="H43" s="176">
        <f t="shared" si="3"/>
        <v>2.6330913313238176</v>
      </c>
      <c r="I43" s="251">
        <f t="shared" si="3"/>
        <v>2.9393753827311695</v>
      </c>
      <c r="J43" s="251"/>
      <c r="K43" s="251">
        <f>F43/F24*100</f>
        <v>1.9529331771994107</v>
      </c>
      <c r="L43" s="251"/>
    </row>
    <row r="44" spans="2:12" x14ac:dyDescent="0.2">
      <c r="B44" s="165" t="s">
        <v>620</v>
      </c>
      <c r="C44" s="169">
        <f>SUM(D44:G44)</f>
        <v>2424</v>
      </c>
      <c r="D44" s="250">
        <v>1875</v>
      </c>
      <c r="E44" s="250"/>
      <c r="F44" s="250">
        <v>549</v>
      </c>
      <c r="G44" s="250"/>
      <c r="H44" s="176">
        <f t="shared" si="3"/>
        <v>2.7783827153418534</v>
      </c>
      <c r="I44" s="251">
        <f t="shared" si="3"/>
        <v>3.1075974542561653</v>
      </c>
      <c r="J44" s="251"/>
      <c r="K44" s="251">
        <f>F44/F25*100</f>
        <v>2.0402095953026866</v>
      </c>
      <c r="L44" s="251"/>
    </row>
    <row r="45" spans="2:12" ht="18" thickBot="1" x14ac:dyDescent="0.25">
      <c r="B45" s="158"/>
      <c r="C45" s="173"/>
      <c r="D45" s="158"/>
      <c r="E45" s="158"/>
      <c r="F45" s="158"/>
      <c r="G45" s="158"/>
      <c r="H45" s="158"/>
      <c r="I45" s="158"/>
      <c r="J45" s="158"/>
      <c r="K45" s="158"/>
      <c r="L45" s="158"/>
    </row>
    <row r="46" spans="2:12" x14ac:dyDescent="0.2">
      <c r="C46" s="114" t="s">
        <v>621</v>
      </c>
    </row>
    <row r="55" ht="14.1" customHeight="1" x14ac:dyDescent="0.2"/>
    <row r="56" ht="18.75" customHeight="1" x14ac:dyDescent="0.2"/>
    <row r="57" ht="14.1" customHeight="1" x14ac:dyDescent="0.2"/>
  </sheetData>
  <mergeCells count="118">
    <mergeCell ref="D12:E12"/>
    <mergeCell ref="F12:G12"/>
    <mergeCell ref="I12:J12"/>
    <mergeCell ref="K12:L12"/>
    <mergeCell ref="D13:E13"/>
    <mergeCell ref="F13:G13"/>
    <mergeCell ref="I13:J13"/>
    <mergeCell ref="K13:L13"/>
    <mergeCell ref="C8:G8"/>
    <mergeCell ref="H8:L8"/>
    <mergeCell ref="D10:E10"/>
    <mergeCell ref="F10:G10"/>
    <mergeCell ref="I10:J10"/>
    <mergeCell ref="K10:L10"/>
    <mergeCell ref="I16:J16"/>
    <mergeCell ref="K16:L16"/>
    <mergeCell ref="D17:E17"/>
    <mergeCell ref="F17:G17"/>
    <mergeCell ref="I17:J17"/>
    <mergeCell ref="K17:L17"/>
    <mergeCell ref="D14:E14"/>
    <mergeCell ref="F14:G14"/>
    <mergeCell ref="I14:J14"/>
    <mergeCell ref="K14:L14"/>
    <mergeCell ref="D15:E15"/>
    <mergeCell ref="F15:G15"/>
    <mergeCell ref="I15:J15"/>
    <mergeCell ref="K15:L15"/>
    <mergeCell ref="D20:E20"/>
    <mergeCell ref="F20:G20"/>
    <mergeCell ref="I20:J20"/>
    <mergeCell ref="K20:L20"/>
    <mergeCell ref="I21:J21"/>
    <mergeCell ref="K21:L21"/>
    <mergeCell ref="D18:E18"/>
    <mergeCell ref="F18:G18"/>
    <mergeCell ref="I18:J18"/>
    <mergeCell ref="K18:L18"/>
    <mergeCell ref="D19:E19"/>
    <mergeCell ref="F19:G19"/>
    <mergeCell ref="I19:J19"/>
    <mergeCell ref="K19:L19"/>
    <mergeCell ref="D24:E24"/>
    <mergeCell ref="F24:G24"/>
    <mergeCell ref="I24:J24"/>
    <mergeCell ref="K24:L24"/>
    <mergeCell ref="D25:E25"/>
    <mergeCell ref="F25:G25"/>
    <mergeCell ref="I25:J25"/>
    <mergeCell ref="K25:L25"/>
    <mergeCell ref="D22:E22"/>
    <mergeCell ref="F22:G22"/>
    <mergeCell ref="I22:J22"/>
    <mergeCell ref="K22:L22"/>
    <mergeCell ref="D23:E23"/>
    <mergeCell ref="F23:G23"/>
    <mergeCell ref="I23:J23"/>
    <mergeCell ref="K23:L23"/>
    <mergeCell ref="D31:E31"/>
    <mergeCell ref="F31:G31"/>
    <mergeCell ref="I31:J31"/>
    <mergeCell ref="K31:L31"/>
    <mergeCell ref="D32:E32"/>
    <mergeCell ref="F32:G32"/>
    <mergeCell ref="I32:J32"/>
    <mergeCell ref="K32:L32"/>
    <mergeCell ref="C27:G27"/>
    <mergeCell ref="H27:L27"/>
    <mergeCell ref="D29:E29"/>
    <mergeCell ref="F29:G29"/>
    <mergeCell ref="I29:J29"/>
    <mergeCell ref="K29:L29"/>
    <mergeCell ref="F35:G35"/>
    <mergeCell ref="K35:L35"/>
    <mergeCell ref="D36:E36"/>
    <mergeCell ref="F36:G36"/>
    <mergeCell ref="I36:J36"/>
    <mergeCell ref="K36:L36"/>
    <mergeCell ref="D33:E33"/>
    <mergeCell ref="F33:G33"/>
    <mergeCell ref="I33:J33"/>
    <mergeCell ref="K33:L33"/>
    <mergeCell ref="D34:E34"/>
    <mergeCell ref="F34:G34"/>
    <mergeCell ref="I34:J34"/>
    <mergeCell ref="K34:L34"/>
    <mergeCell ref="D39:E39"/>
    <mergeCell ref="F39:G39"/>
    <mergeCell ref="I39:J39"/>
    <mergeCell ref="K39:L39"/>
    <mergeCell ref="D40:E40"/>
    <mergeCell ref="F40:G40"/>
    <mergeCell ref="I40:J40"/>
    <mergeCell ref="K40:L40"/>
    <mergeCell ref="D37:E37"/>
    <mergeCell ref="F37:G37"/>
    <mergeCell ref="I37:J37"/>
    <mergeCell ref="K37:L37"/>
    <mergeCell ref="D38:E38"/>
    <mergeCell ref="F38:G38"/>
    <mergeCell ref="I38:J38"/>
    <mergeCell ref="K38:L38"/>
    <mergeCell ref="D43:E43"/>
    <mergeCell ref="F43:G43"/>
    <mergeCell ref="I43:J43"/>
    <mergeCell ref="K43:L43"/>
    <mergeCell ref="D44:E44"/>
    <mergeCell ref="F44:G44"/>
    <mergeCell ref="I44:J44"/>
    <mergeCell ref="K44:L44"/>
    <mergeCell ref="D41:E41"/>
    <mergeCell ref="F41:G41"/>
    <mergeCell ref="I41:J41"/>
    <mergeCell ref="K41:L41"/>
    <mergeCell ref="D42:E42"/>
    <mergeCell ref="F42:G42"/>
    <mergeCell ref="I42:J42"/>
    <mergeCell ref="K42:L42"/>
  </mergeCells>
  <phoneticPr fontId="2"/>
  <dataValidations count="1">
    <dataValidation imeMode="off" allowBlank="1" showInputMessage="1" showErrorMessage="1" sqref="C12:L25 IY12:JH25 SU12:TD25 ACQ12:ACZ25 AMM12:AMV25 AWI12:AWR25 BGE12:BGN25 BQA12:BQJ25 BZW12:CAF25 CJS12:CKB25 CTO12:CTX25 DDK12:DDT25 DNG12:DNP25 DXC12:DXL25 EGY12:EHH25 EQU12:ERD25 FAQ12:FAZ25 FKM12:FKV25 FUI12:FUR25 GEE12:GEN25 GOA12:GOJ25 GXW12:GYF25 HHS12:HIB25 HRO12:HRX25 IBK12:IBT25 ILG12:ILP25 IVC12:IVL25 JEY12:JFH25 JOU12:JPD25 JYQ12:JYZ25 KIM12:KIV25 KSI12:KSR25 LCE12:LCN25 LMA12:LMJ25 LVW12:LWF25 MFS12:MGB25 MPO12:MPX25 MZK12:MZT25 NJG12:NJP25 NTC12:NTL25 OCY12:ODH25 OMU12:OND25 OWQ12:OWZ25 PGM12:PGV25 PQI12:PQR25 QAE12:QAN25 QKA12:QKJ25 QTW12:QUF25 RDS12:REB25 RNO12:RNX25 RXK12:RXT25 SHG12:SHP25 SRC12:SRL25 TAY12:TBH25 TKU12:TLD25 TUQ12:TUZ25 UEM12:UEV25 UOI12:UOR25 UYE12:UYN25 VIA12:VIJ25 VRW12:VSF25 WBS12:WCB25 WLO12:WLX25 WVK12:WVT25 C65548:L65561 IY65548:JH65561 SU65548:TD65561 ACQ65548:ACZ65561 AMM65548:AMV65561 AWI65548:AWR65561 BGE65548:BGN65561 BQA65548:BQJ65561 BZW65548:CAF65561 CJS65548:CKB65561 CTO65548:CTX65561 DDK65548:DDT65561 DNG65548:DNP65561 DXC65548:DXL65561 EGY65548:EHH65561 EQU65548:ERD65561 FAQ65548:FAZ65561 FKM65548:FKV65561 FUI65548:FUR65561 GEE65548:GEN65561 GOA65548:GOJ65561 GXW65548:GYF65561 HHS65548:HIB65561 HRO65548:HRX65561 IBK65548:IBT65561 ILG65548:ILP65561 IVC65548:IVL65561 JEY65548:JFH65561 JOU65548:JPD65561 JYQ65548:JYZ65561 KIM65548:KIV65561 KSI65548:KSR65561 LCE65548:LCN65561 LMA65548:LMJ65561 LVW65548:LWF65561 MFS65548:MGB65561 MPO65548:MPX65561 MZK65548:MZT65561 NJG65548:NJP65561 NTC65548:NTL65561 OCY65548:ODH65561 OMU65548:OND65561 OWQ65548:OWZ65561 PGM65548:PGV65561 PQI65548:PQR65561 QAE65548:QAN65561 QKA65548:QKJ65561 QTW65548:QUF65561 RDS65548:REB65561 RNO65548:RNX65561 RXK65548:RXT65561 SHG65548:SHP65561 SRC65548:SRL65561 TAY65548:TBH65561 TKU65548:TLD65561 TUQ65548:TUZ65561 UEM65548:UEV65561 UOI65548:UOR65561 UYE65548:UYN65561 VIA65548:VIJ65561 VRW65548:VSF65561 WBS65548:WCB65561 WLO65548:WLX65561 WVK65548:WVT65561 C131084:L131097 IY131084:JH131097 SU131084:TD131097 ACQ131084:ACZ131097 AMM131084:AMV131097 AWI131084:AWR131097 BGE131084:BGN131097 BQA131084:BQJ131097 BZW131084:CAF131097 CJS131084:CKB131097 CTO131084:CTX131097 DDK131084:DDT131097 DNG131084:DNP131097 DXC131084:DXL131097 EGY131084:EHH131097 EQU131084:ERD131097 FAQ131084:FAZ131097 FKM131084:FKV131097 FUI131084:FUR131097 GEE131084:GEN131097 GOA131084:GOJ131097 GXW131084:GYF131097 HHS131084:HIB131097 HRO131084:HRX131097 IBK131084:IBT131097 ILG131084:ILP131097 IVC131084:IVL131097 JEY131084:JFH131097 JOU131084:JPD131097 JYQ131084:JYZ131097 KIM131084:KIV131097 KSI131084:KSR131097 LCE131084:LCN131097 LMA131084:LMJ131097 LVW131084:LWF131097 MFS131084:MGB131097 MPO131084:MPX131097 MZK131084:MZT131097 NJG131084:NJP131097 NTC131084:NTL131097 OCY131084:ODH131097 OMU131084:OND131097 OWQ131084:OWZ131097 PGM131084:PGV131097 PQI131084:PQR131097 QAE131084:QAN131097 QKA131084:QKJ131097 QTW131084:QUF131097 RDS131084:REB131097 RNO131084:RNX131097 RXK131084:RXT131097 SHG131084:SHP131097 SRC131084:SRL131097 TAY131084:TBH131097 TKU131084:TLD131097 TUQ131084:TUZ131097 UEM131084:UEV131097 UOI131084:UOR131097 UYE131084:UYN131097 VIA131084:VIJ131097 VRW131084:VSF131097 WBS131084:WCB131097 WLO131084:WLX131097 WVK131084:WVT131097 C196620:L196633 IY196620:JH196633 SU196620:TD196633 ACQ196620:ACZ196633 AMM196620:AMV196633 AWI196620:AWR196633 BGE196620:BGN196633 BQA196620:BQJ196633 BZW196620:CAF196633 CJS196620:CKB196633 CTO196620:CTX196633 DDK196620:DDT196633 DNG196620:DNP196633 DXC196620:DXL196633 EGY196620:EHH196633 EQU196620:ERD196633 FAQ196620:FAZ196633 FKM196620:FKV196633 FUI196620:FUR196633 GEE196620:GEN196633 GOA196620:GOJ196633 GXW196620:GYF196633 HHS196620:HIB196633 HRO196620:HRX196633 IBK196620:IBT196633 ILG196620:ILP196633 IVC196620:IVL196633 JEY196620:JFH196633 JOU196620:JPD196633 JYQ196620:JYZ196633 KIM196620:KIV196633 KSI196620:KSR196633 LCE196620:LCN196633 LMA196620:LMJ196633 LVW196620:LWF196633 MFS196620:MGB196633 MPO196620:MPX196633 MZK196620:MZT196633 NJG196620:NJP196633 NTC196620:NTL196633 OCY196620:ODH196633 OMU196620:OND196633 OWQ196620:OWZ196633 PGM196620:PGV196633 PQI196620:PQR196633 QAE196620:QAN196633 QKA196620:QKJ196633 QTW196620:QUF196633 RDS196620:REB196633 RNO196620:RNX196633 RXK196620:RXT196633 SHG196620:SHP196633 SRC196620:SRL196633 TAY196620:TBH196633 TKU196620:TLD196633 TUQ196620:TUZ196633 UEM196620:UEV196633 UOI196620:UOR196633 UYE196620:UYN196633 VIA196620:VIJ196633 VRW196620:VSF196633 WBS196620:WCB196633 WLO196620:WLX196633 WVK196620:WVT196633 C262156:L262169 IY262156:JH262169 SU262156:TD262169 ACQ262156:ACZ262169 AMM262156:AMV262169 AWI262156:AWR262169 BGE262156:BGN262169 BQA262156:BQJ262169 BZW262156:CAF262169 CJS262156:CKB262169 CTO262156:CTX262169 DDK262156:DDT262169 DNG262156:DNP262169 DXC262156:DXL262169 EGY262156:EHH262169 EQU262156:ERD262169 FAQ262156:FAZ262169 FKM262156:FKV262169 FUI262156:FUR262169 GEE262156:GEN262169 GOA262156:GOJ262169 GXW262156:GYF262169 HHS262156:HIB262169 HRO262156:HRX262169 IBK262156:IBT262169 ILG262156:ILP262169 IVC262156:IVL262169 JEY262156:JFH262169 JOU262156:JPD262169 JYQ262156:JYZ262169 KIM262156:KIV262169 KSI262156:KSR262169 LCE262156:LCN262169 LMA262156:LMJ262169 LVW262156:LWF262169 MFS262156:MGB262169 MPO262156:MPX262169 MZK262156:MZT262169 NJG262156:NJP262169 NTC262156:NTL262169 OCY262156:ODH262169 OMU262156:OND262169 OWQ262156:OWZ262169 PGM262156:PGV262169 PQI262156:PQR262169 QAE262156:QAN262169 QKA262156:QKJ262169 QTW262156:QUF262169 RDS262156:REB262169 RNO262156:RNX262169 RXK262156:RXT262169 SHG262156:SHP262169 SRC262156:SRL262169 TAY262156:TBH262169 TKU262156:TLD262169 TUQ262156:TUZ262169 UEM262156:UEV262169 UOI262156:UOR262169 UYE262156:UYN262169 VIA262156:VIJ262169 VRW262156:VSF262169 WBS262156:WCB262169 WLO262156:WLX262169 WVK262156:WVT262169 C327692:L327705 IY327692:JH327705 SU327692:TD327705 ACQ327692:ACZ327705 AMM327692:AMV327705 AWI327692:AWR327705 BGE327692:BGN327705 BQA327692:BQJ327705 BZW327692:CAF327705 CJS327692:CKB327705 CTO327692:CTX327705 DDK327692:DDT327705 DNG327692:DNP327705 DXC327692:DXL327705 EGY327692:EHH327705 EQU327692:ERD327705 FAQ327692:FAZ327705 FKM327692:FKV327705 FUI327692:FUR327705 GEE327692:GEN327705 GOA327692:GOJ327705 GXW327692:GYF327705 HHS327692:HIB327705 HRO327692:HRX327705 IBK327692:IBT327705 ILG327692:ILP327705 IVC327692:IVL327705 JEY327692:JFH327705 JOU327692:JPD327705 JYQ327692:JYZ327705 KIM327692:KIV327705 KSI327692:KSR327705 LCE327692:LCN327705 LMA327692:LMJ327705 LVW327692:LWF327705 MFS327692:MGB327705 MPO327692:MPX327705 MZK327692:MZT327705 NJG327692:NJP327705 NTC327692:NTL327705 OCY327692:ODH327705 OMU327692:OND327705 OWQ327692:OWZ327705 PGM327692:PGV327705 PQI327692:PQR327705 QAE327692:QAN327705 QKA327692:QKJ327705 QTW327692:QUF327705 RDS327692:REB327705 RNO327692:RNX327705 RXK327692:RXT327705 SHG327692:SHP327705 SRC327692:SRL327705 TAY327692:TBH327705 TKU327692:TLD327705 TUQ327692:TUZ327705 UEM327692:UEV327705 UOI327692:UOR327705 UYE327692:UYN327705 VIA327692:VIJ327705 VRW327692:VSF327705 WBS327692:WCB327705 WLO327692:WLX327705 WVK327692:WVT327705 C393228:L393241 IY393228:JH393241 SU393228:TD393241 ACQ393228:ACZ393241 AMM393228:AMV393241 AWI393228:AWR393241 BGE393228:BGN393241 BQA393228:BQJ393241 BZW393228:CAF393241 CJS393228:CKB393241 CTO393228:CTX393241 DDK393228:DDT393241 DNG393228:DNP393241 DXC393228:DXL393241 EGY393228:EHH393241 EQU393228:ERD393241 FAQ393228:FAZ393241 FKM393228:FKV393241 FUI393228:FUR393241 GEE393228:GEN393241 GOA393228:GOJ393241 GXW393228:GYF393241 HHS393228:HIB393241 HRO393228:HRX393241 IBK393228:IBT393241 ILG393228:ILP393241 IVC393228:IVL393241 JEY393228:JFH393241 JOU393228:JPD393241 JYQ393228:JYZ393241 KIM393228:KIV393241 KSI393228:KSR393241 LCE393228:LCN393241 LMA393228:LMJ393241 LVW393228:LWF393241 MFS393228:MGB393241 MPO393228:MPX393241 MZK393228:MZT393241 NJG393228:NJP393241 NTC393228:NTL393241 OCY393228:ODH393241 OMU393228:OND393241 OWQ393228:OWZ393241 PGM393228:PGV393241 PQI393228:PQR393241 QAE393228:QAN393241 QKA393228:QKJ393241 QTW393228:QUF393241 RDS393228:REB393241 RNO393228:RNX393241 RXK393228:RXT393241 SHG393228:SHP393241 SRC393228:SRL393241 TAY393228:TBH393241 TKU393228:TLD393241 TUQ393228:TUZ393241 UEM393228:UEV393241 UOI393228:UOR393241 UYE393228:UYN393241 VIA393228:VIJ393241 VRW393228:VSF393241 WBS393228:WCB393241 WLO393228:WLX393241 WVK393228:WVT393241 C458764:L458777 IY458764:JH458777 SU458764:TD458777 ACQ458764:ACZ458777 AMM458764:AMV458777 AWI458764:AWR458777 BGE458764:BGN458777 BQA458764:BQJ458777 BZW458764:CAF458777 CJS458764:CKB458777 CTO458764:CTX458777 DDK458764:DDT458777 DNG458764:DNP458777 DXC458764:DXL458777 EGY458764:EHH458777 EQU458764:ERD458777 FAQ458764:FAZ458777 FKM458764:FKV458777 FUI458764:FUR458777 GEE458764:GEN458777 GOA458764:GOJ458777 GXW458764:GYF458777 HHS458764:HIB458777 HRO458764:HRX458777 IBK458764:IBT458777 ILG458764:ILP458777 IVC458764:IVL458777 JEY458764:JFH458777 JOU458764:JPD458777 JYQ458764:JYZ458777 KIM458764:KIV458777 KSI458764:KSR458777 LCE458764:LCN458777 LMA458764:LMJ458777 LVW458764:LWF458777 MFS458764:MGB458777 MPO458764:MPX458777 MZK458764:MZT458777 NJG458764:NJP458777 NTC458764:NTL458777 OCY458764:ODH458777 OMU458764:OND458777 OWQ458764:OWZ458777 PGM458764:PGV458777 PQI458764:PQR458777 QAE458764:QAN458777 QKA458764:QKJ458777 QTW458764:QUF458777 RDS458764:REB458777 RNO458764:RNX458777 RXK458764:RXT458777 SHG458764:SHP458777 SRC458764:SRL458777 TAY458764:TBH458777 TKU458764:TLD458777 TUQ458764:TUZ458777 UEM458764:UEV458777 UOI458764:UOR458777 UYE458764:UYN458777 VIA458764:VIJ458777 VRW458764:VSF458777 WBS458764:WCB458777 WLO458764:WLX458777 WVK458764:WVT458777 C524300:L524313 IY524300:JH524313 SU524300:TD524313 ACQ524300:ACZ524313 AMM524300:AMV524313 AWI524300:AWR524313 BGE524300:BGN524313 BQA524300:BQJ524313 BZW524300:CAF524313 CJS524300:CKB524313 CTO524300:CTX524313 DDK524300:DDT524313 DNG524300:DNP524313 DXC524300:DXL524313 EGY524300:EHH524313 EQU524300:ERD524313 FAQ524300:FAZ524313 FKM524300:FKV524313 FUI524300:FUR524313 GEE524300:GEN524313 GOA524300:GOJ524313 GXW524300:GYF524313 HHS524300:HIB524313 HRO524300:HRX524313 IBK524300:IBT524313 ILG524300:ILP524313 IVC524300:IVL524313 JEY524300:JFH524313 JOU524300:JPD524313 JYQ524300:JYZ524313 KIM524300:KIV524313 KSI524300:KSR524313 LCE524300:LCN524313 LMA524300:LMJ524313 LVW524300:LWF524313 MFS524300:MGB524313 MPO524300:MPX524313 MZK524300:MZT524313 NJG524300:NJP524313 NTC524300:NTL524313 OCY524300:ODH524313 OMU524300:OND524313 OWQ524300:OWZ524313 PGM524300:PGV524313 PQI524300:PQR524313 QAE524300:QAN524313 QKA524300:QKJ524313 QTW524300:QUF524313 RDS524300:REB524313 RNO524300:RNX524313 RXK524300:RXT524313 SHG524300:SHP524313 SRC524300:SRL524313 TAY524300:TBH524313 TKU524300:TLD524313 TUQ524300:TUZ524313 UEM524300:UEV524313 UOI524300:UOR524313 UYE524300:UYN524313 VIA524300:VIJ524313 VRW524300:VSF524313 WBS524300:WCB524313 WLO524300:WLX524313 WVK524300:WVT524313 C589836:L589849 IY589836:JH589849 SU589836:TD589849 ACQ589836:ACZ589849 AMM589836:AMV589849 AWI589836:AWR589849 BGE589836:BGN589849 BQA589836:BQJ589849 BZW589836:CAF589849 CJS589836:CKB589849 CTO589836:CTX589849 DDK589836:DDT589849 DNG589836:DNP589849 DXC589836:DXL589849 EGY589836:EHH589849 EQU589836:ERD589849 FAQ589836:FAZ589849 FKM589836:FKV589849 FUI589836:FUR589849 GEE589836:GEN589849 GOA589836:GOJ589849 GXW589836:GYF589849 HHS589836:HIB589849 HRO589836:HRX589849 IBK589836:IBT589849 ILG589836:ILP589849 IVC589836:IVL589849 JEY589836:JFH589849 JOU589836:JPD589849 JYQ589836:JYZ589849 KIM589836:KIV589849 KSI589836:KSR589849 LCE589836:LCN589849 LMA589836:LMJ589849 LVW589836:LWF589849 MFS589836:MGB589849 MPO589836:MPX589849 MZK589836:MZT589849 NJG589836:NJP589849 NTC589836:NTL589849 OCY589836:ODH589849 OMU589836:OND589849 OWQ589836:OWZ589849 PGM589836:PGV589849 PQI589836:PQR589849 QAE589836:QAN589849 QKA589836:QKJ589849 QTW589836:QUF589849 RDS589836:REB589849 RNO589836:RNX589849 RXK589836:RXT589849 SHG589836:SHP589849 SRC589836:SRL589849 TAY589836:TBH589849 TKU589836:TLD589849 TUQ589836:TUZ589849 UEM589836:UEV589849 UOI589836:UOR589849 UYE589836:UYN589849 VIA589836:VIJ589849 VRW589836:VSF589849 WBS589836:WCB589849 WLO589836:WLX589849 WVK589836:WVT589849 C655372:L655385 IY655372:JH655385 SU655372:TD655385 ACQ655372:ACZ655385 AMM655372:AMV655385 AWI655372:AWR655385 BGE655372:BGN655385 BQA655372:BQJ655385 BZW655372:CAF655385 CJS655372:CKB655385 CTO655372:CTX655385 DDK655372:DDT655385 DNG655372:DNP655385 DXC655372:DXL655385 EGY655372:EHH655385 EQU655372:ERD655385 FAQ655372:FAZ655385 FKM655372:FKV655385 FUI655372:FUR655385 GEE655372:GEN655385 GOA655372:GOJ655385 GXW655372:GYF655385 HHS655372:HIB655385 HRO655372:HRX655385 IBK655372:IBT655385 ILG655372:ILP655385 IVC655372:IVL655385 JEY655372:JFH655385 JOU655372:JPD655385 JYQ655372:JYZ655385 KIM655372:KIV655385 KSI655372:KSR655385 LCE655372:LCN655385 LMA655372:LMJ655385 LVW655372:LWF655385 MFS655372:MGB655385 MPO655372:MPX655385 MZK655372:MZT655385 NJG655372:NJP655385 NTC655372:NTL655385 OCY655372:ODH655385 OMU655372:OND655385 OWQ655372:OWZ655385 PGM655372:PGV655385 PQI655372:PQR655385 QAE655372:QAN655385 QKA655372:QKJ655385 QTW655372:QUF655385 RDS655372:REB655385 RNO655372:RNX655385 RXK655372:RXT655385 SHG655372:SHP655385 SRC655372:SRL655385 TAY655372:TBH655385 TKU655372:TLD655385 TUQ655372:TUZ655385 UEM655372:UEV655385 UOI655372:UOR655385 UYE655372:UYN655385 VIA655372:VIJ655385 VRW655372:VSF655385 WBS655372:WCB655385 WLO655372:WLX655385 WVK655372:WVT655385 C720908:L720921 IY720908:JH720921 SU720908:TD720921 ACQ720908:ACZ720921 AMM720908:AMV720921 AWI720908:AWR720921 BGE720908:BGN720921 BQA720908:BQJ720921 BZW720908:CAF720921 CJS720908:CKB720921 CTO720908:CTX720921 DDK720908:DDT720921 DNG720908:DNP720921 DXC720908:DXL720921 EGY720908:EHH720921 EQU720908:ERD720921 FAQ720908:FAZ720921 FKM720908:FKV720921 FUI720908:FUR720921 GEE720908:GEN720921 GOA720908:GOJ720921 GXW720908:GYF720921 HHS720908:HIB720921 HRO720908:HRX720921 IBK720908:IBT720921 ILG720908:ILP720921 IVC720908:IVL720921 JEY720908:JFH720921 JOU720908:JPD720921 JYQ720908:JYZ720921 KIM720908:KIV720921 KSI720908:KSR720921 LCE720908:LCN720921 LMA720908:LMJ720921 LVW720908:LWF720921 MFS720908:MGB720921 MPO720908:MPX720921 MZK720908:MZT720921 NJG720908:NJP720921 NTC720908:NTL720921 OCY720908:ODH720921 OMU720908:OND720921 OWQ720908:OWZ720921 PGM720908:PGV720921 PQI720908:PQR720921 QAE720908:QAN720921 QKA720908:QKJ720921 QTW720908:QUF720921 RDS720908:REB720921 RNO720908:RNX720921 RXK720908:RXT720921 SHG720908:SHP720921 SRC720908:SRL720921 TAY720908:TBH720921 TKU720908:TLD720921 TUQ720908:TUZ720921 UEM720908:UEV720921 UOI720908:UOR720921 UYE720908:UYN720921 VIA720908:VIJ720921 VRW720908:VSF720921 WBS720908:WCB720921 WLO720908:WLX720921 WVK720908:WVT720921 C786444:L786457 IY786444:JH786457 SU786444:TD786457 ACQ786444:ACZ786457 AMM786444:AMV786457 AWI786444:AWR786457 BGE786444:BGN786457 BQA786444:BQJ786457 BZW786444:CAF786457 CJS786444:CKB786457 CTO786444:CTX786457 DDK786444:DDT786457 DNG786444:DNP786457 DXC786444:DXL786457 EGY786444:EHH786457 EQU786444:ERD786457 FAQ786444:FAZ786457 FKM786444:FKV786457 FUI786444:FUR786457 GEE786444:GEN786457 GOA786444:GOJ786457 GXW786444:GYF786457 HHS786444:HIB786457 HRO786444:HRX786457 IBK786444:IBT786457 ILG786444:ILP786457 IVC786444:IVL786457 JEY786444:JFH786457 JOU786444:JPD786457 JYQ786444:JYZ786457 KIM786444:KIV786457 KSI786444:KSR786457 LCE786444:LCN786457 LMA786444:LMJ786457 LVW786444:LWF786457 MFS786444:MGB786457 MPO786444:MPX786457 MZK786444:MZT786457 NJG786444:NJP786457 NTC786444:NTL786457 OCY786444:ODH786457 OMU786444:OND786457 OWQ786444:OWZ786457 PGM786444:PGV786457 PQI786444:PQR786457 QAE786444:QAN786457 QKA786444:QKJ786457 QTW786444:QUF786457 RDS786444:REB786457 RNO786444:RNX786457 RXK786444:RXT786457 SHG786444:SHP786457 SRC786444:SRL786457 TAY786444:TBH786457 TKU786444:TLD786457 TUQ786444:TUZ786457 UEM786444:UEV786457 UOI786444:UOR786457 UYE786444:UYN786457 VIA786444:VIJ786457 VRW786444:VSF786457 WBS786444:WCB786457 WLO786444:WLX786457 WVK786444:WVT786457 C851980:L851993 IY851980:JH851993 SU851980:TD851993 ACQ851980:ACZ851993 AMM851980:AMV851993 AWI851980:AWR851993 BGE851980:BGN851993 BQA851980:BQJ851993 BZW851980:CAF851993 CJS851980:CKB851993 CTO851980:CTX851993 DDK851980:DDT851993 DNG851980:DNP851993 DXC851980:DXL851993 EGY851980:EHH851993 EQU851980:ERD851993 FAQ851980:FAZ851993 FKM851980:FKV851993 FUI851980:FUR851993 GEE851980:GEN851993 GOA851980:GOJ851993 GXW851980:GYF851993 HHS851980:HIB851993 HRO851980:HRX851993 IBK851980:IBT851993 ILG851980:ILP851993 IVC851980:IVL851993 JEY851980:JFH851993 JOU851980:JPD851993 JYQ851980:JYZ851993 KIM851980:KIV851993 KSI851980:KSR851993 LCE851980:LCN851993 LMA851980:LMJ851993 LVW851980:LWF851993 MFS851980:MGB851993 MPO851980:MPX851993 MZK851980:MZT851993 NJG851980:NJP851993 NTC851980:NTL851993 OCY851980:ODH851993 OMU851980:OND851993 OWQ851980:OWZ851993 PGM851980:PGV851993 PQI851980:PQR851993 QAE851980:QAN851993 QKA851980:QKJ851993 QTW851980:QUF851993 RDS851980:REB851993 RNO851980:RNX851993 RXK851980:RXT851993 SHG851980:SHP851993 SRC851980:SRL851993 TAY851980:TBH851993 TKU851980:TLD851993 TUQ851980:TUZ851993 UEM851980:UEV851993 UOI851980:UOR851993 UYE851980:UYN851993 VIA851980:VIJ851993 VRW851980:VSF851993 WBS851980:WCB851993 WLO851980:WLX851993 WVK851980:WVT851993 C917516:L917529 IY917516:JH917529 SU917516:TD917529 ACQ917516:ACZ917529 AMM917516:AMV917529 AWI917516:AWR917529 BGE917516:BGN917529 BQA917516:BQJ917529 BZW917516:CAF917529 CJS917516:CKB917529 CTO917516:CTX917529 DDK917516:DDT917529 DNG917516:DNP917529 DXC917516:DXL917529 EGY917516:EHH917529 EQU917516:ERD917529 FAQ917516:FAZ917529 FKM917516:FKV917529 FUI917516:FUR917529 GEE917516:GEN917529 GOA917516:GOJ917529 GXW917516:GYF917529 HHS917516:HIB917529 HRO917516:HRX917529 IBK917516:IBT917529 ILG917516:ILP917529 IVC917516:IVL917529 JEY917516:JFH917529 JOU917516:JPD917529 JYQ917516:JYZ917529 KIM917516:KIV917529 KSI917516:KSR917529 LCE917516:LCN917529 LMA917516:LMJ917529 LVW917516:LWF917529 MFS917516:MGB917529 MPO917516:MPX917529 MZK917516:MZT917529 NJG917516:NJP917529 NTC917516:NTL917529 OCY917516:ODH917529 OMU917516:OND917529 OWQ917516:OWZ917529 PGM917516:PGV917529 PQI917516:PQR917529 QAE917516:QAN917529 QKA917516:QKJ917529 QTW917516:QUF917529 RDS917516:REB917529 RNO917516:RNX917529 RXK917516:RXT917529 SHG917516:SHP917529 SRC917516:SRL917529 TAY917516:TBH917529 TKU917516:TLD917529 TUQ917516:TUZ917529 UEM917516:UEV917529 UOI917516:UOR917529 UYE917516:UYN917529 VIA917516:VIJ917529 VRW917516:VSF917529 WBS917516:WCB917529 WLO917516:WLX917529 WVK917516:WVT917529 C983052:L983065 IY983052:JH983065 SU983052:TD983065 ACQ983052:ACZ983065 AMM983052:AMV983065 AWI983052:AWR983065 BGE983052:BGN983065 BQA983052:BQJ983065 BZW983052:CAF983065 CJS983052:CKB983065 CTO983052:CTX983065 DDK983052:DDT983065 DNG983052:DNP983065 DXC983052:DXL983065 EGY983052:EHH983065 EQU983052:ERD983065 FAQ983052:FAZ983065 FKM983052:FKV983065 FUI983052:FUR983065 GEE983052:GEN983065 GOA983052:GOJ983065 GXW983052:GYF983065 HHS983052:HIB983065 HRO983052:HRX983065 IBK983052:IBT983065 ILG983052:ILP983065 IVC983052:IVL983065 JEY983052:JFH983065 JOU983052:JPD983065 JYQ983052:JYZ983065 KIM983052:KIV983065 KSI983052:KSR983065 LCE983052:LCN983065 LMA983052:LMJ983065 LVW983052:LWF983065 MFS983052:MGB983065 MPO983052:MPX983065 MZK983052:MZT983065 NJG983052:NJP983065 NTC983052:NTL983065 OCY983052:ODH983065 OMU983052:OND983065 OWQ983052:OWZ983065 PGM983052:PGV983065 PQI983052:PQR983065 QAE983052:QAN983065 QKA983052:QKJ983065 QTW983052:QUF983065 RDS983052:REB983065 RNO983052:RNX983065 RXK983052:RXT983065 SHG983052:SHP983065 SRC983052:SRL983065 TAY983052:TBH983065 TKU983052:TLD983065 TUQ983052:TUZ983065 UEM983052:UEV983065 UOI983052:UOR983065 UYE983052:UYN983065 VIA983052:VIJ983065 VRW983052:VSF983065 WBS983052:WCB983065 WLO983052:WLX983065 WVK983052:WVT983065"/>
  </dataValidations>
  <pageMargins left="0.49" right="0.46" top="0.6" bottom="0.56000000000000005" header="0.51200000000000001" footer="0.51200000000000001"/>
  <pageSetup paperSize="12" scale="75" orientation="portrait" verticalDpi="4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6:Q70"/>
  <sheetViews>
    <sheetView showGridLines="0" zoomScale="75" zoomScaleNormal="100" workbookViewId="0">
      <selection activeCell="B28" sqref="B28"/>
    </sheetView>
  </sheetViews>
  <sheetFormatPr defaultColWidth="15.875" defaultRowHeight="17.25" x14ac:dyDescent="0.2"/>
  <cols>
    <col min="1" max="1" width="13.375" style="157" customWidth="1"/>
    <col min="2" max="2" width="20.25" style="157" customWidth="1"/>
    <col min="3" max="3" width="12.75" style="157" customWidth="1"/>
    <col min="4" max="7" width="6.875" style="157" customWidth="1"/>
    <col min="8" max="8" width="12.75" style="157" customWidth="1"/>
    <col min="9" max="12" width="6.875" style="157" customWidth="1"/>
    <col min="13" max="13" width="12.75" style="157" customWidth="1"/>
    <col min="14" max="17" width="6.875" style="157" customWidth="1"/>
    <col min="18" max="256" width="15.875" style="157"/>
    <col min="257" max="257" width="13.375" style="157" customWidth="1"/>
    <col min="258" max="258" width="20.25" style="157" customWidth="1"/>
    <col min="259" max="259" width="12.75" style="157" customWidth="1"/>
    <col min="260" max="263" width="6.875" style="157" customWidth="1"/>
    <col min="264" max="264" width="12.75" style="157" customWidth="1"/>
    <col min="265" max="268" width="6.875" style="157" customWidth="1"/>
    <col min="269" max="269" width="12.75" style="157" customWidth="1"/>
    <col min="270" max="273" width="6.875" style="157" customWidth="1"/>
    <col min="274" max="512" width="15.875" style="157"/>
    <col min="513" max="513" width="13.375" style="157" customWidth="1"/>
    <col min="514" max="514" width="20.25" style="157" customWidth="1"/>
    <col min="515" max="515" width="12.75" style="157" customWidth="1"/>
    <col min="516" max="519" width="6.875" style="157" customWidth="1"/>
    <col min="520" max="520" width="12.75" style="157" customWidth="1"/>
    <col min="521" max="524" width="6.875" style="157" customWidth="1"/>
    <col min="525" max="525" width="12.75" style="157" customWidth="1"/>
    <col min="526" max="529" width="6.875" style="157" customWidth="1"/>
    <col min="530" max="768" width="15.875" style="157"/>
    <col min="769" max="769" width="13.375" style="157" customWidth="1"/>
    <col min="770" max="770" width="20.25" style="157" customWidth="1"/>
    <col min="771" max="771" width="12.75" style="157" customWidth="1"/>
    <col min="772" max="775" width="6.875" style="157" customWidth="1"/>
    <col min="776" max="776" width="12.75" style="157" customWidth="1"/>
    <col min="777" max="780" width="6.875" style="157" customWidth="1"/>
    <col min="781" max="781" width="12.75" style="157" customWidth="1"/>
    <col min="782" max="785" width="6.875" style="157" customWidth="1"/>
    <col min="786" max="1024" width="15.875" style="157"/>
    <col min="1025" max="1025" width="13.375" style="157" customWidth="1"/>
    <col min="1026" max="1026" width="20.25" style="157" customWidth="1"/>
    <col min="1027" max="1027" width="12.75" style="157" customWidth="1"/>
    <col min="1028" max="1031" width="6.875" style="157" customWidth="1"/>
    <col min="1032" max="1032" width="12.75" style="157" customWidth="1"/>
    <col min="1033" max="1036" width="6.875" style="157" customWidth="1"/>
    <col min="1037" max="1037" width="12.75" style="157" customWidth="1"/>
    <col min="1038" max="1041" width="6.875" style="157" customWidth="1"/>
    <col min="1042" max="1280" width="15.875" style="157"/>
    <col min="1281" max="1281" width="13.375" style="157" customWidth="1"/>
    <col min="1282" max="1282" width="20.25" style="157" customWidth="1"/>
    <col min="1283" max="1283" width="12.75" style="157" customWidth="1"/>
    <col min="1284" max="1287" width="6.875" style="157" customWidth="1"/>
    <col min="1288" max="1288" width="12.75" style="157" customWidth="1"/>
    <col min="1289" max="1292" width="6.875" style="157" customWidth="1"/>
    <col min="1293" max="1293" width="12.75" style="157" customWidth="1"/>
    <col min="1294" max="1297" width="6.875" style="157" customWidth="1"/>
    <col min="1298" max="1536" width="15.875" style="157"/>
    <col min="1537" max="1537" width="13.375" style="157" customWidth="1"/>
    <col min="1538" max="1538" width="20.25" style="157" customWidth="1"/>
    <col min="1539" max="1539" width="12.75" style="157" customWidth="1"/>
    <col min="1540" max="1543" width="6.875" style="157" customWidth="1"/>
    <col min="1544" max="1544" width="12.75" style="157" customWidth="1"/>
    <col min="1545" max="1548" width="6.875" style="157" customWidth="1"/>
    <col min="1549" max="1549" width="12.75" style="157" customWidth="1"/>
    <col min="1550" max="1553" width="6.875" style="157" customWidth="1"/>
    <col min="1554" max="1792" width="15.875" style="157"/>
    <col min="1793" max="1793" width="13.375" style="157" customWidth="1"/>
    <col min="1794" max="1794" width="20.25" style="157" customWidth="1"/>
    <col min="1795" max="1795" width="12.75" style="157" customWidth="1"/>
    <col min="1796" max="1799" width="6.875" style="157" customWidth="1"/>
    <col min="1800" max="1800" width="12.75" style="157" customWidth="1"/>
    <col min="1801" max="1804" width="6.875" style="157" customWidth="1"/>
    <col min="1805" max="1805" width="12.75" style="157" customWidth="1"/>
    <col min="1806" max="1809" width="6.875" style="157" customWidth="1"/>
    <col min="1810" max="2048" width="15.875" style="157"/>
    <col min="2049" max="2049" width="13.375" style="157" customWidth="1"/>
    <col min="2050" max="2050" width="20.25" style="157" customWidth="1"/>
    <col min="2051" max="2051" width="12.75" style="157" customWidth="1"/>
    <col min="2052" max="2055" width="6.875" style="157" customWidth="1"/>
    <col min="2056" max="2056" width="12.75" style="157" customWidth="1"/>
    <col min="2057" max="2060" width="6.875" style="157" customWidth="1"/>
    <col min="2061" max="2061" width="12.75" style="157" customWidth="1"/>
    <col min="2062" max="2065" width="6.875" style="157" customWidth="1"/>
    <col min="2066" max="2304" width="15.875" style="157"/>
    <col min="2305" max="2305" width="13.375" style="157" customWidth="1"/>
    <col min="2306" max="2306" width="20.25" style="157" customWidth="1"/>
    <col min="2307" max="2307" width="12.75" style="157" customWidth="1"/>
    <col min="2308" max="2311" width="6.875" style="157" customWidth="1"/>
    <col min="2312" max="2312" width="12.75" style="157" customWidth="1"/>
    <col min="2313" max="2316" width="6.875" style="157" customWidth="1"/>
    <col min="2317" max="2317" width="12.75" style="157" customWidth="1"/>
    <col min="2318" max="2321" width="6.875" style="157" customWidth="1"/>
    <col min="2322" max="2560" width="15.875" style="157"/>
    <col min="2561" max="2561" width="13.375" style="157" customWidth="1"/>
    <col min="2562" max="2562" width="20.25" style="157" customWidth="1"/>
    <col min="2563" max="2563" width="12.75" style="157" customWidth="1"/>
    <col min="2564" max="2567" width="6.875" style="157" customWidth="1"/>
    <col min="2568" max="2568" width="12.75" style="157" customWidth="1"/>
    <col min="2569" max="2572" width="6.875" style="157" customWidth="1"/>
    <col min="2573" max="2573" width="12.75" style="157" customWidth="1"/>
    <col min="2574" max="2577" width="6.875" style="157" customWidth="1"/>
    <col min="2578" max="2816" width="15.875" style="157"/>
    <col min="2817" max="2817" width="13.375" style="157" customWidth="1"/>
    <col min="2818" max="2818" width="20.25" style="157" customWidth="1"/>
    <col min="2819" max="2819" width="12.75" style="157" customWidth="1"/>
    <col min="2820" max="2823" width="6.875" style="157" customWidth="1"/>
    <col min="2824" max="2824" width="12.75" style="157" customWidth="1"/>
    <col min="2825" max="2828" width="6.875" style="157" customWidth="1"/>
    <col min="2829" max="2829" width="12.75" style="157" customWidth="1"/>
    <col min="2830" max="2833" width="6.875" style="157" customWidth="1"/>
    <col min="2834" max="3072" width="15.875" style="157"/>
    <col min="3073" max="3073" width="13.375" style="157" customWidth="1"/>
    <col min="3074" max="3074" width="20.25" style="157" customWidth="1"/>
    <col min="3075" max="3075" width="12.75" style="157" customWidth="1"/>
    <col min="3076" max="3079" width="6.875" style="157" customWidth="1"/>
    <col min="3080" max="3080" width="12.75" style="157" customWidth="1"/>
    <col min="3081" max="3084" width="6.875" style="157" customWidth="1"/>
    <col min="3085" max="3085" width="12.75" style="157" customWidth="1"/>
    <col min="3086" max="3089" width="6.875" style="157" customWidth="1"/>
    <col min="3090" max="3328" width="15.875" style="157"/>
    <col min="3329" max="3329" width="13.375" style="157" customWidth="1"/>
    <col min="3330" max="3330" width="20.25" style="157" customWidth="1"/>
    <col min="3331" max="3331" width="12.75" style="157" customWidth="1"/>
    <col min="3332" max="3335" width="6.875" style="157" customWidth="1"/>
    <col min="3336" max="3336" width="12.75" style="157" customWidth="1"/>
    <col min="3337" max="3340" width="6.875" style="157" customWidth="1"/>
    <col min="3341" max="3341" width="12.75" style="157" customWidth="1"/>
    <col min="3342" max="3345" width="6.875" style="157" customWidth="1"/>
    <col min="3346" max="3584" width="15.875" style="157"/>
    <col min="3585" max="3585" width="13.375" style="157" customWidth="1"/>
    <col min="3586" max="3586" width="20.25" style="157" customWidth="1"/>
    <col min="3587" max="3587" width="12.75" style="157" customWidth="1"/>
    <col min="3588" max="3591" width="6.875" style="157" customWidth="1"/>
    <col min="3592" max="3592" width="12.75" style="157" customWidth="1"/>
    <col min="3593" max="3596" width="6.875" style="157" customWidth="1"/>
    <col min="3597" max="3597" width="12.75" style="157" customWidth="1"/>
    <col min="3598" max="3601" width="6.875" style="157" customWidth="1"/>
    <col min="3602" max="3840" width="15.875" style="157"/>
    <col min="3841" max="3841" width="13.375" style="157" customWidth="1"/>
    <col min="3842" max="3842" width="20.25" style="157" customWidth="1"/>
    <col min="3843" max="3843" width="12.75" style="157" customWidth="1"/>
    <col min="3844" max="3847" width="6.875" style="157" customWidth="1"/>
    <col min="3848" max="3848" width="12.75" style="157" customWidth="1"/>
    <col min="3849" max="3852" width="6.875" style="157" customWidth="1"/>
    <col min="3853" max="3853" width="12.75" style="157" customWidth="1"/>
    <col min="3854" max="3857" width="6.875" style="157" customWidth="1"/>
    <col min="3858" max="4096" width="15.875" style="157"/>
    <col min="4097" max="4097" width="13.375" style="157" customWidth="1"/>
    <col min="4098" max="4098" width="20.25" style="157" customWidth="1"/>
    <col min="4099" max="4099" width="12.75" style="157" customWidth="1"/>
    <col min="4100" max="4103" width="6.875" style="157" customWidth="1"/>
    <col min="4104" max="4104" width="12.75" style="157" customWidth="1"/>
    <col min="4105" max="4108" width="6.875" style="157" customWidth="1"/>
    <col min="4109" max="4109" width="12.75" style="157" customWidth="1"/>
    <col min="4110" max="4113" width="6.875" style="157" customWidth="1"/>
    <col min="4114" max="4352" width="15.875" style="157"/>
    <col min="4353" max="4353" width="13.375" style="157" customWidth="1"/>
    <col min="4354" max="4354" width="20.25" style="157" customWidth="1"/>
    <col min="4355" max="4355" width="12.75" style="157" customWidth="1"/>
    <col min="4356" max="4359" width="6.875" style="157" customWidth="1"/>
    <col min="4360" max="4360" width="12.75" style="157" customWidth="1"/>
    <col min="4361" max="4364" width="6.875" style="157" customWidth="1"/>
    <col min="4365" max="4365" width="12.75" style="157" customWidth="1"/>
    <col min="4366" max="4369" width="6.875" style="157" customWidth="1"/>
    <col min="4370" max="4608" width="15.875" style="157"/>
    <col min="4609" max="4609" width="13.375" style="157" customWidth="1"/>
    <col min="4610" max="4610" width="20.25" style="157" customWidth="1"/>
    <col min="4611" max="4611" width="12.75" style="157" customWidth="1"/>
    <col min="4612" max="4615" width="6.875" style="157" customWidth="1"/>
    <col min="4616" max="4616" width="12.75" style="157" customWidth="1"/>
    <col min="4617" max="4620" width="6.875" style="157" customWidth="1"/>
    <col min="4621" max="4621" width="12.75" style="157" customWidth="1"/>
    <col min="4622" max="4625" width="6.875" style="157" customWidth="1"/>
    <col min="4626" max="4864" width="15.875" style="157"/>
    <col min="4865" max="4865" width="13.375" style="157" customWidth="1"/>
    <col min="4866" max="4866" width="20.25" style="157" customWidth="1"/>
    <col min="4867" max="4867" width="12.75" style="157" customWidth="1"/>
    <col min="4868" max="4871" width="6.875" style="157" customWidth="1"/>
    <col min="4872" max="4872" width="12.75" style="157" customWidth="1"/>
    <col min="4873" max="4876" width="6.875" style="157" customWidth="1"/>
    <col min="4877" max="4877" width="12.75" style="157" customWidth="1"/>
    <col min="4878" max="4881" width="6.875" style="157" customWidth="1"/>
    <col min="4882" max="5120" width="15.875" style="157"/>
    <col min="5121" max="5121" width="13.375" style="157" customWidth="1"/>
    <col min="5122" max="5122" width="20.25" style="157" customWidth="1"/>
    <col min="5123" max="5123" width="12.75" style="157" customWidth="1"/>
    <col min="5124" max="5127" width="6.875" style="157" customWidth="1"/>
    <col min="5128" max="5128" width="12.75" style="157" customWidth="1"/>
    <col min="5129" max="5132" width="6.875" style="157" customWidth="1"/>
    <col min="5133" max="5133" width="12.75" style="157" customWidth="1"/>
    <col min="5134" max="5137" width="6.875" style="157" customWidth="1"/>
    <col min="5138" max="5376" width="15.875" style="157"/>
    <col min="5377" max="5377" width="13.375" style="157" customWidth="1"/>
    <col min="5378" max="5378" width="20.25" style="157" customWidth="1"/>
    <col min="5379" max="5379" width="12.75" style="157" customWidth="1"/>
    <col min="5380" max="5383" width="6.875" style="157" customWidth="1"/>
    <col min="5384" max="5384" width="12.75" style="157" customWidth="1"/>
    <col min="5385" max="5388" width="6.875" style="157" customWidth="1"/>
    <col min="5389" max="5389" width="12.75" style="157" customWidth="1"/>
    <col min="5390" max="5393" width="6.875" style="157" customWidth="1"/>
    <col min="5394" max="5632" width="15.875" style="157"/>
    <col min="5633" max="5633" width="13.375" style="157" customWidth="1"/>
    <col min="5634" max="5634" width="20.25" style="157" customWidth="1"/>
    <col min="5635" max="5635" width="12.75" style="157" customWidth="1"/>
    <col min="5636" max="5639" width="6.875" style="157" customWidth="1"/>
    <col min="5640" max="5640" width="12.75" style="157" customWidth="1"/>
    <col min="5641" max="5644" width="6.875" style="157" customWidth="1"/>
    <col min="5645" max="5645" width="12.75" style="157" customWidth="1"/>
    <col min="5646" max="5649" width="6.875" style="157" customWidth="1"/>
    <col min="5650" max="5888" width="15.875" style="157"/>
    <col min="5889" max="5889" width="13.375" style="157" customWidth="1"/>
    <col min="5890" max="5890" width="20.25" style="157" customWidth="1"/>
    <col min="5891" max="5891" width="12.75" style="157" customWidth="1"/>
    <col min="5892" max="5895" width="6.875" style="157" customWidth="1"/>
    <col min="5896" max="5896" width="12.75" style="157" customWidth="1"/>
    <col min="5897" max="5900" width="6.875" style="157" customWidth="1"/>
    <col min="5901" max="5901" width="12.75" style="157" customWidth="1"/>
    <col min="5902" max="5905" width="6.875" style="157" customWidth="1"/>
    <col min="5906" max="6144" width="15.875" style="157"/>
    <col min="6145" max="6145" width="13.375" style="157" customWidth="1"/>
    <col min="6146" max="6146" width="20.25" style="157" customWidth="1"/>
    <col min="6147" max="6147" width="12.75" style="157" customWidth="1"/>
    <col min="6148" max="6151" width="6.875" style="157" customWidth="1"/>
    <col min="6152" max="6152" width="12.75" style="157" customWidth="1"/>
    <col min="6153" max="6156" width="6.875" style="157" customWidth="1"/>
    <col min="6157" max="6157" width="12.75" style="157" customWidth="1"/>
    <col min="6158" max="6161" width="6.875" style="157" customWidth="1"/>
    <col min="6162" max="6400" width="15.875" style="157"/>
    <col min="6401" max="6401" width="13.375" style="157" customWidth="1"/>
    <col min="6402" max="6402" width="20.25" style="157" customWidth="1"/>
    <col min="6403" max="6403" width="12.75" style="157" customWidth="1"/>
    <col min="6404" max="6407" width="6.875" style="157" customWidth="1"/>
    <col min="6408" max="6408" width="12.75" style="157" customWidth="1"/>
    <col min="6409" max="6412" width="6.875" style="157" customWidth="1"/>
    <col min="6413" max="6413" width="12.75" style="157" customWidth="1"/>
    <col min="6414" max="6417" width="6.875" style="157" customWidth="1"/>
    <col min="6418" max="6656" width="15.875" style="157"/>
    <col min="6657" max="6657" width="13.375" style="157" customWidth="1"/>
    <col min="6658" max="6658" width="20.25" style="157" customWidth="1"/>
    <col min="6659" max="6659" width="12.75" style="157" customWidth="1"/>
    <col min="6660" max="6663" width="6.875" style="157" customWidth="1"/>
    <col min="6664" max="6664" width="12.75" style="157" customWidth="1"/>
    <col min="6665" max="6668" width="6.875" style="157" customWidth="1"/>
    <col min="6669" max="6669" width="12.75" style="157" customWidth="1"/>
    <col min="6670" max="6673" width="6.875" style="157" customWidth="1"/>
    <col min="6674" max="6912" width="15.875" style="157"/>
    <col min="6913" max="6913" width="13.375" style="157" customWidth="1"/>
    <col min="6914" max="6914" width="20.25" style="157" customWidth="1"/>
    <col min="6915" max="6915" width="12.75" style="157" customWidth="1"/>
    <col min="6916" max="6919" width="6.875" style="157" customWidth="1"/>
    <col min="6920" max="6920" width="12.75" style="157" customWidth="1"/>
    <col min="6921" max="6924" width="6.875" style="157" customWidth="1"/>
    <col min="6925" max="6925" width="12.75" style="157" customWidth="1"/>
    <col min="6926" max="6929" width="6.875" style="157" customWidth="1"/>
    <col min="6930" max="7168" width="15.875" style="157"/>
    <col min="7169" max="7169" width="13.375" style="157" customWidth="1"/>
    <col min="7170" max="7170" width="20.25" style="157" customWidth="1"/>
    <col min="7171" max="7171" width="12.75" style="157" customWidth="1"/>
    <col min="7172" max="7175" width="6.875" style="157" customWidth="1"/>
    <col min="7176" max="7176" width="12.75" style="157" customWidth="1"/>
    <col min="7177" max="7180" width="6.875" style="157" customWidth="1"/>
    <col min="7181" max="7181" width="12.75" style="157" customWidth="1"/>
    <col min="7182" max="7185" width="6.875" style="157" customWidth="1"/>
    <col min="7186" max="7424" width="15.875" style="157"/>
    <col min="7425" max="7425" width="13.375" style="157" customWidth="1"/>
    <col min="7426" max="7426" width="20.25" style="157" customWidth="1"/>
    <col min="7427" max="7427" width="12.75" style="157" customWidth="1"/>
    <col min="7428" max="7431" width="6.875" style="157" customWidth="1"/>
    <col min="7432" max="7432" width="12.75" style="157" customWidth="1"/>
    <col min="7433" max="7436" width="6.875" style="157" customWidth="1"/>
    <col min="7437" max="7437" width="12.75" style="157" customWidth="1"/>
    <col min="7438" max="7441" width="6.875" style="157" customWidth="1"/>
    <col min="7442" max="7680" width="15.875" style="157"/>
    <col min="7681" max="7681" width="13.375" style="157" customWidth="1"/>
    <col min="7682" max="7682" width="20.25" style="157" customWidth="1"/>
    <col min="7683" max="7683" width="12.75" style="157" customWidth="1"/>
    <col min="7684" max="7687" width="6.875" style="157" customWidth="1"/>
    <col min="7688" max="7688" width="12.75" style="157" customWidth="1"/>
    <col min="7689" max="7692" width="6.875" style="157" customWidth="1"/>
    <col min="7693" max="7693" width="12.75" style="157" customWidth="1"/>
    <col min="7694" max="7697" width="6.875" style="157" customWidth="1"/>
    <col min="7698" max="7936" width="15.875" style="157"/>
    <col min="7937" max="7937" width="13.375" style="157" customWidth="1"/>
    <col min="7938" max="7938" width="20.25" style="157" customWidth="1"/>
    <col min="7939" max="7939" width="12.75" style="157" customWidth="1"/>
    <col min="7940" max="7943" width="6.875" style="157" customWidth="1"/>
    <col min="7944" max="7944" width="12.75" style="157" customWidth="1"/>
    <col min="7945" max="7948" width="6.875" style="157" customWidth="1"/>
    <col min="7949" max="7949" width="12.75" style="157" customWidth="1"/>
    <col min="7950" max="7953" width="6.875" style="157" customWidth="1"/>
    <col min="7954" max="8192" width="15.875" style="157"/>
    <col min="8193" max="8193" width="13.375" style="157" customWidth="1"/>
    <col min="8194" max="8194" width="20.25" style="157" customWidth="1"/>
    <col min="8195" max="8195" width="12.75" style="157" customWidth="1"/>
    <col min="8196" max="8199" width="6.875" style="157" customWidth="1"/>
    <col min="8200" max="8200" width="12.75" style="157" customWidth="1"/>
    <col min="8201" max="8204" width="6.875" style="157" customWidth="1"/>
    <col min="8205" max="8205" width="12.75" style="157" customWidth="1"/>
    <col min="8206" max="8209" width="6.875" style="157" customWidth="1"/>
    <col min="8210" max="8448" width="15.875" style="157"/>
    <col min="8449" max="8449" width="13.375" style="157" customWidth="1"/>
    <col min="8450" max="8450" width="20.25" style="157" customWidth="1"/>
    <col min="8451" max="8451" width="12.75" style="157" customWidth="1"/>
    <col min="8452" max="8455" width="6.875" style="157" customWidth="1"/>
    <col min="8456" max="8456" width="12.75" style="157" customWidth="1"/>
    <col min="8457" max="8460" width="6.875" style="157" customWidth="1"/>
    <col min="8461" max="8461" width="12.75" style="157" customWidth="1"/>
    <col min="8462" max="8465" width="6.875" style="157" customWidth="1"/>
    <col min="8466" max="8704" width="15.875" style="157"/>
    <col min="8705" max="8705" width="13.375" style="157" customWidth="1"/>
    <col min="8706" max="8706" width="20.25" style="157" customWidth="1"/>
    <col min="8707" max="8707" width="12.75" style="157" customWidth="1"/>
    <col min="8708" max="8711" width="6.875" style="157" customWidth="1"/>
    <col min="8712" max="8712" width="12.75" style="157" customWidth="1"/>
    <col min="8713" max="8716" width="6.875" style="157" customWidth="1"/>
    <col min="8717" max="8717" width="12.75" style="157" customWidth="1"/>
    <col min="8718" max="8721" width="6.875" style="157" customWidth="1"/>
    <col min="8722" max="8960" width="15.875" style="157"/>
    <col min="8961" max="8961" width="13.375" style="157" customWidth="1"/>
    <col min="8962" max="8962" width="20.25" style="157" customWidth="1"/>
    <col min="8963" max="8963" width="12.75" style="157" customWidth="1"/>
    <col min="8964" max="8967" width="6.875" style="157" customWidth="1"/>
    <col min="8968" max="8968" width="12.75" style="157" customWidth="1"/>
    <col min="8969" max="8972" width="6.875" style="157" customWidth="1"/>
    <col min="8973" max="8973" width="12.75" style="157" customWidth="1"/>
    <col min="8974" max="8977" width="6.875" style="157" customWidth="1"/>
    <col min="8978" max="9216" width="15.875" style="157"/>
    <col min="9217" max="9217" width="13.375" style="157" customWidth="1"/>
    <col min="9218" max="9218" width="20.25" style="157" customWidth="1"/>
    <col min="9219" max="9219" width="12.75" style="157" customWidth="1"/>
    <col min="9220" max="9223" width="6.875" style="157" customWidth="1"/>
    <col min="9224" max="9224" width="12.75" style="157" customWidth="1"/>
    <col min="9225" max="9228" width="6.875" style="157" customWidth="1"/>
    <col min="9229" max="9229" width="12.75" style="157" customWidth="1"/>
    <col min="9230" max="9233" width="6.875" style="157" customWidth="1"/>
    <col min="9234" max="9472" width="15.875" style="157"/>
    <col min="9473" max="9473" width="13.375" style="157" customWidth="1"/>
    <col min="9474" max="9474" width="20.25" style="157" customWidth="1"/>
    <col min="9475" max="9475" width="12.75" style="157" customWidth="1"/>
    <col min="9476" max="9479" width="6.875" style="157" customWidth="1"/>
    <col min="9480" max="9480" width="12.75" style="157" customWidth="1"/>
    <col min="9481" max="9484" width="6.875" style="157" customWidth="1"/>
    <col min="9485" max="9485" width="12.75" style="157" customWidth="1"/>
    <col min="9486" max="9489" width="6.875" style="157" customWidth="1"/>
    <col min="9490" max="9728" width="15.875" style="157"/>
    <col min="9729" max="9729" width="13.375" style="157" customWidth="1"/>
    <col min="9730" max="9730" width="20.25" style="157" customWidth="1"/>
    <col min="9731" max="9731" width="12.75" style="157" customWidth="1"/>
    <col min="9732" max="9735" width="6.875" style="157" customWidth="1"/>
    <col min="9736" max="9736" width="12.75" style="157" customWidth="1"/>
    <col min="9737" max="9740" width="6.875" style="157" customWidth="1"/>
    <col min="9741" max="9741" width="12.75" style="157" customWidth="1"/>
    <col min="9742" max="9745" width="6.875" style="157" customWidth="1"/>
    <col min="9746" max="9984" width="15.875" style="157"/>
    <col min="9985" max="9985" width="13.375" style="157" customWidth="1"/>
    <col min="9986" max="9986" width="20.25" style="157" customWidth="1"/>
    <col min="9987" max="9987" width="12.75" style="157" customWidth="1"/>
    <col min="9988" max="9991" width="6.875" style="157" customWidth="1"/>
    <col min="9992" max="9992" width="12.75" style="157" customWidth="1"/>
    <col min="9993" max="9996" width="6.875" style="157" customWidth="1"/>
    <col min="9997" max="9997" width="12.75" style="157" customWidth="1"/>
    <col min="9998" max="10001" width="6.875" style="157" customWidth="1"/>
    <col min="10002" max="10240" width="15.875" style="157"/>
    <col min="10241" max="10241" width="13.375" style="157" customWidth="1"/>
    <col min="10242" max="10242" width="20.25" style="157" customWidth="1"/>
    <col min="10243" max="10243" width="12.75" style="157" customWidth="1"/>
    <col min="10244" max="10247" width="6.875" style="157" customWidth="1"/>
    <col min="10248" max="10248" width="12.75" style="157" customWidth="1"/>
    <col min="10249" max="10252" width="6.875" style="157" customWidth="1"/>
    <col min="10253" max="10253" width="12.75" style="157" customWidth="1"/>
    <col min="10254" max="10257" width="6.875" style="157" customWidth="1"/>
    <col min="10258" max="10496" width="15.875" style="157"/>
    <col min="10497" max="10497" width="13.375" style="157" customWidth="1"/>
    <col min="10498" max="10498" width="20.25" style="157" customWidth="1"/>
    <col min="10499" max="10499" width="12.75" style="157" customWidth="1"/>
    <col min="10500" max="10503" width="6.875" style="157" customWidth="1"/>
    <col min="10504" max="10504" width="12.75" style="157" customWidth="1"/>
    <col min="10505" max="10508" width="6.875" style="157" customWidth="1"/>
    <col min="10509" max="10509" width="12.75" style="157" customWidth="1"/>
    <col min="10510" max="10513" width="6.875" style="157" customWidth="1"/>
    <col min="10514" max="10752" width="15.875" style="157"/>
    <col min="10753" max="10753" width="13.375" style="157" customWidth="1"/>
    <col min="10754" max="10754" width="20.25" style="157" customWidth="1"/>
    <col min="10755" max="10755" width="12.75" style="157" customWidth="1"/>
    <col min="10756" max="10759" width="6.875" style="157" customWidth="1"/>
    <col min="10760" max="10760" width="12.75" style="157" customWidth="1"/>
    <col min="10761" max="10764" width="6.875" style="157" customWidth="1"/>
    <col min="10765" max="10765" width="12.75" style="157" customWidth="1"/>
    <col min="10766" max="10769" width="6.875" style="157" customWidth="1"/>
    <col min="10770" max="11008" width="15.875" style="157"/>
    <col min="11009" max="11009" width="13.375" style="157" customWidth="1"/>
    <col min="11010" max="11010" width="20.25" style="157" customWidth="1"/>
    <col min="11011" max="11011" width="12.75" style="157" customWidth="1"/>
    <col min="11012" max="11015" width="6.875" style="157" customWidth="1"/>
    <col min="11016" max="11016" width="12.75" style="157" customWidth="1"/>
    <col min="11017" max="11020" width="6.875" style="157" customWidth="1"/>
    <col min="11021" max="11021" width="12.75" style="157" customWidth="1"/>
    <col min="11022" max="11025" width="6.875" style="157" customWidth="1"/>
    <col min="11026" max="11264" width="15.875" style="157"/>
    <col min="11265" max="11265" width="13.375" style="157" customWidth="1"/>
    <col min="11266" max="11266" width="20.25" style="157" customWidth="1"/>
    <col min="11267" max="11267" width="12.75" style="157" customWidth="1"/>
    <col min="11268" max="11271" width="6.875" style="157" customWidth="1"/>
    <col min="11272" max="11272" width="12.75" style="157" customWidth="1"/>
    <col min="11273" max="11276" width="6.875" style="157" customWidth="1"/>
    <col min="11277" max="11277" width="12.75" style="157" customWidth="1"/>
    <col min="11278" max="11281" width="6.875" style="157" customWidth="1"/>
    <col min="11282" max="11520" width="15.875" style="157"/>
    <col min="11521" max="11521" width="13.375" style="157" customWidth="1"/>
    <col min="11522" max="11522" width="20.25" style="157" customWidth="1"/>
    <col min="11523" max="11523" width="12.75" style="157" customWidth="1"/>
    <col min="11524" max="11527" width="6.875" style="157" customWidth="1"/>
    <col min="11528" max="11528" width="12.75" style="157" customWidth="1"/>
    <col min="11529" max="11532" width="6.875" style="157" customWidth="1"/>
    <col min="11533" max="11533" width="12.75" style="157" customWidth="1"/>
    <col min="11534" max="11537" width="6.875" style="157" customWidth="1"/>
    <col min="11538" max="11776" width="15.875" style="157"/>
    <col min="11777" max="11777" width="13.375" style="157" customWidth="1"/>
    <col min="11778" max="11778" width="20.25" style="157" customWidth="1"/>
    <col min="11779" max="11779" width="12.75" style="157" customWidth="1"/>
    <col min="11780" max="11783" width="6.875" style="157" customWidth="1"/>
    <col min="11784" max="11784" width="12.75" style="157" customWidth="1"/>
    <col min="11785" max="11788" width="6.875" style="157" customWidth="1"/>
    <col min="11789" max="11789" width="12.75" style="157" customWidth="1"/>
    <col min="11790" max="11793" width="6.875" style="157" customWidth="1"/>
    <col min="11794" max="12032" width="15.875" style="157"/>
    <col min="12033" max="12033" width="13.375" style="157" customWidth="1"/>
    <col min="12034" max="12034" width="20.25" style="157" customWidth="1"/>
    <col min="12035" max="12035" width="12.75" style="157" customWidth="1"/>
    <col min="12036" max="12039" width="6.875" style="157" customWidth="1"/>
    <col min="12040" max="12040" width="12.75" style="157" customWidth="1"/>
    <col min="12041" max="12044" width="6.875" style="157" customWidth="1"/>
    <col min="12045" max="12045" width="12.75" style="157" customWidth="1"/>
    <col min="12046" max="12049" width="6.875" style="157" customWidth="1"/>
    <col min="12050" max="12288" width="15.875" style="157"/>
    <col min="12289" max="12289" width="13.375" style="157" customWidth="1"/>
    <col min="12290" max="12290" width="20.25" style="157" customWidth="1"/>
    <col min="12291" max="12291" width="12.75" style="157" customWidth="1"/>
    <col min="12292" max="12295" width="6.875" style="157" customWidth="1"/>
    <col min="12296" max="12296" width="12.75" style="157" customWidth="1"/>
    <col min="12297" max="12300" width="6.875" style="157" customWidth="1"/>
    <col min="12301" max="12301" width="12.75" style="157" customWidth="1"/>
    <col min="12302" max="12305" width="6.875" style="157" customWidth="1"/>
    <col min="12306" max="12544" width="15.875" style="157"/>
    <col min="12545" max="12545" width="13.375" style="157" customWidth="1"/>
    <col min="12546" max="12546" width="20.25" style="157" customWidth="1"/>
    <col min="12547" max="12547" width="12.75" style="157" customWidth="1"/>
    <col min="12548" max="12551" width="6.875" style="157" customWidth="1"/>
    <col min="12552" max="12552" width="12.75" style="157" customWidth="1"/>
    <col min="12553" max="12556" width="6.875" style="157" customWidth="1"/>
    <col min="12557" max="12557" width="12.75" style="157" customWidth="1"/>
    <col min="12558" max="12561" width="6.875" style="157" customWidth="1"/>
    <col min="12562" max="12800" width="15.875" style="157"/>
    <col min="12801" max="12801" width="13.375" style="157" customWidth="1"/>
    <col min="12802" max="12802" width="20.25" style="157" customWidth="1"/>
    <col min="12803" max="12803" width="12.75" style="157" customWidth="1"/>
    <col min="12804" max="12807" width="6.875" style="157" customWidth="1"/>
    <col min="12808" max="12808" width="12.75" style="157" customWidth="1"/>
    <col min="12809" max="12812" width="6.875" style="157" customWidth="1"/>
    <col min="12813" max="12813" width="12.75" style="157" customWidth="1"/>
    <col min="12814" max="12817" width="6.875" style="157" customWidth="1"/>
    <col min="12818" max="13056" width="15.875" style="157"/>
    <col min="13057" max="13057" width="13.375" style="157" customWidth="1"/>
    <col min="13058" max="13058" width="20.25" style="157" customWidth="1"/>
    <col min="13059" max="13059" width="12.75" style="157" customWidth="1"/>
    <col min="13060" max="13063" width="6.875" style="157" customWidth="1"/>
    <col min="13064" max="13064" width="12.75" style="157" customWidth="1"/>
    <col min="13065" max="13068" width="6.875" style="157" customWidth="1"/>
    <col min="13069" max="13069" width="12.75" style="157" customWidth="1"/>
    <col min="13070" max="13073" width="6.875" style="157" customWidth="1"/>
    <col min="13074" max="13312" width="15.875" style="157"/>
    <col min="13313" max="13313" width="13.375" style="157" customWidth="1"/>
    <col min="13314" max="13314" width="20.25" style="157" customWidth="1"/>
    <col min="13315" max="13315" width="12.75" style="157" customWidth="1"/>
    <col min="13316" max="13319" width="6.875" style="157" customWidth="1"/>
    <col min="13320" max="13320" width="12.75" style="157" customWidth="1"/>
    <col min="13321" max="13324" width="6.875" style="157" customWidth="1"/>
    <col min="13325" max="13325" width="12.75" style="157" customWidth="1"/>
    <col min="13326" max="13329" width="6.875" style="157" customWidth="1"/>
    <col min="13330" max="13568" width="15.875" style="157"/>
    <col min="13569" max="13569" width="13.375" style="157" customWidth="1"/>
    <col min="13570" max="13570" width="20.25" style="157" customWidth="1"/>
    <col min="13571" max="13571" width="12.75" style="157" customWidth="1"/>
    <col min="13572" max="13575" width="6.875" style="157" customWidth="1"/>
    <col min="13576" max="13576" width="12.75" style="157" customWidth="1"/>
    <col min="13577" max="13580" width="6.875" style="157" customWidth="1"/>
    <col min="13581" max="13581" width="12.75" style="157" customWidth="1"/>
    <col min="13582" max="13585" width="6.875" style="157" customWidth="1"/>
    <col min="13586" max="13824" width="15.875" style="157"/>
    <col min="13825" max="13825" width="13.375" style="157" customWidth="1"/>
    <col min="13826" max="13826" width="20.25" style="157" customWidth="1"/>
    <col min="13827" max="13827" width="12.75" style="157" customWidth="1"/>
    <col min="13828" max="13831" width="6.875" style="157" customWidth="1"/>
    <col min="13832" max="13832" width="12.75" style="157" customWidth="1"/>
    <col min="13833" max="13836" width="6.875" style="157" customWidth="1"/>
    <col min="13837" max="13837" width="12.75" style="157" customWidth="1"/>
    <col min="13838" max="13841" width="6.875" style="157" customWidth="1"/>
    <col min="13842" max="14080" width="15.875" style="157"/>
    <col min="14081" max="14081" width="13.375" style="157" customWidth="1"/>
    <col min="14082" max="14082" width="20.25" style="157" customWidth="1"/>
    <col min="14083" max="14083" width="12.75" style="157" customWidth="1"/>
    <col min="14084" max="14087" width="6.875" style="157" customWidth="1"/>
    <col min="14088" max="14088" width="12.75" style="157" customWidth="1"/>
    <col min="14089" max="14092" width="6.875" style="157" customWidth="1"/>
    <col min="14093" max="14093" width="12.75" style="157" customWidth="1"/>
    <col min="14094" max="14097" width="6.875" style="157" customWidth="1"/>
    <col min="14098" max="14336" width="15.875" style="157"/>
    <col min="14337" max="14337" width="13.375" style="157" customWidth="1"/>
    <col min="14338" max="14338" width="20.25" style="157" customWidth="1"/>
    <col min="14339" max="14339" width="12.75" style="157" customWidth="1"/>
    <col min="14340" max="14343" width="6.875" style="157" customWidth="1"/>
    <col min="14344" max="14344" width="12.75" style="157" customWidth="1"/>
    <col min="14345" max="14348" width="6.875" style="157" customWidth="1"/>
    <col min="14349" max="14349" width="12.75" style="157" customWidth="1"/>
    <col min="14350" max="14353" width="6.875" style="157" customWidth="1"/>
    <col min="14354" max="14592" width="15.875" style="157"/>
    <col min="14593" max="14593" width="13.375" style="157" customWidth="1"/>
    <col min="14594" max="14594" width="20.25" style="157" customWidth="1"/>
    <col min="14595" max="14595" width="12.75" style="157" customWidth="1"/>
    <col min="14596" max="14599" width="6.875" style="157" customWidth="1"/>
    <col min="14600" max="14600" width="12.75" style="157" customWidth="1"/>
    <col min="14601" max="14604" width="6.875" style="157" customWidth="1"/>
    <col min="14605" max="14605" width="12.75" style="157" customWidth="1"/>
    <col min="14606" max="14609" width="6.875" style="157" customWidth="1"/>
    <col min="14610" max="14848" width="15.875" style="157"/>
    <col min="14849" max="14849" width="13.375" style="157" customWidth="1"/>
    <col min="14850" max="14850" width="20.25" style="157" customWidth="1"/>
    <col min="14851" max="14851" width="12.75" style="157" customWidth="1"/>
    <col min="14852" max="14855" width="6.875" style="157" customWidth="1"/>
    <col min="14856" max="14856" width="12.75" style="157" customWidth="1"/>
    <col min="14857" max="14860" width="6.875" style="157" customWidth="1"/>
    <col min="14861" max="14861" width="12.75" style="157" customWidth="1"/>
    <col min="14862" max="14865" width="6.875" style="157" customWidth="1"/>
    <col min="14866" max="15104" width="15.875" style="157"/>
    <col min="15105" max="15105" width="13.375" style="157" customWidth="1"/>
    <col min="15106" max="15106" width="20.25" style="157" customWidth="1"/>
    <col min="15107" max="15107" width="12.75" style="157" customWidth="1"/>
    <col min="15108" max="15111" width="6.875" style="157" customWidth="1"/>
    <col min="15112" max="15112" width="12.75" style="157" customWidth="1"/>
    <col min="15113" max="15116" width="6.875" style="157" customWidth="1"/>
    <col min="15117" max="15117" width="12.75" style="157" customWidth="1"/>
    <col min="15118" max="15121" width="6.875" style="157" customWidth="1"/>
    <col min="15122" max="15360" width="15.875" style="157"/>
    <col min="15361" max="15361" width="13.375" style="157" customWidth="1"/>
    <col min="15362" max="15362" width="20.25" style="157" customWidth="1"/>
    <col min="15363" max="15363" width="12.75" style="157" customWidth="1"/>
    <col min="15364" max="15367" width="6.875" style="157" customWidth="1"/>
    <col min="15368" max="15368" width="12.75" style="157" customWidth="1"/>
    <col min="15369" max="15372" width="6.875" style="157" customWidth="1"/>
    <col min="15373" max="15373" width="12.75" style="157" customWidth="1"/>
    <col min="15374" max="15377" width="6.875" style="157" customWidth="1"/>
    <col min="15378" max="15616" width="15.875" style="157"/>
    <col min="15617" max="15617" width="13.375" style="157" customWidth="1"/>
    <col min="15618" max="15618" width="20.25" style="157" customWidth="1"/>
    <col min="15619" max="15619" width="12.75" style="157" customWidth="1"/>
    <col min="15620" max="15623" width="6.875" style="157" customWidth="1"/>
    <col min="15624" max="15624" width="12.75" style="157" customWidth="1"/>
    <col min="15625" max="15628" width="6.875" style="157" customWidth="1"/>
    <col min="15629" max="15629" width="12.75" style="157" customWidth="1"/>
    <col min="15630" max="15633" width="6.875" style="157" customWidth="1"/>
    <col min="15634" max="15872" width="15.875" style="157"/>
    <col min="15873" max="15873" width="13.375" style="157" customWidth="1"/>
    <col min="15874" max="15874" width="20.25" style="157" customWidth="1"/>
    <col min="15875" max="15875" width="12.75" style="157" customWidth="1"/>
    <col min="15876" max="15879" width="6.875" style="157" customWidth="1"/>
    <col min="15880" max="15880" width="12.75" style="157" customWidth="1"/>
    <col min="15881" max="15884" width="6.875" style="157" customWidth="1"/>
    <col min="15885" max="15885" width="12.75" style="157" customWidth="1"/>
    <col min="15886" max="15889" width="6.875" style="157" customWidth="1"/>
    <col min="15890" max="16128" width="15.875" style="157"/>
    <col min="16129" max="16129" width="13.375" style="157" customWidth="1"/>
    <col min="16130" max="16130" width="20.25" style="157" customWidth="1"/>
    <col min="16131" max="16131" width="12.75" style="157" customWidth="1"/>
    <col min="16132" max="16135" width="6.875" style="157" customWidth="1"/>
    <col min="16136" max="16136" width="12.75" style="157" customWidth="1"/>
    <col min="16137" max="16140" width="6.875" style="157" customWidth="1"/>
    <col min="16141" max="16141" width="12.75" style="157" customWidth="1"/>
    <col min="16142" max="16145" width="6.875" style="157" customWidth="1"/>
    <col min="16146" max="16384" width="15.875" style="157"/>
  </cols>
  <sheetData>
    <row r="6" spans="2:17" x14ac:dyDescent="0.2">
      <c r="D6" s="3" t="s">
        <v>622</v>
      </c>
      <c r="E6" s="3"/>
      <c r="F6" s="3"/>
      <c r="G6" s="3"/>
    </row>
    <row r="7" spans="2:17" ht="18" thickBot="1" x14ac:dyDescent="0.25">
      <c r="B7" s="158"/>
      <c r="C7" s="159"/>
      <c r="D7" s="158"/>
      <c r="E7" s="158"/>
      <c r="F7" s="158"/>
      <c r="G7" s="158"/>
      <c r="H7" s="158"/>
      <c r="I7" s="158"/>
      <c r="J7" s="158"/>
      <c r="K7" s="158"/>
      <c r="L7" s="158"/>
    </row>
    <row r="8" spans="2:17" x14ac:dyDescent="0.2">
      <c r="C8" s="178"/>
      <c r="D8" s="179"/>
      <c r="E8" s="179"/>
      <c r="F8" s="179"/>
      <c r="G8" s="180"/>
      <c r="H8" s="178"/>
      <c r="I8" s="179"/>
      <c r="J8" s="181"/>
      <c r="K8" s="181"/>
      <c r="L8" s="182"/>
      <c r="M8" s="178"/>
      <c r="N8" s="179"/>
      <c r="O8" s="181"/>
      <c r="P8" s="181"/>
      <c r="Q8" s="181"/>
    </row>
    <row r="9" spans="2:17" x14ac:dyDescent="0.2">
      <c r="C9" s="247" t="s">
        <v>623</v>
      </c>
      <c r="D9" s="248"/>
      <c r="E9" s="248"/>
      <c r="F9" s="248"/>
      <c r="G9" s="249"/>
      <c r="H9" s="247" t="s">
        <v>624</v>
      </c>
      <c r="I9" s="248"/>
      <c r="J9" s="248"/>
      <c r="K9" s="248"/>
      <c r="L9" s="249"/>
      <c r="M9" s="236" t="s">
        <v>625</v>
      </c>
      <c r="N9" s="237"/>
      <c r="O9" s="237"/>
      <c r="P9" s="237"/>
      <c r="Q9" s="237"/>
    </row>
    <row r="10" spans="2:17" x14ac:dyDescent="0.2">
      <c r="C10" s="183" t="s">
        <v>626</v>
      </c>
      <c r="D10" s="238" t="s">
        <v>627</v>
      </c>
      <c r="E10" s="239"/>
      <c r="F10" s="238" t="s">
        <v>628</v>
      </c>
      <c r="G10" s="239"/>
      <c r="H10" s="183" t="s">
        <v>626</v>
      </c>
      <c r="I10" s="238" t="s">
        <v>627</v>
      </c>
      <c r="J10" s="239"/>
      <c r="K10" s="238" t="s">
        <v>628</v>
      </c>
      <c r="L10" s="239"/>
      <c r="M10" s="183" t="s">
        <v>626</v>
      </c>
      <c r="N10" s="238" t="s">
        <v>627</v>
      </c>
      <c r="O10" s="239"/>
      <c r="P10" s="238" t="s">
        <v>628</v>
      </c>
      <c r="Q10" s="240"/>
    </row>
    <row r="11" spans="2:17" x14ac:dyDescent="0.2">
      <c r="B11" s="161"/>
      <c r="C11" s="184" t="s">
        <v>629</v>
      </c>
      <c r="D11" s="241" t="s">
        <v>629</v>
      </c>
      <c r="E11" s="242"/>
      <c r="F11" s="243" t="s">
        <v>630</v>
      </c>
      <c r="G11" s="246"/>
      <c r="H11" s="184" t="s">
        <v>629</v>
      </c>
      <c r="I11" s="241" t="s">
        <v>629</v>
      </c>
      <c r="J11" s="242"/>
      <c r="K11" s="243" t="s">
        <v>630</v>
      </c>
      <c r="L11" s="246"/>
      <c r="M11" s="184" t="s">
        <v>629</v>
      </c>
      <c r="N11" s="241" t="s">
        <v>629</v>
      </c>
      <c r="O11" s="242"/>
      <c r="P11" s="243" t="s">
        <v>630</v>
      </c>
      <c r="Q11" s="244"/>
    </row>
    <row r="12" spans="2:17" x14ac:dyDescent="0.2">
      <c r="C12" s="166"/>
      <c r="D12" s="185" t="s">
        <v>631</v>
      </c>
      <c r="E12" s="166"/>
      <c r="F12" s="186"/>
      <c r="G12" s="167"/>
      <c r="H12" s="167"/>
      <c r="I12" s="185" t="s">
        <v>632</v>
      </c>
      <c r="J12" s="166"/>
      <c r="K12" s="186"/>
      <c r="L12" s="167"/>
      <c r="M12" s="167"/>
      <c r="N12" s="185" t="s">
        <v>632</v>
      </c>
      <c r="O12" s="122"/>
      <c r="P12" s="122"/>
      <c r="Q12" s="167"/>
    </row>
    <row r="13" spans="2:17" x14ac:dyDescent="0.2">
      <c r="C13" s="166" t="s">
        <v>633</v>
      </c>
      <c r="D13" s="167"/>
      <c r="E13" s="122" t="s">
        <v>633</v>
      </c>
      <c r="F13" s="122"/>
      <c r="G13" s="167" t="s">
        <v>633</v>
      </c>
      <c r="H13" s="167" t="s">
        <v>593</v>
      </c>
      <c r="I13" s="167"/>
      <c r="J13" s="122" t="s">
        <v>593</v>
      </c>
      <c r="K13" s="122"/>
      <c r="L13" s="167" t="s">
        <v>593</v>
      </c>
      <c r="M13" s="167" t="s">
        <v>593</v>
      </c>
      <c r="N13" s="167"/>
      <c r="O13" s="122" t="s">
        <v>593</v>
      </c>
      <c r="P13" s="122"/>
      <c r="Q13" s="167" t="s">
        <v>593</v>
      </c>
    </row>
    <row r="14" spans="2:17" x14ac:dyDescent="0.2">
      <c r="C14" s="166"/>
      <c r="D14" s="167"/>
      <c r="E14" s="122"/>
      <c r="F14" s="122"/>
      <c r="G14" s="167"/>
      <c r="H14" s="167"/>
      <c r="I14" s="167"/>
      <c r="J14" s="122"/>
      <c r="K14" s="122"/>
      <c r="L14" s="167"/>
      <c r="M14" s="167"/>
      <c r="N14" s="167"/>
      <c r="O14" s="122"/>
      <c r="P14" s="122"/>
      <c r="Q14" s="167"/>
    </row>
    <row r="15" spans="2:17" x14ac:dyDescent="0.2">
      <c r="B15" s="170" t="s">
        <v>595</v>
      </c>
      <c r="C15" s="166">
        <v>785</v>
      </c>
      <c r="D15" s="167"/>
      <c r="E15" s="245">
        <v>157</v>
      </c>
      <c r="F15" s="245"/>
      <c r="G15" s="167"/>
      <c r="H15" s="167">
        <v>301</v>
      </c>
      <c r="I15" s="167"/>
      <c r="J15" s="235">
        <v>46</v>
      </c>
      <c r="K15" s="235"/>
      <c r="L15" s="167"/>
      <c r="M15" s="167">
        <v>142</v>
      </c>
      <c r="N15" s="167"/>
      <c r="O15" s="235">
        <v>32</v>
      </c>
      <c r="P15" s="235"/>
      <c r="Q15" s="167"/>
    </row>
    <row r="16" spans="2:17" x14ac:dyDescent="0.2">
      <c r="B16" s="170" t="s">
        <v>610</v>
      </c>
      <c r="C16" s="169">
        <v>717</v>
      </c>
      <c r="D16" s="187"/>
      <c r="E16" s="245">
        <v>133</v>
      </c>
      <c r="F16" s="245"/>
      <c r="G16" s="187"/>
      <c r="H16" s="171">
        <v>413</v>
      </c>
      <c r="I16" s="187"/>
      <c r="J16" s="235">
        <v>62</v>
      </c>
      <c r="K16" s="235"/>
      <c r="L16" s="187"/>
      <c r="M16" s="188">
        <v>159</v>
      </c>
      <c r="N16" s="189"/>
      <c r="O16" s="235">
        <v>45</v>
      </c>
      <c r="P16" s="235"/>
      <c r="Q16" s="189"/>
    </row>
    <row r="17" spans="1:17" x14ac:dyDescent="0.2">
      <c r="B17" s="170" t="s">
        <v>611</v>
      </c>
      <c r="C17" s="169">
        <v>546</v>
      </c>
      <c r="D17" s="187"/>
      <c r="E17" s="245">
        <v>146</v>
      </c>
      <c r="F17" s="245"/>
      <c r="G17" s="187"/>
      <c r="H17" s="171">
        <v>432</v>
      </c>
      <c r="I17" s="187"/>
      <c r="J17" s="235">
        <v>100</v>
      </c>
      <c r="K17" s="235"/>
      <c r="L17" s="187"/>
      <c r="M17" s="188">
        <v>180</v>
      </c>
      <c r="N17" s="189"/>
      <c r="O17" s="235">
        <v>59</v>
      </c>
      <c r="P17" s="235"/>
      <c r="Q17" s="189"/>
    </row>
    <row r="18" spans="1:17" x14ac:dyDescent="0.2">
      <c r="B18" s="170" t="s">
        <v>612</v>
      </c>
      <c r="C18" s="169">
        <v>657</v>
      </c>
      <c r="D18" s="187"/>
      <c r="E18" s="245">
        <v>162</v>
      </c>
      <c r="F18" s="245"/>
      <c r="G18" s="187"/>
      <c r="H18" s="171">
        <v>427</v>
      </c>
      <c r="I18" s="187"/>
      <c r="J18" s="235">
        <v>100</v>
      </c>
      <c r="K18" s="235"/>
      <c r="L18" s="187"/>
      <c r="M18" s="188">
        <v>164</v>
      </c>
      <c r="N18" s="189"/>
      <c r="O18" s="235">
        <v>60</v>
      </c>
      <c r="P18" s="235"/>
      <c r="Q18" s="189"/>
    </row>
    <row r="19" spans="1:17" x14ac:dyDescent="0.2">
      <c r="B19" s="1"/>
      <c r="C19" s="169"/>
      <c r="D19" s="187"/>
      <c r="E19" s="187"/>
      <c r="F19" s="187"/>
      <c r="G19" s="187"/>
      <c r="H19" s="171"/>
      <c r="I19" s="187"/>
      <c r="J19" s="235"/>
      <c r="K19" s="235"/>
      <c r="L19" s="187"/>
      <c r="M19" s="188"/>
      <c r="N19" s="189"/>
      <c r="O19" s="235"/>
      <c r="P19" s="235"/>
      <c r="Q19" s="189"/>
    </row>
    <row r="20" spans="1:17" x14ac:dyDescent="0.2">
      <c r="A20" s="190"/>
      <c r="B20" s="170" t="s">
        <v>613</v>
      </c>
      <c r="C20" s="169">
        <v>772</v>
      </c>
      <c r="D20" s="187"/>
      <c r="E20" s="245">
        <v>181</v>
      </c>
      <c r="F20" s="245"/>
      <c r="G20" s="187"/>
      <c r="H20" s="171">
        <v>472</v>
      </c>
      <c r="I20" s="187"/>
      <c r="J20" s="235">
        <v>95</v>
      </c>
      <c r="K20" s="235"/>
      <c r="L20" s="187"/>
      <c r="M20" s="188">
        <v>124</v>
      </c>
      <c r="N20" s="189"/>
      <c r="O20" s="235">
        <v>47</v>
      </c>
      <c r="P20" s="235"/>
      <c r="Q20" s="189"/>
    </row>
    <row r="21" spans="1:17" x14ac:dyDescent="0.2">
      <c r="B21" s="170" t="s">
        <v>614</v>
      </c>
      <c r="C21" s="169">
        <v>847</v>
      </c>
      <c r="D21" s="187"/>
      <c r="E21" s="245">
        <v>214</v>
      </c>
      <c r="F21" s="245"/>
      <c r="G21" s="187"/>
      <c r="H21" s="171">
        <v>434</v>
      </c>
      <c r="I21" s="187"/>
      <c r="J21" s="235">
        <v>105</v>
      </c>
      <c r="K21" s="235"/>
      <c r="L21" s="187"/>
      <c r="M21" s="188">
        <v>158</v>
      </c>
      <c r="N21" s="189"/>
      <c r="O21" s="235">
        <v>64</v>
      </c>
      <c r="P21" s="235"/>
      <c r="Q21" s="189"/>
    </row>
    <row r="22" spans="1:17" x14ac:dyDescent="0.2">
      <c r="B22" s="170" t="s">
        <v>615</v>
      </c>
      <c r="C22" s="169">
        <v>846</v>
      </c>
      <c r="D22" s="187"/>
      <c r="E22" s="245">
        <v>226</v>
      </c>
      <c r="F22" s="245"/>
      <c r="G22" s="187"/>
      <c r="H22" s="171">
        <v>475</v>
      </c>
      <c r="I22" s="187"/>
      <c r="J22" s="235">
        <v>133</v>
      </c>
      <c r="K22" s="235"/>
      <c r="L22" s="187"/>
      <c r="M22" s="188">
        <v>165</v>
      </c>
      <c r="N22" s="189"/>
      <c r="O22" s="235">
        <v>72</v>
      </c>
      <c r="P22" s="235"/>
      <c r="Q22" s="189"/>
    </row>
    <row r="23" spans="1:17" x14ac:dyDescent="0.2">
      <c r="B23" s="170" t="s">
        <v>616</v>
      </c>
      <c r="C23" s="169">
        <v>916</v>
      </c>
      <c r="D23" s="187"/>
      <c r="E23" s="245">
        <v>258</v>
      </c>
      <c r="F23" s="245"/>
      <c r="G23" s="187"/>
      <c r="H23" s="171">
        <v>486</v>
      </c>
      <c r="I23" s="187"/>
      <c r="J23" s="235">
        <v>156</v>
      </c>
      <c r="K23" s="235"/>
      <c r="L23" s="187"/>
      <c r="M23" s="188">
        <v>162</v>
      </c>
      <c r="N23" s="189"/>
      <c r="O23" s="235">
        <v>77</v>
      </c>
      <c r="P23" s="235"/>
      <c r="Q23" s="189"/>
    </row>
    <row r="24" spans="1:17" x14ac:dyDescent="0.2">
      <c r="B24" s="1"/>
      <c r="C24" s="169"/>
      <c r="D24" s="187"/>
      <c r="E24" s="187"/>
      <c r="F24" s="187"/>
      <c r="G24" s="187"/>
      <c r="H24" s="171"/>
      <c r="I24" s="187"/>
      <c r="J24" s="235"/>
      <c r="K24" s="235"/>
      <c r="L24" s="187"/>
      <c r="M24" s="188"/>
      <c r="N24" s="189"/>
      <c r="O24" s="235"/>
      <c r="P24" s="235"/>
      <c r="Q24" s="189"/>
    </row>
    <row r="25" spans="1:17" x14ac:dyDescent="0.2">
      <c r="B25" s="170" t="s">
        <v>617</v>
      </c>
      <c r="C25" s="169">
        <v>1066</v>
      </c>
      <c r="D25" s="187"/>
      <c r="E25" s="245">
        <v>293</v>
      </c>
      <c r="F25" s="245"/>
      <c r="G25" s="187"/>
      <c r="H25" s="171">
        <v>592</v>
      </c>
      <c r="I25" s="187"/>
      <c r="J25" s="235">
        <v>188</v>
      </c>
      <c r="K25" s="235"/>
      <c r="L25" s="187"/>
      <c r="M25" s="188">
        <v>133</v>
      </c>
      <c r="N25" s="189"/>
      <c r="O25" s="235">
        <v>68</v>
      </c>
      <c r="P25" s="235"/>
      <c r="Q25" s="189"/>
    </row>
    <row r="26" spans="1:17" x14ac:dyDescent="0.2">
      <c r="B26" s="170" t="s">
        <v>618</v>
      </c>
      <c r="C26" s="169">
        <v>967</v>
      </c>
      <c r="D26" s="187"/>
      <c r="E26" s="245">
        <v>275</v>
      </c>
      <c r="F26" s="245"/>
      <c r="G26" s="187"/>
      <c r="H26" s="171">
        <v>524</v>
      </c>
      <c r="I26" s="187"/>
      <c r="J26" s="235">
        <v>157</v>
      </c>
      <c r="K26" s="235"/>
      <c r="L26" s="187"/>
      <c r="M26" s="188">
        <v>148</v>
      </c>
      <c r="N26" s="189"/>
      <c r="O26" s="235">
        <v>74</v>
      </c>
      <c r="P26" s="235"/>
      <c r="Q26" s="189"/>
    </row>
    <row r="27" spans="1:17" x14ac:dyDescent="0.2">
      <c r="B27" s="170" t="s">
        <v>619</v>
      </c>
      <c r="C27" s="169">
        <v>1083</v>
      </c>
      <c r="D27" s="187"/>
      <c r="E27" s="245">
        <v>275</v>
      </c>
      <c r="F27" s="245"/>
      <c r="G27" s="187"/>
      <c r="H27" s="171">
        <v>479</v>
      </c>
      <c r="I27" s="187"/>
      <c r="J27" s="235">
        <v>148</v>
      </c>
      <c r="K27" s="235"/>
      <c r="L27" s="187"/>
      <c r="M27" s="188">
        <v>184</v>
      </c>
      <c r="N27" s="189"/>
      <c r="O27" s="235">
        <v>74</v>
      </c>
      <c r="P27" s="235"/>
      <c r="Q27" s="189"/>
    </row>
    <row r="28" spans="1:17" x14ac:dyDescent="0.2">
      <c r="B28" s="165" t="s">
        <v>620</v>
      </c>
      <c r="C28" s="172">
        <v>1136</v>
      </c>
      <c r="D28" s="234">
        <v>211</v>
      </c>
      <c r="E28" s="234"/>
      <c r="F28" s="234">
        <v>89</v>
      </c>
      <c r="G28" s="234"/>
      <c r="H28" s="191">
        <v>562</v>
      </c>
      <c r="I28" s="234">
        <v>109</v>
      </c>
      <c r="J28" s="234"/>
      <c r="K28" s="234">
        <v>53</v>
      </c>
      <c r="L28" s="234"/>
      <c r="M28" s="192">
        <v>181</v>
      </c>
      <c r="N28" s="234">
        <v>76</v>
      </c>
      <c r="O28" s="234"/>
      <c r="P28" s="234">
        <v>19</v>
      </c>
      <c r="Q28" s="234"/>
    </row>
    <row r="29" spans="1:17" ht="18" thickBot="1" x14ac:dyDescent="0.25">
      <c r="B29" s="193"/>
      <c r="C29" s="194"/>
      <c r="D29" s="195"/>
      <c r="E29" s="195"/>
      <c r="F29" s="195"/>
      <c r="G29" s="195"/>
      <c r="H29" s="195"/>
      <c r="I29" s="195"/>
      <c r="J29" s="195"/>
      <c r="K29" s="195"/>
      <c r="L29" s="195"/>
      <c r="M29" s="158"/>
      <c r="N29" s="158"/>
      <c r="O29" s="158"/>
      <c r="P29" s="158"/>
      <c r="Q29" s="158"/>
    </row>
    <row r="30" spans="1:17" x14ac:dyDescent="0.2">
      <c r="B30" s="165"/>
      <c r="C30" s="114" t="s">
        <v>634</v>
      </c>
      <c r="D30" s="165"/>
      <c r="E30" s="165"/>
      <c r="F30" s="165"/>
      <c r="G30" s="165"/>
      <c r="H30" s="165"/>
      <c r="I30" s="165"/>
      <c r="J30" s="165"/>
      <c r="K30" s="165"/>
      <c r="L30" s="165"/>
    </row>
    <row r="31" spans="1:17" x14ac:dyDescent="0.2">
      <c r="A31" s="114"/>
      <c r="B31" s="165"/>
      <c r="C31" s="165"/>
      <c r="D31" s="165"/>
      <c r="E31" s="165"/>
      <c r="F31" s="165"/>
      <c r="G31" s="165"/>
      <c r="H31" s="165"/>
      <c r="I31" s="165"/>
      <c r="J31" s="165"/>
      <c r="K31" s="165"/>
      <c r="L31" s="165"/>
    </row>
    <row r="48" ht="18" thickBot="1" x14ac:dyDescent="0.25"/>
    <row r="49" spans="13:17" x14ac:dyDescent="0.2">
      <c r="M49" s="178"/>
      <c r="N49" s="179"/>
      <c r="O49" s="181"/>
      <c r="P49" s="181"/>
      <c r="Q49" s="181"/>
    </row>
    <row r="50" spans="13:17" x14ac:dyDescent="0.2">
      <c r="M50" s="236" t="s">
        <v>625</v>
      </c>
      <c r="N50" s="237"/>
      <c r="O50" s="237"/>
      <c r="P50" s="237"/>
      <c r="Q50" s="237"/>
    </row>
    <row r="51" spans="13:17" x14ac:dyDescent="0.2">
      <c r="M51" s="183" t="s">
        <v>626</v>
      </c>
      <c r="N51" s="238" t="s">
        <v>627</v>
      </c>
      <c r="O51" s="239"/>
      <c r="P51" s="238" t="s">
        <v>628</v>
      </c>
      <c r="Q51" s="240"/>
    </row>
    <row r="52" spans="13:17" x14ac:dyDescent="0.2">
      <c r="M52" s="184" t="s">
        <v>629</v>
      </c>
      <c r="N52" s="241" t="s">
        <v>629</v>
      </c>
      <c r="O52" s="242"/>
      <c r="P52" s="243" t="s">
        <v>630</v>
      </c>
      <c r="Q52" s="244"/>
    </row>
    <row r="53" spans="13:17" ht="14.1" customHeight="1" x14ac:dyDescent="0.2">
      <c r="M53" s="167"/>
      <c r="N53" s="185" t="s">
        <v>635</v>
      </c>
      <c r="O53" s="122"/>
      <c r="P53" s="122"/>
      <c r="Q53" s="167"/>
    </row>
    <row r="54" spans="13:17" ht="18.75" customHeight="1" x14ac:dyDescent="0.2">
      <c r="M54" s="167" t="s">
        <v>593</v>
      </c>
      <c r="N54" s="167"/>
      <c r="O54" s="122" t="s">
        <v>593</v>
      </c>
      <c r="P54" s="122"/>
      <c r="Q54" s="167" t="s">
        <v>593</v>
      </c>
    </row>
    <row r="55" spans="13:17" ht="14.1" customHeight="1" x14ac:dyDescent="0.2">
      <c r="M55" s="167"/>
      <c r="N55" s="167"/>
      <c r="O55" s="122"/>
      <c r="P55" s="122"/>
      <c r="Q55" s="167"/>
    </row>
    <row r="56" spans="13:17" x14ac:dyDescent="0.2">
      <c r="M56" s="167">
        <v>142</v>
      </c>
      <c r="N56" s="167"/>
      <c r="O56" s="235">
        <v>32</v>
      </c>
      <c r="P56" s="235"/>
      <c r="Q56" s="167"/>
    </row>
    <row r="57" spans="13:17" x14ac:dyDescent="0.2">
      <c r="M57" s="188">
        <v>159</v>
      </c>
      <c r="N57" s="189"/>
      <c r="O57" s="235">
        <v>45</v>
      </c>
      <c r="P57" s="235"/>
      <c r="Q57" s="189"/>
    </row>
    <row r="58" spans="13:17" x14ac:dyDescent="0.2">
      <c r="M58" s="188">
        <v>180</v>
      </c>
      <c r="N58" s="189"/>
      <c r="O58" s="235">
        <v>59</v>
      </c>
      <c r="P58" s="235"/>
      <c r="Q58" s="189"/>
    </row>
    <row r="59" spans="13:17" x14ac:dyDescent="0.2">
      <c r="M59" s="188">
        <v>164</v>
      </c>
      <c r="N59" s="189"/>
      <c r="O59" s="235">
        <v>60</v>
      </c>
      <c r="P59" s="235"/>
      <c r="Q59" s="189"/>
    </row>
    <row r="60" spans="13:17" x14ac:dyDescent="0.2">
      <c r="M60" s="188"/>
      <c r="N60" s="189"/>
      <c r="O60" s="235"/>
      <c r="P60" s="235"/>
      <c r="Q60" s="189"/>
    </row>
    <row r="61" spans="13:17" x14ac:dyDescent="0.2">
      <c r="M61" s="188">
        <v>124</v>
      </c>
      <c r="N61" s="189"/>
      <c r="O61" s="235">
        <v>47</v>
      </c>
      <c r="P61" s="235"/>
      <c r="Q61" s="189"/>
    </row>
    <row r="62" spans="13:17" x14ac:dyDescent="0.2">
      <c r="M62" s="188">
        <v>158</v>
      </c>
      <c r="N62" s="189"/>
      <c r="O62" s="235">
        <v>64</v>
      </c>
      <c r="P62" s="235"/>
      <c r="Q62" s="189"/>
    </row>
    <row r="63" spans="13:17" x14ac:dyDescent="0.2">
      <c r="M63" s="188">
        <v>165</v>
      </c>
      <c r="N63" s="189"/>
      <c r="O63" s="235">
        <v>72</v>
      </c>
      <c r="P63" s="235"/>
      <c r="Q63" s="189"/>
    </row>
    <row r="64" spans="13:17" x14ac:dyDescent="0.2">
      <c r="M64" s="188">
        <v>162</v>
      </c>
      <c r="N64" s="189"/>
      <c r="O64" s="235">
        <v>77</v>
      </c>
      <c r="P64" s="235"/>
      <c r="Q64" s="189"/>
    </row>
    <row r="65" spans="13:17" x14ac:dyDescent="0.2">
      <c r="M65" s="188"/>
      <c r="N65" s="189"/>
      <c r="O65" s="235"/>
      <c r="P65" s="235"/>
      <c r="Q65" s="189"/>
    </row>
    <row r="66" spans="13:17" x14ac:dyDescent="0.2">
      <c r="M66" s="188">
        <v>133</v>
      </c>
      <c r="N66" s="189"/>
      <c r="O66" s="235">
        <v>68</v>
      </c>
      <c r="P66" s="235"/>
      <c r="Q66" s="189"/>
    </row>
    <row r="67" spans="13:17" x14ac:dyDescent="0.2">
      <c r="M67" s="188">
        <v>148</v>
      </c>
      <c r="N67" s="189"/>
      <c r="O67" s="235">
        <v>74</v>
      </c>
      <c r="P67" s="235"/>
      <c r="Q67" s="189"/>
    </row>
    <row r="68" spans="13:17" x14ac:dyDescent="0.2">
      <c r="M68" s="188">
        <v>184</v>
      </c>
      <c r="N68" s="189"/>
      <c r="O68" s="235">
        <v>74</v>
      </c>
      <c r="P68" s="235"/>
      <c r="Q68" s="189"/>
    </row>
    <row r="69" spans="13:17" x14ac:dyDescent="0.2">
      <c r="M69" s="192">
        <v>181</v>
      </c>
      <c r="N69" s="234">
        <v>76</v>
      </c>
      <c r="O69" s="234"/>
      <c r="P69" s="234">
        <v>19</v>
      </c>
      <c r="Q69" s="234"/>
    </row>
    <row r="70" spans="13:17" ht="18" thickBot="1" x14ac:dyDescent="0.25">
      <c r="M70" s="158"/>
      <c r="N70" s="158"/>
      <c r="O70" s="158"/>
      <c r="P70" s="158"/>
      <c r="Q70" s="158"/>
    </row>
  </sheetData>
  <mergeCells count="78">
    <mergeCell ref="P11:Q11"/>
    <mergeCell ref="C9:G9"/>
    <mergeCell ref="H9:L9"/>
    <mergeCell ref="M9:Q9"/>
    <mergeCell ref="D10:E10"/>
    <mergeCell ref="F10:G10"/>
    <mergeCell ref="I10:J10"/>
    <mergeCell ref="K10:L10"/>
    <mergeCell ref="N10:O10"/>
    <mergeCell ref="P10:Q10"/>
    <mergeCell ref="D11:E11"/>
    <mergeCell ref="F11:G11"/>
    <mergeCell ref="I11:J11"/>
    <mergeCell ref="K11:L11"/>
    <mergeCell ref="N11:O11"/>
    <mergeCell ref="E15:F15"/>
    <mergeCell ref="J15:K15"/>
    <mergeCell ref="O15:P15"/>
    <mergeCell ref="E16:F16"/>
    <mergeCell ref="J16:K16"/>
    <mergeCell ref="O16:P16"/>
    <mergeCell ref="E21:F21"/>
    <mergeCell ref="J21:K21"/>
    <mergeCell ref="O21:P21"/>
    <mergeCell ref="E17:F17"/>
    <mergeCell ref="J17:K17"/>
    <mergeCell ref="O17:P17"/>
    <mergeCell ref="E18:F18"/>
    <mergeCell ref="J18:K18"/>
    <mergeCell ref="O18:P18"/>
    <mergeCell ref="J19:K19"/>
    <mergeCell ref="O19:P19"/>
    <mergeCell ref="E20:F20"/>
    <mergeCell ref="J20:K20"/>
    <mergeCell ref="O20:P20"/>
    <mergeCell ref="E26:F26"/>
    <mergeCell ref="J26:K26"/>
    <mergeCell ref="O26:P26"/>
    <mergeCell ref="E22:F22"/>
    <mergeCell ref="J22:K22"/>
    <mergeCell ref="O22:P22"/>
    <mergeCell ref="E23:F23"/>
    <mergeCell ref="J23:K23"/>
    <mergeCell ref="O23:P23"/>
    <mergeCell ref="J24:K24"/>
    <mergeCell ref="O24:P24"/>
    <mergeCell ref="E25:F25"/>
    <mergeCell ref="J25:K25"/>
    <mergeCell ref="O25:P25"/>
    <mergeCell ref="E27:F27"/>
    <mergeCell ref="J27:K27"/>
    <mergeCell ref="O27:P27"/>
    <mergeCell ref="D28:E28"/>
    <mergeCell ref="F28:G28"/>
    <mergeCell ref="I28:J28"/>
    <mergeCell ref="K28:L28"/>
    <mergeCell ref="N28:O28"/>
    <mergeCell ref="P28:Q28"/>
    <mergeCell ref="O62:P62"/>
    <mergeCell ref="M50:Q50"/>
    <mergeCell ref="N51:O51"/>
    <mergeCell ref="P51:Q51"/>
    <mergeCell ref="N52:O52"/>
    <mergeCell ref="P52:Q52"/>
    <mergeCell ref="O56:P56"/>
    <mergeCell ref="O57:P57"/>
    <mergeCell ref="O58:P58"/>
    <mergeCell ref="O59:P59"/>
    <mergeCell ref="O60:P60"/>
    <mergeCell ref="O61:P61"/>
    <mergeCell ref="N69:O69"/>
    <mergeCell ref="P69:Q69"/>
    <mergeCell ref="O63:P63"/>
    <mergeCell ref="O64:P64"/>
    <mergeCell ref="O65:P65"/>
    <mergeCell ref="O66:P66"/>
    <mergeCell ref="O67:P67"/>
    <mergeCell ref="O68:P68"/>
  </mergeCells>
  <phoneticPr fontId="2"/>
  <pageMargins left="0.49" right="0.46" top="0.6" bottom="0.56000000000000005" header="0.51200000000000001" footer="0.51200000000000001"/>
  <pageSetup paperSize="12" scale="75" orientation="portrait" verticalDpi="400" r:id="rId1"/>
  <headerFooter alignWithMargins="0"/>
  <extLst>
    <ext xmlns:x14="http://schemas.microsoft.com/office/spreadsheetml/2009/9/main" uri="{CCE6A557-97BC-4b89-ADB6-D9C93CAAB3DF}">
      <x14:dataValidations xmlns:xm="http://schemas.microsoft.com/office/excel/2006/main" count="1">
        <x14:dataValidation imeMode="off" allowBlank="1" showInputMessage="1" showErrorMessage="1">
          <xm:sqref>I56:Q68 JE56:JM68 TA56:TI68 ACW56:ADE68 AMS56:ANA68 AWO56:AWW68 BGK56:BGS68 BQG56:BQO68 CAC56:CAK68 CJY56:CKG68 CTU56:CUC68 DDQ56:DDY68 DNM56:DNU68 DXI56:DXQ68 EHE56:EHM68 ERA56:ERI68 FAW56:FBE68 FKS56:FLA68 FUO56:FUW68 GEK56:GES68 GOG56:GOO68 GYC56:GYK68 HHY56:HIG68 HRU56:HSC68 IBQ56:IBY68 ILM56:ILU68 IVI56:IVQ68 JFE56:JFM68 JPA56:JPI68 JYW56:JZE68 KIS56:KJA68 KSO56:KSW68 LCK56:LCS68 LMG56:LMO68 LWC56:LWK68 MFY56:MGG68 MPU56:MQC68 MZQ56:MZY68 NJM56:NJU68 NTI56:NTQ68 ODE56:ODM68 ONA56:ONI68 OWW56:OXE68 PGS56:PHA68 PQO56:PQW68 QAK56:QAS68 QKG56:QKO68 QUC56:QUK68 RDY56:REG68 RNU56:ROC68 RXQ56:RXY68 SHM56:SHU68 SRI56:SRQ68 TBE56:TBM68 TLA56:TLI68 TUW56:TVE68 UES56:UFA68 UOO56:UOW68 UYK56:UYS68 VIG56:VIO68 VSC56:VSK68 WBY56:WCG68 WLU56:WMC68 WVQ56:WVY68 I65592:Q65604 JE65592:JM65604 TA65592:TI65604 ACW65592:ADE65604 AMS65592:ANA65604 AWO65592:AWW65604 BGK65592:BGS65604 BQG65592:BQO65604 CAC65592:CAK65604 CJY65592:CKG65604 CTU65592:CUC65604 DDQ65592:DDY65604 DNM65592:DNU65604 DXI65592:DXQ65604 EHE65592:EHM65604 ERA65592:ERI65604 FAW65592:FBE65604 FKS65592:FLA65604 FUO65592:FUW65604 GEK65592:GES65604 GOG65592:GOO65604 GYC65592:GYK65604 HHY65592:HIG65604 HRU65592:HSC65604 IBQ65592:IBY65604 ILM65592:ILU65604 IVI65592:IVQ65604 JFE65592:JFM65604 JPA65592:JPI65604 JYW65592:JZE65604 KIS65592:KJA65604 KSO65592:KSW65604 LCK65592:LCS65604 LMG65592:LMO65604 LWC65592:LWK65604 MFY65592:MGG65604 MPU65592:MQC65604 MZQ65592:MZY65604 NJM65592:NJU65604 NTI65592:NTQ65604 ODE65592:ODM65604 ONA65592:ONI65604 OWW65592:OXE65604 PGS65592:PHA65604 PQO65592:PQW65604 QAK65592:QAS65604 QKG65592:QKO65604 QUC65592:QUK65604 RDY65592:REG65604 RNU65592:ROC65604 RXQ65592:RXY65604 SHM65592:SHU65604 SRI65592:SRQ65604 TBE65592:TBM65604 TLA65592:TLI65604 TUW65592:TVE65604 UES65592:UFA65604 UOO65592:UOW65604 UYK65592:UYS65604 VIG65592:VIO65604 VSC65592:VSK65604 WBY65592:WCG65604 WLU65592:WMC65604 WVQ65592:WVY65604 I131128:Q131140 JE131128:JM131140 TA131128:TI131140 ACW131128:ADE131140 AMS131128:ANA131140 AWO131128:AWW131140 BGK131128:BGS131140 BQG131128:BQO131140 CAC131128:CAK131140 CJY131128:CKG131140 CTU131128:CUC131140 DDQ131128:DDY131140 DNM131128:DNU131140 DXI131128:DXQ131140 EHE131128:EHM131140 ERA131128:ERI131140 FAW131128:FBE131140 FKS131128:FLA131140 FUO131128:FUW131140 GEK131128:GES131140 GOG131128:GOO131140 GYC131128:GYK131140 HHY131128:HIG131140 HRU131128:HSC131140 IBQ131128:IBY131140 ILM131128:ILU131140 IVI131128:IVQ131140 JFE131128:JFM131140 JPA131128:JPI131140 JYW131128:JZE131140 KIS131128:KJA131140 KSO131128:KSW131140 LCK131128:LCS131140 LMG131128:LMO131140 LWC131128:LWK131140 MFY131128:MGG131140 MPU131128:MQC131140 MZQ131128:MZY131140 NJM131128:NJU131140 NTI131128:NTQ131140 ODE131128:ODM131140 ONA131128:ONI131140 OWW131128:OXE131140 PGS131128:PHA131140 PQO131128:PQW131140 QAK131128:QAS131140 QKG131128:QKO131140 QUC131128:QUK131140 RDY131128:REG131140 RNU131128:ROC131140 RXQ131128:RXY131140 SHM131128:SHU131140 SRI131128:SRQ131140 TBE131128:TBM131140 TLA131128:TLI131140 TUW131128:TVE131140 UES131128:UFA131140 UOO131128:UOW131140 UYK131128:UYS131140 VIG131128:VIO131140 VSC131128:VSK131140 WBY131128:WCG131140 WLU131128:WMC131140 WVQ131128:WVY131140 I196664:Q196676 JE196664:JM196676 TA196664:TI196676 ACW196664:ADE196676 AMS196664:ANA196676 AWO196664:AWW196676 BGK196664:BGS196676 BQG196664:BQO196676 CAC196664:CAK196676 CJY196664:CKG196676 CTU196664:CUC196676 DDQ196664:DDY196676 DNM196664:DNU196676 DXI196664:DXQ196676 EHE196664:EHM196676 ERA196664:ERI196676 FAW196664:FBE196676 FKS196664:FLA196676 FUO196664:FUW196676 GEK196664:GES196676 GOG196664:GOO196676 GYC196664:GYK196676 HHY196664:HIG196676 HRU196664:HSC196676 IBQ196664:IBY196676 ILM196664:ILU196676 IVI196664:IVQ196676 JFE196664:JFM196676 JPA196664:JPI196676 JYW196664:JZE196676 KIS196664:KJA196676 KSO196664:KSW196676 LCK196664:LCS196676 LMG196664:LMO196676 LWC196664:LWK196676 MFY196664:MGG196676 MPU196664:MQC196676 MZQ196664:MZY196676 NJM196664:NJU196676 NTI196664:NTQ196676 ODE196664:ODM196676 ONA196664:ONI196676 OWW196664:OXE196676 PGS196664:PHA196676 PQO196664:PQW196676 QAK196664:QAS196676 QKG196664:QKO196676 QUC196664:QUK196676 RDY196664:REG196676 RNU196664:ROC196676 RXQ196664:RXY196676 SHM196664:SHU196676 SRI196664:SRQ196676 TBE196664:TBM196676 TLA196664:TLI196676 TUW196664:TVE196676 UES196664:UFA196676 UOO196664:UOW196676 UYK196664:UYS196676 VIG196664:VIO196676 VSC196664:VSK196676 WBY196664:WCG196676 WLU196664:WMC196676 WVQ196664:WVY196676 I262200:Q262212 JE262200:JM262212 TA262200:TI262212 ACW262200:ADE262212 AMS262200:ANA262212 AWO262200:AWW262212 BGK262200:BGS262212 BQG262200:BQO262212 CAC262200:CAK262212 CJY262200:CKG262212 CTU262200:CUC262212 DDQ262200:DDY262212 DNM262200:DNU262212 DXI262200:DXQ262212 EHE262200:EHM262212 ERA262200:ERI262212 FAW262200:FBE262212 FKS262200:FLA262212 FUO262200:FUW262212 GEK262200:GES262212 GOG262200:GOO262212 GYC262200:GYK262212 HHY262200:HIG262212 HRU262200:HSC262212 IBQ262200:IBY262212 ILM262200:ILU262212 IVI262200:IVQ262212 JFE262200:JFM262212 JPA262200:JPI262212 JYW262200:JZE262212 KIS262200:KJA262212 KSO262200:KSW262212 LCK262200:LCS262212 LMG262200:LMO262212 LWC262200:LWK262212 MFY262200:MGG262212 MPU262200:MQC262212 MZQ262200:MZY262212 NJM262200:NJU262212 NTI262200:NTQ262212 ODE262200:ODM262212 ONA262200:ONI262212 OWW262200:OXE262212 PGS262200:PHA262212 PQO262200:PQW262212 QAK262200:QAS262212 QKG262200:QKO262212 QUC262200:QUK262212 RDY262200:REG262212 RNU262200:ROC262212 RXQ262200:RXY262212 SHM262200:SHU262212 SRI262200:SRQ262212 TBE262200:TBM262212 TLA262200:TLI262212 TUW262200:TVE262212 UES262200:UFA262212 UOO262200:UOW262212 UYK262200:UYS262212 VIG262200:VIO262212 VSC262200:VSK262212 WBY262200:WCG262212 WLU262200:WMC262212 WVQ262200:WVY262212 I327736:Q327748 JE327736:JM327748 TA327736:TI327748 ACW327736:ADE327748 AMS327736:ANA327748 AWO327736:AWW327748 BGK327736:BGS327748 BQG327736:BQO327748 CAC327736:CAK327748 CJY327736:CKG327748 CTU327736:CUC327748 DDQ327736:DDY327748 DNM327736:DNU327748 DXI327736:DXQ327748 EHE327736:EHM327748 ERA327736:ERI327748 FAW327736:FBE327748 FKS327736:FLA327748 FUO327736:FUW327748 GEK327736:GES327748 GOG327736:GOO327748 GYC327736:GYK327748 HHY327736:HIG327748 HRU327736:HSC327748 IBQ327736:IBY327748 ILM327736:ILU327748 IVI327736:IVQ327748 JFE327736:JFM327748 JPA327736:JPI327748 JYW327736:JZE327748 KIS327736:KJA327748 KSO327736:KSW327748 LCK327736:LCS327748 LMG327736:LMO327748 LWC327736:LWK327748 MFY327736:MGG327748 MPU327736:MQC327748 MZQ327736:MZY327748 NJM327736:NJU327748 NTI327736:NTQ327748 ODE327736:ODM327748 ONA327736:ONI327748 OWW327736:OXE327748 PGS327736:PHA327748 PQO327736:PQW327748 QAK327736:QAS327748 QKG327736:QKO327748 QUC327736:QUK327748 RDY327736:REG327748 RNU327736:ROC327748 RXQ327736:RXY327748 SHM327736:SHU327748 SRI327736:SRQ327748 TBE327736:TBM327748 TLA327736:TLI327748 TUW327736:TVE327748 UES327736:UFA327748 UOO327736:UOW327748 UYK327736:UYS327748 VIG327736:VIO327748 VSC327736:VSK327748 WBY327736:WCG327748 WLU327736:WMC327748 WVQ327736:WVY327748 I393272:Q393284 JE393272:JM393284 TA393272:TI393284 ACW393272:ADE393284 AMS393272:ANA393284 AWO393272:AWW393284 BGK393272:BGS393284 BQG393272:BQO393284 CAC393272:CAK393284 CJY393272:CKG393284 CTU393272:CUC393284 DDQ393272:DDY393284 DNM393272:DNU393284 DXI393272:DXQ393284 EHE393272:EHM393284 ERA393272:ERI393284 FAW393272:FBE393284 FKS393272:FLA393284 FUO393272:FUW393284 GEK393272:GES393284 GOG393272:GOO393284 GYC393272:GYK393284 HHY393272:HIG393284 HRU393272:HSC393284 IBQ393272:IBY393284 ILM393272:ILU393284 IVI393272:IVQ393284 JFE393272:JFM393284 JPA393272:JPI393284 JYW393272:JZE393284 KIS393272:KJA393284 KSO393272:KSW393284 LCK393272:LCS393284 LMG393272:LMO393284 LWC393272:LWK393284 MFY393272:MGG393284 MPU393272:MQC393284 MZQ393272:MZY393284 NJM393272:NJU393284 NTI393272:NTQ393284 ODE393272:ODM393284 ONA393272:ONI393284 OWW393272:OXE393284 PGS393272:PHA393284 PQO393272:PQW393284 QAK393272:QAS393284 QKG393272:QKO393284 QUC393272:QUK393284 RDY393272:REG393284 RNU393272:ROC393284 RXQ393272:RXY393284 SHM393272:SHU393284 SRI393272:SRQ393284 TBE393272:TBM393284 TLA393272:TLI393284 TUW393272:TVE393284 UES393272:UFA393284 UOO393272:UOW393284 UYK393272:UYS393284 VIG393272:VIO393284 VSC393272:VSK393284 WBY393272:WCG393284 WLU393272:WMC393284 WVQ393272:WVY393284 I458808:Q458820 JE458808:JM458820 TA458808:TI458820 ACW458808:ADE458820 AMS458808:ANA458820 AWO458808:AWW458820 BGK458808:BGS458820 BQG458808:BQO458820 CAC458808:CAK458820 CJY458808:CKG458820 CTU458808:CUC458820 DDQ458808:DDY458820 DNM458808:DNU458820 DXI458808:DXQ458820 EHE458808:EHM458820 ERA458808:ERI458820 FAW458808:FBE458820 FKS458808:FLA458820 FUO458808:FUW458820 GEK458808:GES458820 GOG458808:GOO458820 GYC458808:GYK458820 HHY458808:HIG458820 HRU458808:HSC458820 IBQ458808:IBY458820 ILM458808:ILU458820 IVI458808:IVQ458820 JFE458808:JFM458820 JPA458808:JPI458820 JYW458808:JZE458820 KIS458808:KJA458820 KSO458808:KSW458820 LCK458808:LCS458820 LMG458808:LMO458820 LWC458808:LWK458820 MFY458808:MGG458820 MPU458808:MQC458820 MZQ458808:MZY458820 NJM458808:NJU458820 NTI458808:NTQ458820 ODE458808:ODM458820 ONA458808:ONI458820 OWW458808:OXE458820 PGS458808:PHA458820 PQO458808:PQW458820 QAK458808:QAS458820 QKG458808:QKO458820 QUC458808:QUK458820 RDY458808:REG458820 RNU458808:ROC458820 RXQ458808:RXY458820 SHM458808:SHU458820 SRI458808:SRQ458820 TBE458808:TBM458820 TLA458808:TLI458820 TUW458808:TVE458820 UES458808:UFA458820 UOO458808:UOW458820 UYK458808:UYS458820 VIG458808:VIO458820 VSC458808:VSK458820 WBY458808:WCG458820 WLU458808:WMC458820 WVQ458808:WVY458820 I524344:Q524356 JE524344:JM524356 TA524344:TI524356 ACW524344:ADE524356 AMS524344:ANA524356 AWO524344:AWW524356 BGK524344:BGS524356 BQG524344:BQO524356 CAC524344:CAK524356 CJY524344:CKG524356 CTU524344:CUC524356 DDQ524344:DDY524356 DNM524344:DNU524356 DXI524344:DXQ524356 EHE524344:EHM524356 ERA524344:ERI524356 FAW524344:FBE524356 FKS524344:FLA524356 FUO524344:FUW524356 GEK524344:GES524356 GOG524344:GOO524356 GYC524344:GYK524356 HHY524344:HIG524356 HRU524344:HSC524356 IBQ524344:IBY524356 ILM524344:ILU524356 IVI524344:IVQ524356 JFE524344:JFM524356 JPA524344:JPI524356 JYW524344:JZE524356 KIS524344:KJA524356 KSO524344:KSW524356 LCK524344:LCS524356 LMG524344:LMO524356 LWC524344:LWK524356 MFY524344:MGG524356 MPU524344:MQC524356 MZQ524344:MZY524356 NJM524344:NJU524356 NTI524344:NTQ524356 ODE524344:ODM524356 ONA524344:ONI524356 OWW524344:OXE524356 PGS524344:PHA524356 PQO524344:PQW524356 QAK524344:QAS524356 QKG524344:QKO524356 QUC524344:QUK524356 RDY524344:REG524356 RNU524344:ROC524356 RXQ524344:RXY524356 SHM524344:SHU524356 SRI524344:SRQ524356 TBE524344:TBM524356 TLA524344:TLI524356 TUW524344:TVE524356 UES524344:UFA524356 UOO524344:UOW524356 UYK524344:UYS524356 VIG524344:VIO524356 VSC524344:VSK524356 WBY524344:WCG524356 WLU524344:WMC524356 WVQ524344:WVY524356 I589880:Q589892 JE589880:JM589892 TA589880:TI589892 ACW589880:ADE589892 AMS589880:ANA589892 AWO589880:AWW589892 BGK589880:BGS589892 BQG589880:BQO589892 CAC589880:CAK589892 CJY589880:CKG589892 CTU589880:CUC589892 DDQ589880:DDY589892 DNM589880:DNU589892 DXI589880:DXQ589892 EHE589880:EHM589892 ERA589880:ERI589892 FAW589880:FBE589892 FKS589880:FLA589892 FUO589880:FUW589892 GEK589880:GES589892 GOG589880:GOO589892 GYC589880:GYK589892 HHY589880:HIG589892 HRU589880:HSC589892 IBQ589880:IBY589892 ILM589880:ILU589892 IVI589880:IVQ589892 JFE589880:JFM589892 JPA589880:JPI589892 JYW589880:JZE589892 KIS589880:KJA589892 KSO589880:KSW589892 LCK589880:LCS589892 LMG589880:LMO589892 LWC589880:LWK589892 MFY589880:MGG589892 MPU589880:MQC589892 MZQ589880:MZY589892 NJM589880:NJU589892 NTI589880:NTQ589892 ODE589880:ODM589892 ONA589880:ONI589892 OWW589880:OXE589892 PGS589880:PHA589892 PQO589880:PQW589892 QAK589880:QAS589892 QKG589880:QKO589892 QUC589880:QUK589892 RDY589880:REG589892 RNU589880:ROC589892 RXQ589880:RXY589892 SHM589880:SHU589892 SRI589880:SRQ589892 TBE589880:TBM589892 TLA589880:TLI589892 TUW589880:TVE589892 UES589880:UFA589892 UOO589880:UOW589892 UYK589880:UYS589892 VIG589880:VIO589892 VSC589880:VSK589892 WBY589880:WCG589892 WLU589880:WMC589892 WVQ589880:WVY589892 I655416:Q655428 JE655416:JM655428 TA655416:TI655428 ACW655416:ADE655428 AMS655416:ANA655428 AWO655416:AWW655428 BGK655416:BGS655428 BQG655416:BQO655428 CAC655416:CAK655428 CJY655416:CKG655428 CTU655416:CUC655428 DDQ655416:DDY655428 DNM655416:DNU655428 DXI655416:DXQ655428 EHE655416:EHM655428 ERA655416:ERI655428 FAW655416:FBE655428 FKS655416:FLA655428 FUO655416:FUW655428 GEK655416:GES655428 GOG655416:GOO655428 GYC655416:GYK655428 HHY655416:HIG655428 HRU655416:HSC655428 IBQ655416:IBY655428 ILM655416:ILU655428 IVI655416:IVQ655428 JFE655416:JFM655428 JPA655416:JPI655428 JYW655416:JZE655428 KIS655416:KJA655428 KSO655416:KSW655428 LCK655416:LCS655428 LMG655416:LMO655428 LWC655416:LWK655428 MFY655416:MGG655428 MPU655416:MQC655428 MZQ655416:MZY655428 NJM655416:NJU655428 NTI655416:NTQ655428 ODE655416:ODM655428 ONA655416:ONI655428 OWW655416:OXE655428 PGS655416:PHA655428 PQO655416:PQW655428 QAK655416:QAS655428 QKG655416:QKO655428 QUC655416:QUK655428 RDY655416:REG655428 RNU655416:ROC655428 RXQ655416:RXY655428 SHM655416:SHU655428 SRI655416:SRQ655428 TBE655416:TBM655428 TLA655416:TLI655428 TUW655416:TVE655428 UES655416:UFA655428 UOO655416:UOW655428 UYK655416:UYS655428 VIG655416:VIO655428 VSC655416:VSK655428 WBY655416:WCG655428 WLU655416:WMC655428 WVQ655416:WVY655428 I720952:Q720964 JE720952:JM720964 TA720952:TI720964 ACW720952:ADE720964 AMS720952:ANA720964 AWO720952:AWW720964 BGK720952:BGS720964 BQG720952:BQO720964 CAC720952:CAK720964 CJY720952:CKG720964 CTU720952:CUC720964 DDQ720952:DDY720964 DNM720952:DNU720964 DXI720952:DXQ720964 EHE720952:EHM720964 ERA720952:ERI720964 FAW720952:FBE720964 FKS720952:FLA720964 FUO720952:FUW720964 GEK720952:GES720964 GOG720952:GOO720964 GYC720952:GYK720964 HHY720952:HIG720964 HRU720952:HSC720964 IBQ720952:IBY720964 ILM720952:ILU720964 IVI720952:IVQ720964 JFE720952:JFM720964 JPA720952:JPI720964 JYW720952:JZE720964 KIS720952:KJA720964 KSO720952:KSW720964 LCK720952:LCS720964 LMG720952:LMO720964 LWC720952:LWK720964 MFY720952:MGG720964 MPU720952:MQC720964 MZQ720952:MZY720964 NJM720952:NJU720964 NTI720952:NTQ720964 ODE720952:ODM720964 ONA720952:ONI720964 OWW720952:OXE720964 PGS720952:PHA720964 PQO720952:PQW720964 QAK720952:QAS720964 QKG720952:QKO720964 QUC720952:QUK720964 RDY720952:REG720964 RNU720952:ROC720964 RXQ720952:RXY720964 SHM720952:SHU720964 SRI720952:SRQ720964 TBE720952:TBM720964 TLA720952:TLI720964 TUW720952:TVE720964 UES720952:UFA720964 UOO720952:UOW720964 UYK720952:UYS720964 VIG720952:VIO720964 VSC720952:VSK720964 WBY720952:WCG720964 WLU720952:WMC720964 WVQ720952:WVY720964 I786488:Q786500 JE786488:JM786500 TA786488:TI786500 ACW786488:ADE786500 AMS786488:ANA786500 AWO786488:AWW786500 BGK786488:BGS786500 BQG786488:BQO786500 CAC786488:CAK786500 CJY786488:CKG786500 CTU786488:CUC786500 DDQ786488:DDY786500 DNM786488:DNU786500 DXI786488:DXQ786500 EHE786488:EHM786500 ERA786488:ERI786500 FAW786488:FBE786500 FKS786488:FLA786500 FUO786488:FUW786500 GEK786488:GES786500 GOG786488:GOO786500 GYC786488:GYK786500 HHY786488:HIG786500 HRU786488:HSC786500 IBQ786488:IBY786500 ILM786488:ILU786500 IVI786488:IVQ786500 JFE786488:JFM786500 JPA786488:JPI786500 JYW786488:JZE786500 KIS786488:KJA786500 KSO786488:KSW786500 LCK786488:LCS786500 LMG786488:LMO786500 LWC786488:LWK786500 MFY786488:MGG786500 MPU786488:MQC786500 MZQ786488:MZY786500 NJM786488:NJU786500 NTI786488:NTQ786500 ODE786488:ODM786500 ONA786488:ONI786500 OWW786488:OXE786500 PGS786488:PHA786500 PQO786488:PQW786500 QAK786488:QAS786500 QKG786488:QKO786500 QUC786488:QUK786500 RDY786488:REG786500 RNU786488:ROC786500 RXQ786488:RXY786500 SHM786488:SHU786500 SRI786488:SRQ786500 TBE786488:TBM786500 TLA786488:TLI786500 TUW786488:TVE786500 UES786488:UFA786500 UOO786488:UOW786500 UYK786488:UYS786500 VIG786488:VIO786500 VSC786488:VSK786500 WBY786488:WCG786500 WLU786488:WMC786500 WVQ786488:WVY786500 I852024:Q852036 JE852024:JM852036 TA852024:TI852036 ACW852024:ADE852036 AMS852024:ANA852036 AWO852024:AWW852036 BGK852024:BGS852036 BQG852024:BQO852036 CAC852024:CAK852036 CJY852024:CKG852036 CTU852024:CUC852036 DDQ852024:DDY852036 DNM852024:DNU852036 DXI852024:DXQ852036 EHE852024:EHM852036 ERA852024:ERI852036 FAW852024:FBE852036 FKS852024:FLA852036 FUO852024:FUW852036 GEK852024:GES852036 GOG852024:GOO852036 GYC852024:GYK852036 HHY852024:HIG852036 HRU852024:HSC852036 IBQ852024:IBY852036 ILM852024:ILU852036 IVI852024:IVQ852036 JFE852024:JFM852036 JPA852024:JPI852036 JYW852024:JZE852036 KIS852024:KJA852036 KSO852024:KSW852036 LCK852024:LCS852036 LMG852024:LMO852036 LWC852024:LWK852036 MFY852024:MGG852036 MPU852024:MQC852036 MZQ852024:MZY852036 NJM852024:NJU852036 NTI852024:NTQ852036 ODE852024:ODM852036 ONA852024:ONI852036 OWW852024:OXE852036 PGS852024:PHA852036 PQO852024:PQW852036 QAK852024:QAS852036 QKG852024:QKO852036 QUC852024:QUK852036 RDY852024:REG852036 RNU852024:ROC852036 RXQ852024:RXY852036 SHM852024:SHU852036 SRI852024:SRQ852036 TBE852024:TBM852036 TLA852024:TLI852036 TUW852024:TVE852036 UES852024:UFA852036 UOO852024:UOW852036 UYK852024:UYS852036 VIG852024:VIO852036 VSC852024:VSK852036 WBY852024:WCG852036 WLU852024:WMC852036 WVQ852024:WVY852036 I917560:Q917572 JE917560:JM917572 TA917560:TI917572 ACW917560:ADE917572 AMS917560:ANA917572 AWO917560:AWW917572 BGK917560:BGS917572 BQG917560:BQO917572 CAC917560:CAK917572 CJY917560:CKG917572 CTU917560:CUC917572 DDQ917560:DDY917572 DNM917560:DNU917572 DXI917560:DXQ917572 EHE917560:EHM917572 ERA917560:ERI917572 FAW917560:FBE917572 FKS917560:FLA917572 FUO917560:FUW917572 GEK917560:GES917572 GOG917560:GOO917572 GYC917560:GYK917572 HHY917560:HIG917572 HRU917560:HSC917572 IBQ917560:IBY917572 ILM917560:ILU917572 IVI917560:IVQ917572 JFE917560:JFM917572 JPA917560:JPI917572 JYW917560:JZE917572 KIS917560:KJA917572 KSO917560:KSW917572 LCK917560:LCS917572 LMG917560:LMO917572 LWC917560:LWK917572 MFY917560:MGG917572 MPU917560:MQC917572 MZQ917560:MZY917572 NJM917560:NJU917572 NTI917560:NTQ917572 ODE917560:ODM917572 ONA917560:ONI917572 OWW917560:OXE917572 PGS917560:PHA917572 PQO917560:PQW917572 QAK917560:QAS917572 QKG917560:QKO917572 QUC917560:QUK917572 RDY917560:REG917572 RNU917560:ROC917572 RXQ917560:RXY917572 SHM917560:SHU917572 SRI917560:SRQ917572 TBE917560:TBM917572 TLA917560:TLI917572 TUW917560:TVE917572 UES917560:UFA917572 UOO917560:UOW917572 UYK917560:UYS917572 VIG917560:VIO917572 VSC917560:VSK917572 WBY917560:WCG917572 WLU917560:WMC917572 WVQ917560:WVY917572 I983096:Q983108 JE983096:JM983108 TA983096:TI983108 ACW983096:ADE983108 AMS983096:ANA983108 AWO983096:AWW983108 BGK983096:BGS983108 BQG983096:BQO983108 CAC983096:CAK983108 CJY983096:CKG983108 CTU983096:CUC983108 DDQ983096:DDY983108 DNM983096:DNU983108 DXI983096:DXQ983108 EHE983096:EHM983108 ERA983096:ERI983108 FAW983096:FBE983108 FKS983096:FLA983108 FUO983096:FUW983108 GEK983096:GES983108 GOG983096:GOO983108 GYC983096:GYK983108 HHY983096:HIG983108 HRU983096:HSC983108 IBQ983096:IBY983108 ILM983096:ILU983108 IVI983096:IVQ983108 JFE983096:JFM983108 JPA983096:JPI983108 JYW983096:JZE983108 KIS983096:KJA983108 KSO983096:KSW983108 LCK983096:LCS983108 LMG983096:LMO983108 LWC983096:LWK983108 MFY983096:MGG983108 MPU983096:MQC983108 MZQ983096:MZY983108 NJM983096:NJU983108 NTI983096:NTQ983108 ODE983096:ODM983108 ONA983096:ONI983108 OWW983096:OXE983108 PGS983096:PHA983108 PQO983096:PQW983108 QAK983096:QAS983108 QKG983096:QKO983108 QUC983096:QUK983108 RDY983096:REG983108 RNU983096:ROC983108 RXQ983096:RXY983108 SHM983096:SHU983108 SRI983096:SRQ983108 TBE983096:TBM983108 TLA983096:TLI983108 TUW983096:TVE983108 UES983096:UFA983108 UOO983096:UOW983108 UYK983096:UYS983108 VIG983096:VIO983108 VSC983096:VSK983108 WBY983096:WCG983108 WLU983096:WMC983108 WVQ983096:WVY983108 M69:N69 JI69:JJ69 TE69:TF69 ADA69:ADB69 AMW69:AMX69 AWS69:AWT69 BGO69:BGP69 BQK69:BQL69 CAG69:CAH69 CKC69:CKD69 CTY69:CTZ69 DDU69:DDV69 DNQ69:DNR69 DXM69:DXN69 EHI69:EHJ69 ERE69:ERF69 FBA69:FBB69 FKW69:FKX69 FUS69:FUT69 GEO69:GEP69 GOK69:GOL69 GYG69:GYH69 HIC69:HID69 HRY69:HRZ69 IBU69:IBV69 ILQ69:ILR69 IVM69:IVN69 JFI69:JFJ69 JPE69:JPF69 JZA69:JZB69 KIW69:KIX69 KSS69:KST69 LCO69:LCP69 LMK69:LML69 LWG69:LWH69 MGC69:MGD69 MPY69:MPZ69 MZU69:MZV69 NJQ69:NJR69 NTM69:NTN69 ODI69:ODJ69 ONE69:ONF69 OXA69:OXB69 PGW69:PGX69 PQS69:PQT69 QAO69:QAP69 QKK69:QKL69 QUG69:QUH69 REC69:RED69 RNY69:RNZ69 RXU69:RXV69 SHQ69:SHR69 SRM69:SRN69 TBI69:TBJ69 TLE69:TLF69 TVA69:TVB69 UEW69:UEX69 UOS69:UOT69 UYO69:UYP69 VIK69:VIL69 VSG69:VSH69 WCC69:WCD69 WLY69:WLZ69 WVU69:WVV69 M65605:N65605 JI65605:JJ65605 TE65605:TF65605 ADA65605:ADB65605 AMW65605:AMX65605 AWS65605:AWT65605 BGO65605:BGP65605 BQK65605:BQL65605 CAG65605:CAH65605 CKC65605:CKD65605 CTY65605:CTZ65605 DDU65605:DDV65605 DNQ65605:DNR65605 DXM65605:DXN65605 EHI65605:EHJ65605 ERE65605:ERF65605 FBA65605:FBB65605 FKW65605:FKX65605 FUS65605:FUT65605 GEO65605:GEP65605 GOK65605:GOL65605 GYG65605:GYH65605 HIC65605:HID65605 HRY65605:HRZ65605 IBU65605:IBV65605 ILQ65605:ILR65605 IVM65605:IVN65605 JFI65605:JFJ65605 JPE65605:JPF65605 JZA65605:JZB65605 KIW65605:KIX65605 KSS65605:KST65605 LCO65605:LCP65605 LMK65605:LML65605 LWG65605:LWH65605 MGC65605:MGD65605 MPY65605:MPZ65605 MZU65605:MZV65605 NJQ65605:NJR65605 NTM65605:NTN65605 ODI65605:ODJ65605 ONE65605:ONF65605 OXA65605:OXB65605 PGW65605:PGX65605 PQS65605:PQT65605 QAO65605:QAP65605 QKK65605:QKL65605 QUG65605:QUH65605 REC65605:RED65605 RNY65605:RNZ65605 RXU65605:RXV65605 SHQ65605:SHR65605 SRM65605:SRN65605 TBI65605:TBJ65605 TLE65605:TLF65605 TVA65605:TVB65605 UEW65605:UEX65605 UOS65605:UOT65605 UYO65605:UYP65605 VIK65605:VIL65605 VSG65605:VSH65605 WCC65605:WCD65605 WLY65605:WLZ65605 WVU65605:WVV65605 M131141:N131141 JI131141:JJ131141 TE131141:TF131141 ADA131141:ADB131141 AMW131141:AMX131141 AWS131141:AWT131141 BGO131141:BGP131141 BQK131141:BQL131141 CAG131141:CAH131141 CKC131141:CKD131141 CTY131141:CTZ131141 DDU131141:DDV131141 DNQ131141:DNR131141 DXM131141:DXN131141 EHI131141:EHJ131141 ERE131141:ERF131141 FBA131141:FBB131141 FKW131141:FKX131141 FUS131141:FUT131141 GEO131141:GEP131141 GOK131141:GOL131141 GYG131141:GYH131141 HIC131141:HID131141 HRY131141:HRZ131141 IBU131141:IBV131141 ILQ131141:ILR131141 IVM131141:IVN131141 JFI131141:JFJ131141 JPE131141:JPF131141 JZA131141:JZB131141 KIW131141:KIX131141 KSS131141:KST131141 LCO131141:LCP131141 LMK131141:LML131141 LWG131141:LWH131141 MGC131141:MGD131141 MPY131141:MPZ131141 MZU131141:MZV131141 NJQ131141:NJR131141 NTM131141:NTN131141 ODI131141:ODJ131141 ONE131141:ONF131141 OXA131141:OXB131141 PGW131141:PGX131141 PQS131141:PQT131141 QAO131141:QAP131141 QKK131141:QKL131141 QUG131141:QUH131141 REC131141:RED131141 RNY131141:RNZ131141 RXU131141:RXV131141 SHQ131141:SHR131141 SRM131141:SRN131141 TBI131141:TBJ131141 TLE131141:TLF131141 TVA131141:TVB131141 UEW131141:UEX131141 UOS131141:UOT131141 UYO131141:UYP131141 VIK131141:VIL131141 VSG131141:VSH131141 WCC131141:WCD131141 WLY131141:WLZ131141 WVU131141:WVV131141 M196677:N196677 JI196677:JJ196677 TE196677:TF196677 ADA196677:ADB196677 AMW196677:AMX196677 AWS196677:AWT196677 BGO196677:BGP196677 BQK196677:BQL196677 CAG196677:CAH196677 CKC196677:CKD196677 CTY196677:CTZ196677 DDU196677:DDV196677 DNQ196677:DNR196677 DXM196677:DXN196677 EHI196677:EHJ196677 ERE196677:ERF196677 FBA196677:FBB196677 FKW196677:FKX196677 FUS196677:FUT196677 GEO196677:GEP196677 GOK196677:GOL196677 GYG196677:GYH196677 HIC196677:HID196677 HRY196677:HRZ196677 IBU196677:IBV196677 ILQ196677:ILR196677 IVM196677:IVN196677 JFI196677:JFJ196677 JPE196677:JPF196677 JZA196677:JZB196677 KIW196677:KIX196677 KSS196677:KST196677 LCO196677:LCP196677 LMK196677:LML196677 LWG196677:LWH196677 MGC196677:MGD196677 MPY196677:MPZ196677 MZU196677:MZV196677 NJQ196677:NJR196677 NTM196677:NTN196677 ODI196677:ODJ196677 ONE196677:ONF196677 OXA196677:OXB196677 PGW196677:PGX196677 PQS196677:PQT196677 QAO196677:QAP196677 QKK196677:QKL196677 QUG196677:QUH196677 REC196677:RED196677 RNY196677:RNZ196677 RXU196677:RXV196677 SHQ196677:SHR196677 SRM196677:SRN196677 TBI196677:TBJ196677 TLE196677:TLF196677 TVA196677:TVB196677 UEW196677:UEX196677 UOS196677:UOT196677 UYO196677:UYP196677 VIK196677:VIL196677 VSG196677:VSH196677 WCC196677:WCD196677 WLY196677:WLZ196677 WVU196677:WVV196677 M262213:N262213 JI262213:JJ262213 TE262213:TF262213 ADA262213:ADB262213 AMW262213:AMX262213 AWS262213:AWT262213 BGO262213:BGP262213 BQK262213:BQL262213 CAG262213:CAH262213 CKC262213:CKD262213 CTY262213:CTZ262213 DDU262213:DDV262213 DNQ262213:DNR262213 DXM262213:DXN262213 EHI262213:EHJ262213 ERE262213:ERF262213 FBA262213:FBB262213 FKW262213:FKX262213 FUS262213:FUT262213 GEO262213:GEP262213 GOK262213:GOL262213 GYG262213:GYH262213 HIC262213:HID262213 HRY262213:HRZ262213 IBU262213:IBV262213 ILQ262213:ILR262213 IVM262213:IVN262213 JFI262213:JFJ262213 JPE262213:JPF262213 JZA262213:JZB262213 KIW262213:KIX262213 KSS262213:KST262213 LCO262213:LCP262213 LMK262213:LML262213 LWG262213:LWH262213 MGC262213:MGD262213 MPY262213:MPZ262213 MZU262213:MZV262213 NJQ262213:NJR262213 NTM262213:NTN262213 ODI262213:ODJ262213 ONE262213:ONF262213 OXA262213:OXB262213 PGW262213:PGX262213 PQS262213:PQT262213 QAO262213:QAP262213 QKK262213:QKL262213 QUG262213:QUH262213 REC262213:RED262213 RNY262213:RNZ262213 RXU262213:RXV262213 SHQ262213:SHR262213 SRM262213:SRN262213 TBI262213:TBJ262213 TLE262213:TLF262213 TVA262213:TVB262213 UEW262213:UEX262213 UOS262213:UOT262213 UYO262213:UYP262213 VIK262213:VIL262213 VSG262213:VSH262213 WCC262213:WCD262213 WLY262213:WLZ262213 WVU262213:WVV262213 M327749:N327749 JI327749:JJ327749 TE327749:TF327749 ADA327749:ADB327749 AMW327749:AMX327749 AWS327749:AWT327749 BGO327749:BGP327749 BQK327749:BQL327749 CAG327749:CAH327749 CKC327749:CKD327749 CTY327749:CTZ327749 DDU327749:DDV327749 DNQ327749:DNR327749 DXM327749:DXN327749 EHI327749:EHJ327749 ERE327749:ERF327749 FBA327749:FBB327749 FKW327749:FKX327749 FUS327749:FUT327749 GEO327749:GEP327749 GOK327749:GOL327749 GYG327749:GYH327749 HIC327749:HID327749 HRY327749:HRZ327749 IBU327749:IBV327749 ILQ327749:ILR327749 IVM327749:IVN327749 JFI327749:JFJ327749 JPE327749:JPF327749 JZA327749:JZB327749 KIW327749:KIX327749 KSS327749:KST327749 LCO327749:LCP327749 LMK327749:LML327749 LWG327749:LWH327749 MGC327749:MGD327749 MPY327749:MPZ327749 MZU327749:MZV327749 NJQ327749:NJR327749 NTM327749:NTN327749 ODI327749:ODJ327749 ONE327749:ONF327749 OXA327749:OXB327749 PGW327749:PGX327749 PQS327749:PQT327749 QAO327749:QAP327749 QKK327749:QKL327749 QUG327749:QUH327749 REC327749:RED327749 RNY327749:RNZ327749 RXU327749:RXV327749 SHQ327749:SHR327749 SRM327749:SRN327749 TBI327749:TBJ327749 TLE327749:TLF327749 TVA327749:TVB327749 UEW327749:UEX327749 UOS327749:UOT327749 UYO327749:UYP327749 VIK327749:VIL327749 VSG327749:VSH327749 WCC327749:WCD327749 WLY327749:WLZ327749 WVU327749:WVV327749 M393285:N393285 JI393285:JJ393285 TE393285:TF393285 ADA393285:ADB393285 AMW393285:AMX393285 AWS393285:AWT393285 BGO393285:BGP393285 BQK393285:BQL393285 CAG393285:CAH393285 CKC393285:CKD393285 CTY393285:CTZ393285 DDU393285:DDV393285 DNQ393285:DNR393285 DXM393285:DXN393285 EHI393285:EHJ393285 ERE393285:ERF393285 FBA393285:FBB393285 FKW393285:FKX393285 FUS393285:FUT393285 GEO393285:GEP393285 GOK393285:GOL393285 GYG393285:GYH393285 HIC393285:HID393285 HRY393285:HRZ393285 IBU393285:IBV393285 ILQ393285:ILR393285 IVM393285:IVN393285 JFI393285:JFJ393285 JPE393285:JPF393285 JZA393285:JZB393285 KIW393285:KIX393285 KSS393285:KST393285 LCO393285:LCP393285 LMK393285:LML393285 LWG393285:LWH393285 MGC393285:MGD393285 MPY393285:MPZ393285 MZU393285:MZV393285 NJQ393285:NJR393285 NTM393285:NTN393285 ODI393285:ODJ393285 ONE393285:ONF393285 OXA393285:OXB393285 PGW393285:PGX393285 PQS393285:PQT393285 QAO393285:QAP393285 QKK393285:QKL393285 QUG393285:QUH393285 REC393285:RED393285 RNY393285:RNZ393285 RXU393285:RXV393285 SHQ393285:SHR393285 SRM393285:SRN393285 TBI393285:TBJ393285 TLE393285:TLF393285 TVA393285:TVB393285 UEW393285:UEX393285 UOS393285:UOT393285 UYO393285:UYP393285 VIK393285:VIL393285 VSG393285:VSH393285 WCC393285:WCD393285 WLY393285:WLZ393285 WVU393285:WVV393285 M458821:N458821 JI458821:JJ458821 TE458821:TF458821 ADA458821:ADB458821 AMW458821:AMX458821 AWS458821:AWT458821 BGO458821:BGP458821 BQK458821:BQL458821 CAG458821:CAH458821 CKC458821:CKD458821 CTY458821:CTZ458821 DDU458821:DDV458821 DNQ458821:DNR458821 DXM458821:DXN458821 EHI458821:EHJ458821 ERE458821:ERF458821 FBA458821:FBB458821 FKW458821:FKX458821 FUS458821:FUT458821 GEO458821:GEP458821 GOK458821:GOL458821 GYG458821:GYH458821 HIC458821:HID458821 HRY458821:HRZ458821 IBU458821:IBV458821 ILQ458821:ILR458821 IVM458821:IVN458821 JFI458821:JFJ458821 JPE458821:JPF458821 JZA458821:JZB458821 KIW458821:KIX458821 KSS458821:KST458821 LCO458821:LCP458821 LMK458821:LML458821 LWG458821:LWH458821 MGC458821:MGD458821 MPY458821:MPZ458821 MZU458821:MZV458821 NJQ458821:NJR458821 NTM458821:NTN458821 ODI458821:ODJ458821 ONE458821:ONF458821 OXA458821:OXB458821 PGW458821:PGX458821 PQS458821:PQT458821 QAO458821:QAP458821 QKK458821:QKL458821 QUG458821:QUH458821 REC458821:RED458821 RNY458821:RNZ458821 RXU458821:RXV458821 SHQ458821:SHR458821 SRM458821:SRN458821 TBI458821:TBJ458821 TLE458821:TLF458821 TVA458821:TVB458821 UEW458821:UEX458821 UOS458821:UOT458821 UYO458821:UYP458821 VIK458821:VIL458821 VSG458821:VSH458821 WCC458821:WCD458821 WLY458821:WLZ458821 WVU458821:WVV458821 M524357:N524357 JI524357:JJ524357 TE524357:TF524357 ADA524357:ADB524357 AMW524357:AMX524357 AWS524357:AWT524357 BGO524357:BGP524357 BQK524357:BQL524357 CAG524357:CAH524357 CKC524357:CKD524357 CTY524357:CTZ524357 DDU524357:DDV524357 DNQ524357:DNR524357 DXM524357:DXN524357 EHI524357:EHJ524357 ERE524357:ERF524357 FBA524357:FBB524357 FKW524357:FKX524357 FUS524357:FUT524357 GEO524357:GEP524357 GOK524357:GOL524357 GYG524357:GYH524357 HIC524357:HID524357 HRY524357:HRZ524357 IBU524357:IBV524357 ILQ524357:ILR524357 IVM524357:IVN524357 JFI524357:JFJ524357 JPE524357:JPF524357 JZA524357:JZB524357 KIW524357:KIX524357 KSS524357:KST524357 LCO524357:LCP524357 LMK524357:LML524357 LWG524357:LWH524357 MGC524357:MGD524357 MPY524357:MPZ524357 MZU524357:MZV524357 NJQ524357:NJR524357 NTM524357:NTN524357 ODI524357:ODJ524357 ONE524357:ONF524357 OXA524357:OXB524357 PGW524357:PGX524357 PQS524357:PQT524357 QAO524357:QAP524357 QKK524357:QKL524357 QUG524357:QUH524357 REC524357:RED524357 RNY524357:RNZ524357 RXU524357:RXV524357 SHQ524357:SHR524357 SRM524357:SRN524357 TBI524357:TBJ524357 TLE524357:TLF524357 TVA524357:TVB524357 UEW524357:UEX524357 UOS524357:UOT524357 UYO524357:UYP524357 VIK524357:VIL524357 VSG524357:VSH524357 WCC524357:WCD524357 WLY524357:WLZ524357 WVU524357:WVV524357 M589893:N589893 JI589893:JJ589893 TE589893:TF589893 ADA589893:ADB589893 AMW589893:AMX589893 AWS589893:AWT589893 BGO589893:BGP589893 BQK589893:BQL589893 CAG589893:CAH589893 CKC589893:CKD589893 CTY589893:CTZ589893 DDU589893:DDV589893 DNQ589893:DNR589893 DXM589893:DXN589893 EHI589893:EHJ589893 ERE589893:ERF589893 FBA589893:FBB589893 FKW589893:FKX589893 FUS589893:FUT589893 GEO589893:GEP589893 GOK589893:GOL589893 GYG589893:GYH589893 HIC589893:HID589893 HRY589893:HRZ589893 IBU589893:IBV589893 ILQ589893:ILR589893 IVM589893:IVN589893 JFI589893:JFJ589893 JPE589893:JPF589893 JZA589893:JZB589893 KIW589893:KIX589893 KSS589893:KST589893 LCO589893:LCP589893 LMK589893:LML589893 LWG589893:LWH589893 MGC589893:MGD589893 MPY589893:MPZ589893 MZU589893:MZV589893 NJQ589893:NJR589893 NTM589893:NTN589893 ODI589893:ODJ589893 ONE589893:ONF589893 OXA589893:OXB589893 PGW589893:PGX589893 PQS589893:PQT589893 QAO589893:QAP589893 QKK589893:QKL589893 QUG589893:QUH589893 REC589893:RED589893 RNY589893:RNZ589893 RXU589893:RXV589893 SHQ589893:SHR589893 SRM589893:SRN589893 TBI589893:TBJ589893 TLE589893:TLF589893 TVA589893:TVB589893 UEW589893:UEX589893 UOS589893:UOT589893 UYO589893:UYP589893 VIK589893:VIL589893 VSG589893:VSH589893 WCC589893:WCD589893 WLY589893:WLZ589893 WVU589893:WVV589893 M655429:N655429 JI655429:JJ655429 TE655429:TF655429 ADA655429:ADB655429 AMW655429:AMX655429 AWS655429:AWT655429 BGO655429:BGP655429 BQK655429:BQL655429 CAG655429:CAH655429 CKC655429:CKD655429 CTY655429:CTZ655429 DDU655429:DDV655429 DNQ655429:DNR655429 DXM655429:DXN655429 EHI655429:EHJ655429 ERE655429:ERF655429 FBA655429:FBB655429 FKW655429:FKX655429 FUS655429:FUT655429 GEO655429:GEP655429 GOK655429:GOL655429 GYG655429:GYH655429 HIC655429:HID655429 HRY655429:HRZ655429 IBU655429:IBV655429 ILQ655429:ILR655429 IVM655429:IVN655429 JFI655429:JFJ655429 JPE655429:JPF655429 JZA655429:JZB655429 KIW655429:KIX655429 KSS655429:KST655429 LCO655429:LCP655429 LMK655429:LML655429 LWG655429:LWH655429 MGC655429:MGD655429 MPY655429:MPZ655429 MZU655429:MZV655429 NJQ655429:NJR655429 NTM655429:NTN655429 ODI655429:ODJ655429 ONE655429:ONF655429 OXA655429:OXB655429 PGW655429:PGX655429 PQS655429:PQT655429 QAO655429:QAP655429 QKK655429:QKL655429 QUG655429:QUH655429 REC655429:RED655429 RNY655429:RNZ655429 RXU655429:RXV655429 SHQ655429:SHR655429 SRM655429:SRN655429 TBI655429:TBJ655429 TLE655429:TLF655429 TVA655429:TVB655429 UEW655429:UEX655429 UOS655429:UOT655429 UYO655429:UYP655429 VIK655429:VIL655429 VSG655429:VSH655429 WCC655429:WCD655429 WLY655429:WLZ655429 WVU655429:WVV655429 M720965:N720965 JI720965:JJ720965 TE720965:TF720965 ADA720965:ADB720965 AMW720965:AMX720965 AWS720965:AWT720965 BGO720965:BGP720965 BQK720965:BQL720965 CAG720965:CAH720965 CKC720965:CKD720965 CTY720965:CTZ720965 DDU720965:DDV720965 DNQ720965:DNR720965 DXM720965:DXN720965 EHI720965:EHJ720965 ERE720965:ERF720965 FBA720965:FBB720965 FKW720965:FKX720965 FUS720965:FUT720965 GEO720965:GEP720965 GOK720965:GOL720965 GYG720965:GYH720965 HIC720965:HID720965 HRY720965:HRZ720965 IBU720965:IBV720965 ILQ720965:ILR720965 IVM720965:IVN720965 JFI720965:JFJ720965 JPE720965:JPF720965 JZA720965:JZB720965 KIW720965:KIX720965 KSS720965:KST720965 LCO720965:LCP720965 LMK720965:LML720965 LWG720965:LWH720965 MGC720965:MGD720965 MPY720965:MPZ720965 MZU720965:MZV720965 NJQ720965:NJR720965 NTM720965:NTN720965 ODI720965:ODJ720965 ONE720965:ONF720965 OXA720965:OXB720965 PGW720965:PGX720965 PQS720965:PQT720965 QAO720965:QAP720965 QKK720965:QKL720965 QUG720965:QUH720965 REC720965:RED720965 RNY720965:RNZ720965 RXU720965:RXV720965 SHQ720965:SHR720965 SRM720965:SRN720965 TBI720965:TBJ720965 TLE720965:TLF720965 TVA720965:TVB720965 UEW720965:UEX720965 UOS720965:UOT720965 UYO720965:UYP720965 VIK720965:VIL720965 VSG720965:VSH720965 WCC720965:WCD720965 WLY720965:WLZ720965 WVU720965:WVV720965 M786501:N786501 JI786501:JJ786501 TE786501:TF786501 ADA786501:ADB786501 AMW786501:AMX786501 AWS786501:AWT786501 BGO786501:BGP786501 BQK786501:BQL786501 CAG786501:CAH786501 CKC786501:CKD786501 CTY786501:CTZ786501 DDU786501:DDV786501 DNQ786501:DNR786501 DXM786501:DXN786501 EHI786501:EHJ786501 ERE786501:ERF786501 FBA786501:FBB786501 FKW786501:FKX786501 FUS786501:FUT786501 GEO786501:GEP786501 GOK786501:GOL786501 GYG786501:GYH786501 HIC786501:HID786501 HRY786501:HRZ786501 IBU786501:IBV786501 ILQ786501:ILR786501 IVM786501:IVN786501 JFI786501:JFJ786501 JPE786501:JPF786501 JZA786501:JZB786501 KIW786501:KIX786501 KSS786501:KST786501 LCO786501:LCP786501 LMK786501:LML786501 LWG786501:LWH786501 MGC786501:MGD786501 MPY786501:MPZ786501 MZU786501:MZV786501 NJQ786501:NJR786501 NTM786501:NTN786501 ODI786501:ODJ786501 ONE786501:ONF786501 OXA786501:OXB786501 PGW786501:PGX786501 PQS786501:PQT786501 QAO786501:QAP786501 QKK786501:QKL786501 QUG786501:QUH786501 REC786501:RED786501 RNY786501:RNZ786501 RXU786501:RXV786501 SHQ786501:SHR786501 SRM786501:SRN786501 TBI786501:TBJ786501 TLE786501:TLF786501 TVA786501:TVB786501 UEW786501:UEX786501 UOS786501:UOT786501 UYO786501:UYP786501 VIK786501:VIL786501 VSG786501:VSH786501 WCC786501:WCD786501 WLY786501:WLZ786501 WVU786501:WVV786501 M852037:N852037 JI852037:JJ852037 TE852037:TF852037 ADA852037:ADB852037 AMW852037:AMX852037 AWS852037:AWT852037 BGO852037:BGP852037 BQK852037:BQL852037 CAG852037:CAH852037 CKC852037:CKD852037 CTY852037:CTZ852037 DDU852037:DDV852037 DNQ852037:DNR852037 DXM852037:DXN852037 EHI852037:EHJ852037 ERE852037:ERF852037 FBA852037:FBB852037 FKW852037:FKX852037 FUS852037:FUT852037 GEO852037:GEP852037 GOK852037:GOL852037 GYG852037:GYH852037 HIC852037:HID852037 HRY852037:HRZ852037 IBU852037:IBV852037 ILQ852037:ILR852037 IVM852037:IVN852037 JFI852037:JFJ852037 JPE852037:JPF852037 JZA852037:JZB852037 KIW852037:KIX852037 KSS852037:KST852037 LCO852037:LCP852037 LMK852037:LML852037 LWG852037:LWH852037 MGC852037:MGD852037 MPY852037:MPZ852037 MZU852037:MZV852037 NJQ852037:NJR852037 NTM852037:NTN852037 ODI852037:ODJ852037 ONE852037:ONF852037 OXA852037:OXB852037 PGW852037:PGX852037 PQS852037:PQT852037 QAO852037:QAP852037 QKK852037:QKL852037 QUG852037:QUH852037 REC852037:RED852037 RNY852037:RNZ852037 RXU852037:RXV852037 SHQ852037:SHR852037 SRM852037:SRN852037 TBI852037:TBJ852037 TLE852037:TLF852037 TVA852037:TVB852037 UEW852037:UEX852037 UOS852037:UOT852037 UYO852037:UYP852037 VIK852037:VIL852037 VSG852037:VSH852037 WCC852037:WCD852037 WLY852037:WLZ852037 WVU852037:WVV852037 M917573:N917573 JI917573:JJ917573 TE917573:TF917573 ADA917573:ADB917573 AMW917573:AMX917573 AWS917573:AWT917573 BGO917573:BGP917573 BQK917573:BQL917573 CAG917573:CAH917573 CKC917573:CKD917573 CTY917573:CTZ917573 DDU917573:DDV917573 DNQ917573:DNR917573 DXM917573:DXN917573 EHI917573:EHJ917573 ERE917573:ERF917573 FBA917573:FBB917573 FKW917573:FKX917573 FUS917573:FUT917573 GEO917573:GEP917573 GOK917573:GOL917573 GYG917573:GYH917573 HIC917573:HID917573 HRY917573:HRZ917573 IBU917573:IBV917573 ILQ917573:ILR917573 IVM917573:IVN917573 JFI917573:JFJ917573 JPE917573:JPF917573 JZA917573:JZB917573 KIW917573:KIX917573 KSS917573:KST917573 LCO917573:LCP917573 LMK917573:LML917573 LWG917573:LWH917573 MGC917573:MGD917573 MPY917573:MPZ917573 MZU917573:MZV917573 NJQ917573:NJR917573 NTM917573:NTN917573 ODI917573:ODJ917573 ONE917573:ONF917573 OXA917573:OXB917573 PGW917573:PGX917573 PQS917573:PQT917573 QAO917573:QAP917573 QKK917573:QKL917573 QUG917573:QUH917573 REC917573:RED917573 RNY917573:RNZ917573 RXU917573:RXV917573 SHQ917573:SHR917573 SRM917573:SRN917573 TBI917573:TBJ917573 TLE917573:TLF917573 TVA917573:TVB917573 UEW917573:UEX917573 UOS917573:UOT917573 UYO917573:UYP917573 VIK917573:VIL917573 VSG917573:VSH917573 WCC917573:WCD917573 WLY917573:WLZ917573 WVU917573:WVV917573 M983109:N983109 JI983109:JJ983109 TE983109:TF983109 ADA983109:ADB983109 AMW983109:AMX983109 AWS983109:AWT983109 BGO983109:BGP983109 BQK983109:BQL983109 CAG983109:CAH983109 CKC983109:CKD983109 CTY983109:CTZ983109 DDU983109:DDV983109 DNQ983109:DNR983109 DXM983109:DXN983109 EHI983109:EHJ983109 ERE983109:ERF983109 FBA983109:FBB983109 FKW983109:FKX983109 FUS983109:FUT983109 GEO983109:GEP983109 GOK983109:GOL983109 GYG983109:GYH983109 HIC983109:HID983109 HRY983109:HRZ983109 IBU983109:IBV983109 ILQ983109:ILR983109 IVM983109:IVN983109 JFI983109:JFJ983109 JPE983109:JPF983109 JZA983109:JZB983109 KIW983109:KIX983109 KSS983109:KST983109 LCO983109:LCP983109 LMK983109:LML983109 LWG983109:LWH983109 MGC983109:MGD983109 MPY983109:MPZ983109 MZU983109:MZV983109 NJQ983109:NJR983109 NTM983109:NTN983109 ODI983109:ODJ983109 ONE983109:ONF983109 OXA983109:OXB983109 PGW983109:PGX983109 PQS983109:PQT983109 QAO983109:QAP983109 QKK983109:QKL983109 QUG983109:QUH983109 REC983109:RED983109 RNY983109:RNZ983109 RXU983109:RXV983109 SHQ983109:SHR983109 SRM983109:SRN983109 TBI983109:TBJ983109 TLE983109:TLF983109 TVA983109:TVB983109 UEW983109:UEX983109 UOS983109:UOT983109 UYO983109:UYP983109 VIK983109:VIL983109 VSG983109:VSH983109 WCC983109:WCD983109 WLY983109:WLZ983109 WVU983109:WVV983109 P69 JL69 TH69 ADD69 AMZ69 AWV69 BGR69 BQN69 CAJ69 CKF69 CUB69 DDX69 DNT69 DXP69 EHL69 ERH69 FBD69 FKZ69 FUV69 GER69 GON69 GYJ69 HIF69 HSB69 IBX69 ILT69 IVP69 JFL69 JPH69 JZD69 KIZ69 KSV69 LCR69 LMN69 LWJ69 MGF69 MQB69 MZX69 NJT69 NTP69 ODL69 ONH69 OXD69 PGZ69 PQV69 QAR69 QKN69 QUJ69 REF69 ROB69 RXX69 SHT69 SRP69 TBL69 TLH69 TVD69 UEZ69 UOV69 UYR69 VIN69 VSJ69 WCF69 WMB69 WVX69 P65605 JL65605 TH65605 ADD65605 AMZ65605 AWV65605 BGR65605 BQN65605 CAJ65605 CKF65605 CUB65605 DDX65605 DNT65605 DXP65605 EHL65605 ERH65605 FBD65605 FKZ65605 FUV65605 GER65605 GON65605 GYJ65605 HIF65605 HSB65605 IBX65605 ILT65605 IVP65605 JFL65605 JPH65605 JZD65605 KIZ65605 KSV65605 LCR65605 LMN65605 LWJ65605 MGF65605 MQB65605 MZX65605 NJT65605 NTP65605 ODL65605 ONH65605 OXD65605 PGZ65605 PQV65605 QAR65605 QKN65605 QUJ65605 REF65605 ROB65605 RXX65605 SHT65605 SRP65605 TBL65605 TLH65605 TVD65605 UEZ65605 UOV65605 UYR65605 VIN65605 VSJ65605 WCF65605 WMB65605 WVX65605 P131141 JL131141 TH131141 ADD131141 AMZ131141 AWV131141 BGR131141 BQN131141 CAJ131141 CKF131141 CUB131141 DDX131141 DNT131141 DXP131141 EHL131141 ERH131141 FBD131141 FKZ131141 FUV131141 GER131141 GON131141 GYJ131141 HIF131141 HSB131141 IBX131141 ILT131141 IVP131141 JFL131141 JPH131141 JZD131141 KIZ131141 KSV131141 LCR131141 LMN131141 LWJ131141 MGF131141 MQB131141 MZX131141 NJT131141 NTP131141 ODL131141 ONH131141 OXD131141 PGZ131141 PQV131141 QAR131141 QKN131141 QUJ131141 REF131141 ROB131141 RXX131141 SHT131141 SRP131141 TBL131141 TLH131141 TVD131141 UEZ131141 UOV131141 UYR131141 VIN131141 VSJ131141 WCF131141 WMB131141 WVX131141 P196677 JL196677 TH196677 ADD196677 AMZ196677 AWV196677 BGR196677 BQN196677 CAJ196677 CKF196677 CUB196677 DDX196677 DNT196677 DXP196677 EHL196677 ERH196677 FBD196677 FKZ196677 FUV196677 GER196677 GON196677 GYJ196677 HIF196677 HSB196677 IBX196677 ILT196677 IVP196677 JFL196677 JPH196677 JZD196677 KIZ196677 KSV196677 LCR196677 LMN196677 LWJ196677 MGF196677 MQB196677 MZX196677 NJT196677 NTP196677 ODL196677 ONH196677 OXD196677 PGZ196677 PQV196677 QAR196677 QKN196677 QUJ196677 REF196677 ROB196677 RXX196677 SHT196677 SRP196677 TBL196677 TLH196677 TVD196677 UEZ196677 UOV196677 UYR196677 VIN196677 VSJ196677 WCF196677 WMB196677 WVX196677 P262213 JL262213 TH262213 ADD262213 AMZ262213 AWV262213 BGR262213 BQN262213 CAJ262213 CKF262213 CUB262213 DDX262213 DNT262213 DXP262213 EHL262213 ERH262213 FBD262213 FKZ262213 FUV262213 GER262213 GON262213 GYJ262213 HIF262213 HSB262213 IBX262213 ILT262213 IVP262213 JFL262213 JPH262213 JZD262213 KIZ262213 KSV262213 LCR262213 LMN262213 LWJ262213 MGF262213 MQB262213 MZX262213 NJT262213 NTP262213 ODL262213 ONH262213 OXD262213 PGZ262213 PQV262213 QAR262213 QKN262213 QUJ262213 REF262213 ROB262213 RXX262213 SHT262213 SRP262213 TBL262213 TLH262213 TVD262213 UEZ262213 UOV262213 UYR262213 VIN262213 VSJ262213 WCF262213 WMB262213 WVX262213 P327749 JL327749 TH327749 ADD327749 AMZ327749 AWV327749 BGR327749 BQN327749 CAJ327749 CKF327749 CUB327749 DDX327749 DNT327749 DXP327749 EHL327749 ERH327749 FBD327749 FKZ327749 FUV327749 GER327749 GON327749 GYJ327749 HIF327749 HSB327749 IBX327749 ILT327749 IVP327749 JFL327749 JPH327749 JZD327749 KIZ327749 KSV327749 LCR327749 LMN327749 LWJ327749 MGF327749 MQB327749 MZX327749 NJT327749 NTP327749 ODL327749 ONH327749 OXD327749 PGZ327749 PQV327749 QAR327749 QKN327749 QUJ327749 REF327749 ROB327749 RXX327749 SHT327749 SRP327749 TBL327749 TLH327749 TVD327749 UEZ327749 UOV327749 UYR327749 VIN327749 VSJ327749 WCF327749 WMB327749 WVX327749 P393285 JL393285 TH393285 ADD393285 AMZ393285 AWV393285 BGR393285 BQN393285 CAJ393285 CKF393285 CUB393285 DDX393285 DNT393285 DXP393285 EHL393285 ERH393285 FBD393285 FKZ393285 FUV393285 GER393285 GON393285 GYJ393285 HIF393285 HSB393285 IBX393285 ILT393285 IVP393285 JFL393285 JPH393285 JZD393285 KIZ393285 KSV393285 LCR393285 LMN393285 LWJ393285 MGF393285 MQB393285 MZX393285 NJT393285 NTP393285 ODL393285 ONH393285 OXD393285 PGZ393285 PQV393285 QAR393285 QKN393285 QUJ393285 REF393285 ROB393285 RXX393285 SHT393285 SRP393285 TBL393285 TLH393285 TVD393285 UEZ393285 UOV393285 UYR393285 VIN393285 VSJ393285 WCF393285 WMB393285 WVX393285 P458821 JL458821 TH458821 ADD458821 AMZ458821 AWV458821 BGR458821 BQN458821 CAJ458821 CKF458821 CUB458821 DDX458821 DNT458821 DXP458821 EHL458821 ERH458821 FBD458821 FKZ458821 FUV458821 GER458821 GON458821 GYJ458821 HIF458821 HSB458821 IBX458821 ILT458821 IVP458821 JFL458821 JPH458821 JZD458821 KIZ458821 KSV458821 LCR458821 LMN458821 LWJ458821 MGF458821 MQB458821 MZX458821 NJT458821 NTP458821 ODL458821 ONH458821 OXD458821 PGZ458821 PQV458821 QAR458821 QKN458821 QUJ458821 REF458821 ROB458821 RXX458821 SHT458821 SRP458821 TBL458821 TLH458821 TVD458821 UEZ458821 UOV458821 UYR458821 VIN458821 VSJ458821 WCF458821 WMB458821 WVX458821 P524357 JL524357 TH524357 ADD524357 AMZ524357 AWV524357 BGR524357 BQN524357 CAJ524357 CKF524357 CUB524357 DDX524357 DNT524357 DXP524357 EHL524357 ERH524357 FBD524357 FKZ524357 FUV524357 GER524357 GON524357 GYJ524357 HIF524357 HSB524357 IBX524357 ILT524357 IVP524357 JFL524357 JPH524357 JZD524357 KIZ524357 KSV524357 LCR524357 LMN524357 LWJ524357 MGF524357 MQB524357 MZX524357 NJT524357 NTP524357 ODL524357 ONH524357 OXD524357 PGZ524357 PQV524357 QAR524357 QKN524357 QUJ524357 REF524357 ROB524357 RXX524357 SHT524357 SRP524357 TBL524357 TLH524357 TVD524357 UEZ524357 UOV524357 UYR524357 VIN524357 VSJ524357 WCF524357 WMB524357 WVX524357 P589893 JL589893 TH589893 ADD589893 AMZ589893 AWV589893 BGR589893 BQN589893 CAJ589893 CKF589893 CUB589893 DDX589893 DNT589893 DXP589893 EHL589893 ERH589893 FBD589893 FKZ589893 FUV589893 GER589893 GON589893 GYJ589893 HIF589893 HSB589893 IBX589893 ILT589893 IVP589893 JFL589893 JPH589893 JZD589893 KIZ589893 KSV589893 LCR589893 LMN589893 LWJ589893 MGF589893 MQB589893 MZX589893 NJT589893 NTP589893 ODL589893 ONH589893 OXD589893 PGZ589893 PQV589893 QAR589893 QKN589893 QUJ589893 REF589893 ROB589893 RXX589893 SHT589893 SRP589893 TBL589893 TLH589893 TVD589893 UEZ589893 UOV589893 UYR589893 VIN589893 VSJ589893 WCF589893 WMB589893 WVX589893 P655429 JL655429 TH655429 ADD655429 AMZ655429 AWV655429 BGR655429 BQN655429 CAJ655429 CKF655429 CUB655429 DDX655429 DNT655429 DXP655429 EHL655429 ERH655429 FBD655429 FKZ655429 FUV655429 GER655429 GON655429 GYJ655429 HIF655429 HSB655429 IBX655429 ILT655429 IVP655429 JFL655429 JPH655429 JZD655429 KIZ655429 KSV655429 LCR655429 LMN655429 LWJ655429 MGF655429 MQB655429 MZX655429 NJT655429 NTP655429 ODL655429 ONH655429 OXD655429 PGZ655429 PQV655429 QAR655429 QKN655429 QUJ655429 REF655429 ROB655429 RXX655429 SHT655429 SRP655429 TBL655429 TLH655429 TVD655429 UEZ655429 UOV655429 UYR655429 VIN655429 VSJ655429 WCF655429 WMB655429 WVX655429 P720965 JL720965 TH720965 ADD720965 AMZ720965 AWV720965 BGR720965 BQN720965 CAJ720965 CKF720965 CUB720965 DDX720965 DNT720965 DXP720965 EHL720965 ERH720965 FBD720965 FKZ720965 FUV720965 GER720965 GON720965 GYJ720965 HIF720965 HSB720965 IBX720965 ILT720965 IVP720965 JFL720965 JPH720965 JZD720965 KIZ720965 KSV720965 LCR720965 LMN720965 LWJ720965 MGF720965 MQB720965 MZX720965 NJT720965 NTP720965 ODL720965 ONH720965 OXD720965 PGZ720965 PQV720965 QAR720965 QKN720965 QUJ720965 REF720965 ROB720965 RXX720965 SHT720965 SRP720965 TBL720965 TLH720965 TVD720965 UEZ720965 UOV720965 UYR720965 VIN720965 VSJ720965 WCF720965 WMB720965 WVX720965 P786501 JL786501 TH786501 ADD786501 AMZ786501 AWV786501 BGR786501 BQN786501 CAJ786501 CKF786501 CUB786501 DDX786501 DNT786501 DXP786501 EHL786501 ERH786501 FBD786501 FKZ786501 FUV786501 GER786501 GON786501 GYJ786501 HIF786501 HSB786501 IBX786501 ILT786501 IVP786501 JFL786501 JPH786501 JZD786501 KIZ786501 KSV786501 LCR786501 LMN786501 LWJ786501 MGF786501 MQB786501 MZX786501 NJT786501 NTP786501 ODL786501 ONH786501 OXD786501 PGZ786501 PQV786501 QAR786501 QKN786501 QUJ786501 REF786501 ROB786501 RXX786501 SHT786501 SRP786501 TBL786501 TLH786501 TVD786501 UEZ786501 UOV786501 UYR786501 VIN786501 VSJ786501 WCF786501 WMB786501 WVX786501 P852037 JL852037 TH852037 ADD852037 AMZ852037 AWV852037 BGR852037 BQN852037 CAJ852037 CKF852037 CUB852037 DDX852037 DNT852037 DXP852037 EHL852037 ERH852037 FBD852037 FKZ852037 FUV852037 GER852037 GON852037 GYJ852037 HIF852037 HSB852037 IBX852037 ILT852037 IVP852037 JFL852037 JPH852037 JZD852037 KIZ852037 KSV852037 LCR852037 LMN852037 LWJ852037 MGF852037 MQB852037 MZX852037 NJT852037 NTP852037 ODL852037 ONH852037 OXD852037 PGZ852037 PQV852037 QAR852037 QKN852037 QUJ852037 REF852037 ROB852037 RXX852037 SHT852037 SRP852037 TBL852037 TLH852037 TVD852037 UEZ852037 UOV852037 UYR852037 VIN852037 VSJ852037 WCF852037 WMB852037 WVX852037 P917573 JL917573 TH917573 ADD917573 AMZ917573 AWV917573 BGR917573 BQN917573 CAJ917573 CKF917573 CUB917573 DDX917573 DNT917573 DXP917573 EHL917573 ERH917573 FBD917573 FKZ917573 FUV917573 GER917573 GON917573 GYJ917573 HIF917573 HSB917573 IBX917573 ILT917573 IVP917573 JFL917573 JPH917573 JZD917573 KIZ917573 KSV917573 LCR917573 LMN917573 LWJ917573 MGF917573 MQB917573 MZX917573 NJT917573 NTP917573 ODL917573 ONH917573 OXD917573 PGZ917573 PQV917573 QAR917573 QKN917573 QUJ917573 REF917573 ROB917573 RXX917573 SHT917573 SRP917573 TBL917573 TLH917573 TVD917573 UEZ917573 UOV917573 UYR917573 VIN917573 VSJ917573 WCF917573 WMB917573 WVX917573 P983109 JL983109 TH983109 ADD983109 AMZ983109 AWV983109 BGR983109 BQN983109 CAJ983109 CKF983109 CUB983109 DDX983109 DNT983109 DXP983109 EHL983109 ERH983109 FBD983109 FKZ983109 FUV983109 GER983109 GON983109 GYJ983109 HIF983109 HSB983109 IBX983109 ILT983109 IVP983109 JFL983109 JPH983109 JZD983109 KIZ983109 KSV983109 LCR983109 LMN983109 LWJ983109 MGF983109 MQB983109 MZX983109 NJT983109 NTP983109 ODL983109 ONH983109 OXD983109 PGZ983109 PQV983109 QAR983109 QKN983109 QUJ983109 REF983109 ROB983109 RXX983109 SHT983109 SRP983109 TBL983109 TLH983109 TVD983109 UEZ983109 UOV983109 UYR983109 VIN983109 VSJ983109 WCF983109 WMB983109 WVX983109 C15:D28 IY15:IZ28 SU15:SV28 ACQ15:ACR28 AMM15:AMN28 AWI15:AWJ28 BGE15:BGF28 BQA15:BQB28 BZW15:BZX28 CJS15:CJT28 CTO15:CTP28 DDK15:DDL28 DNG15:DNH28 DXC15:DXD28 EGY15:EGZ28 EQU15:EQV28 FAQ15:FAR28 FKM15:FKN28 FUI15:FUJ28 GEE15:GEF28 GOA15:GOB28 GXW15:GXX28 HHS15:HHT28 HRO15:HRP28 IBK15:IBL28 ILG15:ILH28 IVC15:IVD28 JEY15:JEZ28 JOU15:JOV28 JYQ15:JYR28 KIM15:KIN28 KSI15:KSJ28 LCE15:LCF28 LMA15:LMB28 LVW15:LVX28 MFS15:MFT28 MPO15:MPP28 MZK15:MZL28 NJG15:NJH28 NTC15:NTD28 OCY15:OCZ28 OMU15:OMV28 OWQ15:OWR28 PGM15:PGN28 PQI15:PQJ28 QAE15:QAF28 QKA15:QKB28 QTW15:QTX28 RDS15:RDT28 RNO15:RNP28 RXK15:RXL28 SHG15:SHH28 SRC15:SRD28 TAY15:TAZ28 TKU15:TKV28 TUQ15:TUR28 UEM15:UEN28 UOI15:UOJ28 UYE15:UYF28 VIA15:VIB28 VRW15:VRX28 WBS15:WBT28 WLO15:WLP28 WVK15:WVL28 C65551:D65564 IY65551:IZ65564 SU65551:SV65564 ACQ65551:ACR65564 AMM65551:AMN65564 AWI65551:AWJ65564 BGE65551:BGF65564 BQA65551:BQB65564 BZW65551:BZX65564 CJS65551:CJT65564 CTO65551:CTP65564 DDK65551:DDL65564 DNG65551:DNH65564 DXC65551:DXD65564 EGY65551:EGZ65564 EQU65551:EQV65564 FAQ65551:FAR65564 FKM65551:FKN65564 FUI65551:FUJ65564 GEE65551:GEF65564 GOA65551:GOB65564 GXW65551:GXX65564 HHS65551:HHT65564 HRO65551:HRP65564 IBK65551:IBL65564 ILG65551:ILH65564 IVC65551:IVD65564 JEY65551:JEZ65564 JOU65551:JOV65564 JYQ65551:JYR65564 KIM65551:KIN65564 KSI65551:KSJ65564 LCE65551:LCF65564 LMA65551:LMB65564 LVW65551:LVX65564 MFS65551:MFT65564 MPO65551:MPP65564 MZK65551:MZL65564 NJG65551:NJH65564 NTC65551:NTD65564 OCY65551:OCZ65564 OMU65551:OMV65564 OWQ65551:OWR65564 PGM65551:PGN65564 PQI65551:PQJ65564 QAE65551:QAF65564 QKA65551:QKB65564 QTW65551:QTX65564 RDS65551:RDT65564 RNO65551:RNP65564 RXK65551:RXL65564 SHG65551:SHH65564 SRC65551:SRD65564 TAY65551:TAZ65564 TKU65551:TKV65564 TUQ65551:TUR65564 UEM65551:UEN65564 UOI65551:UOJ65564 UYE65551:UYF65564 VIA65551:VIB65564 VRW65551:VRX65564 WBS65551:WBT65564 WLO65551:WLP65564 WVK65551:WVL65564 C131087:D131100 IY131087:IZ131100 SU131087:SV131100 ACQ131087:ACR131100 AMM131087:AMN131100 AWI131087:AWJ131100 BGE131087:BGF131100 BQA131087:BQB131100 BZW131087:BZX131100 CJS131087:CJT131100 CTO131087:CTP131100 DDK131087:DDL131100 DNG131087:DNH131100 DXC131087:DXD131100 EGY131087:EGZ131100 EQU131087:EQV131100 FAQ131087:FAR131100 FKM131087:FKN131100 FUI131087:FUJ131100 GEE131087:GEF131100 GOA131087:GOB131100 GXW131087:GXX131100 HHS131087:HHT131100 HRO131087:HRP131100 IBK131087:IBL131100 ILG131087:ILH131100 IVC131087:IVD131100 JEY131087:JEZ131100 JOU131087:JOV131100 JYQ131087:JYR131100 KIM131087:KIN131100 KSI131087:KSJ131100 LCE131087:LCF131100 LMA131087:LMB131100 LVW131087:LVX131100 MFS131087:MFT131100 MPO131087:MPP131100 MZK131087:MZL131100 NJG131087:NJH131100 NTC131087:NTD131100 OCY131087:OCZ131100 OMU131087:OMV131100 OWQ131087:OWR131100 PGM131087:PGN131100 PQI131087:PQJ131100 QAE131087:QAF131100 QKA131087:QKB131100 QTW131087:QTX131100 RDS131087:RDT131100 RNO131087:RNP131100 RXK131087:RXL131100 SHG131087:SHH131100 SRC131087:SRD131100 TAY131087:TAZ131100 TKU131087:TKV131100 TUQ131087:TUR131100 UEM131087:UEN131100 UOI131087:UOJ131100 UYE131087:UYF131100 VIA131087:VIB131100 VRW131087:VRX131100 WBS131087:WBT131100 WLO131087:WLP131100 WVK131087:WVL131100 C196623:D196636 IY196623:IZ196636 SU196623:SV196636 ACQ196623:ACR196636 AMM196623:AMN196636 AWI196623:AWJ196636 BGE196623:BGF196636 BQA196623:BQB196636 BZW196623:BZX196636 CJS196623:CJT196636 CTO196623:CTP196636 DDK196623:DDL196636 DNG196623:DNH196636 DXC196623:DXD196636 EGY196623:EGZ196636 EQU196623:EQV196636 FAQ196623:FAR196636 FKM196623:FKN196636 FUI196623:FUJ196636 GEE196623:GEF196636 GOA196623:GOB196636 GXW196623:GXX196636 HHS196623:HHT196636 HRO196623:HRP196636 IBK196623:IBL196636 ILG196623:ILH196636 IVC196623:IVD196636 JEY196623:JEZ196636 JOU196623:JOV196636 JYQ196623:JYR196636 KIM196623:KIN196636 KSI196623:KSJ196636 LCE196623:LCF196636 LMA196623:LMB196636 LVW196623:LVX196636 MFS196623:MFT196636 MPO196623:MPP196636 MZK196623:MZL196636 NJG196623:NJH196636 NTC196623:NTD196636 OCY196623:OCZ196636 OMU196623:OMV196636 OWQ196623:OWR196636 PGM196623:PGN196636 PQI196623:PQJ196636 QAE196623:QAF196636 QKA196623:QKB196636 QTW196623:QTX196636 RDS196623:RDT196636 RNO196623:RNP196636 RXK196623:RXL196636 SHG196623:SHH196636 SRC196623:SRD196636 TAY196623:TAZ196636 TKU196623:TKV196636 TUQ196623:TUR196636 UEM196623:UEN196636 UOI196623:UOJ196636 UYE196623:UYF196636 VIA196623:VIB196636 VRW196623:VRX196636 WBS196623:WBT196636 WLO196623:WLP196636 WVK196623:WVL196636 C262159:D262172 IY262159:IZ262172 SU262159:SV262172 ACQ262159:ACR262172 AMM262159:AMN262172 AWI262159:AWJ262172 BGE262159:BGF262172 BQA262159:BQB262172 BZW262159:BZX262172 CJS262159:CJT262172 CTO262159:CTP262172 DDK262159:DDL262172 DNG262159:DNH262172 DXC262159:DXD262172 EGY262159:EGZ262172 EQU262159:EQV262172 FAQ262159:FAR262172 FKM262159:FKN262172 FUI262159:FUJ262172 GEE262159:GEF262172 GOA262159:GOB262172 GXW262159:GXX262172 HHS262159:HHT262172 HRO262159:HRP262172 IBK262159:IBL262172 ILG262159:ILH262172 IVC262159:IVD262172 JEY262159:JEZ262172 JOU262159:JOV262172 JYQ262159:JYR262172 KIM262159:KIN262172 KSI262159:KSJ262172 LCE262159:LCF262172 LMA262159:LMB262172 LVW262159:LVX262172 MFS262159:MFT262172 MPO262159:MPP262172 MZK262159:MZL262172 NJG262159:NJH262172 NTC262159:NTD262172 OCY262159:OCZ262172 OMU262159:OMV262172 OWQ262159:OWR262172 PGM262159:PGN262172 PQI262159:PQJ262172 QAE262159:QAF262172 QKA262159:QKB262172 QTW262159:QTX262172 RDS262159:RDT262172 RNO262159:RNP262172 RXK262159:RXL262172 SHG262159:SHH262172 SRC262159:SRD262172 TAY262159:TAZ262172 TKU262159:TKV262172 TUQ262159:TUR262172 UEM262159:UEN262172 UOI262159:UOJ262172 UYE262159:UYF262172 VIA262159:VIB262172 VRW262159:VRX262172 WBS262159:WBT262172 WLO262159:WLP262172 WVK262159:WVL262172 C327695:D327708 IY327695:IZ327708 SU327695:SV327708 ACQ327695:ACR327708 AMM327695:AMN327708 AWI327695:AWJ327708 BGE327695:BGF327708 BQA327695:BQB327708 BZW327695:BZX327708 CJS327695:CJT327708 CTO327695:CTP327708 DDK327695:DDL327708 DNG327695:DNH327708 DXC327695:DXD327708 EGY327695:EGZ327708 EQU327695:EQV327708 FAQ327695:FAR327708 FKM327695:FKN327708 FUI327695:FUJ327708 GEE327695:GEF327708 GOA327695:GOB327708 GXW327695:GXX327708 HHS327695:HHT327708 HRO327695:HRP327708 IBK327695:IBL327708 ILG327695:ILH327708 IVC327695:IVD327708 JEY327695:JEZ327708 JOU327695:JOV327708 JYQ327695:JYR327708 KIM327695:KIN327708 KSI327695:KSJ327708 LCE327695:LCF327708 LMA327695:LMB327708 LVW327695:LVX327708 MFS327695:MFT327708 MPO327695:MPP327708 MZK327695:MZL327708 NJG327695:NJH327708 NTC327695:NTD327708 OCY327695:OCZ327708 OMU327695:OMV327708 OWQ327695:OWR327708 PGM327695:PGN327708 PQI327695:PQJ327708 QAE327695:QAF327708 QKA327695:QKB327708 QTW327695:QTX327708 RDS327695:RDT327708 RNO327695:RNP327708 RXK327695:RXL327708 SHG327695:SHH327708 SRC327695:SRD327708 TAY327695:TAZ327708 TKU327695:TKV327708 TUQ327695:TUR327708 UEM327695:UEN327708 UOI327695:UOJ327708 UYE327695:UYF327708 VIA327695:VIB327708 VRW327695:VRX327708 WBS327695:WBT327708 WLO327695:WLP327708 WVK327695:WVL327708 C393231:D393244 IY393231:IZ393244 SU393231:SV393244 ACQ393231:ACR393244 AMM393231:AMN393244 AWI393231:AWJ393244 BGE393231:BGF393244 BQA393231:BQB393244 BZW393231:BZX393244 CJS393231:CJT393244 CTO393231:CTP393244 DDK393231:DDL393244 DNG393231:DNH393244 DXC393231:DXD393244 EGY393231:EGZ393244 EQU393231:EQV393244 FAQ393231:FAR393244 FKM393231:FKN393244 FUI393231:FUJ393244 GEE393231:GEF393244 GOA393231:GOB393244 GXW393231:GXX393244 HHS393231:HHT393244 HRO393231:HRP393244 IBK393231:IBL393244 ILG393231:ILH393244 IVC393231:IVD393244 JEY393231:JEZ393244 JOU393231:JOV393244 JYQ393231:JYR393244 KIM393231:KIN393244 KSI393231:KSJ393244 LCE393231:LCF393244 LMA393231:LMB393244 LVW393231:LVX393244 MFS393231:MFT393244 MPO393231:MPP393244 MZK393231:MZL393244 NJG393231:NJH393244 NTC393231:NTD393244 OCY393231:OCZ393244 OMU393231:OMV393244 OWQ393231:OWR393244 PGM393231:PGN393244 PQI393231:PQJ393244 QAE393231:QAF393244 QKA393231:QKB393244 QTW393231:QTX393244 RDS393231:RDT393244 RNO393231:RNP393244 RXK393231:RXL393244 SHG393231:SHH393244 SRC393231:SRD393244 TAY393231:TAZ393244 TKU393231:TKV393244 TUQ393231:TUR393244 UEM393231:UEN393244 UOI393231:UOJ393244 UYE393231:UYF393244 VIA393231:VIB393244 VRW393231:VRX393244 WBS393231:WBT393244 WLO393231:WLP393244 WVK393231:WVL393244 C458767:D458780 IY458767:IZ458780 SU458767:SV458780 ACQ458767:ACR458780 AMM458767:AMN458780 AWI458767:AWJ458780 BGE458767:BGF458780 BQA458767:BQB458780 BZW458767:BZX458780 CJS458767:CJT458780 CTO458767:CTP458780 DDK458767:DDL458780 DNG458767:DNH458780 DXC458767:DXD458780 EGY458767:EGZ458780 EQU458767:EQV458780 FAQ458767:FAR458780 FKM458767:FKN458780 FUI458767:FUJ458780 GEE458767:GEF458780 GOA458767:GOB458780 GXW458767:GXX458780 HHS458767:HHT458780 HRO458767:HRP458780 IBK458767:IBL458780 ILG458767:ILH458780 IVC458767:IVD458780 JEY458767:JEZ458780 JOU458767:JOV458780 JYQ458767:JYR458780 KIM458767:KIN458780 KSI458767:KSJ458780 LCE458767:LCF458780 LMA458767:LMB458780 LVW458767:LVX458780 MFS458767:MFT458780 MPO458767:MPP458780 MZK458767:MZL458780 NJG458767:NJH458780 NTC458767:NTD458780 OCY458767:OCZ458780 OMU458767:OMV458780 OWQ458767:OWR458780 PGM458767:PGN458780 PQI458767:PQJ458780 QAE458767:QAF458780 QKA458767:QKB458780 QTW458767:QTX458780 RDS458767:RDT458780 RNO458767:RNP458780 RXK458767:RXL458780 SHG458767:SHH458780 SRC458767:SRD458780 TAY458767:TAZ458780 TKU458767:TKV458780 TUQ458767:TUR458780 UEM458767:UEN458780 UOI458767:UOJ458780 UYE458767:UYF458780 VIA458767:VIB458780 VRW458767:VRX458780 WBS458767:WBT458780 WLO458767:WLP458780 WVK458767:WVL458780 C524303:D524316 IY524303:IZ524316 SU524303:SV524316 ACQ524303:ACR524316 AMM524303:AMN524316 AWI524303:AWJ524316 BGE524303:BGF524316 BQA524303:BQB524316 BZW524303:BZX524316 CJS524303:CJT524316 CTO524303:CTP524316 DDK524303:DDL524316 DNG524303:DNH524316 DXC524303:DXD524316 EGY524303:EGZ524316 EQU524303:EQV524316 FAQ524303:FAR524316 FKM524303:FKN524316 FUI524303:FUJ524316 GEE524303:GEF524316 GOA524303:GOB524316 GXW524303:GXX524316 HHS524303:HHT524316 HRO524303:HRP524316 IBK524303:IBL524316 ILG524303:ILH524316 IVC524303:IVD524316 JEY524303:JEZ524316 JOU524303:JOV524316 JYQ524303:JYR524316 KIM524303:KIN524316 KSI524303:KSJ524316 LCE524303:LCF524316 LMA524303:LMB524316 LVW524303:LVX524316 MFS524303:MFT524316 MPO524303:MPP524316 MZK524303:MZL524316 NJG524303:NJH524316 NTC524303:NTD524316 OCY524303:OCZ524316 OMU524303:OMV524316 OWQ524303:OWR524316 PGM524303:PGN524316 PQI524303:PQJ524316 QAE524303:QAF524316 QKA524303:QKB524316 QTW524303:QTX524316 RDS524303:RDT524316 RNO524303:RNP524316 RXK524303:RXL524316 SHG524303:SHH524316 SRC524303:SRD524316 TAY524303:TAZ524316 TKU524303:TKV524316 TUQ524303:TUR524316 UEM524303:UEN524316 UOI524303:UOJ524316 UYE524303:UYF524316 VIA524303:VIB524316 VRW524303:VRX524316 WBS524303:WBT524316 WLO524303:WLP524316 WVK524303:WVL524316 C589839:D589852 IY589839:IZ589852 SU589839:SV589852 ACQ589839:ACR589852 AMM589839:AMN589852 AWI589839:AWJ589852 BGE589839:BGF589852 BQA589839:BQB589852 BZW589839:BZX589852 CJS589839:CJT589852 CTO589839:CTP589852 DDK589839:DDL589852 DNG589839:DNH589852 DXC589839:DXD589852 EGY589839:EGZ589852 EQU589839:EQV589852 FAQ589839:FAR589852 FKM589839:FKN589852 FUI589839:FUJ589852 GEE589839:GEF589852 GOA589839:GOB589852 GXW589839:GXX589852 HHS589839:HHT589852 HRO589839:HRP589852 IBK589839:IBL589852 ILG589839:ILH589852 IVC589839:IVD589852 JEY589839:JEZ589852 JOU589839:JOV589852 JYQ589839:JYR589852 KIM589839:KIN589852 KSI589839:KSJ589852 LCE589839:LCF589852 LMA589839:LMB589852 LVW589839:LVX589852 MFS589839:MFT589852 MPO589839:MPP589852 MZK589839:MZL589852 NJG589839:NJH589852 NTC589839:NTD589852 OCY589839:OCZ589852 OMU589839:OMV589852 OWQ589839:OWR589852 PGM589839:PGN589852 PQI589839:PQJ589852 QAE589839:QAF589852 QKA589839:QKB589852 QTW589839:QTX589852 RDS589839:RDT589852 RNO589839:RNP589852 RXK589839:RXL589852 SHG589839:SHH589852 SRC589839:SRD589852 TAY589839:TAZ589852 TKU589839:TKV589852 TUQ589839:TUR589852 UEM589839:UEN589852 UOI589839:UOJ589852 UYE589839:UYF589852 VIA589839:VIB589852 VRW589839:VRX589852 WBS589839:WBT589852 WLO589839:WLP589852 WVK589839:WVL589852 C655375:D655388 IY655375:IZ655388 SU655375:SV655388 ACQ655375:ACR655388 AMM655375:AMN655388 AWI655375:AWJ655388 BGE655375:BGF655388 BQA655375:BQB655388 BZW655375:BZX655388 CJS655375:CJT655388 CTO655375:CTP655388 DDK655375:DDL655388 DNG655375:DNH655388 DXC655375:DXD655388 EGY655375:EGZ655388 EQU655375:EQV655388 FAQ655375:FAR655388 FKM655375:FKN655388 FUI655375:FUJ655388 GEE655375:GEF655388 GOA655375:GOB655388 GXW655375:GXX655388 HHS655375:HHT655388 HRO655375:HRP655388 IBK655375:IBL655388 ILG655375:ILH655388 IVC655375:IVD655388 JEY655375:JEZ655388 JOU655375:JOV655388 JYQ655375:JYR655388 KIM655375:KIN655388 KSI655375:KSJ655388 LCE655375:LCF655388 LMA655375:LMB655388 LVW655375:LVX655388 MFS655375:MFT655388 MPO655375:MPP655388 MZK655375:MZL655388 NJG655375:NJH655388 NTC655375:NTD655388 OCY655375:OCZ655388 OMU655375:OMV655388 OWQ655375:OWR655388 PGM655375:PGN655388 PQI655375:PQJ655388 QAE655375:QAF655388 QKA655375:QKB655388 QTW655375:QTX655388 RDS655375:RDT655388 RNO655375:RNP655388 RXK655375:RXL655388 SHG655375:SHH655388 SRC655375:SRD655388 TAY655375:TAZ655388 TKU655375:TKV655388 TUQ655375:TUR655388 UEM655375:UEN655388 UOI655375:UOJ655388 UYE655375:UYF655388 VIA655375:VIB655388 VRW655375:VRX655388 WBS655375:WBT655388 WLO655375:WLP655388 WVK655375:WVL655388 C720911:D720924 IY720911:IZ720924 SU720911:SV720924 ACQ720911:ACR720924 AMM720911:AMN720924 AWI720911:AWJ720924 BGE720911:BGF720924 BQA720911:BQB720924 BZW720911:BZX720924 CJS720911:CJT720924 CTO720911:CTP720924 DDK720911:DDL720924 DNG720911:DNH720924 DXC720911:DXD720924 EGY720911:EGZ720924 EQU720911:EQV720924 FAQ720911:FAR720924 FKM720911:FKN720924 FUI720911:FUJ720924 GEE720911:GEF720924 GOA720911:GOB720924 GXW720911:GXX720924 HHS720911:HHT720924 HRO720911:HRP720924 IBK720911:IBL720924 ILG720911:ILH720924 IVC720911:IVD720924 JEY720911:JEZ720924 JOU720911:JOV720924 JYQ720911:JYR720924 KIM720911:KIN720924 KSI720911:KSJ720924 LCE720911:LCF720924 LMA720911:LMB720924 LVW720911:LVX720924 MFS720911:MFT720924 MPO720911:MPP720924 MZK720911:MZL720924 NJG720911:NJH720924 NTC720911:NTD720924 OCY720911:OCZ720924 OMU720911:OMV720924 OWQ720911:OWR720924 PGM720911:PGN720924 PQI720911:PQJ720924 QAE720911:QAF720924 QKA720911:QKB720924 QTW720911:QTX720924 RDS720911:RDT720924 RNO720911:RNP720924 RXK720911:RXL720924 SHG720911:SHH720924 SRC720911:SRD720924 TAY720911:TAZ720924 TKU720911:TKV720924 TUQ720911:TUR720924 UEM720911:UEN720924 UOI720911:UOJ720924 UYE720911:UYF720924 VIA720911:VIB720924 VRW720911:VRX720924 WBS720911:WBT720924 WLO720911:WLP720924 WVK720911:WVL720924 C786447:D786460 IY786447:IZ786460 SU786447:SV786460 ACQ786447:ACR786460 AMM786447:AMN786460 AWI786447:AWJ786460 BGE786447:BGF786460 BQA786447:BQB786460 BZW786447:BZX786460 CJS786447:CJT786460 CTO786447:CTP786460 DDK786447:DDL786460 DNG786447:DNH786460 DXC786447:DXD786460 EGY786447:EGZ786460 EQU786447:EQV786460 FAQ786447:FAR786460 FKM786447:FKN786460 FUI786447:FUJ786460 GEE786447:GEF786460 GOA786447:GOB786460 GXW786447:GXX786460 HHS786447:HHT786460 HRO786447:HRP786460 IBK786447:IBL786460 ILG786447:ILH786460 IVC786447:IVD786460 JEY786447:JEZ786460 JOU786447:JOV786460 JYQ786447:JYR786460 KIM786447:KIN786460 KSI786447:KSJ786460 LCE786447:LCF786460 LMA786447:LMB786460 LVW786447:LVX786460 MFS786447:MFT786460 MPO786447:MPP786460 MZK786447:MZL786460 NJG786447:NJH786460 NTC786447:NTD786460 OCY786447:OCZ786460 OMU786447:OMV786460 OWQ786447:OWR786460 PGM786447:PGN786460 PQI786447:PQJ786460 QAE786447:QAF786460 QKA786447:QKB786460 QTW786447:QTX786460 RDS786447:RDT786460 RNO786447:RNP786460 RXK786447:RXL786460 SHG786447:SHH786460 SRC786447:SRD786460 TAY786447:TAZ786460 TKU786447:TKV786460 TUQ786447:TUR786460 UEM786447:UEN786460 UOI786447:UOJ786460 UYE786447:UYF786460 VIA786447:VIB786460 VRW786447:VRX786460 WBS786447:WBT786460 WLO786447:WLP786460 WVK786447:WVL786460 C851983:D851996 IY851983:IZ851996 SU851983:SV851996 ACQ851983:ACR851996 AMM851983:AMN851996 AWI851983:AWJ851996 BGE851983:BGF851996 BQA851983:BQB851996 BZW851983:BZX851996 CJS851983:CJT851996 CTO851983:CTP851996 DDK851983:DDL851996 DNG851983:DNH851996 DXC851983:DXD851996 EGY851983:EGZ851996 EQU851983:EQV851996 FAQ851983:FAR851996 FKM851983:FKN851996 FUI851983:FUJ851996 GEE851983:GEF851996 GOA851983:GOB851996 GXW851983:GXX851996 HHS851983:HHT851996 HRO851983:HRP851996 IBK851983:IBL851996 ILG851983:ILH851996 IVC851983:IVD851996 JEY851983:JEZ851996 JOU851983:JOV851996 JYQ851983:JYR851996 KIM851983:KIN851996 KSI851983:KSJ851996 LCE851983:LCF851996 LMA851983:LMB851996 LVW851983:LVX851996 MFS851983:MFT851996 MPO851983:MPP851996 MZK851983:MZL851996 NJG851983:NJH851996 NTC851983:NTD851996 OCY851983:OCZ851996 OMU851983:OMV851996 OWQ851983:OWR851996 PGM851983:PGN851996 PQI851983:PQJ851996 QAE851983:QAF851996 QKA851983:QKB851996 QTW851983:QTX851996 RDS851983:RDT851996 RNO851983:RNP851996 RXK851983:RXL851996 SHG851983:SHH851996 SRC851983:SRD851996 TAY851983:TAZ851996 TKU851983:TKV851996 TUQ851983:TUR851996 UEM851983:UEN851996 UOI851983:UOJ851996 UYE851983:UYF851996 VIA851983:VIB851996 VRW851983:VRX851996 WBS851983:WBT851996 WLO851983:WLP851996 WVK851983:WVL851996 C917519:D917532 IY917519:IZ917532 SU917519:SV917532 ACQ917519:ACR917532 AMM917519:AMN917532 AWI917519:AWJ917532 BGE917519:BGF917532 BQA917519:BQB917532 BZW917519:BZX917532 CJS917519:CJT917532 CTO917519:CTP917532 DDK917519:DDL917532 DNG917519:DNH917532 DXC917519:DXD917532 EGY917519:EGZ917532 EQU917519:EQV917532 FAQ917519:FAR917532 FKM917519:FKN917532 FUI917519:FUJ917532 GEE917519:GEF917532 GOA917519:GOB917532 GXW917519:GXX917532 HHS917519:HHT917532 HRO917519:HRP917532 IBK917519:IBL917532 ILG917519:ILH917532 IVC917519:IVD917532 JEY917519:JEZ917532 JOU917519:JOV917532 JYQ917519:JYR917532 KIM917519:KIN917532 KSI917519:KSJ917532 LCE917519:LCF917532 LMA917519:LMB917532 LVW917519:LVX917532 MFS917519:MFT917532 MPO917519:MPP917532 MZK917519:MZL917532 NJG917519:NJH917532 NTC917519:NTD917532 OCY917519:OCZ917532 OMU917519:OMV917532 OWQ917519:OWR917532 PGM917519:PGN917532 PQI917519:PQJ917532 QAE917519:QAF917532 QKA917519:QKB917532 QTW917519:QTX917532 RDS917519:RDT917532 RNO917519:RNP917532 RXK917519:RXL917532 SHG917519:SHH917532 SRC917519:SRD917532 TAY917519:TAZ917532 TKU917519:TKV917532 TUQ917519:TUR917532 UEM917519:UEN917532 UOI917519:UOJ917532 UYE917519:UYF917532 VIA917519:VIB917532 VRW917519:VRX917532 WBS917519:WBT917532 WLO917519:WLP917532 WVK917519:WVL917532 C983055:D983068 IY983055:IZ983068 SU983055:SV983068 ACQ983055:ACR983068 AMM983055:AMN983068 AWI983055:AWJ983068 BGE983055:BGF983068 BQA983055:BQB983068 BZW983055:BZX983068 CJS983055:CJT983068 CTO983055:CTP983068 DDK983055:DDL983068 DNG983055:DNH983068 DXC983055:DXD983068 EGY983055:EGZ983068 EQU983055:EQV983068 FAQ983055:FAR983068 FKM983055:FKN983068 FUI983055:FUJ983068 GEE983055:GEF983068 GOA983055:GOB983068 GXW983055:GXX983068 HHS983055:HHT983068 HRO983055:HRP983068 IBK983055:IBL983068 ILG983055:ILH983068 IVC983055:IVD983068 JEY983055:JEZ983068 JOU983055:JOV983068 JYQ983055:JYR983068 KIM983055:KIN983068 KSI983055:KSJ983068 LCE983055:LCF983068 LMA983055:LMB983068 LVW983055:LVX983068 MFS983055:MFT983068 MPO983055:MPP983068 MZK983055:MZL983068 NJG983055:NJH983068 NTC983055:NTD983068 OCY983055:OCZ983068 OMU983055:OMV983068 OWQ983055:OWR983068 PGM983055:PGN983068 PQI983055:PQJ983068 QAE983055:QAF983068 QKA983055:QKB983068 QTW983055:QTX983068 RDS983055:RDT983068 RNO983055:RNP983068 RXK983055:RXL983068 SHG983055:SHH983068 SRC983055:SRD983068 TAY983055:TAZ983068 TKU983055:TKV983068 TUQ983055:TUR983068 UEM983055:UEN983068 UOI983055:UOJ983068 UYE983055:UYF983068 VIA983055:VIB983068 VRW983055:VRX983068 WBS983055:WBT983068 WLO983055:WLP983068 WVK983055:WVL983068 E15:E27 JA15:JA27 SW15:SW27 ACS15:ACS27 AMO15:AMO27 AWK15:AWK27 BGG15:BGG27 BQC15:BQC27 BZY15:BZY27 CJU15:CJU27 CTQ15:CTQ27 DDM15:DDM27 DNI15:DNI27 DXE15:DXE27 EHA15:EHA27 EQW15:EQW27 FAS15:FAS27 FKO15:FKO27 FUK15:FUK27 GEG15:GEG27 GOC15:GOC27 GXY15:GXY27 HHU15:HHU27 HRQ15:HRQ27 IBM15:IBM27 ILI15:ILI27 IVE15:IVE27 JFA15:JFA27 JOW15:JOW27 JYS15:JYS27 KIO15:KIO27 KSK15:KSK27 LCG15:LCG27 LMC15:LMC27 LVY15:LVY27 MFU15:MFU27 MPQ15:MPQ27 MZM15:MZM27 NJI15:NJI27 NTE15:NTE27 ODA15:ODA27 OMW15:OMW27 OWS15:OWS27 PGO15:PGO27 PQK15:PQK27 QAG15:QAG27 QKC15:QKC27 QTY15:QTY27 RDU15:RDU27 RNQ15:RNQ27 RXM15:RXM27 SHI15:SHI27 SRE15:SRE27 TBA15:TBA27 TKW15:TKW27 TUS15:TUS27 UEO15:UEO27 UOK15:UOK27 UYG15:UYG27 VIC15:VIC27 VRY15:VRY27 WBU15:WBU27 WLQ15:WLQ27 WVM15:WVM27 E65551:E65563 JA65551:JA65563 SW65551:SW65563 ACS65551:ACS65563 AMO65551:AMO65563 AWK65551:AWK65563 BGG65551:BGG65563 BQC65551:BQC65563 BZY65551:BZY65563 CJU65551:CJU65563 CTQ65551:CTQ65563 DDM65551:DDM65563 DNI65551:DNI65563 DXE65551:DXE65563 EHA65551:EHA65563 EQW65551:EQW65563 FAS65551:FAS65563 FKO65551:FKO65563 FUK65551:FUK65563 GEG65551:GEG65563 GOC65551:GOC65563 GXY65551:GXY65563 HHU65551:HHU65563 HRQ65551:HRQ65563 IBM65551:IBM65563 ILI65551:ILI65563 IVE65551:IVE65563 JFA65551:JFA65563 JOW65551:JOW65563 JYS65551:JYS65563 KIO65551:KIO65563 KSK65551:KSK65563 LCG65551:LCG65563 LMC65551:LMC65563 LVY65551:LVY65563 MFU65551:MFU65563 MPQ65551:MPQ65563 MZM65551:MZM65563 NJI65551:NJI65563 NTE65551:NTE65563 ODA65551:ODA65563 OMW65551:OMW65563 OWS65551:OWS65563 PGO65551:PGO65563 PQK65551:PQK65563 QAG65551:QAG65563 QKC65551:QKC65563 QTY65551:QTY65563 RDU65551:RDU65563 RNQ65551:RNQ65563 RXM65551:RXM65563 SHI65551:SHI65563 SRE65551:SRE65563 TBA65551:TBA65563 TKW65551:TKW65563 TUS65551:TUS65563 UEO65551:UEO65563 UOK65551:UOK65563 UYG65551:UYG65563 VIC65551:VIC65563 VRY65551:VRY65563 WBU65551:WBU65563 WLQ65551:WLQ65563 WVM65551:WVM65563 E131087:E131099 JA131087:JA131099 SW131087:SW131099 ACS131087:ACS131099 AMO131087:AMO131099 AWK131087:AWK131099 BGG131087:BGG131099 BQC131087:BQC131099 BZY131087:BZY131099 CJU131087:CJU131099 CTQ131087:CTQ131099 DDM131087:DDM131099 DNI131087:DNI131099 DXE131087:DXE131099 EHA131087:EHA131099 EQW131087:EQW131099 FAS131087:FAS131099 FKO131087:FKO131099 FUK131087:FUK131099 GEG131087:GEG131099 GOC131087:GOC131099 GXY131087:GXY131099 HHU131087:HHU131099 HRQ131087:HRQ131099 IBM131087:IBM131099 ILI131087:ILI131099 IVE131087:IVE131099 JFA131087:JFA131099 JOW131087:JOW131099 JYS131087:JYS131099 KIO131087:KIO131099 KSK131087:KSK131099 LCG131087:LCG131099 LMC131087:LMC131099 LVY131087:LVY131099 MFU131087:MFU131099 MPQ131087:MPQ131099 MZM131087:MZM131099 NJI131087:NJI131099 NTE131087:NTE131099 ODA131087:ODA131099 OMW131087:OMW131099 OWS131087:OWS131099 PGO131087:PGO131099 PQK131087:PQK131099 QAG131087:QAG131099 QKC131087:QKC131099 QTY131087:QTY131099 RDU131087:RDU131099 RNQ131087:RNQ131099 RXM131087:RXM131099 SHI131087:SHI131099 SRE131087:SRE131099 TBA131087:TBA131099 TKW131087:TKW131099 TUS131087:TUS131099 UEO131087:UEO131099 UOK131087:UOK131099 UYG131087:UYG131099 VIC131087:VIC131099 VRY131087:VRY131099 WBU131087:WBU131099 WLQ131087:WLQ131099 WVM131087:WVM131099 E196623:E196635 JA196623:JA196635 SW196623:SW196635 ACS196623:ACS196635 AMO196623:AMO196635 AWK196623:AWK196635 BGG196623:BGG196635 BQC196623:BQC196635 BZY196623:BZY196635 CJU196623:CJU196635 CTQ196623:CTQ196635 DDM196623:DDM196635 DNI196623:DNI196635 DXE196623:DXE196635 EHA196623:EHA196635 EQW196623:EQW196635 FAS196623:FAS196635 FKO196623:FKO196635 FUK196623:FUK196635 GEG196623:GEG196635 GOC196623:GOC196635 GXY196623:GXY196635 HHU196623:HHU196635 HRQ196623:HRQ196635 IBM196623:IBM196635 ILI196623:ILI196635 IVE196623:IVE196635 JFA196623:JFA196635 JOW196623:JOW196635 JYS196623:JYS196635 KIO196623:KIO196635 KSK196623:KSK196635 LCG196623:LCG196635 LMC196623:LMC196635 LVY196623:LVY196635 MFU196623:MFU196635 MPQ196623:MPQ196635 MZM196623:MZM196635 NJI196623:NJI196635 NTE196623:NTE196635 ODA196623:ODA196635 OMW196623:OMW196635 OWS196623:OWS196635 PGO196623:PGO196635 PQK196623:PQK196635 QAG196623:QAG196635 QKC196623:QKC196635 QTY196623:QTY196635 RDU196623:RDU196635 RNQ196623:RNQ196635 RXM196623:RXM196635 SHI196623:SHI196635 SRE196623:SRE196635 TBA196623:TBA196635 TKW196623:TKW196635 TUS196623:TUS196635 UEO196623:UEO196635 UOK196623:UOK196635 UYG196623:UYG196635 VIC196623:VIC196635 VRY196623:VRY196635 WBU196623:WBU196635 WLQ196623:WLQ196635 WVM196623:WVM196635 E262159:E262171 JA262159:JA262171 SW262159:SW262171 ACS262159:ACS262171 AMO262159:AMO262171 AWK262159:AWK262171 BGG262159:BGG262171 BQC262159:BQC262171 BZY262159:BZY262171 CJU262159:CJU262171 CTQ262159:CTQ262171 DDM262159:DDM262171 DNI262159:DNI262171 DXE262159:DXE262171 EHA262159:EHA262171 EQW262159:EQW262171 FAS262159:FAS262171 FKO262159:FKO262171 FUK262159:FUK262171 GEG262159:GEG262171 GOC262159:GOC262171 GXY262159:GXY262171 HHU262159:HHU262171 HRQ262159:HRQ262171 IBM262159:IBM262171 ILI262159:ILI262171 IVE262159:IVE262171 JFA262159:JFA262171 JOW262159:JOW262171 JYS262159:JYS262171 KIO262159:KIO262171 KSK262159:KSK262171 LCG262159:LCG262171 LMC262159:LMC262171 LVY262159:LVY262171 MFU262159:MFU262171 MPQ262159:MPQ262171 MZM262159:MZM262171 NJI262159:NJI262171 NTE262159:NTE262171 ODA262159:ODA262171 OMW262159:OMW262171 OWS262159:OWS262171 PGO262159:PGO262171 PQK262159:PQK262171 QAG262159:QAG262171 QKC262159:QKC262171 QTY262159:QTY262171 RDU262159:RDU262171 RNQ262159:RNQ262171 RXM262159:RXM262171 SHI262159:SHI262171 SRE262159:SRE262171 TBA262159:TBA262171 TKW262159:TKW262171 TUS262159:TUS262171 UEO262159:UEO262171 UOK262159:UOK262171 UYG262159:UYG262171 VIC262159:VIC262171 VRY262159:VRY262171 WBU262159:WBU262171 WLQ262159:WLQ262171 WVM262159:WVM262171 E327695:E327707 JA327695:JA327707 SW327695:SW327707 ACS327695:ACS327707 AMO327695:AMO327707 AWK327695:AWK327707 BGG327695:BGG327707 BQC327695:BQC327707 BZY327695:BZY327707 CJU327695:CJU327707 CTQ327695:CTQ327707 DDM327695:DDM327707 DNI327695:DNI327707 DXE327695:DXE327707 EHA327695:EHA327707 EQW327695:EQW327707 FAS327695:FAS327707 FKO327695:FKO327707 FUK327695:FUK327707 GEG327695:GEG327707 GOC327695:GOC327707 GXY327695:GXY327707 HHU327695:HHU327707 HRQ327695:HRQ327707 IBM327695:IBM327707 ILI327695:ILI327707 IVE327695:IVE327707 JFA327695:JFA327707 JOW327695:JOW327707 JYS327695:JYS327707 KIO327695:KIO327707 KSK327695:KSK327707 LCG327695:LCG327707 LMC327695:LMC327707 LVY327695:LVY327707 MFU327695:MFU327707 MPQ327695:MPQ327707 MZM327695:MZM327707 NJI327695:NJI327707 NTE327695:NTE327707 ODA327695:ODA327707 OMW327695:OMW327707 OWS327695:OWS327707 PGO327695:PGO327707 PQK327695:PQK327707 QAG327695:QAG327707 QKC327695:QKC327707 QTY327695:QTY327707 RDU327695:RDU327707 RNQ327695:RNQ327707 RXM327695:RXM327707 SHI327695:SHI327707 SRE327695:SRE327707 TBA327695:TBA327707 TKW327695:TKW327707 TUS327695:TUS327707 UEO327695:UEO327707 UOK327695:UOK327707 UYG327695:UYG327707 VIC327695:VIC327707 VRY327695:VRY327707 WBU327695:WBU327707 WLQ327695:WLQ327707 WVM327695:WVM327707 E393231:E393243 JA393231:JA393243 SW393231:SW393243 ACS393231:ACS393243 AMO393231:AMO393243 AWK393231:AWK393243 BGG393231:BGG393243 BQC393231:BQC393243 BZY393231:BZY393243 CJU393231:CJU393243 CTQ393231:CTQ393243 DDM393231:DDM393243 DNI393231:DNI393243 DXE393231:DXE393243 EHA393231:EHA393243 EQW393231:EQW393243 FAS393231:FAS393243 FKO393231:FKO393243 FUK393231:FUK393243 GEG393231:GEG393243 GOC393231:GOC393243 GXY393231:GXY393243 HHU393231:HHU393243 HRQ393231:HRQ393243 IBM393231:IBM393243 ILI393231:ILI393243 IVE393231:IVE393243 JFA393231:JFA393243 JOW393231:JOW393243 JYS393231:JYS393243 KIO393231:KIO393243 KSK393231:KSK393243 LCG393231:LCG393243 LMC393231:LMC393243 LVY393231:LVY393243 MFU393231:MFU393243 MPQ393231:MPQ393243 MZM393231:MZM393243 NJI393231:NJI393243 NTE393231:NTE393243 ODA393231:ODA393243 OMW393231:OMW393243 OWS393231:OWS393243 PGO393231:PGO393243 PQK393231:PQK393243 QAG393231:QAG393243 QKC393231:QKC393243 QTY393231:QTY393243 RDU393231:RDU393243 RNQ393231:RNQ393243 RXM393231:RXM393243 SHI393231:SHI393243 SRE393231:SRE393243 TBA393231:TBA393243 TKW393231:TKW393243 TUS393231:TUS393243 UEO393231:UEO393243 UOK393231:UOK393243 UYG393231:UYG393243 VIC393231:VIC393243 VRY393231:VRY393243 WBU393231:WBU393243 WLQ393231:WLQ393243 WVM393231:WVM393243 E458767:E458779 JA458767:JA458779 SW458767:SW458779 ACS458767:ACS458779 AMO458767:AMO458779 AWK458767:AWK458779 BGG458767:BGG458779 BQC458767:BQC458779 BZY458767:BZY458779 CJU458767:CJU458779 CTQ458767:CTQ458779 DDM458767:DDM458779 DNI458767:DNI458779 DXE458767:DXE458779 EHA458767:EHA458779 EQW458767:EQW458779 FAS458767:FAS458779 FKO458767:FKO458779 FUK458767:FUK458779 GEG458767:GEG458779 GOC458767:GOC458779 GXY458767:GXY458779 HHU458767:HHU458779 HRQ458767:HRQ458779 IBM458767:IBM458779 ILI458767:ILI458779 IVE458767:IVE458779 JFA458767:JFA458779 JOW458767:JOW458779 JYS458767:JYS458779 KIO458767:KIO458779 KSK458767:KSK458779 LCG458767:LCG458779 LMC458767:LMC458779 LVY458767:LVY458779 MFU458767:MFU458779 MPQ458767:MPQ458779 MZM458767:MZM458779 NJI458767:NJI458779 NTE458767:NTE458779 ODA458767:ODA458779 OMW458767:OMW458779 OWS458767:OWS458779 PGO458767:PGO458779 PQK458767:PQK458779 QAG458767:QAG458779 QKC458767:QKC458779 QTY458767:QTY458779 RDU458767:RDU458779 RNQ458767:RNQ458779 RXM458767:RXM458779 SHI458767:SHI458779 SRE458767:SRE458779 TBA458767:TBA458779 TKW458767:TKW458779 TUS458767:TUS458779 UEO458767:UEO458779 UOK458767:UOK458779 UYG458767:UYG458779 VIC458767:VIC458779 VRY458767:VRY458779 WBU458767:WBU458779 WLQ458767:WLQ458779 WVM458767:WVM458779 E524303:E524315 JA524303:JA524315 SW524303:SW524315 ACS524303:ACS524315 AMO524303:AMO524315 AWK524303:AWK524315 BGG524303:BGG524315 BQC524303:BQC524315 BZY524303:BZY524315 CJU524303:CJU524315 CTQ524303:CTQ524315 DDM524303:DDM524315 DNI524303:DNI524315 DXE524303:DXE524315 EHA524303:EHA524315 EQW524303:EQW524315 FAS524303:FAS524315 FKO524303:FKO524315 FUK524303:FUK524315 GEG524303:GEG524315 GOC524303:GOC524315 GXY524303:GXY524315 HHU524303:HHU524315 HRQ524303:HRQ524315 IBM524303:IBM524315 ILI524303:ILI524315 IVE524303:IVE524315 JFA524303:JFA524315 JOW524303:JOW524315 JYS524303:JYS524315 KIO524303:KIO524315 KSK524303:KSK524315 LCG524303:LCG524315 LMC524303:LMC524315 LVY524303:LVY524315 MFU524303:MFU524315 MPQ524303:MPQ524315 MZM524303:MZM524315 NJI524303:NJI524315 NTE524303:NTE524315 ODA524303:ODA524315 OMW524303:OMW524315 OWS524303:OWS524315 PGO524303:PGO524315 PQK524303:PQK524315 QAG524303:QAG524315 QKC524303:QKC524315 QTY524303:QTY524315 RDU524303:RDU524315 RNQ524303:RNQ524315 RXM524303:RXM524315 SHI524303:SHI524315 SRE524303:SRE524315 TBA524303:TBA524315 TKW524303:TKW524315 TUS524303:TUS524315 UEO524303:UEO524315 UOK524303:UOK524315 UYG524303:UYG524315 VIC524303:VIC524315 VRY524303:VRY524315 WBU524303:WBU524315 WLQ524303:WLQ524315 WVM524303:WVM524315 E589839:E589851 JA589839:JA589851 SW589839:SW589851 ACS589839:ACS589851 AMO589839:AMO589851 AWK589839:AWK589851 BGG589839:BGG589851 BQC589839:BQC589851 BZY589839:BZY589851 CJU589839:CJU589851 CTQ589839:CTQ589851 DDM589839:DDM589851 DNI589839:DNI589851 DXE589839:DXE589851 EHA589839:EHA589851 EQW589839:EQW589851 FAS589839:FAS589851 FKO589839:FKO589851 FUK589839:FUK589851 GEG589839:GEG589851 GOC589839:GOC589851 GXY589839:GXY589851 HHU589839:HHU589851 HRQ589839:HRQ589851 IBM589839:IBM589851 ILI589839:ILI589851 IVE589839:IVE589851 JFA589839:JFA589851 JOW589839:JOW589851 JYS589839:JYS589851 KIO589839:KIO589851 KSK589839:KSK589851 LCG589839:LCG589851 LMC589839:LMC589851 LVY589839:LVY589851 MFU589839:MFU589851 MPQ589839:MPQ589851 MZM589839:MZM589851 NJI589839:NJI589851 NTE589839:NTE589851 ODA589839:ODA589851 OMW589839:OMW589851 OWS589839:OWS589851 PGO589839:PGO589851 PQK589839:PQK589851 QAG589839:QAG589851 QKC589839:QKC589851 QTY589839:QTY589851 RDU589839:RDU589851 RNQ589839:RNQ589851 RXM589839:RXM589851 SHI589839:SHI589851 SRE589839:SRE589851 TBA589839:TBA589851 TKW589839:TKW589851 TUS589839:TUS589851 UEO589839:UEO589851 UOK589839:UOK589851 UYG589839:UYG589851 VIC589839:VIC589851 VRY589839:VRY589851 WBU589839:WBU589851 WLQ589839:WLQ589851 WVM589839:WVM589851 E655375:E655387 JA655375:JA655387 SW655375:SW655387 ACS655375:ACS655387 AMO655375:AMO655387 AWK655375:AWK655387 BGG655375:BGG655387 BQC655375:BQC655387 BZY655375:BZY655387 CJU655375:CJU655387 CTQ655375:CTQ655387 DDM655375:DDM655387 DNI655375:DNI655387 DXE655375:DXE655387 EHA655375:EHA655387 EQW655375:EQW655387 FAS655375:FAS655387 FKO655375:FKO655387 FUK655375:FUK655387 GEG655375:GEG655387 GOC655375:GOC655387 GXY655375:GXY655387 HHU655375:HHU655387 HRQ655375:HRQ655387 IBM655375:IBM655387 ILI655375:ILI655387 IVE655375:IVE655387 JFA655375:JFA655387 JOW655375:JOW655387 JYS655375:JYS655387 KIO655375:KIO655387 KSK655375:KSK655387 LCG655375:LCG655387 LMC655375:LMC655387 LVY655375:LVY655387 MFU655375:MFU655387 MPQ655375:MPQ655387 MZM655375:MZM655387 NJI655375:NJI655387 NTE655375:NTE655387 ODA655375:ODA655387 OMW655375:OMW655387 OWS655375:OWS655387 PGO655375:PGO655387 PQK655375:PQK655387 QAG655375:QAG655387 QKC655375:QKC655387 QTY655375:QTY655387 RDU655375:RDU655387 RNQ655375:RNQ655387 RXM655375:RXM655387 SHI655375:SHI655387 SRE655375:SRE655387 TBA655375:TBA655387 TKW655375:TKW655387 TUS655375:TUS655387 UEO655375:UEO655387 UOK655375:UOK655387 UYG655375:UYG655387 VIC655375:VIC655387 VRY655375:VRY655387 WBU655375:WBU655387 WLQ655375:WLQ655387 WVM655375:WVM655387 E720911:E720923 JA720911:JA720923 SW720911:SW720923 ACS720911:ACS720923 AMO720911:AMO720923 AWK720911:AWK720923 BGG720911:BGG720923 BQC720911:BQC720923 BZY720911:BZY720923 CJU720911:CJU720923 CTQ720911:CTQ720923 DDM720911:DDM720923 DNI720911:DNI720923 DXE720911:DXE720923 EHA720911:EHA720923 EQW720911:EQW720923 FAS720911:FAS720923 FKO720911:FKO720923 FUK720911:FUK720923 GEG720911:GEG720923 GOC720911:GOC720923 GXY720911:GXY720923 HHU720911:HHU720923 HRQ720911:HRQ720923 IBM720911:IBM720923 ILI720911:ILI720923 IVE720911:IVE720923 JFA720911:JFA720923 JOW720911:JOW720923 JYS720911:JYS720923 KIO720911:KIO720923 KSK720911:KSK720923 LCG720911:LCG720923 LMC720911:LMC720923 LVY720911:LVY720923 MFU720911:MFU720923 MPQ720911:MPQ720923 MZM720911:MZM720923 NJI720911:NJI720923 NTE720911:NTE720923 ODA720911:ODA720923 OMW720911:OMW720923 OWS720911:OWS720923 PGO720911:PGO720923 PQK720911:PQK720923 QAG720911:QAG720923 QKC720911:QKC720923 QTY720911:QTY720923 RDU720911:RDU720923 RNQ720911:RNQ720923 RXM720911:RXM720923 SHI720911:SHI720923 SRE720911:SRE720923 TBA720911:TBA720923 TKW720911:TKW720923 TUS720911:TUS720923 UEO720911:UEO720923 UOK720911:UOK720923 UYG720911:UYG720923 VIC720911:VIC720923 VRY720911:VRY720923 WBU720911:WBU720923 WLQ720911:WLQ720923 WVM720911:WVM720923 E786447:E786459 JA786447:JA786459 SW786447:SW786459 ACS786447:ACS786459 AMO786447:AMO786459 AWK786447:AWK786459 BGG786447:BGG786459 BQC786447:BQC786459 BZY786447:BZY786459 CJU786447:CJU786459 CTQ786447:CTQ786459 DDM786447:DDM786459 DNI786447:DNI786459 DXE786447:DXE786459 EHA786447:EHA786459 EQW786447:EQW786459 FAS786447:FAS786459 FKO786447:FKO786459 FUK786447:FUK786459 GEG786447:GEG786459 GOC786447:GOC786459 GXY786447:GXY786459 HHU786447:HHU786459 HRQ786447:HRQ786459 IBM786447:IBM786459 ILI786447:ILI786459 IVE786447:IVE786459 JFA786447:JFA786459 JOW786447:JOW786459 JYS786447:JYS786459 KIO786447:KIO786459 KSK786447:KSK786459 LCG786447:LCG786459 LMC786447:LMC786459 LVY786447:LVY786459 MFU786447:MFU786459 MPQ786447:MPQ786459 MZM786447:MZM786459 NJI786447:NJI786459 NTE786447:NTE786459 ODA786447:ODA786459 OMW786447:OMW786459 OWS786447:OWS786459 PGO786447:PGO786459 PQK786447:PQK786459 QAG786447:QAG786459 QKC786447:QKC786459 QTY786447:QTY786459 RDU786447:RDU786459 RNQ786447:RNQ786459 RXM786447:RXM786459 SHI786447:SHI786459 SRE786447:SRE786459 TBA786447:TBA786459 TKW786447:TKW786459 TUS786447:TUS786459 UEO786447:UEO786459 UOK786447:UOK786459 UYG786447:UYG786459 VIC786447:VIC786459 VRY786447:VRY786459 WBU786447:WBU786459 WLQ786447:WLQ786459 WVM786447:WVM786459 E851983:E851995 JA851983:JA851995 SW851983:SW851995 ACS851983:ACS851995 AMO851983:AMO851995 AWK851983:AWK851995 BGG851983:BGG851995 BQC851983:BQC851995 BZY851983:BZY851995 CJU851983:CJU851995 CTQ851983:CTQ851995 DDM851983:DDM851995 DNI851983:DNI851995 DXE851983:DXE851995 EHA851983:EHA851995 EQW851983:EQW851995 FAS851983:FAS851995 FKO851983:FKO851995 FUK851983:FUK851995 GEG851983:GEG851995 GOC851983:GOC851995 GXY851983:GXY851995 HHU851983:HHU851995 HRQ851983:HRQ851995 IBM851983:IBM851995 ILI851983:ILI851995 IVE851983:IVE851995 JFA851983:JFA851995 JOW851983:JOW851995 JYS851983:JYS851995 KIO851983:KIO851995 KSK851983:KSK851995 LCG851983:LCG851995 LMC851983:LMC851995 LVY851983:LVY851995 MFU851983:MFU851995 MPQ851983:MPQ851995 MZM851983:MZM851995 NJI851983:NJI851995 NTE851983:NTE851995 ODA851983:ODA851995 OMW851983:OMW851995 OWS851983:OWS851995 PGO851983:PGO851995 PQK851983:PQK851995 QAG851983:QAG851995 QKC851983:QKC851995 QTY851983:QTY851995 RDU851983:RDU851995 RNQ851983:RNQ851995 RXM851983:RXM851995 SHI851983:SHI851995 SRE851983:SRE851995 TBA851983:TBA851995 TKW851983:TKW851995 TUS851983:TUS851995 UEO851983:UEO851995 UOK851983:UOK851995 UYG851983:UYG851995 VIC851983:VIC851995 VRY851983:VRY851995 WBU851983:WBU851995 WLQ851983:WLQ851995 WVM851983:WVM851995 E917519:E917531 JA917519:JA917531 SW917519:SW917531 ACS917519:ACS917531 AMO917519:AMO917531 AWK917519:AWK917531 BGG917519:BGG917531 BQC917519:BQC917531 BZY917519:BZY917531 CJU917519:CJU917531 CTQ917519:CTQ917531 DDM917519:DDM917531 DNI917519:DNI917531 DXE917519:DXE917531 EHA917519:EHA917531 EQW917519:EQW917531 FAS917519:FAS917531 FKO917519:FKO917531 FUK917519:FUK917531 GEG917519:GEG917531 GOC917519:GOC917531 GXY917519:GXY917531 HHU917519:HHU917531 HRQ917519:HRQ917531 IBM917519:IBM917531 ILI917519:ILI917531 IVE917519:IVE917531 JFA917519:JFA917531 JOW917519:JOW917531 JYS917519:JYS917531 KIO917519:KIO917531 KSK917519:KSK917531 LCG917519:LCG917531 LMC917519:LMC917531 LVY917519:LVY917531 MFU917519:MFU917531 MPQ917519:MPQ917531 MZM917519:MZM917531 NJI917519:NJI917531 NTE917519:NTE917531 ODA917519:ODA917531 OMW917519:OMW917531 OWS917519:OWS917531 PGO917519:PGO917531 PQK917519:PQK917531 QAG917519:QAG917531 QKC917519:QKC917531 QTY917519:QTY917531 RDU917519:RDU917531 RNQ917519:RNQ917531 RXM917519:RXM917531 SHI917519:SHI917531 SRE917519:SRE917531 TBA917519:TBA917531 TKW917519:TKW917531 TUS917519:TUS917531 UEO917519:UEO917531 UOK917519:UOK917531 UYG917519:UYG917531 VIC917519:VIC917531 VRY917519:VRY917531 WBU917519:WBU917531 WLQ917519:WLQ917531 WVM917519:WVM917531 E983055:E983067 JA983055:JA983067 SW983055:SW983067 ACS983055:ACS983067 AMO983055:AMO983067 AWK983055:AWK983067 BGG983055:BGG983067 BQC983055:BQC983067 BZY983055:BZY983067 CJU983055:CJU983067 CTQ983055:CTQ983067 DDM983055:DDM983067 DNI983055:DNI983067 DXE983055:DXE983067 EHA983055:EHA983067 EQW983055:EQW983067 FAS983055:FAS983067 FKO983055:FKO983067 FUK983055:FUK983067 GEG983055:GEG983067 GOC983055:GOC983067 GXY983055:GXY983067 HHU983055:HHU983067 HRQ983055:HRQ983067 IBM983055:IBM983067 ILI983055:ILI983067 IVE983055:IVE983067 JFA983055:JFA983067 JOW983055:JOW983067 JYS983055:JYS983067 KIO983055:KIO983067 KSK983055:KSK983067 LCG983055:LCG983067 LMC983055:LMC983067 LVY983055:LVY983067 MFU983055:MFU983067 MPQ983055:MPQ983067 MZM983055:MZM983067 NJI983055:NJI983067 NTE983055:NTE983067 ODA983055:ODA983067 OMW983055:OMW983067 OWS983055:OWS983067 PGO983055:PGO983067 PQK983055:PQK983067 QAG983055:QAG983067 QKC983055:QKC983067 QTY983055:QTY983067 RDU983055:RDU983067 RNQ983055:RNQ983067 RXM983055:RXM983067 SHI983055:SHI983067 SRE983055:SRE983067 TBA983055:TBA983067 TKW983055:TKW983067 TUS983055:TUS983067 UEO983055:UEO983067 UOK983055:UOK983067 UYG983055:UYG983067 VIC983055:VIC983067 VRY983055:VRY983067 WBU983055:WBU983067 WLQ983055:WLQ983067 WVM983055:WVM983067 F15:F28 JB15:JB28 SX15:SX28 ACT15:ACT28 AMP15:AMP28 AWL15:AWL28 BGH15:BGH28 BQD15:BQD28 BZZ15:BZZ28 CJV15:CJV28 CTR15:CTR28 DDN15:DDN28 DNJ15:DNJ28 DXF15:DXF28 EHB15:EHB28 EQX15:EQX28 FAT15:FAT28 FKP15:FKP28 FUL15:FUL28 GEH15:GEH28 GOD15:GOD28 GXZ15:GXZ28 HHV15:HHV28 HRR15:HRR28 IBN15:IBN28 ILJ15:ILJ28 IVF15:IVF28 JFB15:JFB28 JOX15:JOX28 JYT15:JYT28 KIP15:KIP28 KSL15:KSL28 LCH15:LCH28 LMD15:LMD28 LVZ15:LVZ28 MFV15:MFV28 MPR15:MPR28 MZN15:MZN28 NJJ15:NJJ28 NTF15:NTF28 ODB15:ODB28 OMX15:OMX28 OWT15:OWT28 PGP15:PGP28 PQL15:PQL28 QAH15:QAH28 QKD15:QKD28 QTZ15:QTZ28 RDV15:RDV28 RNR15:RNR28 RXN15:RXN28 SHJ15:SHJ28 SRF15:SRF28 TBB15:TBB28 TKX15:TKX28 TUT15:TUT28 UEP15:UEP28 UOL15:UOL28 UYH15:UYH28 VID15:VID28 VRZ15:VRZ28 WBV15:WBV28 WLR15:WLR28 WVN15:WVN28 F65551:F65564 JB65551:JB65564 SX65551:SX65564 ACT65551:ACT65564 AMP65551:AMP65564 AWL65551:AWL65564 BGH65551:BGH65564 BQD65551:BQD65564 BZZ65551:BZZ65564 CJV65551:CJV65564 CTR65551:CTR65564 DDN65551:DDN65564 DNJ65551:DNJ65564 DXF65551:DXF65564 EHB65551:EHB65564 EQX65551:EQX65564 FAT65551:FAT65564 FKP65551:FKP65564 FUL65551:FUL65564 GEH65551:GEH65564 GOD65551:GOD65564 GXZ65551:GXZ65564 HHV65551:HHV65564 HRR65551:HRR65564 IBN65551:IBN65564 ILJ65551:ILJ65564 IVF65551:IVF65564 JFB65551:JFB65564 JOX65551:JOX65564 JYT65551:JYT65564 KIP65551:KIP65564 KSL65551:KSL65564 LCH65551:LCH65564 LMD65551:LMD65564 LVZ65551:LVZ65564 MFV65551:MFV65564 MPR65551:MPR65564 MZN65551:MZN65564 NJJ65551:NJJ65564 NTF65551:NTF65564 ODB65551:ODB65564 OMX65551:OMX65564 OWT65551:OWT65564 PGP65551:PGP65564 PQL65551:PQL65564 QAH65551:QAH65564 QKD65551:QKD65564 QTZ65551:QTZ65564 RDV65551:RDV65564 RNR65551:RNR65564 RXN65551:RXN65564 SHJ65551:SHJ65564 SRF65551:SRF65564 TBB65551:TBB65564 TKX65551:TKX65564 TUT65551:TUT65564 UEP65551:UEP65564 UOL65551:UOL65564 UYH65551:UYH65564 VID65551:VID65564 VRZ65551:VRZ65564 WBV65551:WBV65564 WLR65551:WLR65564 WVN65551:WVN65564 F131087:F131100 JB131087:JB131100 SX131087:SX131100 ACT131087:ACT131100 AMP131087:AMP131100 AWL131087:AWL131100 BGH131087:BGH131100 BQD131087:BQD131100 BZZ131087:BZZ131100 CJV131087:CJV131100 CTR131087:CTR131100 DDN131087:DDN131100 DNJ131087:DNJ131100 DXF131087:DXF131100 EHB131087:EHB131100 EQX131087:EQX131100 FAT131087:FAT131100 FKP131087:FKP131100 FUL131087:FUL131100 GEH131087:GEH131100 GOD131087:GOD131100 GXZ131087:GXZ131100 HHV131087:HHV131100 HRR131087:HRR131100 IBN131087:IBN131100 ILJ131087:ILJ131100 IVF131087:IVF131100 JFB131087:JFB131100 JOX131087:JOX131100 JYT131087:JYT131100 KIP131087:KIP131100 KSL131087:KSL131100 LCH131087:LCH131100 LMD131087:LMD131100 LVZ131087:LVZ131100 MFV131087:MFV131100 MPR131087:MPR131100 MZN131087:MZN131100 NJJ131087:NJJ131100 NTF131087:NTF131100 ODB131087:ODB131100 OMX131087:OMX131100 OWT131087:OWT131100 PGP131087:PGP131100 PQL131087:PQL131100 QAH131087:QAH131100 QKD131087:QKD131100 QTZ131087:QTZ131100 RDV131087:RDV131100 RNR131087:RNR131100 RXN131087:RXN131100 SHJ131087:SHJ131100 SRF131087:SRF131100 TBB131087:TBB131100 TKX131087:TKX131100 TUT131087:TUT131100 UEP131087:UEP131100 UOL131087:UOL131100 UYH131087:UYH131100 VID131087:VID131100 VRZ131087:VRZ131100 WBV131087:WBV131100 WLR131087:WLR131100 WVN131087:WVN131100 F196623:F196636 JB196623:JB196636 SX196623:SX196636 ACT196623:ACT196636 AMP196623:AMP196636 AWL196623:AWL196636 BGH196623:BGH196636 BQD196623:BQD196636 BZZ196623:BZZ196636 CJV196623:CJV196636 CTR196623:CTR196636 DDN196623:DDN196636 DNJ196623:DNJ196636 DXF196623:DXF196636 EHB196623:EHB196636 EQX196623:EQX196636 FAT196623:FAT196636 FKP196623:FKP196636 FUL196623:FUL196636 GEH196623:GEH196636 GOD196623:GOD196636 GXZ196623:GXZ196636 HHV196623:HHV196636 HRR196623:HRR196636 IBN196623:IBN196636 ILJ196623:ILJ196636 IVF196623:IVF196636 JFB196623:JFB196636 JOX196623:JOX196636 JYT196623:JYT196636 KIP196623:KIP196636 KSL196623:KSL196636 LCH196623:LCH196636 LMD196623:LMD196636 LVZ196623:LVZ196636 MFV196623:MFV196636 MPR196623:MPR196636 MZN196623:MZN196636 NJJ196623:NJJ196636 NTF196623:NTF196636 ODB196623:ODB196636 OMX196623:OMX196636 OWT196623:OWT196636 PGP196623:PGP196636 PQL196623:PQL196636 QAH196623:QAH196636 QKD196623:QKD196636 QTZ196623:QTZ196636 RDV196623:RDV196636 RNR196623:RNR196636 RXN196623:RXN196636 SHJ196623:SHJ196636 SRF196623:SRF196636 TBB196623:TBB196636 TKX196623:TKX196636 TUT196623:TUT196636 UEP196623:UEP196636 UOL196623:UOL196636 UYH196623:UYH196636 VID196623:VID196636 VRZ196623:VRZ196636 WBV196623:WBV196636 WLR196623:WLR196636 WVN196623:WVN196636 F262159:F262172 JB262159:JB262172 SX262159:SX262172 ACT262159:ACT262172 AMP262159:AMP262172 AWL262159:AWL262172 BGH262159:BGH262172 BQD262159:BQD262172 BZZ262159:BZZ262172 CJV262159:CJV262172 CTR262159:CTR262172 DDN262159:DDN262172 DNJ262159:DNJ262172 DXF262159:DXF262172 EHB262159:EHB262172 EQX262159:EQX262172 FAT262159:FAT262172 FKP262159:FKP262172 FUL262159:FUL262172 GEH262159:GEH262172 GOD262159:GOD262172 GXZ262159:GXZ262172 HHV262159:HHV262172 HRR262159:HRR262172 IBN262159:IBN262172 ILJ262159:ILJ262172 IVF262159:IVF262172 JFB262159:JFB262172 JOX262159:JOX262172 JYT262159:JYT262172 KIP262159:KIP262172 KSL262159:KSL262172 LCH262159:LCH262172 LMD262159:LMD262172 LVZ262159:LVZ262172 MFV262159:MFV262172 MPR262159:MPR262172 MZN262159:MZN262172 NJJ262159:NJJ262172 NTF262159:NTF262172 ODB262159:ODB262172 OMX262159:OMX262172 OWT262159:OWT262172 PGP262159:PGP262172 PQL262159:PQL262172 QAH262159:QAH262172 QKD262159:QKD262172 QTZ262159:QTZ262172 RDV262159:RDV262172 RNR262159:RNR262172 RXN262159:RXN262172 SHJ262159:SHJ262172 SRF262159:SRF262172 TBB262159:TBB262172 TKX262159:TKX262172 TUT262159:TUT262172 UEP262159:UEP262172 UOL262159:UOL262172 UYH262159:UYH262172 VID262159:VID262172 VRZ262159:VRZ262172 WBV262159:WBV262172 WLR262159:WLR262172 WVN262159:WVN262172 F327695:F327708 JB327695:JB327708 SX327695:SX327708 ACT327695:ACT327708 AMP327695:AMP327708 AWL327695:AWL327708 BGH327695:BGH327708 BQD327695:BQD327708 BZZ327695:BZZ327708 CJV327695:CJV327708 CTR327695:CTR327708 DDN327695:DDN327708 DNJ327695:DNJ327708 DXF327695:DXF327708 EHB327695:EHB327708 EQX327695:EQX327708 FAT327695:FAT327708 FKP327695:FKP327708 FUL327695:FUL327708 GEH327695:GEH327708 GOD327695:GOD327708 GXZ327695:GXZ327708 HHV327695:HHV327708 HRR327695:HRR327708 IBN327695:IBN327708 ILJ327695:ILJ327708 IVF327695:IVF327708 JFB327695:JFB327708 JOX327695:JOX327708 JYT327695:JYT327708 KIP327695:KIP327708 KSL327695:KSL327708 LCH327695:LCH327708 LMD327695:LMD327708 LVZ327695:LVZ327708 MFV327695:MFV327708 MPR327695:MPR327708 MZN327695:MZN327708 NJJ327695:NJJ327708 NTF327695:NTF327708 ODB327695:ODB327708 OMX327695:OMX327708 OWT327695:OWT327708 PGP327695:PGP327708 PQL327695:PQL327708 QAH327695:QAH327708 QKD327695:QKD327708 QTZ327695:QTZ327708 RDV327695:RDV327708 RNR327695:RNR327708 RXN327695:RXN327708 SHJ327695:SHJ327708 SRF327695:SRF327708 TBB327695:TBB327708 TKX327695:TKX327708 TUT327695:TUT327708 UEP327695:UEP327708 UOL327695:UOL327708 UYH327695:UYH327708 VID327695:VID327708 VRZ327695:VRZ327708 WBV327695:WBV327708 WLR327695:WLR327708 WVN327695:WVN327708 F393231:F393244 JB393231:JB393244 SX393231:SX393244 ACT393231:ACT393244 AMP393231:AMP393244 AWL393231:AWL393244 BGH393231:BGH393244 BQD393231:BQD393244 BZZ393231:BZZ393244 CJV393231:CJV393244 CTR393231:CTR393244 DDN393231:DDN393244 DNJ393231:DNJ393244 DXF393231:DXF393244 EHB393231:EHB393244 EQX393231:EQX393244 FAT393231:FAT393244 FKP393231:FKP393244 FUL393231:FUL393244 GEH393231:GEH393244 GOD393231:GOD393244 GXZ393231:GXZ393244 HHV393231:HHV393244 HRR393231:HRR393244 IBN393231:IBN393244 ILJ393231:ILJ393244 IVF393231:IVF393244 JFB393231:JFB393244 JOX393231:JOX393244 JYT393231:JYT393244 KIP393231:KIP393244 KSL393231:KSL393244 LCH393231:LCH393244 LMD393231:LMD393244 LVZ393231:LVZ393244 MFV393231:MFV393244 MPR393231:MPR393244 MZN393231:MZN393244 NJJ393231:NJJ393244 NTF393231:NTF393244 ODB393231:ODB393244 OMX393231:OMX393244 OWT393231:OWT393244 PGP393231:PGP393244 PQL393231:PQL393244 QAH393231:QAH393244 QKD393231:QKD393244 QTZ393231:QTZ393244 RDV393231:RDV393244 RNR393231:RNR393244 RXN393231:RXN393244 SHJ393231:SHJ393244 SRF393231:SRF393244 TBB393231:TBB393244 TKX393231:TKX393244 TUT393231:TUT393244 UEP393231:UEP393244 UOL393231:UOL393244 UYH393231:UYH393244 VID393231:VID393244 VRZ393231:VRZ393244 WBV393231:WBV393244 WLR393231:WLR393244 WVN393231:WVN393244 F458767:F458780 JB458767:JB458780 SX458767:SX458780 ACT458767:ACT458780 AMP458767:AMP458780 AWL458767:AWL458780 BGH458767:BGH458780 BQD458767:BQD458780 BZZ458767:BZZ458780 CJV458767:CJV458780 CTR458767:CTR458780 DDN458767:DDN458780 DNJ458767:DNJ458780 DXF458767:DXF458780 EHB458767:EHB458780 EQX458767:EQX458780 FAT458767:FAT458780 FKP458767:FKP458780 FUL458767:FUL458780 GEH458767:GEH458780 GOD458767:GOD458780 GXZ458767:GXZ458780 HHV458767:HHV458780 HRR458767:HRR458780 IBN458767:IBN458780 ILJ458767:ILJ458780 IVF458767:IVF458780 JFB458767:JFB458780 JOX458767:JOX458780 JYT458767:JYT458780 KIP458767:KIP458780 KSL458767:KSL458780 LCH458767:LCH458780 LMD458767:LMD458780 LVZ458767:LVZ458780 MFV458767:MFV458780 MPR458767:MPR458780 MZN458767:MZN458780 NJJ458767:NJJ458780 NTF458767:NTF458780 ODB458767:ODB458780 OMX458767:OMX458780 OWT458767:OWT458780 PGP458767:PGP458780 PQL458767:PQL458780 QAH458767:QAH458780 QKD458767:QKD458780 QTZ458767:QTZ458780 RDV458767:RDV458780 RNR458767:RNR458780 RXN458767:RXN458780 SHJ458767:SHJ458780 SRF458767:SRF458780 TBB458767:TBB458780 TKX458767:TKX458780 TUT458767:TUT458780 UEP458767:UEP458780 UOL458767:UOL458780 UYH458767:UYH458780 VID458767:VID458780 VRZ458767:VRZ458780 WBV458767:WBV458780 WLR458767:WLR458780 WVN458767:WVN458780 F524303:F524316 JB524303:JB524316 SX524303:SX524316 ACT524303:ACT524316 AMP524303:AMP524316 AWL524303:AWL524316 BGH524303:BGH524316 BQD524303:BQD524316 BZZ524303:BZZ524316 CJV524303:CJV524316 CTR524303:CTR524316 DDN524303:DDN524316 DNJ524303:DNJ524316 DXF524303:DXF524316 EHB524303:EHB524316 EQX524303:EQX524316 FAT524303:FAT524316 FKP524303:FKP524316 FUL524303:FUL524316 GEH524303:GEH524316 GOD524303:GOD524316 GXZ524303:GXZ524316 HHV524303:HHV524316 HRR524303:HRR524316 IBN524303:IBN524316 ILJ524303:ILJ524316 IVF524303:IVF524316 JFB524303:JFB524316 JOX524303:JOX524316 JYT524303:JYT524316 KIP524303:KIP524316 KSL524303:KSL524316 LCH524303:LCH524316 LMD524303:LMD524316 LVZ524303:LVZ524316 MFV524303:MFV524316 MPR524303:MPR524316 MZN524303:MZN524316 NJJ524303:NJJ524316 NTF524303:NTF524316 ODB524303:ODB524316 OMX524303:OMX524316 OWT524303:OWT524316 PGP524303:PGP524316 PQL524303:PQL524316 QAH524303:QAH524316 QKD524303:QKD524316 QTZ524303:QTZ524316 RDV524303:RDV524316 RNR524303:RNR524316 RXN524303:RXN524316 SHJ524303:SHJ524316 SRF524303:SRF524316 TBB524303:TBB524316 TKX524303:TKX524316 TUT524303:TUT524316 UEP524303:UEP524316 UOL524303:UOL524316 UYH524303:UYH524316 VID524303:VID524316 VRZ524303:VRZ524316 WBV524303:WBV524316 WLR524303:WLR524316 WVN524303:WVN524316 F589839:F589852 JB589839:JB589852 SX589839:SX589852 ACT589839:ACT589852 AMP589839:AMP589852 AWL589839:AWL589852 BGH589839:BGH589852 BQD589839:BQD589852 BZZ589839:BZZ589852 CJV589839:CJV589852 CTR589839:CTR589852 DDN589839:DDN589852 DNJ589839:DNJ589852 DXF589839:DXF589852 EHB589839:EHB589852 EQX589839:EQX589852 FAT589839:FAT589852 FKP589839:FKP589852 FUL589839:FUL589852 GEH589839:GEH589852 GOD589839:GOD589852 GXZ589839:GXZ589852 HHV589839:HHV589852 HRR589839:HRR589852 IBN589839:IBN589852 ILJ589839:ILJ589852 IVF589839:IVF589852 JFB589839:JFB589852 JOX589839:JOX589852 JYT589839:JYT589852 KIP589839:KIP589852 KSL589839:KSL589852 LCH589839:LCH589852 LMD589839:LMD589852 LVZ589839:LVZ589852 MFV589839:MFV589852 MPR589839:MPR589852 MZN589839:MZN589852 NJJ589839:NJJ589852 NTF589839:NTF589852 ODB589839:ODB589852 OMX589839:OMX589852 OWT589839:OWT589852 PGP589839:PGP589852 PQL589839:PQL589852 QAH589839:QAH589852 QKD589839:QKD589852 QTZ589839:QTZ589852 RDV589839:RDV589852 RNR589839:RNR589852 RXN589839:RXN589852 SHJ589839:SHJ589852 SRF589839:SRF589852 TBB589839:TBB589852 TKX589839:TKX589852 TUT589839:TUT589852 UEP589839:UEP589852 UOL589839:UOL589852 UYH589839:UYH589852 VID589839:VID589852 VRZ589839:VRZ589852 WBV589839:WBV589852 WLR589839:WLR589852 WVN589839:WVN589852 F655375:F655388 JB655375:JB655388 SX655375:SX655388 ACT655375:ACT655388 AMP655375:AMP655388 AWL655375:AWL655388 BGH655375:BGH655388 BQD655375:BQD655388 BZZ655375:BZZ655388 CJV655375:CJV655388 CTR655375:CTR655388 DDN655375:DDN655388 DNJ655375:DNJ655388 DXF655375:DXF655388 EHB655375:EHB655388 EQX655375:EQX655388 FAT655375:FAT655388 FKP655375:FKP655388 FUL655375:FUL655388 GEH655375:GEH655388 GOD655375:GOD655388 GXZ655375:GXZ655388 HHV655375:HHV655388 HRR655375:HRR655388 IBN655375:IBN655388 ILJ655375:ILJ655388 IVF655375:IVF655388 JFB655375:JFB655388 JOX655375:JOX655388 JYT655375:JYT655388 KIP655375:KIP655388 KSL655375:KSL655388 LCH655375:LCH655388 LMD655375:LMD655388 LVZ655375:LVZ655388 MFV655375:MFV655388 MPR655375:MPR655388 MZN655375:MZN655388 NJJ655375:NJJ655388 NTF655375:NTF655388 ODB655375:ODB655388 OMX655375:OMX655388 OWT655375:OWT655388 PGP655375:PGP655388 PQL655375:PQL655388 QAH655375:QAH655388 QKD655375:QKD655388 QTZ655375:QTZ655388 RDV655375:RDV655388 RNR655375:RNR655388 RXN655375:RXN655388 SHJ655375:SHJ655388 SRF655375:SRF655388 TBB655375:TBB655388 TKX655375:TKX655388 TUT655375:TUT655388 UEP655375:UEP655388 UOL655375:UOL655388 UYH655375:UYH655388 VID655375:VID655388 VRZ655375:VRZ655388 WBV655375:WBV655388 WLR655375:WLR655388 WVN655375:WVN655388 F720911:F720924 JB720911:JB720924 SX720911:SX720924 ACT720911:ACT720924 AMP720911:AMP720924 AWL720911:AWL720924 BGH720911:BGH720924 BQD720911:BQD720924 BZZ720911:BZZ720924 CJV720911:CJV720924 CTR720911:CTR720924 DDN720911:DDN720924 DNJ720911:DNJ720924 DXF720911:DXF720924 EHB720911:EHB720924 EQX720911:EQX720924 FAT720911:FAT720924 FKP720911:FKP720924 FUL720911:FUL720924 GEH720911:GEH720924 GOD720911:GOD720924 GXZ720911:GXZ720924 HHV720911:HHV720924 HRR720911:HRR720924 IBN720911:IBN720924 ILJ720911:ILJ720924 IVF720911:IVF720924 JFB720911:JFB720924 JOX720911:JOX720924 JYT720911:JYT720924 KIP720911:KIP720924 KSL720911:KSL720924 LCH720911:LCH720924 LMD720911:LMD720924 LVZ720911:LVZ720924 MFV720911:MFV720924 MPR720911:MPR720924 MZN720911:MZN720924 NJJ720911:NJJ720924 NTF720911:NTF720924 ODB720911:ODB720924 OMX720911:OMX720924 OWT720911:OWT720924 PGP720911:PGP720924 PQL720911:PQL720924 QAH720911:QAH720924 QKD720911:QKD720924 QTZ720911:QTZ720924 RDV720911:RDV720924 RNR720911:RNR720924 RXN720911:RXN720924 SHJ720911:SHJ720924 SRF720911:SRF720924 TBB720911:TBB720924 TKX720911:TKX720924 TUT720911:TUT720924 UEP720911:UEP720924 UOL720911:UOL720924 UYH720911:UYH720924 VID720911:VID720924 VRZ720911:VRZ720924 WBV720911:WBV720924 WLR720911:WLR720924 WVN720911:WVN720924 F786447:F786460 JB786447:JB786460 SX786447:SX786460 ACT786447:ACT786460 AMP786447:AMP786460 AWL786447:AWL786460 BGH786447:BGH786460 BQD786447:BQD786460 BZZ786447:BZZ786460 CJV786447:CJV786460 CTR786447:CTR786460 DDN786447:DDN786460 DNJ786447:DNJ786460 DXF786447:DXF786460 EHB786447:EHB786460 EQX786447:EQX786460 FAT786447:FAT786460 FKP786447:FKP786460 FUL786447:FUL786460 GEH786447:GEH786460 GOD786447:GOD786460 GXZ786447:GXZ786460 HHV786447:HHV786460 HRR786447:HRR786460 IBN786447:IBN786460 ILJ786447:ILJ786460 IVF786447:IVF786460 JFB786447:JFB786460 JOX786447:JOX786460 JYT786447:JYT786460 KIP786447:KIP786460 KSL786447:KSL786460 LCH786447:LCH786460 LMD786447:LMD786460 LVZ786447:LVZ786460 MFV786447:MFV786460 MPR786447:MPR786460 MZN786447:MZN786460 NJJ786447:NJJ786460 NTF786447:NTF786460 ODB786447:ODB786460 OMX786447:OMX786460 OWT786447:OWT786460 PGP786447:PGP786460 PQL786447:PQL786460 QAH786447:QAH786460 QKD786447:QKD786460 QTZ786447:QTZ786460 RDV786447:RDV786460 RNR786447:RNR786460 RXN786447:RXN786460 SHJ786447:SHJ786460 SRF786447:SRF786460 TBB786447:TBB786460 TKX786447:TKX786460 TUT786447:TUT786460 UEP786447:UEP786460 UOL786447:UOL786460 UYH786447:UYH786460 VID786447:VID786460 VRZ786447:VRZ786460 WBV786447:WBV786460 WLR786447:WLR786460 WVN786447:WVN786460 F851983:F851996 JB851983:JB851996 SX851983:SX851996 ACT851983:ACT851996 AMP851983:AMP851996 AWL851983:AWL851996 BGH851983:BGH851996 BQD851983:BQD851996 BZZ851983:BZZ851996 CJV851983:CJV851996 CTR851983:CTR851996 DDN851983:DDN851996 DNJ851983:DNJ851996 DXF851983:DXF851996 EHB851983:EHB851996 EQX851983:EQX851996 FAT851983:FAT851996 FKP851983:FKP851996 FUL851983:FUL851996 GEH851983:GEH851996 GOD851983:GOD851996 GXZ851983:GXZ851996 HHV851983:HHV851996 HRR851983:HRR851996 IBN851983:IBN851996 ILJ851983:ILJ851996 IVF851983:IVF851996 JFB851983:JFB851996 JOX851983:JOX851996 JYT851983:JYT851996 KIP851983:KIP851996 KSL851983:KSL851996 LCH851983:LCH851996 LMD851983:LMD851996 LVZ851983:LVZ851996 MFV851983:MFV851996 MPR851983:MPR851996 MZN851983:MZN851996 NJJ851983:NJJ851996 NTF851983:NTF851996 ODB851983:ODB851996 OMX851983:OMX851996 OWT851983:OWT851996 PGP851983:PGP851996 PQL851983:PQL851996 QAH851983:QAH851996 QKD851983:QKD851996 QTZ851983:QTZ851996 RDV851983:RDV851996 RNR851983:RNR851996 RXN851983:RXN851996 SHJ851983:SHJ851996 SRF851983:SRF851996 TBB851983:TBB851996 TKX851983:TKX851996 TUT851983:TUT851996 UEP851983:UEP851996 UOL851983:UOL851996 UYH851983:UYH851996 VID851983:VID851996 VRZ851983:VRZ851996 WBV851983:WBV851996 WLR851983:WLR851996 WVN851983:WVN851996 F917519:F917532 JB917519:JB917532 SX917519:SX917532 ACT917519:ACT917532 AMP917519:AMP917532 AWL917519:AWL917532 BGH917519:BGH917532 BQD917519:BQD917532 BZZ917519:BZZ917532 CJV917519:CJV917532 CTR917519:CTR917532 DDN917519:DDN917532 DNJ917519:DNJ917532 DXF917519:DXF917532 EHB917519:EHB917532 EQX917519:EQX917532 FAT917519:FAT917532 FKP917519:FKP917532 FUL917519:FUL917532 GEH917519:GEH917532 GOD917519:GOD917532 GXZ917519:GXZ917532 HHV917519:HHV917532 HRR917519:HRR917532 IBN917519:IBN917532 ILJ917519:ILJ917532 IVF917519:IVF917532 JFB917519:JFB917532 JOX917519:JOX917532 JYT917519:JYT917532 KIP917519:KIP917532 KSL917519:KSL917532 LCH917519:LCH917532 LMD917519:LMD917532 LVZ917519:LVZ917532 MFV917519:MFV917532 MPR917519:MPR917532 MZN917519:MZN917532 NJJ917519:NJJ917532 NTF917519:NTF917532 ODB917519:ODB917532 OMX917519:OMX917532 OWT917519:OWT917532 PGP917519:PGP917532 PQL917519:PQL917532 QAH917519:QAH917532 QKD917519:QKD917532 QTZ917519:QTZ917532 RDV917519:RDV917532 RNR917519:RNR917532 RXN917519:RXN917532 SHJ917519:SHJ917532 SRF917519:SRF917532 TBB917519:TBB917532 TKX917519:TKX917532 TUT917519:TUT917532 UEP917519:UEP917532 UOL917519:UOL917532 UYH917519:UYH917532 VID917519:VID917532 VRZ917519:VRZ917532 WBV917519:WBV917532 WLR917519:WLR917532 WVN917519:WVN917532 F983055:F983068 JB983055:JB983068 SX983055:SX983068 ACT983055:ACT983068 AMP983055:AMP983068 AWL983055:AWL983068 BGH983055:BGH983068 BQD983055:BQD983068 BZZ983055:BZZ983068 CJV983055:CJV983068 CTR983055:CTR983068 DDN983055:DDN983068 DNJ983055:DNJ983068 DXF983055:DXF983068 EHB983055:EHB983068 EQX983055:EQX983068 FAT983055:FAT983068 FKP983055:FKP983068 FUL983055:FUL983068 GEH983055:GEH983068 GOD983055:GOD983068 GXZ983055:GXZ983068 HHV983055:HHV983068 HRR983055:HRR983068 IBN983055:IBN983068 ILJ983055:ILJ983068 IVF983055:IVF983068 JFB983055:JFB983068 JOX983055:JOX983068 JYT983055:JYT983068 KIP983055:KIP983068 KSL983055:KSL983068 LCH983055:LCH983068 LMD983055:LMD983068 LVZ983055:LVZ983068 MFV983055:MFV983068 MPR983055:MPR983068 MZN983055:MZN983068 NJJ983055:NJJ983068 NTF983055:NTF983068 ODB983055:ODB983068 OMX983055:OMX983068 OWT983055:OWT983068 PGP983055:PGP983068 PQL983055:PQL983068 QAH983055:QAH983068 QKD983055:QKD983068 QTZ983055:QTZ983068 RDV983055:RDV983068 RNR983055:RNR983068 RXN983055:RXN983068 SHJ983055:SHJ983068 SRF983055:SRF983068 TBB983055:TBB983068 TKX983055:TKX983068 TUT983055:TUT983068 UEP983055:UEP983068 UOL983055:UOL983068 UYH983055:UYH983068 VID983055:VID983068 VRZ983055:VRZ983068 WBV983055:WBV983068 WLR983055:WLR983068 WVN983055:WVN983068 G15:G27 JC15:JC27 SY15:SY27 ACU15:ACU27 AMQ15:AMQ27 AWM15:AWM27 BGI15:BGI27 BQE15:BQE27 CAA15:CAA27 CJW15:CJW27 CTS15:CTS27 DDO15:DDO27 DNK15:DNK27 DXG15:DXG27 EHC15:EHC27 EQY15:EQY27 FAU15:FAU27 FKQ15:FKQ27 FUM15:FUM27 GEI15:GEI27 GOE15:GOE27 GYA15:GYA27 HHW15:HHW27 HRS15:HRS27 IBO15:IBO27 ILK15:ILK27 IVG15:IVG27 JFC15:JFC27 JOY15:JOY27 JYU15:JYU27 KIQ15:KIQ27 KSM15:KSM27 LCI15:LCI27 LME15:LME27 LWA15:LWA27 MFW15:MFW27 MPS15:MPS27 MZO15:MZO27 NJK15:NJK27 NTG15:NTG27 ODC15:ODC27 OMY15:OMY27 OWU15:OWU27 PGQ15:PGQ27 PQM15:PQM27 QAI15:QAI27 QKE15:QKE27 QUA15:QUA27 RDW15:RDW27 RNS15:RNS27 RXO15:RXO27 SHK15:SHK27 SRG15:SRG27 TBC15:TBC27 TKY15:TKY27 TUU15:TUU27 UEQ15:UEQ27 UOM15:UOM27 UYI15:UYI27 VIE15:VIE27 VSA15:VSA27 WBW15:WBW27 WLS15:WLS27 WVO15:WVO27 G65551:G65563 JC65551:JC65563 SY65551:SY65563 ACU65551:ACU65563 AMQ65551:AMQ65563 AWM65551:AWM65563 BGI65551:BGI65563 BQE65551:BQE65563 CAA65551:CAA65563 CJW65551:CJW65563 CTS65551:CTS65563 DDO65551:DDO65563 DNK65551:DNK65563 DXG65551:DXG65563 EHC65551:EHC65563 EQY65551:EQY65563 FAU65551:FAU65563 FKQ65551:FKQ65563 FUM65551:FUM65563 GEI65551:GEI65563 GOE65551:GOE65563 GYA65551:GYA65563 HHW65551:HHW65563 HRS65551:HRS65563 IBO65551:IBO65563 ILK65551:ILK65563 IVG65551:IVG65563 JFC65551:JFC65563 JOY65551:JOY65563 JYU65551:JYU65563 KIQ65551:KIQ65563 KSM65551:KSM65563 LCI65551:LCI65563 LME65551:LME65563 LWA65551:LWA65563 MFW65551:MFW65563 MPS65551:MPS65563 MZO65551:MZO65563 NJK65551:NJK65563 NTG65551:NTG65563 ODC65551:ODC65563 OMY65551:OMY65563 OWU65551:OWU65563 PGQ65551:PGQ65563 PQM65551:PQM65563 QAI65551:QAI65563 QKE65551:QKE65563 QUA65551:QUA65563 RDW65551:RDW65563 RNS65551:RNS65563 RXO65551:RXO65563 SHK65551:SHK65563 SRG65551:SRG65563 TBC65551:TBC65563 TKY65551:TKY65563 TUU65551:TUU65563 UEQ65551:UEQ65563 UOM65551:UOM65563 UYI65551:UYI65563 VIE65551:VIE65563 VSA65551:VSA65563 WBW65551:WBW65563 WLS65551:WLS65563 WVO65551:WVO65563 G131087:G131099 JC131087:JC131099 SY131087:SY131099 ACU131087:ACU131099 AMQ131087:AMQ131099 AWM131087:AWM131099 BGI131087:BGI131099 BQE131087:BQE131099 CAA131087:CAA131099 CJW131087:CJW131099 CTS131087:CTS131099 DDO131087:DDO131099 DNK131087:DNK131099 DXG131087:DXG131099 EHC131087:EHC131099 EQY131087:EQY131099 FAU131087:FAU131099 FKQ131087:FKQ131099 FUM131087:FUM131099 GEI131087:GEI131099 GOE131087:GOE131099 GYA131087:GYA131099 HHW131087:HHW131099 HRS131087:HRS131099 IBO131087:IBO131099 ILK131087:ILK131099 IVG131087:IVG131099 JFC131087:JFC131099 JOY131087:JOY131099 JYU131087:JYU131099 KIQ131087:KIQ131099 KSM131087:KSM131099 LCI131087:LCI131099 LME131087:LME131099 LWA131087:LWA131099 MFW131087:MFW131099 MPS131087:MPS131099 MZO131087:MZO131099 NJK131087:NJK131099 NTG131087:NTG131099 ODC131087:ODC131099 OMY131087:OMY131099 OWU131087:OWU131099 PGQ131087:PGQ131099 PQM131087:PQM131099 QAI131087:QAI131099 QKE131087:QKE131099 QUA131087:QUA131099 RDW131087:RDW131099 RNS131087:RNS131099 RXO131087:RXO131099 SHK131087:SHK131099 SRG131087:SRG131099 TBC131087:TBC131099 TKY131087:TKY131099 TUU131087:TUU131099 UEQ131087:UEQ131099 UOM131087:UOM131099 UYI131087:UYI131099 VIE131087:VIE131099 VSA131087:VSA131099 WBW131087:WBW131099 WLS131087:WLS131099 WVO131087:WVO131099 G196623:G196635 JC196623:JC196635 SY196623:SY196635 ACU196623:ACU196635 AMQ196623:AMQ196635 AWM196623:AWM196635 BGI196623:BGI196635 BQE196623:BQE196635 CAA196623:CAA196635 CJW196623:CJW196635 CTS196623:CTS196635 DDO196623:DDO196635 DNK196623:DNK196635 DXG196623:DXG196635 EHC196623:EHC196635 EQY196623:EQY196635 FAU196623:FAU196635 FKQ196623:FKQ196635 FUM196623:FUM196635 GEI196623:GEI196635 GOE196623:GOE196635 GYA196623:GYA196635 HHW196623:HHW196635 HRS196623:HRS196635 IBO196623:IBO196635 ILK196623:ILK196635 IVG196623:IVG196635 JFC196623:JFC196635 JOY196623:JOY196635 JYU196623:JYU196635 KIQ196623:KIQ196635 KSM196623:KSM196635 LCI196623:LCI196635 LME196623:LME196635 LWA196623:LWA196635 MFW196623:MFW196635 MPS196623:MPS196635 MZO196623:MZO196635 NJK196623:NJK196635 NTG196623:NTG196635 ODC196623:ODC196635 OMY196623:OMY196635 OWU196623:OWU196635 PGQ196623:PGQ196635 PQM196623:PQM196635 QAI196623:QAI196635 QKE196623:QKE196635 QUA196623:QUA196635 RDW196623:RDW196635 RNS196623:RNS196635 RXO196623:RXO196635 SHK196623:SHK196635 SRG196623:SRG196635 TBC196623:TBC196635 TKY196623:TKY196635 TUU196623:TUU196635 UEQ196623:UEQ196635 UOM196623:UOM196635 UYI196623:UYI196635 VIE196623:VIE196635 VSA196623:VSA196635 WBW196623:WBW196635 WLS196623:WLS196635 WVO196623:WVO196635 G262159:G262171 JC262159:JC262171 SY262159:SY262171 ACU262159:ACU262171 AMQ262159:AMQ262171 AWM262159:AWM262171 BGI262159:BGI262171 BQE262159:BQE262171 CAA262159:CAA262171 CJW262159:CJW262171 CTS262159:CTS262171 DDO262159:DDO262171 DNK262159:DNK262171 DXG262159:DXG262171 EHC262159:EHC262171 EQY262159:EQY262171 FAU262159:FAU262171 FKQ262159:FKQ262171 FUM262159:FUM262171 GEI262159:GEI262171 GOE262159:GOE262171 GYA262159:GYA262171 HHW262159:HHW262171 HRS262159:HRS262171 IBO262159:IBO262171 ILK262159:ILK262171 IVG262159:IVG262171 JFC262159:JFC262171 JOY262159:JOY262171 JYU262159:JYU262171 KIQ262159:KIQ262171 KSM262159:KSM262171 LCI262159:LCI262171 LME262159:LME262171 LWA262159:LWA262171 MFW262159:MFW262171 MPS262159:MPS262171 MZO262159:MZO262171 NJK262159:NJK262171 NTG262159:NTG262171 ODC262159:ODC262171 OMY262159:OMY262171 OWU262159:OWU262171 PGQ262159:PGQ262171 PQM262159:PQM262171 QAI262159:QAI262171 QKE262159:QKE262171 QUA262159:QUA262171 RDW262159:RDW262171 RNS262159:RNS262171 RXO262159:RXO262171 SHK262159:SHK262171 SRG262159:SRG262171 TBC262159:TBC262171 TKY262159:TKY262171 TUU262159:TUU262171 UEQ262159:UEQ262171 UOM262159:UOM262171 UYI262159:UYI262171 VIE262159:VIE262171 VSA262159:VSA262171 WBW262159:WBW262171 WLS262159:WLS262171 WVO262159:WVO262171 G327695:G327707 JC327695:JC327707 SY327695:SY327707 ACU327695:ACU327707 AMQ327695:AMQ327707 AWM327695:AWM327707 BGI327695:BGI327707 BQE327695:BQE327707 CAA327695:CAA327707 CJW327695:CJW327707 CTS327695:CTS327707 DDO327695:DDO327707 DNK327695:DNK327707 DXG327695:DXG327707 EHC327695:EHC327707 EQY327695:EQY327707 FAU327695:FAU327707 FKQ327695:FKQ327707 FUM327695:FUM327707 GEI327695:GEI327707 GOE327695:GOE327707 GYA327695:GYA327707 HHW327695:HHW327707 HRS327695:HRS327707 IBO327695:IBO327707 ILK327695:ILK327707 IVG327695:IVG327707 JFC327695:JFC327707 JOY327695:JOY327707 JYU327695:JYU327707 KIQ327695:KIQ327707 KSM327695:KSM327707 LCI327695:LCI327707 LME327695:LME327707 LWA327695:LWA327707 MFW327695:MFW327707 MPS327695:MPS327707 MZO327695:MZO327707 NJK327695:NJK327707 NTG327695:NTG327707 ODC327695:ODC327707 OMY327695:OMY327707 OWU327695:OWU327707 PGQ327695:PGQ327707 PQM327695:PQM327707 QAI327695:QAI327707 QKE327695:QKE327707 QUA327695:QUA327707 RDW327695:RDW327707 RNS327695:RNS327707 RXO327695:RXO327707 SHK327695:SHK327707 SRG327695:SRG327707 TBC327695:TBC327707 TKY327695:TKY327707 TUU327695:TUU327707 UEQ327695:UEQ327707 UOM327695:UOM327707 UYI327695:UYI327707 VIE327695:VIE327707 VSA327695:VSA327707 WBW327695:WBW327707 WLS327695:WLS327707 WVO327695:WVO327707 G393231:G393243 JC393231:JC393243 SY393231:SY393243 ACU393231:ACU393243 AMQ393231:AMQ393243 AWM393231:AWM393243 BGI393231:BGI393243 BQE393231:BQE393243 CAA393231:CAA393243 CJW393231:CJW393243 CTS393231:CTS393243 DDO393231:DDO393243 DNK393231:DNK393243 DXG393231:DXG393243 EHC393231:EHC393243 EQY393231:EQY393243 FAU393231:FAU393243 FKQ393231:FKQ393243 FUM393231:FUM393243 GEI393231:GEI393243 GOE393231:GOE393243 GYA393231:GYA393243 HHW393231:HHW393243 HRS393231:HRS393243 IBO393231:IBO393243 ILK393231:ILK393243 IVG393231:IVG393243 JFC393231:JFC393243 JOY393231:JOY393243 JYU393231:JYU393243 KIQ393231:KIQ393243 KSM393231:KSM393243 LCI393231:LCI393243 LME393231:LME393243 LWA393231:LWA393243 MFW393231:MFW393243 MPS393231:MPS393243 MZO393231:MZO393243 NJK393231:NJK393243 NTG393231:NTG393243 ODC393231:ODC393243 OMY393231:OMY393243 OWU393231:OWU393243 PGQ393231:PGQ393243 PQM393231:PQM393243 QAI393231:QAI393243 QKE393231:QKE393243 QUA393231:QUA393243 RDW393231:RDW393243 RNS393231:RNS393243 RXO393231:RXO393243 SHK393231:SHK393243 SRG393231:SRG393243 TBC393231:TBC393243 TKY393231:TKY393243 TUU393231:TUU393243 UEQ393231:UEQ393243 UOM393231:UOM393243 UYI393231:UYI393243 VIE393231:VIE393243 VSA393231:VSA393243 WBW393231:WBW393243 WLS393231:WLS393243 WVO393231:WVO393243 G458767:G458779 JC458767:JC458779 SY458767:SY458779 ACU458767:ACU458779 AMQ458767:AMQ458779 AWM458767:AWM458779 BGI458767:BGI458779 BQE458767:BQE458779 CAA458767:CAA458779 CJW458767:CJW458779 CTS458767:CTS458779 DDO458767:DDO458779 DNK458767:DNK458779 DXG458767:DXG458779 EHC458767:EHC458779 EQY458767:EQY458779 FAU458767:FAU458779 FKQ458767:FKQ458779 FUM458767:FUM458779 GEI458767:GEI458779 GOE458767:GOE458779 GYA458767:GYA458779 HHW458767:HHW458779 HRS458767:HRS458779 IBO458767:IBO458779 ILK458767:ILK458779 IVG458767:IVG458779 JFC458767:JFC458779 JOY458767:JOY458779 JYU458767:JYU458779 KIQ458767:KIQ458779 KSM458767:KSM458779 LCI458767:LCI458779 LME458767:LME458779 LWA458767:LWA458779 MFW458767:MFW458779 MPS458767:MPS458779 MZO458767:MZO458779 NJK458767:NJK458779 NTG458767:NTG458779 ODC458767:ODC458779 OMY458767:OMY458779 OWU458767:OWU458779 PGQ458767:PGQ458779 PQM458767:PQM458779 QAI458767:QAI458779 QKE458767:QKE458779 QUA458767:QUA458779 RDW458767:RDW458779 RNS458767:RNS458779 RXO458767:RXO458779 SHK458767:SHK458779 SRG458767:SRG458779 TBC458767:TBC458779 TKY458767:TKY458779 TUU458767:TUU458779 UEQ458767:UEQ458779 UOM458767:UOM458779 UYI458767:UYI458779 VIE458767:VIE458779 VSA458767:VSA458779 WBW458767:WBW458779 WLS458767:WLS458779 WVO458767:WVO458779 G524303:G524315 JC524303:JC524315 SY524303:SY524315 ACU524303:ACU524315 AMQ524303:AMQ524315 AWM524303:AWM524315 BGI524303:BGI524315 BQE524303:BQE524315 CAA524303:CAA524315 CJW524303:CJW524315 CTS524303:CTS524315 DDO524303:DDO524315 DNK524303:DNK524315 DXG524303:DXG524315 EHC524303:EHC524315 EQY524303:EQY524315 FAU524303:FAU524315 FKQ524303:FKQ524315 FUM524303:FUM524315 GEI524303:GEI524315 GOE524303:GOE524315 GYA524303:GYA524315 HHW524303:HHW524315 HRS524303:HRS524315 IBO524303:IBO524315 ILK524303:ILK524315 IVG524303:IVG524315 JFC524303:JFC524315 JOY524303:JOY524315 JYU524303:JYU524315 KIQ524303:KIQ524315 KSM524303:KSM524315 LCI524303:LCI524315 LME524303:LME524315 LWA524303:LWA524315 MFW524303:MFW524315 MPS524303:MPS524315 MZO524303:MZO524315 NJK524303:NJK524315 NTG524303:NTG524315 ODC524303:ODC524315 OMY524303:OMY524315 OWU524303:OWU524315 PGQ524303:PGQ524315 PQM524303:PQM524315 QAI524303:QAI524315 QKE524303:QKE524315 QUA524303:QUA524315 RDW524303:RDW524315 RNS524303:RNS524315 RXO524303:RXO524315 SHK524303:SHK524315 SRG524303:SRG524315 TBC524303:TBC524315 TKY524303:TKY524315 TUU524303:TUU524315 UEQ524303:UEQ524315 UOM524303:UOM524315 UYI524303:UYI524315 VIE524303:VIE524315 VSA524303:VSA524315 WBW524303:WBW524315 WLS524303:WLS524315 WVO524303:WVO524315 G589839:G589851 JC589839:JC589851 SY589839:SY589851 ACU589839:ACU589851 AMQ589839:AMQ589851 AWM589839:AWM589851 BGI589839:BGI589851 BQE589839:BQE589851 CAA589839:CAA589851 CJW589839:CJW589851 CTS589839:CTS589851 DDO589839:DDO589851 DNK589839:DNK589851 DXG589839:DXG589851 EHC589839:EHC589851 EQY589839:EQY589851 FAU589839:FAU589851 FKQ589839:FKQ589851 FUM589839:FUM589851 GEI589839:GEI589851 GOE589839:GOE589851 GYA589839:GYA589851 HHW589839:HHW589851 HRS589839:HRS589851 IBO589839:IBO589851 ILK589839:ILK589851 IVG589839:IVG589851 JFC589839:JFC589851 JOY589839:JOY589851 JYU589839:JYU589851 KIQ589839:KIQ589851 KSM589839:KSM589851 LCI589839:LCI589851 LME589839:LME589851 LWA589839:LWA589851 MFW589839:MFW589851 MPS589839:MPS589851 MZO589839:MZO589851 NJK589839:NJK589851 NTG589839:NTG589851 ODC589839:ODC589851 OMY589839:OMY589851 OWU589839:OWU589851 PGQ589839:PGQ589851 PQM589839:PQM589851 QAI589839:QAI589851 QKE589839:QKE589851 QUA589839:QUA589851 RDW589839:RDW589851 RNS589839:RNS589851 RXO589839:RXO589851 SHK589839:SHK589851 SRG589839:SRG589851 TBC589839:TBC589851 TKY589839:TKY589851 TUU589839:TUU589851 UEQ589839:UEQ589851 UOM589839:UOM589851 UYI589839:UYI589851 VIE589839:VIE589851 VSA589839:VSA589851 WBW589839:WBW589851 WLS589839:WLS589851 WVO589839:WVO589851 G655375:G655387 JC655375:JC655387 SY655375:SY655387 ACU655375:ACU655387 AMQ655375:AMQ655387 AWM655375:AWM655387 BGI655375:BGI655387 BQE655375:BQE655387 CAA655375:CAA655387 CJW655375:CJW655387 CTS655375:CTS655387 DDO655375:DDO655387 DNK655375:DNK655387 DXG655375:DXG655387 EHC655375:EHC655387 EQY655375:EQY655387 FAU655375:FAU655387 FKQ655375:FKQ655387 FUM655375:FUM655387 GEI655375:GEI655387 GOE655375:GOE655387 GYA655375:GYA655387 HHW655375:HHW655387 HRS655375:HRS655387 IBO655375:IBO655387 ILK655375:ILK655387 IVG655375:IVG655387 JFC655375:JFC655387 JOY655375:JOY655387 JYU655375:JYU655387 KIQ655375:KIQ655387 KSM655375:KSM655387 LCI655375:LCI655387 LME655375:LME655387 LWA655375:LWA655387 MFW655375:MFW655387 MPS655375:MPS655387 MZO655375:MZO655387 NJK655375:NJK655387 NTG655375:NTG655387 ODC655375:ODC655387 OMY655375:OMY655387 OWU655375:OWU655387 PGQ655375:PGQ655387 PQM655375:PQM655387 QAI655375:QAI655387 QKE655375:QKE655387 QUA655375:QUA655387 RDW655375:RDW655387 RNS655375:RNS655387 RXO655375:RXO655387 SHK655375:SHK655387 SRG655375:SRG655387 TBC655375:TBC655387 TKY655375:TKY655387 TUU655375:TUU655387 UEQ655375:UEQ655387 UOM655375:UOM655387 UYI655375:UYI655387 VIE655375:VIE655387 VSA655375:VSA655387 WBW655375:WBW655387 WLS655375:WLS655387 WVO655375:WVO655387 G720911:G720923 JC720911:JC720923 SY720911:SY720923 ACU720911:ACU720923 AMQ720911:AMQ720923 AWM720911:AWM720923 BGI720911:BGI720923 BQE720911:BQE720923 CAA720911:CAA720923 CJW720911:CJW720923 CTS720911:CTS720923 DDO720911:DDO720923 DNK720911:DNK720923 DXG720911:DXG720923 EHC720911:EHC720923 EQY720911:EQY720923 FAU720911:FAU720923 FKQ720911:FKQ720923 FUM720911:FUM720923 GEI720911:GEI720923 GOE720911:GOE720923 GYA720911:GYA720923 HHW720911:HHW720923 HRS720911:HRS720923 IBO720911:IBO720923 ILK720911:ILK720923 IVG720911:IVG720923 JFC720911:JFC720923 JOY720911:JOY720923 JYU720911:JYU720923 KIQ720911:KIQ720923 KSM720911:KSM720923 LCI720911:LCI720923 LME720911:LME720923 LWA720911:LWA720923 MFW720911:MFW720923 MPS720911:MPS720923 MZO720911:MZO720923 NJK720911:NJK720923 NTG720911:NTG720923 ODC720911:ODC720923 OMY720911:OMY720923 OWU720911:OWU720923 PGQ720911:PGQ720923 PQM720911:PQM720923 QAI720911:QAI720923 QKE720911:QKE720923 QUA720911:QUA720923 RDW720911:RDW720923 RNS720911:RNS720923 RXO720911:RXO720923 SHK720911:SHK720923 SRG720911:SRG720923 TBC720911:TBC720923 TKY720911:TKY720923 TUU720911:TUU720923 UEQ720911:UEQ720923 UOM720911:UOM720923 UYI720911:UYI720923 VIE720911:VIE720923 VSA720911:VSA720923 WBW720911:WBW720923 WLS720911:WLS720923 WVO720911:WVO720923 G786447:G786459 JC786447:JC786459 SY786447:SY786459 ACU786447:ACU786459 AMQ786447:AMQ786459 AWM786447:AWM786459 BGI786447:BGI786459 BQE786447:BQE786459 CAA786447:CAA786459 CJW786447:CJW786459 CTS786447:CTS786459 DDO786447:DDO786459 DNK786447:DNK786459 DXG786447:DXG786459 EHC786447:EHC786459 EQY786447:EQY786459 FAU786447:FAU786459 FKQ786447:FKQ786459 FUM786447:FUM786459 GEI786447:GEI786459 GOE786447:GOE786459 GYA786447:GYA786459 HHW786447:HHW786459 HRS786447:HRS786459 IBO786447:IBO786459 ILK786447:ILK786459 IVG786447:IVG786459 JFC786447:JFC786459 JOY786447:JOY786459 JYU786447:JYU786459 KIQ786447:KIQ786459 KSM786447:KSM786459 LCI786447:LCI786459 LME786447:LME786459 LWA786447:LWA786459 MFW786447:MFW786459 MPS786447:MPS786459 MZO786447:MZO786459 NJK786447:NJK786459 NTG786447:NTG786459 ODC786447:ODC786459 OMY786447:OMY786459 OWU786447:OWU786459 PGQ786447:PGQ786459 PQM786447:PQM786459 QAI786447:QAI786459 QKE786447:QKE786459 QUA786447:QUA786459 RDW786447:RDW786459 RNS786447:RNS786459 RXO786447:RXO786459 SHK786447:SHK786459 SRG786447:SRG786459 TBC786447:TBC786459 TKY786447:TKY786459 TUU786447:TUU786459 UEQ786447:UEQ786459 UOM786447:UOM786459 UYI786447:UYI786459 VIE786447:VIE786459 VSA786447:VSA786459 WBW786447:WBW786459 WLS786447:WLS786459 WVO786447:WVO786459 G851983:G851995 JC851983:JC851995 SY851983:SY851995 ACU851983:ACU851995 AMQ851983:AMQ851995 AWM851983:AWM851995 BGI851983:BGI851995 BQE851983:BQE851995 CAA851983:CAA851995 CJW851983:CJW851995 CTS851983:CTS851995 DDO851983:DDO851995 DNK851983:DNK851995 DXG851983:DXG851995 EHC851983:EHC851995 EQY851983:EQY851995 FAU851983:FAU851995 FKQ851983:FKQ851995 FUM851983:FUM851995 GEI851983:GEI851995 GOE851983:GOE851995 GYA851983:GYA851995 HHW851983:HHW851995 HRS851983:HRS851995 IBO851983:IBO851995 ILK851983:ILK851995 IVG851983:IVG851995 JFC851983:JFC851995 JOY851983:JOY851995 JYU851983:JYU851995 KIQ851983:KIQ851995 KSM851983:KSM851995 LCI851983:LCI851995 LME851983:LME851995 LWA851983:LWA851995 MFW851983:MFW851995 MPS851983:MPS851995 MZO851983:MZO851995 NJK851983:NJK851995 NTG851983:NTG851995 ODC851983:ODC851995 OMY851983:OMY851995 OWU851983:OWU851995 PGQ851983:PGQ851995 PQM851983:PQM851995 QAI851983:QAI851995 QKE851983:QKE851995 QUA851983:QUA851995 RDW851983:RDW851995 RNS851983:RNS851995 RXO851983:RXO851995 SHK851983:SHK851995 SRG851983:SRG851995 TBC851983:TBC851995 TKY851983:TKY851995 TUU851983:TUU851995 UEQ851983:UEQ851995 UOM851983:UOM851995 UYI851983:UYI851995 VIE851983:VIE851995 VSA851983:VSA851995 WBW851983:WBW851995 WLS851983:WLS851995 WVO851983:WVO851995 G917519:G917531 JC917519:JC917531 SY917519:SY917531 ACU917519:ACU917531 AMQ917519:AMQ917531 AWM917519:AWM917531 BGI917519:BGI917531 BQE917519:BQE917531 CAA917519:CAA917531 CJW917519:CJW917531 CTS917519:CTS917531 DDO917519:DDO917531 DNK917519:DNK917531 DXG917519:DXG917531 EHC917519:EHC917531 EQY917519:EQY917531 FAU917519:FAU917531 FKQ917519:FKQ917531 FUM917519:FUM917531 GEI917519:GEI917531 GOE917519:GOE917531 GYA917519:GYA917531 HHW917519:HHW917531 HRS917519:HRS917531 IBO917519:IBO917531 ILK917519:ILK917531 IVG917519:IVG917531 JFC917519:JFC917531 JOY917519:JOY917531 JYU917519:JYU917531 KIQ917519:KIQ917531 KSM917519:KSM917531 LCI917519:LCI917531 LME917519:LME917531 LWA917519:LWA917531 MFW917519:MFW917531 MPS917519:MPS917531 MZO917519:MZO917531 NJK917519:NJK917531 NTG917519:NTG917531 ODC917519:ODC917531 OMY917519:OMY917531 OWU917519:OWU917531 PGQ917519:PGQ917531 PQM917519:PQM917531 QAI917519:QAI917531 QKE917519:QKE917531 QUA917519:QUA917531 RDW917519:RDW917531 RNS917519:RNS917531 RXO917519:RXO917531 SHK917519:SHK917531 SRG917519:SRG917531 TBC917519:TBC917531 TKY917519:TKY917531 TUU917519:TUU917531 UEQ917519:UEQ917531 UOM917519:UOM917531 UYI917519:UYI917531 VIE917519:VIE917531 VSA917519:VSA917531 WBW917519:WBW917531 WLS917519:WLS917531 WVO917519:WVO917531 G983055:G983067 JC983055:JC983067 SY983055:SY983067 ACU983055:ACU983067 AMQ983055:AMQ983067 AWM983055:AWM983067 BGI983055:BGI983067 BQE983055:BQE983067 CAA983055:CAA983067 CJW983055:CJW983067 CTS983055:CTS983067 DDO983055:DDO983067 DNK983055:DNK983067 DXG983055:DXG983067 EHC983055:EHC983067 EQY983055:EQY983067 FAU983055:FAU983067 FKQ983055:FKQ983067 FUM983055:FUM983067 GEI983055:GEI983067 GOE983055:GOE983067 GYA983055:GYA983067 HHW983055:HHW983067 HRS983055:HRS983067 IBO983055:IBO983067 ILK983055:ILK983067 IVG983055:IVG983067 JFC983055:JFC983067 JOY983055:JOY983067 JYU983055:JYU983067 KIQ983055:KIQ983067 KSM983055:KSM983067 LCI983055:LCI983067 LME983055:LME983067 LWA983055:LWA983067 MFW983055:MFW983067 MPS983055:MPS983067 MZO983055:MZO983067 NJK983055:NJK983067 NTG983055:NTG983067 ODC983055:ODC983067 OMY983055:OMY983067 OWU983055:OWU983067 PGQ983055:PGQ983067 PQM983055:PQM983067 QAI983055:QAI983067 QKE983055:QKE983067 QUA983055:QUA983067 RDW983055:RDW983067 RNS983055:RNS983067 RXO983055:RXO983067 SHK983055:SHK983067 SRG983055:SRG983067 TBC983055:TBC983067 TKY983055:TKY983067 TUU983055:TUU983067 UEQ983055:UEQ983067 UOM983055:UOM983067 UYI983055:UYI983067 VIE983055:VIE983067 VSA983055:VSA983067 WBW983055:WBW983067 WLS983055:WLS983067 WVO983055:WVO983067 H15:H28 JD15:JD28 SZ15:SZ28 ACV15:ACV28 AMR15:AMR28 AWN15:AWN28 BGJ15:BGJ28 BQF15:BQF28 CAB15:CAB28 CJX15:CJX28 CTT15:CTT28 DDP15:DDP28 DNL15:DNL28 DXH15:DXH28 EHD15:EHD28 EQZ15:EQZ28 FAV15:FAV28 FKR15:FKR28 FUN15:FUN28 GEJ15:GEJ28 GOF15:GOF28 GYB15:GYB28 HHX15:HHX28 HRT15:HRT28 IBP15:IBP28 ILL15:ILL28 IVH15:IVH28 JFD15:JFD28 JOZ15:JOZ28 JYV15:JYV28 KIR15:KIR28 KSN15:KSN28 LCJ15:LCJ28 LMF15:LMF28 LWB15:LWB28 MFX15:MFX28 MPT15:MPT28 MZP15:MZP28 NJL15:NJL28 NTH15:NTH28 ODD15:ODD28 OMZ15:OMZ28 OWV15:OWV28 PGR15:PGR28 PQN15:PQN28 QAJ15:QAJ28 QKF15:QKF28 QUB15:QUB28 RDX15:RDX28 RNT15:RNT28 RXP15:RXP28 SHL15:SHL28 SRH15:SRH28 TBD15:TBD28 TKZ15:TKZ28 TUV15:TUV28 UER15:UER28 UON15:UON28 UYJ15:UYJ28 VIF15:VIF28 VSB15:VSB28 WBX15:WBX28 WLT15:WLT28 WVP15:WVP28 H65551:H65564 JD65551:JD65564 SZ65551:SZ65564 ACV65551:ACV65564 AMR65551:AMR65564 AWN65551:AWN65564 BGJ65551:BGJ65564 BQF65551:BQF65564 CAB65551:CAB65564 CJX65551:CJX65564 CTT65551:CTT65564 DDP65551:DDP65564 DNL65551:DNL65564 DXH65551:DXH65564 EHD65551:EHD65564 EQZ65551:EQZ65564 FAV65551:FAV65564 FKR65551:FKR65564 FUN65551:FUN65564 GEJ65551:GEJ65564 GOF65551:GOF65564 GYB65551:GYB65564 HHX65551:HHX65564 HRT65551:HRT65564 IBP65551:IBP65564 ILL65551:ILL65564 IVH65551:IVH65564 JFD65551:JFD65564 JOZ65551:JOZ65564 JYV65551:JYV65564 KIR65551:KIR65564 KSN65551:KSN65564 LCJ65551:LCJ65564 LMF65551:LMF65564 LWB65551:LWB65564 MFX65551:MFX65564 MPT65551:MPT65564 MZP65551:MZP65564 NJL65551:NJL65564 NTH65551:NTH65564 ODD65551:ODD65564 OMZ65551:OMZ65564 OWV65551:OWV65564 PGR65551:PGR65564 PQN65551:PQN65564 QAJ65551:QAJ65564 QKF65551:QKF65564 QUB65551:QUB65564 RDX65551:RDX65564 RNT65551:RNT65564 RXP65551:RXP65564 SHL65551:SHL65564 SRH65551:SRH65564 TBD65551:TBD65564 TKZ65551:TKZ65564 TUV65551:TUV65564 UER65551:UER65564 UON65551:UON65564 UYJ65551:UYJ65564 VIF65551:VIF65564 VSB65551:VSB65564 WBX65551:WBX65564 WLT65551:WLT65564 WVP65551:WVP65564 H131087:H131100 JD131087:JD131100 SZ131087:SZ131100 ACV131087:ACV131100 AMR131087:AMR131100 AWN131087:AWN131100 BGJ131087:BGJ131100 BQF131087:BQF131100 CAB131087:CAB131100 CJX131087:CJX131100 CTT131087:CTT131100 DDP131087:DDP131100 DNL131087:DNL131100 DXH131087:DXH131100 EHD131087:EHD131100 EQZ131087:EQZ131100 FAV131087:FAV131100 FKR131087:FKR131100 FUN131087:FUN131100 GEJ131087:GEJ131100 GOF131087:GOF131100 GYB131087:GYB131100 HHX131087:HHX131100 HRT131087:HRT131100 IBP131087:IBP131100 ILL131087:ILL131100 IVH131087:IVH131100 JFD131087:JFD131100 JOZ131087:JOZ131100 JYV131087:JYV131100 KIR131087:KIR131100 KSN131087:KSN131100 LCJ131087:LCJ131100 LMF131087:LMF131100 LWB131087:LWB131100 MFX131087:MFX131100 MPT131087:MPT131100 MZP131087:MZP131100 NJL131087:NJL131100 NTH131087:NTH131100 ODD131087:ODD131100 OMZ131087:OMZ131100 OWV131087:OWV131100 PGR131087:PGR131100 PQN131087:PQN131100 QAJ131087:QAJ131100 QKF131087:QKF131100 QUB131087:QUB131100 RDX131087:RDX131100 RNT131087:RNT131100 RXP131087:RXP131100 SHL131087:SHL131100 SRH131087:SRH131100 TBD131087:TBD131100 TKZ131087:TKZ131100 TUV131087:TUV131100 UER131087:UER131100 UON131087:UON131100 UYJ131087:UYJ131100 VIF131087:VIF131100 VSB131087:VSB131100 WBX131087:WBX131100 WLT131087:WLT131100 WVP131087:WVP131100 H196623:H196636 JD196623:JD196636 SZ196623:SZ196636 ACV196623:ACV196636 AMR196623:AMR196636 AWN196623:AWN196636 BGJ196623:BGJ196636 BQF196623:BQF196636 CAB196623:CAB196636 CJX196623:CJX196636 CTT196623:CTT196636 DDP196623:DDP196636 DNL196623:DNL196636 DXH196623:DXH196636 EHD196623:EHD196636 EQZ196623:EQZ196636 FAV196623:FAV196636 FKR196623:FKR196636 FUN196623:FUN196636 GEJ196623:GEJ196636 GOF196623:GOF196636 GYB196623:GYB196636 HHX196623:HHX196636 HRT196623:HRT196636 IBP196623:IBP196636 ILL196623:ILL196636 IVH196623:IVH196636 JFD196623:JFD196636 JOZ196623:JOZ196636 JYV196623:JYV196636 KIR196623:KIR196636 KSN196623:KSN196636 LCJ196623:LCJ196636 LMF196623:LMF196636 LWB196623:LWB196636 MFX196623:MFX196636 MPT196623:MPT196636 MZP196623:MZP196636 NJL196623:NJL196636 NTH196623:NTH196636 ODD196623:ODD196636 OMZ196623:OMZ196636 OWV196623:OWV196636 PGR196623:PGR196636 PQN196623:PQN196636 QAJ196623:QAJ196636 QKF196623:QKF196636 QUB196623:QUB196636 RDX196623:RDX196636 RNT196623:RNT196636 RXP196623:RXP196636 SHL196623:SHL196636 SRH196623:SRH196636 TBD196623:TBD196636 TKZ196623:TKZ196636 TUV196623:TUV196636 UER196623:UER196636 UON196623:UON196636 UYJ196623:UYJ196636 VIF196623:VIF196636 VSB196623:VSB196636 WBX196623:WBX196636 WLT196623:WLT196636 WVP196623:WVP196636 H262159:H262172 JD262159:JD262172 SZ262159:SZ262172 ACV262159:ACV262172 AMR262159:AMR262172 AWN262159:AWN262172 BGJ262159:BGJ262172 BQF262159:BQF262172 CAB262159:CAB262172 CJX262159:CJX262172 CTT262159:CTT262172 DDP262159:DDP262172 DNL262159:DNL262172 DXH262159:DXH262172 EHD262159:EHD262172 EQZ262159:EQZ262172 FAV262159:FAV262172 FKR262159:FKR262172 FUN262159:FUN262172 GEJ262159:GEJ262172 GOF262159:GOF262172 GYB262159:GYB262172 HHX262159:HHX262172 HRT262159:HRT262172 IBP262159:IBP262172 ILL262159:ILL262172 IVH262159:IVH262172 JFD262159:JFD262172 JOZ262159:JOZ262172 JYV262159:JYV262172 KIR262159:KIR262172 KSN262159:KSN262172 LCJ262159:LCJ262172 LMF262159:LMF262172 LWB262159:LWB262172 MFX262159:MFX262172 MPT262159:MPT262172 MZP262159:MZP262172 NJL262159:NJL262172 NTH262159:NTH262172 ODD262159:ODD262172 OMZ262159:OMZ262172 OWV262159:OWV262172 PGR262159:PGR262172 PQN262159:PQN262172 QAJ262159:QAJ262172 QKF262159:QKF262172 QUB262159:QUB262172 RDX262159:RDX262172 RNT262159:RNT262172 RXP262159:RXP262172 SHL262159:SHL262172 SRH262159:SRH262172 TBD262159:TBD262172 TKZ262159:TKZ262172 TUV262159:TUV262172 UER262159:UER262172 UON262159:UON262172 UYJ262159:UYJ262172 VIF262159:VIF262172 VSB262159:VSB262172 WBX262159:WBX262172 WLT262159:WLT262172 WVP262159:WVP262172 H327695:H327708 JD327695:JD327708 SZ327695:SZ327708 ACV327695:ACV327708 AMR327695:AMR327708 AWN327695:AWN327708 BGJ327695:BGJ327708 BQF327695:BQF327708 CAB327695:CAB327708 CJX327695:CJX327708 CTT327695:CTT327708 DDP327695:DDP327708 DNL327695:DNL327708 DXH327695:DXH327708 EHD327695:EHD327708 EQZ327695:EQZ327708 FAV327695:FAV327708 FKR327695:FKR327708 FUN327695:FUN327708 GEJ327695:GEJ327708 GOF327695:GOF327708 GYB327695:GYB327708 HHX327695:HHX327708 HRT327695:HRT327708 IBP327695:IBP327708 ILL327695:ILL327708 IVH327695:IVH327708 JFD327695:JFD327708 JOZ327695:JOZ327708 JYV327695:JYV327708 KIR327695:KIR327708 KSN327695:KSN327708 LCJ327695:LCJ327708 LMF327695:LMF327708 LWB327695:LWB327708 MFX327695:MFX327708 MPT327695:MPT327708 MZP327695:MZP327708 NJL327695:NJL327708 NTH327695:NTH327708 ODD327695:ODD327708 OMZ327695:OMZ327708 OWV327695:OWV327708 PGR327695:PGR327708 PQN327695:PQN327708 QAJ327695:QAJ327708 QKF327695:QKF327708 QUB327695:QUB327708 RDX327695:RDX327708 RNT327695:RNT327708 RXP327695:RXP327708 SHL327695:SHL327708 SRH327695:SRH327708 TBD327695:TBD327708 TKZ327695:TKZ327708 TUV327695:TUV327708 UER327695:UER327708 UON327695:UON327708 UYJ327695:UYJ327708 VIF327695:VIF327708 VSB327695:VSB327708 WBX327695:WBX327708 WLT327695:WLT327708 WVP327695:WVP327708 H393231:H393244 JD393231:JD393244 SZ393231:SZ393244 ACV393231:ACV393244 AMR393231:AMR393244 AWN393231:AWN393244 BGJ393231:BGJ393244 BQF393231:BQF393244 CAB393231:CAB393244 CJX393231:CJX393244 CTT393231:CTT393244 DDP393231:DDP393244 DNL393231:DNL393244 DXH393231:DXH393244 EHD393231:EHD393244 EQZ393231:EQZ393244 FAV393231:FAV393244 FKR393231:FKR393244 FUN393231:FUN393244 GEJ393231:GEJ393244 GOF393231:GOF393244 GYB393231:GYB393244 HHX393231:HHX393244 HRT393231:HRT393244 IBP393231:IBP393244 ILL393231:ILL393244 IVH393231:IVH393244 JFD393231:JFD393244 JOZ393231:JOZ393244 JYV393231:JYV393244 KIR393231:KIR393244 KSN393231:KSN393244 LCJ393231:LCJ393244 LMF393231:LMF393244 LWB393231:LWB393244 MFX393231:MFX393244 MPT393231:MPT393244 MZP393231:MZP393244 NJL393231:NJL393244 NTH393231:NTH393244 ODD393231:ODD393244 OMZ393231:OMZ393244 OWV393231:OWV393244 PGR393231:PGR393244 PQN393231:PQN393244 QAJ393231:QAJ393244 QKF393231:QKF393244 QUB393231:QUB393244 RDX393231:RDX393244 RNT393231:RNT393244 RXP393231:RXP393244 SHL393231:SHL393244 SRH393231:SRH393244 TBD393231:TBD393244 TKZ393231:TKZ393244 TUV393231:TUV393244 UER393231:UER393244 UON393231:UON393244 UYJ393231:UYJ393244 VIF393231:VIF393244 VSB393231:VSB393244 WBX393231:WBX393244 WLT393231:WLT393244 WVP393231:WVP393244 H458767:H458780 JD458767:JD458780 SZ458767:SZ458780 ACV458767:ACV458780 AMR458767:AMR458780 AWN458767:AWN458780 BGJ458767:BGJ458780 BQF458767:BQF458780 CAB458767:CAB458780 CJX458767:CJX458780 CTT458767:CTT458780 DDP458767:DDP458780 DNL458767:DNL458780 DXH458767:DXH458780 EHD458767:EHD458780 EQZ458767:EQZ458780 FAV458767:FAV458780 FKR458767:FKR458780 FUN458767:FUN458780 GEJ458767:GEJ458780 GOF458767:GOF458780 GYB458767:GYB458780 HHX458767:HHX458780 HRT458767:HRT458780 IBP458767:IBP458780 ILL458767:ILL458780 IVH458767:IVH458780 JFD458767:JFD458780 JOZ458767:JOZ458780 JYV458767:JYV458780 KIR458767:KIR458780 KSN458767:KSN458780 LCJ458767:LCJ458780 LMF458767:LMF458780 LWB458767:LWB458780 MFX458767:MFX458780 MPT458767:MPT458780 MZP458767:MZP458780 NJL458767:NJL458780 NTH458767:NTH458780 ODD458767:ODD458780 OMZ458767:OMZ458780 OWV458767:OWV458780 PGR458767:PGR458780 PQN458767:PQN458780 QAJ458767:QAJ458780 QKF458767:QKF458780 QUB458767:QUB458780 RDX458767:RDX458780 RNT458767:RNT458780 RXP458767:RXP458780 SHL458767:SHL458780 SRH458767:SRH458780 TBD458767:TBD458780 TKZ458767:TKZ458780 TUV458767:TUV458780 UER458767:UER458780 UON458767:UON458780 UYJ458767:UYJ458780 VIF458767:VIF458780 VSB458767:VSB458780 WBX458767:WBX458780 WLT458767:WLT458780 WVP458767:WVP458780 H524303:H524316 JD524303:JD524316 SZ524303:SZ524316 ACV524303:ACV524316 AMR524303:AMR524316 AWN524303:AWN524316 BGJ524303:BGJ524316 BQF524303:BQF524316 CAB524303:CAB524316 CJX524303:CJX524316 CTT524303:CTT524316 DDP524303:DDP524316 DNL524303:DNL524316 DXH524303:DXH524316 EHD524303:EHD524316 EQZ524303:EQZ524316 FAV524303:FAV524316 FKR524303:FKR524316 FUN524303:FUN524316 GEJ524303:GEJ524316 GOF524303:GOF524316 GYB524303:GYB524316 HHX524303:HHX524316 HRT524303:HRT524316 IBP524303:IBP524316 ILL524303:ILL524316 IVH524303:IVH524316 JFD524303:JFD524316 JOZ524303:JOZ524316 JYV524303:JYV524316 KIR524303:KIR524316 KSN524303:KSN524316 LCJ524303:LCJ524316 LMF524303:LMF524316 LWB524303:LWB524316 MFX524303:MFX524316 MPT524303:MPT524316 MZP524303:MZP524316 NJL524303:NJL524316 NTH524303:NTH524316 ODD524303:ODD524316 OMZ524303:OMZ524316 OWV524303:OWV524316 PGR524303:PGR524316 PQN524303:PQN524316 QAJ524303:QAJ524316 QKF524303:QKF524316 QUB524303:QUB524316 RDX524303:RDX524316 RNT524303:RNT524316 RXP524303:RXP524316 SHL524303:SHL524316 SRH524303:SRH524316 TBD524303:TBD524316 TKZ524303:TKZ524316 TUV524303:TUV524316 UER524303:UER524316 UON524303:UON524316 UYJ524303:UYJ524316 VIF524303:VIF524316 VSB524303:VSB524316 WBX524303:WBX524316 WLT524303:WLT524316 WVP524303:WVP524316 H589839:H589852 JD589839:JD589852 SZ589839:SZ589852 ACV589839:ACV589852 AMR589839:AMR589852 AWN589839:AWN589852 BGJ589839:BGJ589852 BQF589839:BQF589852 CAB589839:CAB589852 CJX589839:CJX589852 CTT589839:CTT589852 DDP589839:DDP589852 DNL589839:DNL589852 DXH589839:DXH589852 EHD589839:EHD589852 EQZ589839:EQZ589852 FAV589839:FAV589852 FKR589839:FKR589852 FUN589839:FUN589852 GEJ589839:GEJ589852 GOF589839:GOF589852 GYB589839:GYB589852 HHX589839:HHX589852 HRT589839:HRT589852 IBP589839:IBP589852 ILL589839:ILL589852 IVH589839:IVH589852 JFD589839:JFD589852 JOZ589839:JOZ589852 JYV589839:JYV589852 KIR589839:KIR589852 KSN589839:KSN589852 LCJ589839:LCJ589852 LMF589839:LMF589852 LWB589839:LWB589852 MFX589839:MFX589852 MPT589839:MPT589852 MZP589839:MZP589852 NJL589839:NJL589852 NTH589839:NTH589852 ODD589839:ODD589852 OMZ589839:OMZ589852 OWV589839:OWV589852 PGR589839:PGR589852 PQN589839:PQN589852 QAJ589839:QAJ589852 QKF589839:QKF589852 QUB589839:QUB589852 RDX589839:RDX589852 RNT589839:RNT589852 RXP589839:RXP589852 SHL589839:SHL589852 SRH589839:SRH589852 TBD589839:TBD589852 TKZ589839:TKZ589852 TUV589839:TUV589852 UER589839:UER589852 UON589839:UON589852 UYJ589839:UYJ589852 VIF589839:VIF589852 VSB589839:VSB589852 WBX589839:WBX589852 WLT589839:WLT589852 WVP589839:WVP589852 H655375:H655388 JD655375:JD655388 SZ655375:SZ655388 ACV655375:ACV655388 AMR655375:AMR655388 AWN655375:AWN655388 BGJ655375:BGJ655388 BQF655375:BQF655388 CAB655375:CAB655388 CJX655375:CJX655388 CTT655375:CTT655388 DDP655375:DDP655388 DNL655375:DNL655388 DXH655375:DXH655388 EHD655375:EHD655388 EQZ655375:EQZ655388 FAV655375:FAV655388 FKR655375:FKR655388 FUN655375:FUN655388 GEJ655375:GEJ655388 GOF655375:GOF655388 GYB655375:GYB655388 HHX655375:HHX655388 HRT655375:HRT655388 IBP655375:IBP655388 ILL655375:ILL655388 IVH655375:IVH655388 JFD655375:JFD655388 JOZ655375:JOZ655388 JYV655375:JYV655388 KIR655375:KIR655388 KSN655375:KSN655388 LCJ655375:LCJ655388 LMF655375:LMF655388 LWB655375:LWB655388 MFX655375:MFX655388 MPT655375:MPT655388 MZP655375:MZP655388 NJL655375:NJL655388 NTH655375:NTH655388 ODD655375:ODD655388 OMZ655375:OMZ655388 OWV655375:OWV655388 PGR655375:PGR655388 PQN655375:PQN655388 QAJ655375:QAJ655388 QKF655375:QKF655388 QUB655375:QUB655388 RDX655375:RDX655388 RNT655375:RNT655388 RXP655375:RXP655388 SHL655375:SHL655388 SRH655375:SRH655388 TBD655375:TBD655388 TKZ655375:TKZ655388 TUV655375:TUV655388 UER655375:UER655388 UON655375:UON655388 UYJ655375:UYJ655388 VIF655375:VIF655388 VSB655375:VSB655388 WBX655375:WBX655388 WLT655375:WLT655388 WVP655375:WVP655388 H720911:H720924 JD720911:JD720924 SZ720911:SZ720924 ACV720911:ACV720924 AMR720911:AMR720924 AWN720911:AWN720924 BGJ720911:BGJ720924 BQF720911:BQF720924 CAB720911:CAB720924 CJX720911:CJX720924 CTT720911:CTT720924 DDP720911:DDP720924 DNL720911:DNL720924 DXH720911:DXH720924 EHD720911:EHD720924 EQZ720911:EQZ720924 FAV720911:FAV720924 FKR720911:FKR720924 FUN720911:FUN720924 GEJ720911:GEJ720924 GOF720911:GOF720924 GYB720911:GYB720924 HHX720911:HHX720924 HRT720911:HRT720924 IBP720911:IBP720924 ILL720911:ILL720924 IVH720911:IVH720924 JFD720911:JFD720924 JOZ720911:JOZ720924 JYV720911:JYV720924 KIR720911:KIR720924 KSN720911:KSN720924 LCJ720911:LCJ720924 LMF720911:LMF720924 LWB720911:LWB720924 MFX720911:MFX720924 MPT720911:MPT720924 MZP720911:MZP720924 NJL720911:NJL720924 NTH720911:NTH720924 ODD720911:ODD720924 OMZ720911:OMZ720924 OWV720911:OWV720924 PGR720911:PGR720924 PQN720911:PQN720924 QAJ720911:QAJ720924 QKF720911:QKF720924 QUB720911:QUB720924 RDX720911:RDX720924 RNT720911:RNT720924 RXP720911:RXP720924 SHL720911:SHL720924 SRH720911:SRH720924 TBD720911:TBD720924 TKZ720911:TKZ720924 TUV720911:TUV720924 UER720911:UER720924 UON720911:UON720924 UYJ720911:UYJ720924 VIF720911:VIF720924 VSB720911:VSB720924 WBX720911:WBX720924 WLT720911:WLT720924 WVP720911:WVP720924 H786447:H786460 JD786447:JD786460 SZ786447:SZ786460 ACV786447:ACV786460 AMR786447:AMR786460 AWN786447:AWN786460 BGJ786447:BGJ786460 BQF786447:BQF786460 CAB786447:CAB786460 CJX786447:CJX786460 CTT786447:CTT786460 DDP786447:DDP786460 DNL786447:DNL786460 DXH786447:DXH786460 EHD786447:EHD786460 EQZ786447:EQZ786460 FAV786447:FAV786460 FKR786447:FKR786460 FUN786447:FUN786460 GEJ786447:GEJ786460 GOF786447:GOF786460 GYB786447:GYB786460 HHX786447:HHX786460 HRT786447:HRT786460 IBP786447:IBP786460 ILL786447:ILL786460 IVH786447:IVH786460 JFD786447:JFD786460 JOZ786447:JOZ786460 JYV786447:JYV786460 KIR786447:KIR786460 KSN786447:KSN786460 LCJ786447:LCJ786460 LMF786447:LMF786460 LWB786447:LWB786460 MFX786447:MFX786460 MPT786447:MPT786460 MZP786447:MZP786460 NJL786447:NJL786460 NTH786447:NTH786460 ODD786447:ODD786460 OMZ786447:OMZ786460 OWV786447:OWV786460 PGR786447:PGR786460 PQN786447:PQN786460 QAJ786447:QAJ786460 QKF786447:QKF786460 QUB786447:QUB786460 RDX786447:RDX786460 RNT786447:RNT786460 RXP786447:RXP786460 SHL786447:SHL786460 SRH786447:SRH786460 TBD786447:TBD786460 TKZ786447:TKZ786460 TUV786447:TUV786460 UER786447:UER786460 UON786447:UON786460 UYJ786447:UYJ786460 VIF786447:VIF786460 VSB786447:VSB786460 WBX786447:WBX786460 WLT786447:WLT786460 WVP786447:WVP786460 H851983:H851996 JD851983:JD851996 SZ851983:SZ851996 ACV851983:ACV851996 AMR851983:AMR851996 AWN851983:AWN851996 BGJ851983:BGJ851996 BQF851983:BQF851996 CAB851983:CAB851996 CJX851983:CJX851996 CTT851983:CTT851996 DDP851983:DDP851996 DNL851983:DNL851996 DXH851983:DXH851996 EHD851983:EHD851996 EQZ851983:EQZ851996 FAV851983:FAV851996 FKR851983:FKR851996 FUN851983:FUN851996 GEJ851983:GEJ851996 GOF851983:GOF851996 GYB851983:GYB851996 HHX851983:HHX851996 HRT851983:HRT851996 IBP851983:IBP851996 ILL851983:ILL851996 IVH851983:IVH851996 JFD851983:JFD851996 JOZ851983:JOZ851996 JYV851983:JYV851996 KIR851983:KIR851996 KSN851983:KSN851996 LCJ851983:LCJ851996 LMF851983:LMF851996 LWB851983:LWB851996 MFX851983:MFX851996 MPT851983:MPT851996 MZP851983:MZP851996 NJL851983:NJL851996 NTH851983:NTH851996 ODD851983:ODD851996 OMZ851983:OMZ851996 OWV851983:OWV851996 PGR851983:PGR851996 PQN851983:PQN851996 QAJ851983:QAJ851996 QKF851983:QKF851996 QUB851983:QUB851996 RDX851983:RDX851996 RNT851983:RNT851996 RXP851983:RXP851996 SHL851983:SHL851996 SRH851983:SRH851996 TBD851983:TBD851996 TKZ851983:TKZ851996 TUV851983:TUV851996 UER851983:UER851996 UON851983:UON851996 UYJ851983:UYJ851996 VIF851983:VIF851996 VSB851983:VSB851996 WBX851983:WBX851996 WLT851983:WLT851996 WVP851983:WVP851996 H917519:H917532 JD917519:JD917532 SZ917519:SZ917532 ACV917519:ACV917532 AMR917519:AMR917532 AWN917519:AWN917532 BGJ917519:BGJ917532 BQF917519:BQF917532 CAB917519:CAB917532 CJX917519:CJX917532 CTT917519:CTT917532 DDP917519:DDP917532 DNL917519:DNL917532 DXH917519:DXH917532 EHD917519:EHD917532 EQZ917519:EQZ917532 FAV917519:FAV917532 FKR917519:FKR917532 FUN917519:FUN917532 GEJ917519:GEJ917532 GOF917519:GOF917532 GYB917519:GYB917532 HHX917519:HHX917532 HRT917519:HRT917532 IBP917519:IBP917532 ILL917519:ILL917532 IVH917519:IVH917532 JFD917519:JFD917532 JOZ917519:JOZ917532 JYV917519:JYV917532 KIR917519:KIR917532 KSN917519:KSN917532 LCJ917519:LCJ917532 LMF917519:LMF917532 LWB917519:LWB917532 MFX917519:MFX917532 MPT917519:MPT917532 MZP917519:MZP917532 NJL917519:NJL917532 NTH917519:NTH917532 ODD917519:ODD917532 OMZ917519:OMZ917532 OWV917519:OWV917532 PGR917519:PGR917532 PQN917519:PQN917532 QAJ917519:QAJ917532 QKF917519:QKF917532 QUB917519:QUB917532 RDX917519:RDX917532 RNT917519:RNT917532 RXP917519:RXP917532 SHL917519:SHL917532 SRH917519:SRH917532 TBD917519:TBD917532 TKZ917519:TKZ917532 TUV917519:TUV917532 UER917519:UER917532 UON917519:UON917532 UYJ917519:UYJ917532 VIF917519:VIF917532 VSB917519:VSB917532 WBX917519:WBX917532 WLT917519:WLT917532 WVP917519:WVP917532 H983055:H983068 JD983055:JD983068 SZ983055:SZ983068 ACV983055:ACV983068 AMR983055:AMR983068 AWN983055:AWN983068 BGJ983055:BGJ983068 BQF983055:BQF983068 CAB983055:CAB983068 CJX983055:CJX983068 CTT983055:CTT983068 DDP983055:DDP983068 DNL983055:DNL983068 DXH983055:DXH983068 EHD983055:EHD983068 EQZ983055:EQZ983068 FAV983055:FAV983068 FKR983055:FKR983068 FUN983055:FUN983068 GEJ983055:GEJ983068 GOF983055:GOF983068 GYB983055:GYB983068 HHX983055:HHX983068 HRT983055:HRT983068 IBP983055:IBP983068 ILL983055:ILL983068 IVH983055:IVH983068 JFD983055:JFD983068 JOZ983055:JOZ983068 JYV983055:JYV983068 KIR983055:KIR983068 KSN983055:KSN983068 LCJ983055:LCJ983068 LMF983055:LMF983068 LWB983055:LWB983068 MFX983055:MFX983068 MPT983055:MPT983068 MZP983055:MZP983068 NJL983055:NJL983068 NTH983055:NTH983068 ODD983055:ODD983068 OMZ983055:OMZ983068 OWV983055:OWV983068 PGR983055:PGR983068 PQN983055:PQN983068 QAJ983055:QAJ983068 QKF983055:QKF983068 QUB983055:QUB983068 RDX983055:RDX983068 RNT983055:RNT983068 RXP983055:RXP983068 SHL983055:SHL983068 SRH983055:SRH983068 TBD983055:TBD983068 TKZ983055:TKZ983068 TUV983055:TUV983068 UER983055:UER983068 UON983055:UON983068 UYJ983055:UYJ983068 VIF983055:VIF983068 VSB983055:VSB983068 WBX983055:WBX983068 WLT983055:WLT983068 WVP983055:WVP983068 K28 JG28 TC28 ACY28 AMU28 AWQ28 BGM28 BQI28 CAE28 CKA28 CTW28 DDS28 DNO28 DXK28 EHG28 ERC28 FAY28 FKU28 FUQ28 GEM28 GOI28 GYE28 HIA28 HRW28 IBS28 ILO28 IVK28 JFG28 JPC28 JYY28 KIU28 KSQ28 LCM28 LMI28 LWE28 MGA28 MPW28 MZS28 NJO28 NTK28 ODG28 ONC28 OWY28 PGU28 PQQ28 QAM28 QKI28 QUE28 REA28 RNW28 RXS28 SHO28 SRK28 TBG28 TLC28 TUY28 UEU28 UOQ28 UYM28 VII28 VSE28 WCA28 WLW28 WVS28 K65564 JG65564 TC65564 ACY65564 AMU65564 AWQ65564 BGM65564 BQI65564 CAE65564 CKA65564 CTW65564 DDS65564 DNO65564 DXK65564 EHG65564 ERC65564 FAY65564 FKU65564 FUQ65564 GEM65564 GOI65564 GYE65564 HIA65564 HRW65564 IBS65564 ILO65564 IVK65564 JFG65564 JPC65564 JYY65564 KIU65564 KSQ65564 LCM65564 LMI65564 LWE65564 MGA65564 MPW65564 MZS65564 NJO65564 NTK65564 ODG65564 ONC65564 OWY65564 PGU65564 PQQ65564 QAM65564 QKI65564 QUE65564 REA65564 RNW65564 RXS65564 SHO65564 SRK65564 TBG65564 TLC65564 TUY65564 UEU65564 UOQ65564 UYM65564 VII65564 VSE65564 WCA65564 WLW65564 WVS65564 K131100 JG131100 TC131100 ACY131100 AMU131100 AWQ131100 BGM131100 BQI131100 CAE131100 CKA131100 CTW131100 DDS131100 DNO131100 DXK131100 EHG131100 ERC131100 FAY131100 FKU131100 FUQ131100 GEM131100 GOI131100 GYE131100 HIA131100 HRW131100 IBS131100 ILO131100 IVK131100 JFG131100 JPC131100 JYY131100 KIU131100 KSQ131100 LCM131100 LMI131100 LWE131100 MGA131100 MPW131100 MZS131100 NJO131100 NTK131100 ODG131100 ONC131100 OWY131100 PGU131100 PQQ131100 QAM131100 QKI131100 QUE131100 REA131100 RNW131100 RXS131100 SHO131100 SRK131100 TBG131100 TLC131100 TUY131100 UEU131100 UOQ131100 UYM131100 VII131100 VSE131100 WCA131100 WLW131100 WVS131100 K196636 JG196636 TC196636 ACY196636 AMU196636 AWQ196636 BGM196636 BQI196636 CAE196636 CKA196636 CTW196636 DDS196636 DNO196636 DXK196636 EHG196636 ERC196636 FAY196636 FKU196636 FUQ196636 GEM196636 GOI196636 GYE196636 HIA196636 HRW196636 IBS196636 ILO196636 IVK196636 JFG196636 JPC196636 JYY196636 KIU196636 KSQ196636 LCM196636 LMI196636 LWE196636 MGA196636 MPW196636 MZS196636 NJO196636 NTK196636 ODG196636 ONC196636 OWY196636 PGU196636 PQQ196636 QAM196636 QKI196636 QUE196636 REA196636 RNW196636 RXS196636 SHO196636 SRK196636 TBG196636 TLC196636 TUY196636 UEU196636 UOQ196636 UYM196636 VII196636 VSE196636 WCA196636 WLW196636 WVS196636 K262172 JG262172 TC262172 ACY262172 AMU262172 AWQ262172 BGM262172 BQI262172 CAE262172 CKA262172 CTW262172 DDS262172 DNO262172 DXK262172 EHG262172 ERC262172 FAY262172 FKU262172 FUQ262172 GEM262172 GOI262172 GYE262172 HIA262172 HRW262172 IBS262172 ILO262172 IVK262172 JFG262172 JPC262172 JYY262172 KIU262172 KSQ262172 LCM262172 LMI262172 LWE262172 MGA262172 MPW262172 MZS262172 NJO262172 NTK262172 ODG262172 ONC262172 OWY262172 PGU262172 PQQ262172 QAM262172 QKI262172 QUE262172 REA262172 RNW262172 RXS262172 SHO262172 SRK262172 TBG262172 TLC262172 TUY262172 UEU262172 UOQ262172 UYM262172 VII262172 VSE262172 WCA262172 WLW262172 WVS262172 K327708 JG327708 TC327708 ACY327708 AMU327708 AWQ327708 BGM327708 BQI327708 CAE327708 CKA327708 CTW327708 DDS327708 DNO327708 DXK327708 EHG327708 ERC327708 FAY327708 FKU327708 FUQ327708 GEM327708 GOI327708 GYE327708 HIA327708 HRW327708 IBS327708 ILO327708 IVK327708 JFG327708 JPC327708 JYY327708 KIU327708 KSQ327708 LCM327708 LMI327708 LWE327708 MGA327708 MPW327708 MZS327708 NJO327708 NTK327708 ODG327708 ONC327708 OWY327708 PGU327708 PQQ327708 QAM327708 QKI327708 QUE327708 REA327708 RNW327708 RXS327708 SHO327708 SRK327708 TBG327708 TLC327708 TUY327708 UEU327708 UOQ327708 UYM327708 VII327708 VSE327708 WCA327708 WLW327708 WVS327708 K393244 JG393244 TC393244 ACY393244 AMU393244 AWQ393244 BGM393244 BQI393244 CAE393244 CKA393244 CTW393244 DDS393244 DNO393244 DXK393244 EHG393244 ERC393244 FAY393244 FKU393244 FUQ393244 GEM393244 GOI393244 GYE393244 HIA393244 HRW393244 IBS393244 ILO393244 IVK393244 JFG393244 JPC393244 JYY393244 KIU393244 KSQ393244 LCM393244 LMI393244 LWE393244 MGA393244 MPW393244 MZS393244 NJO393244 NTK393244 ODG393244 ONC393244 OWY393244 PGU393244 PQQ393244 QAM393244 QKI393244 QUE393244 REA393244 RNW393244 RXS393244 SHO393244 SRK393244 TBG393244 TLC393244 TUY393244 UEU393244 UOQ393244 UYM393244 VII393244 VSE393244 WCA393244 WLW393244 WVS393244 K458780 JG458780 TC458780 ACY458780 AMU458780 AWQ458780 BGM458780 BQI458780 CAE458780 CKA458780 CTW458780 DDS458780 DNO458780 DXK458780 EHG458780 ERC458780 FAY458780 FKU458780 FUQ458780 GEM458780 GOI458780 GYE458780 HIA458780 HRW458780 IBS458780 ILO458780 IVK458780 JFG458780 JPC458780 JYY458780 KIU458780 KSQ458780 LCM458780 LMI458780 LWE458780 MGA458780 MPW458780 MZS458780 NJO458780 NTK458780 ODG458780 ONC458780 OWY458780 PGU458780 PQQ458780 QAM458780 QKI458780 QUE458780 REA458780 RNW458780 RXS458780 SHO458780 SRK458780 TBG458780 TLC458780 TUY458780 UEU458780 UOQ458780 UYM458780 VII458780 VSE458780 WCA458780 WLW458780 WVS458780 K524316 JG524316 TC524316 ACY524316 AMU524316 AWQ524316 BGM524316 BQI524316 CAE524316 CKA524316 CTW524316 DDS524316 DNO524316 DXK524316 EHG524316 ERC524316 FAY524316 FKU524316 FUQ524316 GEM524316 GOI524316 GYE524316 HIA524316 HRW524316 IBS524316 ILO524316 IVK524316 JFG524316 JPC524316 JYY524316 KIU524316 KSQ524316 LCM524316 LMI524316 LWE524316 MGA524316 MPW524316 MZS524316 NJO524316 NTK524316 ODG524316 ONC524316 OWY524316 PGU524316 PQQ524316 QAM524316 QKI524316 QUE524316 REA524316 RNW524316 RXS524316 SHO524316 SRK524316 TBG524316 TLC524316 TUY524316 UEU524316 UOQ524316 UYM524316 VII524316 VSE524316 WCA524316 WLW524316 WVS524316 K589852 JG589852 TC589852 ACY589852 AMU589852 AWQ589852 BGM589852 BQI589852 CAE589852 CKA589852 CTW589852 DDS589852 DNO589852 DXK589852 EHG589852 ERC589852 FAY589852 FKU589852 FUQ589852 GEM589852 GOI589852 GYE589852 HIA589852 HRW589852 IBS589852 ILO589852 IVK589852 JFG589852 JPC589852 JYY589852 KIU589852 KSQ589852 LCM589852 LMI589852 LWE589852 MGA589852 MPW589852 MZS589852 NJO589852 NTK589852 ODG589852 ONC589852 OWY589852 PGU589852 PQQ589852 QAM589852 QKI589852 QUE589852 REA589852 RNW589852 RXS589852 SHO589852 SRK589852 TBG589852 TLC589852 TUY589852 UEU589852 UOQ589852 UYM589852 VII589852 VSE589852 WCA589852 WLW589852 WVS589852 K655388 JG655388 TC655388 ACY655388 AMU655388 AWQ655388 BGM655388 BQI655388 CAE655388 CKA655388 CTW655388 DDS655388 DNO655388 DXK655388 EHG655388 ERC655388 FAY655388 FKU655388 FUQ655388 GEM655388 GOI655388 GYE655388 HIA655388 HRW655388 IBS655388 ILO655388 IVK655388 JFG655388 JPC655388 JYY655388 KIU655388 KSQ655388 LCM655388 LMI655388 LWE655388 MGA655388 MPW655388 MZS655388 NJO655388 NTK655388 ODG655388 ONC655388 OWY655388 PGU655388 PQQ655388 QAM655388 QKI655388 QUE655388 REA655388 RNW655388 RXS655388 SHO655388 SRK655388 TBG655388 TLC655388 TUY655388 UEU655388 UOQ655388 UYM655388 VII655388 VSE655388 WCA655388 WLW655388 WVS655388 K720924 JG720924 TC720924 ACY720924 AMU720924 AWQ720924 BGM720924 BQI720924 CAE720924 CKA720924 CTW720924 DDS720924 DNO720924 DXK720924 EHG720924 ERC720924 FAY720924 FKU720924 FUQ720924 GEM720924 GOI720924 GYE720924 HIA720924 HRW720924 IBS720924 ILO720924 IVK720924 JFG720924 JPC720924 JYY720924 KIU720924 KSQ720924 LCM720924 LMI720924 LWE720924 MGA720924 MPW720924 MZS720924 NJO720924 NTK720924 ODG720924 ONC720924 OWY720924 PGU720924 PQQ720924 QAM720924 QKI720924 QUE720924 REA720924 RNW720924 RXS720924 SHO720924 SRK720924 TBG720924 TLC720924 TUY720924 UEU720924 UOQ720924 UYM720924 VII720924 VSE720924 WCA720924 WLW720924 WVS720924 K786460 JG786460 TC786460 ACY786460 AMU786460 AWQ786460 BGM786460 BQI786460 CAE786460 CKA786460 CTW786460 DDS786460 DNO786460 DXK786460 EHG786460 ERC786460 FAY786460 FKU786460 FUQ786460 GEM786460 GOI786460 GYE786460 HIA786460 HRW786460 IBS786460 ILO786460 IVK786460 JFG786460 JPC786460 JYY786460 KIU786460 KSQ786460 LCM786460 LMI786460 LWE786460 MGA786460 MPW786460 MZS786460 NJO786460 NTK786460 ODG786460 ONC786460 OWY786460 PGU786460 PQQ786460 QAM786460 QKI786460 QUE786460 REA786460 RNW786460 RXS786460 SHO786460 SRK786460 TBG786460 TLC786460 TUY786460 UEU786460 UOQ786460 UYM786460 VII786460 VSE786460 WCA786460 WLW786460 WVS786460 K851996 JG851996 TC851996 ACY851996 AMU851996 AWQ851996 BGM851996 BQI851996 CAE851996 CKA851996 CTW851996 DDS851996 DNO851996 DXK851996 EHG851996 ERC851996 FAY851996 FKU851996 FUQ851996 GEM851996 GOI851996 GYE851996 HIA851996 HRW851996 IBS851996 ILO851996 IVK851996 JFG851996 JPC851996 JYY851996 KIU851996 KSQ851996 LCM851996 LMI851996 LWE851996 MGA851996 MPW851996 MZS851996 NJO851996 NTK851996 ODG851996 ONC851996 OWY851996 PGU851996 PQQ851996 QAM851996 QKI851996 QUE851996 REA851996 RNW851996 RXS851996 SHO851996 SRK851996 TBG851996 TLC851996 TUY851996 UEU851996 UOQ851996 UYM851996 VII851996 VSE851996 WCA851996 WLW851996 WVS851996 K917532 JG917532 TC917532 ACY917532 AMU917532 AWQ917532 BGM917532 BQI917532 CAE917532 CKA917532 CTW917532 DDS917532 DNO917532 DXK917532 EHG917532 ERC917532 FAY917532 FKU917532 FUQ917532 GEM917532 GOI917532 GYE917532 HIA917532 HRW917532 IBS917532 ILO917532 IVK917532 JFG917532 JPC917532 JYY917532 KIU917532 KSQ917532 LCM917532 LMI917532 LWE917532 MGA917532 MPW917532 MZS917532 NJO917532 NTK917532 ODG917532 ONC917532 OWY917532 PGU917532 PQQ917532 QAM917532 QKI917532 QUE917532 REA917532 RNW917532 RXS917532 SHO917532 SRK917532 TBG917532 TLC917532 TUY917532 UEU917532 UOQ917532 UYM917532 VII917532 VSE917532 WCA917532 WLW917532 WVS917532 K983068 JG983068 TC983068 ACY983068 AMU983068 AWQ983068 BGM983068 BQI983068 CAE983068 CKA983068 CTW983068 DDS983068 DNO983068 DXK983068 EHG983068 ERC983068 FAY983068 FKU983068 FUQ983068 GEM983068 GOI983068 GYE983068 HIA983068 HRW983068 IBS983068 ILO983068 IVK983068 JFG983068 JPC983068 JYY983068 KIU983068 KSQ983068 LCM983068 LMI983068 LWE983068 MGA983068 MPW983068 MZS983068 NJO983068 NTK983068 ODG983068 ONC983068 OWY983068 PGU983068 PQQ983068 QAM983068 QKI983068 QUE983068 REA983068 RNW983068 RXS983068 SHO983068 SRK983068 TBG983068 TLC983068 TUY983068 UEU983068 UOQ983068 UYM983068 VII983068 VSE983068 WCA983068 WLW983068 WVS983068 I28 JE28 TA28 ACW28 AMS28 AWO28 BGK28 BQG28 CAC28 CJY28 CTU28 DDQ28 DNM28 DXI28 EHE28 ERA28 FAW28 FKS28 FUO28 GEK28 GOG28 GYC28 HHY28 HRU28 IBQ28 ILM28 IVI28 JFE28 JPA28 JYW28 KIS28 KSO28 LCK28 LMG28 LWC28 MFY28 MPU28 MZQ28 NJM28 NTI28 ODE28 ONA28 OWW28 PGS28 PQO28 QAK28 QKG28 QUC28 RDY28 RNU28 RXQ28 SHM28 SRI28 TBE28 TLA28 TUW28 UES28 UOO28 UYK28 VIG28 VSC28 WBY28 WLU28 WVQ28 I65564 JE65564 TA65564 ACW65564 AMS65564 AWO65564 BGK65564 BQG65564 CAC65564 CJY65564 CTU65564 DDQ65564 DNM65564 DXI65564 EHE65564 ERA65564 FAW65564 FKS65564 FUO65564 GEK65564 GOG65564 GYC65564 HHY65564 HRU65564 IBQ65564 ILM65564 IVI65564 JFE65564 JPA65564 JYW65564 KIS65564 KSO65564 LCK65564 LMG65564 LWC65564 MFY65564 MPU65564 MZQ65564 NJM65564 NTI65564 ODE65564 ONA65564 OWW65564 PGS65564 PQO65564 QAK65564 QKG65564 QUC65564 RDY65564 RNU65564 RXQ65564 SHM65564 SRI65564 TBE65564 TLA65564 TUW65564 UES65564 UOO65564 UYK65564 VIG65564 VSC65564 WBY65564 WLU65564 WVQ65564 I131100 JE131100 TA131100 ACW131100 AMS131100 AWO131100 BGK131100 BQG131100 CAC131100 CJY131100 CTU131100 DDQ131100 DNM131100 DXI131100 EHE131100 ERA131100 FAW131100 FKS131100 FUO131100 GEK131100 GOG131100 GYC131100 HHY131100 HRU131100 IBQ131100 ILM131100 IVI131100 JFE131100 JPA131100 JYW131100 KIS131100 KSO131100 LCK131100 LMG131100 LWC131100 MFY131100 MPU131100 MZQ131100 NJM131100 NTI131100 ODE131100 ONA131100 OWW131100 PGS131100 PQO131100 QAK131100 QKG131100 QUC131100 RDY131100 RNU131100 RXQ131100 SHM131100 SRI131100 TBE131100 TLA131100 TUW131100 UES131100 UOO131100 UYK131100 VIG131100 VSC131100 WBY131100 WLU131100 WVQ131100 I196636 JE196636 TA196636 ACW196636 AMS196636 AWO196636 BGK196636 BQG196636 CAC196636 CJY196636 CTU196636 DDQ196636 DNM196636 DXI196636 EHE196636 ERA196636 FAW196636 FKS196636 FUO196636 GEK196636 GOG196636 GYC196636 HHY196636 HRU196636 IBQ196636 ILM196636 IVI196636 JFE196636 JPA196636 JYW196636 KIS196636 KSO196636 LCK196636 LMG196636 LWC196636 MFY196636 MPU196636 MZQ196636 NJM196636 NTI196636 ODE196636 ONA196636 OWW196636 PGS196636 PQO196636 QAK196636 QKG196636 QUC196636 RDY196636 RNU196636 RXQ196636 SHM196636 SRI196636 TBE196636 TLA196636 TUW196636 UES196636 UOO196636 UYK196636 VIG196636 VSC196636 WBY196636 WLU196636 WVQ196636 I262172 JE262172 TA262172 ACW262172 AMS262172 AWO262172 BGK262172 BQG262172 CAC262172 CJY262172 CTU262172 DDQ262172 DNM262172 DXI262172 EHE262172 ERA262172 FAW262172 FKS262172 FUO262172 GEK262172 GOG262172 GYC262172 HHY262172 HRU262172 IBQ262172 ILM262172 IVI262172 JFE262172 JPA262172 JYW262172 KIS262172 KSO262172 LCK262172 LMG262172 LWC262172 MFY262172 MPU262172 MZQ262172 NJM262172 NTI262172 ODE262172 ONA262172 OWW262172 PGS262172 PQO262172 QAK262172 QKG262172 QUC262172 RDY262172 RNU262172 RXQ262172 SHM262172 SRI262172 TBE262172 TLA262172 TUW262172 UES262172 UOO262172 UYK262172 VIG262172 VSC262172 WBY262172 WLU262172 WVQ262172 I327708 JE327708 TA327708 ACW327708 AMS327708 AWO327708 BGK327708 BQG327708 CAC327708 CJY327708 CTU327708 DDQ327708 DNM327708 DXI327708 EHE327708 ERA327708 FAW327708 FKS327708 FUO327708 GEK327708 GOG327708 GYC327708 HHY327708 HRU327708 IBQ327708 ILM327708 IVI327708 JFE327708 JPA327708 JYW327708 KIS327708 KSO327708 LCK327708 LMG327708 LWC327708 MFY327708 MPU327708 MZQ327708 NJM327708 NTI327708 ODE327708 ONA327708 OWW327708 PGS327708 PQO327708 QAK327708 QKG327708 QUC327708 RDY327708 RNU327708 RXQ327708 SHM327708 SRI327708 TBE327708 TLA327708 TUW327708 UES327708 UOO327708 UYK327708 VIG327708 VSC327708 WBY327708 WLU327708 WVQ327708 I393244 JE393244 TA393244 ACW393244 AMS393244 AWO393244 BGK393244 BQG393244 CAC393244 CJY393244 CTU393244 DDQ393244 DNM393244 DXI393244 EHE393244 ERA393244 FAW393244 FKS393244 FUO393244 GEK393244 GOG393244 GYC393244 HHY393244 HRU393244 IBQ393244 ILM393244 IVI393244 JFE393244 JPA393244 JYW393244 KIS393244 KSO393244 LCK393244 LMG393244 LWC393244 MFY393244 MPU393244 MZQ393244 NJM393244 NTI393244 ODE393244 ONA393244 OWW393244 PGS393244 PQO393244 QAK393244 QKG393244 QUC393244 RDY393244 RNU393244 RXQ393244 SHM393244 SRI393244 TBE393244 TLA393244 TUW393244 UES393244 UOO393244 UYK393244 VIG393244 VSC393244 WBY393244 WLU393244 WVQ393244 I458780 JE458780 TA458780 ACW458780 AMS458780 AWO458780 BGK458780 BQG458780 CAC458780 CJY458780 CTU458780 DDQ458780 DNM458780 DXI458780 EHE458780 ERA458780 FAW458780 FKS458780 FUO458780 GEK458780 GOG458780 GYC458780 HHY458780 HRU458780 IBQ458780 ILM458780 IVI458780 JFE458780 JPA458780 JYW458780 KIS458780 KSO458780 LCK458780 LMG458780 LWC458780 MFY458780 MPU458780 MZQ458780 NJM458780 NTI458780 ODE458780 ONA458780 OWW458780 PGS458780 PQO458780 QAK458780 QKG458780 QUC458780 RDY458780 RNU458780 RXQ458780 SHM458780 SRI458780 TBE458780 TLA458780 TUW458780 UES458780 UOO458780 UYK458780 VIG458780 VSC458780 WBY458780 WLU458780 WVQ458780 I524316 JE524316 TA524316 ACW524316 AMS524316 AWO524316 BGK524316 BQG524316 CAC524316 CJY524316 CTU524316 DDQ524316 DNM524316 DXI524316 EHE524316 ERA524316 FAW524316 FKS524316 FUO524316 GEK524316 GOG524316 GYC524316 HHY524316 HRU524316 IBQ524316 ILM524316 IVI524316 JFE524316 JPA524316 JYW524316 KIS524316 KSO524316 LCK524316 LMG524316 LWC524316 MFY524316 MPU524316 MZQ524316 NJM524316 NTI524316 ODE524316 ONA524316 OWW524316 PGS524316 PQO524316 QAK524316 QKG524316 QUC524316 RDY524316 RNU524316 RXQ524316 SHM524316 SRI524316 TBE524316 TLA524316 TUW524316 UES524316 UOO524316 UYK524316 VIG524316 VSC524316 WBY524316 WLU524316 WVQ524316 I589852 JE589852 TA589852 ACW589852 AMS589852 AWO589852 BGK589852 BQG589852 CAC589852 CJY589852 CTU589852 DDQ589852 DNM589852 DXI589852 EHE589852 ERA589852 FAW589852 FKS589852 FUO589852 GEK589852 GOG589852 GYC589852 HHY589852 HRU589852 IBQ589852 ILM589852 IVI589852 JFE589852 JPA589852 JYW589852 KIS589852 KSO589852 LCK589852 LMG589852 LWC589852 MFY589852 MPU589852 MZQ589852 NJM589852 NTI589852 ODE589852 ONA589852 OWW589852 PGS589852 PQO589852 QAK589852 QKG589852 QUC589852 RDY589852 RNU589852 RXQ589852 SHM589852 SRI589852 TBE589852 TLA589852 TUW589852 UES589852 UOO589852 UYK589852 VIG589852 VSC589852 WBY589852 WLU589852 WVQ589852 I655388 JE655388 TA655388 ACW655388 AMS655388 AWO655388 BGK655388 BQG655388 CAC655388 CJY655388 CTU655388 DDQ655388 DNM655388 DXI655388 EHE655388 ERA655388 FAW655388 FKS655388 FUO655388 GEK655388 GOG655388 GYC655388 HHY655388 HRU655388 IBQ655388 ILM655388 IVI655388 JFE655388 JPA655388 JYW655388 KIS655388 KSO655388 LCK655388 LMG655388 LWC655388 MFY655388 MPU655388 MZQ655388 NJM655388 NTI655388 ODE655388 ONA655388 OWW655388 PGS655388 PQO655388 QAK655388 QKG655388 QUC655388 RDY655388 RNU655388 RXQ655388 SHM655388 SRI655388 TBE655388 TLA655388 TUW655388 UES655388 UOO655388 UYK655388 VIG655388 VSC655388 WBY655388 WLU655388 WVQ655388 I720924 JE720924 TA720924 ACW720924 AMS720924 AWO720924 BGK720924 BQG720924 CAC720924 CJY720924 CTU720924 DDQ720924 DNM720924 DXI720924 EHE720924 ERA720924 FAW720924 FKS720924 FUO720924 GEK720924 GOG720924 GYC720924 HHY720924 HRU720924 IBQ720924 ILM720924 IVI720924 JFE720924 JPA720924 JYW720924 KIS720924 KSO720924 LCK720924 LMG720924 LWC720924 MFY720924 MPU720924 MZQ720924 NJM720924 NTI720924 ODE720924 ONA720924 OWW720924 PGS720924 PQO720924 QAK720924 QKG720924 QUC720924 RDY720924 RNU720924 RXQ720924 SHM720924 SRI720924 TBE720924 TLA720924 TUW720924 UES720924 UOO720924 UYK720924 VIG720924 VSC720924 WBY720924 WLU720924 WVQ720924 I786460 JE786460 TA786460 ACW786460 AMS786460 AWO786460 BGK786460 BQG786460 CAC786460 CJY786460 CTU786460 DDQ786460 DNM786460 DXI786460 EHE786460 ERA786460 FAW786460 FKS786460 FUO786460 GEK786460 GOG786460 GYC786460 HHY786460 HRU786460 IBQ786460 ILM786460 IVI786460 JFE786460 JPA786460 JYW786460 KIS786460 KSO786460 LCK786460 LMG786460 LWC786460 MFY786460 MPU786460 MZQ786460 NJM786460 NTI786460 ODE786460 ONA786460 OWW786460 PGS786460 PQO786460 QAK786460 QKG786460 QUC786460 RDY786460 RNU786460 RXQ786460 SHM786460 SRI786460 TBE786460 TLA786460 TUW786460 UES786460 UOO786460 UYK786460 VIG786460 VSC786460 WBY786460 WLU786460 WVQ786460 I851996 JE851996 TA851996 ACW851996 AMS851996 AWO851996 BGK851996 BQG851996 CAC851996 CJY851996 CTU851996 DDQ851996 DNM851996 DXI851996 EHE851996 ERA851996 FAW851996 FKS851996 FUO851996 GEK851996 GOG851996 GYC851996 HHY851996 HRU851996 IBQ851996 ILM851996 IVI851996 JFE851996 JPA851996 JYW851996 KIS851996 KSO851996 LCK851996 LMG851996 LWC851996 MFY851996 MPU851996 MZQ851996 NJM851996 NTI851996 ODE851996 ONA851996 OWW851996 PGS851996 PQO851996 QAK851996 QKG851996 QUC851996 RDY851996 RNU851996 RXQ851996 SHM851996 SRI851996 TBE851996 TLA851996 TUW851996 UES851996 UOO851996 UYK851996 VIG851996 VSC851996 WBY851996 WLU851996 WVQ851996 I917532 JE917532 TA917532 ACW917532 AMS917532 AWO917532 BGK917532 BQG917532 CAC917532 CJY917532 CTU917532 DDQ917532 DNM917532 DXI917532 EHE917532 ERA917532 FAW917532 FKS917532 FUO917532 GEK917532 GOG917532 GYC917532 HHY917532 HRU917532 IBQ917532 ILM917532 IVI917532 JFE917532 JPA917532 JYW917532 KIS917532 KSO917532 LCK917532 LMG917532 LWC917532 MFY917532 MPU917532 MZQ917532 NJM917532 NTI917532 ODE917532 ONA917532 OWW917532 PGS917532 PQO917532 QAK917532 QKG917532 QUC917532 RDY917532 RNU917532 RXQ917532 SHM917532 SRI917532 TBE917532 TLA917532 TUW917532 UES917532 UOO917532 UYK917532 VIG917532 VSC917532 WBY917532 WLU917532 WVQ917532 I983068 JE983068 TA983068 ACW983068 AMS983068 AWO983068 BGK983068 BQG983068 CAC983068 CJY983068 CTU983068 DDQ983068 DNM983068 DXI983068 EHE983068 ERA983068 FAW983068 FKS983068 FUO983068 GEK983068 GOG983068 GYC983068 HHY983068 HRU983068 IBQ983068 ILM983068 IVI983068 JFE983068 JPA983068 JYW983068 KIS983068 KSO983068 LCK983068 LMG983068 LWC983068 MFY983068 MPU983068 MZQ983068 NJM983068 NTI983068 ODE983068 ONA983068 OWW983068 PGS983068 PQO983068 QAK983068 QKG983068 QUC983068 RDY983068 RNU983068 RXQ983068 SHM983068 SRI983068 TBE983068 TLA983068 TUW983068 UES983068 UOO983068 UYK983068 VIG983068 VSC983068 WBY983068 WLU983068 WVQ983068 M28:N28 JI28:JJ28 TE28:TF28 ADA28:ADB28 AMW28:AMX28 AWS28:AWT28 BGO28:BGP28 BQK28:BQL28 CAG28:CAH28 CKC28:CKD28 CTY28:CTZ28 DDU28:DDV28 DNQ28:DNR28 DXM28:DXN28 EHI28:EHJ28 ERE28:ERF28 FBA28:FBB28 FKW28:FKX28 FUS28:FUT28 GEO28:GEP28 GOK28:GOL28 GYG28:GYH28 HIC28:HID28 HRY28:HRZ28 IBU28:IBV28 ILQ28:ILR28 IVM28:IVN28 JFI28:JFJ28 JPE28:JPF28 JZA28:JZB28 KIW28:KIX28 KSS28:KST28 LCO28:LCP28 LMK28:LML28 LWG28:LWH28 MGC28:MGD28 MPY28:MPZ28 MZU28:MZV28 NJQ28:NJR28 NTM28:NTN28 ODI28:ODJ28 ONE28:ONF28 OXA28:OXB28 PGW28:PGX28 PQS28:PQT28 QAO28:QAP28 QKK28:QKL28 QUG28:QUH28 REC28:RED28 RNY28:RNZ28 RXU28:RXV28 SHQ28:SHR28 SRM28:SRN28 TBI28:TBJ28 TLE28:TLF28 TVA28:TVB28 UEW28:UEX28 UOS28:UOT28 UYO28:UYP28 VIK28:VIL28 VSG28:VSH28 WCC28:WCD28 WLY28:WLZ28 WVU28:WVV28 M65564:N65564 JI65564:JJ65564 TE65564:TF65564 ADA65564:ADB65564 AMW65564:AMX65564 AWS65564:AWT65564 BGO65564:BGP65564 BQK65564:BQL65564 CAG65564:CAH65564 CKC65564:CKD65564 CTY65564:CTZ65564 DDU65564:DDV65564 DNQ65564:DNR65564 DXM65564:DXN65564 EHI65564:EHJ65564 ERE65564:ERF65564 FBA65564:FBB65564 FKW65564:FKX65564 FUS65564:FUT65564 GEO65564:GEP65564 GOK65564:GOL65564 GYG65564:GYH65564 HIC65564:HID65564 HRY65564:HRZ65564 IBU65564:IBV65564 ILQ65564:ILR65564 IVM65564:IVN65564 JFI65564:JFJ65564 JPE65564:JPF65564 JZA65564:JZB65564 KIW65564:KIX65564 KSS65564:KST65564 LCO65564:LCP65564 LMK65564:LML65564 LWG65564:LWH65564 MGC65564:MGD65564 MPY65564:MPZ65564 MZU65564:MZV65564 NJQ65564:NJR65564 NTM65564:NTN65564 ODI65564:ODJ65564 ONE65564:ONF65564 OXA65564:OXB65564 PGW65564:PGX65564 PQS65564:PQT65564 QAO65564:QAP65564 QKK65564:QKL65564 QUG65564:QUH65564 REC65564:RED65564 RNY65564:RNZ65564 RXU65564:RXV65564 SHQ65564:SHR65564 SRM65564:SRN65564 TBI65564:TBJ65564 TLE65564:TLF65564 TVA65564:TVB65564 UEW65564:UEX65564 UOS65564:UOT65564 UYO65564:UYP65564 VIK65564:VIL65564 VSG65564:VSH65564 WCC65564:WCD65564 WLY65564:WLZ65564 WVU65564:WVV65564 M131100:N131100 JI131100:JJ131100 TE131100:TF131100 ADA131100:ADB131100 AMW131100:AMX131100 AWS131100:AWT131100 BGO131100:BGP131100 BQK131100:BQL131100 CAG131100:CAH131100 CKC131100:CKD131100 CTY131100:CTZ131100 DDU131100:DDV131100 DNQ131100:DNR131100 DXM131100:DXN131100 EHI131100:EHJ131100 ERE131100:ERF131100 FBA131100:FBB131100 FKW131100:FKX131100 FUS131100:FUT131100 GEO131100:GEP131100 GOK131100:GOL131100 GYG131100:GYH131100 HIC131100:HID131100 HRY131100:HRZ131100 IBU131100:IBV131100 ILQ131100:ILR131100 IVM131100:IVN131100 JFI131100:JFJ131100 JPE131100:JPF131100 JZA131100:JZB131100 KIW131100:KIX131100 KSS131100:KST131100 LCO131100:LCP131100 LMK131100:LML131100 LWG131100:LWH131100 MGC131100:MGD131100 MPY131100:MPZ131100 MZU131100:MZV131100 NJQ131100:NJR131100 NTM131100:NTN131100 ODI131100:ODJ131100 ONE131100:ONF131100 OXA131100:OXB131100 PGW131100:PGX131100 PQS131100:PQT131100 QAO131100:QAP131100 QKK131100:QKL131100 QUG131100:QUH131100 REC131100:RED131100 RNY131100:RNZ131100 RXU131100:RXV131100 SHQ131100:SHR131100 SRM131100:SRN131100 TBI131100:TBJ131100 TLE131100:TLF131100 TVA131100:TVB131100 UEW131100:UEX131100 UOS131100:UOT131100 UYO131100:UYP131100 VIK131100:VIL131100 VSG131100:VSH131100 WCC131100:WCD131100 WLY131100:WLZ131100 WVU131100:WVV131100 M196636:N196636 JI196636:JJ196636 TE196636:TF196636 ADA196636:ADB196636 AMW196636:AMX196636 AWS196636:AWT196636 BGO196636:BGP196636 BQK196636:BQL196636 CAG196636:CAH196636 CKC196636:CKD196636 CTY196636:CTZ196636 DDU196636:DDV196636 DNQ196636:DNR196636 DXM196636:DXN196636 EHI196636:EHJ196636 ERE196636:ERF196636 FBA196636:FBB196636 FKW196636:FKX196636 FUS196636:FUT196636 GEO196636:GEP196636 GOK196636:GOL196636 GYG196636:GYH196636 HIC196636:HID196636 HRY196636:HRZ196636 IBU196636:IBV196636 ILQ196636:ILR196636 IVM196636:IVN196636 JFI196636:JFJ196636 JPE196636:JPF196636 JZA196636:JZB196636 KIW196636:KIX196636 KSS196636:KST196636 LCO196636:LCP196636 LMK196636:LML196636 LWG196636:LWH196636 MGC196636:MGD196636 MPY196636:MPZ196636 MZU196636:MZV196636 NJQ196636:NJR196636 NTM196636:NTN196636 ODI196636:ODJ196636 ONE196636:ONF196636 OXA196636:OXB196636 PGW196636:PGX196636 PQS196636:PQT196636 QAO196636:QAP196636 QKK196636:QKL196636 QUG196636:QUH196636 REC196636:RED196636 RNY196636:RNZ196636 RXU196636:RXV196636 SHQ196636:SHR196636 SRM196636:SRN196636 TBI196636:TBJ196636 TLE196636:TLF196636 TVA196636:TVB196636 UEW196636:UEX196636 UOS196636:UOT196636 UYO196636:UYP196636 VIK196636:VIL196636 VSG196636:VSH196636 WCC196636:WCD196636 WLY196636:WLZ196636 WVU196636:WVV196636 M262172:N262172 JI262172:JJ262172 TE262172:TF262172 ADA262172:ADB262172 AMW262172:AMX262172 AWS262172:AWT262172 BGO262172:BGP262172 BQK262172:BQL262172 CAG262172:CAH262172 CKC262172:CKD262172 CTY262172:CTZ262172 DDU262172:DDV262172 DNQ262172:DNR262172 DXM262172:DXN262172 EHI262172:EHJ262172 ERE262172:ERF262172 FBA262172:FBB262172 FKW262172:FKX262172 FUS262172:FUT262172 GEO262172:GEP262172 GOK262172:GOL262172 GYG262172:GYH262172 HIC262172:HID262172 HRY262172:HRZ262172 IBU262172:IBV262172 ILQ262172:ILR262172 IVM262172:IVN262172 JFI262172:JFJ262172 JPE262172:JPF262172 JZA262172:JZB262172 KIW262172:KIX262172 KSS262172:KST262172 LCO262172:LCP262172 LMK262172:LML262172 LWG262172:LWH262172 MGC262172:MGD262172 MPY262172:MPZ262172 MZU262172:MZV262172 NJQ262172:NJR262172 NTM262172:NTN262172 ODI262172:ODJ262172 ONE262172:ONF262172 OXA262172:OXB262172 PGW262172:PGX262172 PQS262172:PQT262172 QAO262172:QAP262172 QKK262172:QKL262172 QUG262172:QUH262172 REC262172:RED262172 RNY262172:RNZ262172 RXU262172:RXV262172 SHQ262172:SHR262172 SRM262172:SRN262172 TBI262172:TBJ262172 TLE262172:TLF262172 TVA262172:TVB262172 UEW262172:UEX262172 UOS262172:UOT262172 UYO262172:UYP262172 VIK262172:VIL262172 VSG262172:VSH262172 WCC262172:WCD262172 WLY262172:WLZ262172 WVU262172:WVV262172 M327708:N327708 JI327708:JJ327708 TE327708:TF327708 ADA327708:ADB327708 AMW327708:AMX327708 AWS327708:AWT327708 BGO327708:BGP327708 BQK327708:BQL327708 CAG327708:CAH327708 CKC327708:CKD327708 CTY327708:CTZ327708 DDU327708:DDV327708 DNQ327708:DNR327708 DXM327708:DXN327708 EHI327708:EHJ327708 ERE327708:ERF327708 FBA327708:FBB327708 FKW327708:FKX327708 FUS327708:FUT327708 GEO327708:GEP327708 GOK327708:GOL327708 GYG327708:GYH327708 HIC327708:HID327708 HRY327708:HRZ327708 IBU327708:IBV327708 ILQ327708:ILR327708 IVM327708:IVN327708 JFI327708:JFJ327708 JPE327708:JPF327708 JZA327708:JZB327708 KIW327708:KIX327708 KSS327708:KST327708 LCO327708:LCP327708 LMK327708:LML327708 LWG327708:LWH327708 MGC327708:MGD327708 MPY327708:MPZ327708 MZU327708:MZV327708 NJQ327708:NJR327708 NTM327708:NTN327708 ODI327708:ODJ327708 ONE327708:ONF327708 OXA327708:OXB327708 PGW327708:PGX327708 PQS327708:PQT327708 QAO327708:QAP327708 QKK327708:QKL327708 QUG327708:QUH327708 REC327708:RED327708 RNY327708:RNZ327708 RXU327708:RXV327708 SHQ327708:SHR327708 SRM327708:SRN327708 TBI327708:TBJ327708 TLE327708:TLF327708 TVA327708:TVB327708 UEW327708:UEX327708 UOS327708:UOT327708 UYO327708:UYP327708 VIK327708:VIL327708 VSG327708:VSH327708 WCC327708:WCD327708 WLY327708:WLZ327708 WVU327708:WVV327708 M393244:N393244 JI393244:JJ393244 TE393244:TF393244 ADA393244:ADB393244 AMW393244:AMX393244 AWS393244:AWT393244 BGO393244:BGP393244 BQK393244:BQL393244 CAG393244:CAH393244 CKC393244:CKD393244 CTY393244:CTZ393244 DDU393244:DDV393244 DNQ393244:DNR393244 DXM393244:DXN393244 EHI393244:EHJ393244 ERE393244:ERF393244 FBA393244:FBB393244 FKW393244:FKX393244 FUS393244:FUT393244 GEO393244:GEP393244 GOK393244:GOL393244 GYG393244:GYH393244 HIC393244:HID393244 HRY393244:HRZ393244 IBU393244:IBV393244 ILQ393244:ILR393244 IVM393244:IVN393244 JFI393244:JFJ393244 JPE393244:JPF393244 JZA393244:JZB393244 KIW393244:KIX393244 KSS393244:KST393244 LCO393244:LCP393244 LMK393244:LML393244 LWG393244:LWH393244 MGC393244:MGD393244 MPY393244:MPZ393244 MZU393244:MZV393244 NJQ393244:NJR393244 NTM393244:NTN393244 ODI393244:ODJ393244 ONE393244:ONF393244 OXA393244:OXB393244 PGW393244:PGX393244 PQS393244:PQT393244 QAO393244:QAP393244 QKK393244:QKL393244 QUG393244:QUH393244 REC393244:RED393244 RNY393244:RNZ393244 RXU393244:RXV393244 SHQ393244:SHR393244 SRM393244:SRN393244 TBI393244:TBJ393244 TLE393244:TLF393244 TVA393244:TVB393244 UEW393244:UEX393244 UOS393244:UOT393244 UYO393244:UYP393244 VIK393244:VIL393244 VSG393244:VSH393244 WCC393244:WCD393244 WLY393244:WLZ393244 WVU393244:WVV393244 M458780:N458780 JI458780:JJ458780 TE458780:TF458780 ADA458780:ADB458780 AMW458780:AMX458780 AWS458780:AWT458780 BGO458780:BGP458780 BQK458780:BQL458780 CAG458780:CAH458780 CKC458780:CKD458780 CTY458780:CTZ458780 DDU458780:DDV458780 DNQ458780:DNR458780 DXM458780:DXN458780 EHI458780:EHJ458780 ERE458780:ERF458780 FBA458780:FBB458780 FKW458780:FKX458780 FUS458780:FUT458780 GEO458780:GEP458780 GOK458780:GOL458780 GYG458780:GYH458780 HIC458780:HID458780 HRY458780:HRZ458780 IBU458780:IBV458780 ILQ458780:ILR458780 IVM458780:IVN458780 JFI458780:JFJ458780 JPE458780:JPF458780 JZA458780:JZB458780 KIW458780:KIX458780 KSS458780:KST458780 LCO458780:LCP458780 LMK458780:LML458780 LWG458780:LWH458780 MGC458780:MGD458780 MPY458780:MPZ458780 MZU458780:MZV458780 NJQ458780:NJR458780 NTM458780:NTN458780 ODI458780:ODJ458780 ONE458780:ONF458780 OXA458780:OXB458780 PGW458780:PGX458780 PQS458780:PQT458780 QAO458780:QAP458780 QKK458780:QKL458780 QUG458780:QUH458780 REC458780:RED458780 RNY458780:RNZ458780 RXU458780:RXV458780 SHQ458780:SHR458780 SRM458780:SRN458780 TBI458780:TBJ458780 TLE458780:TLF458780 TVA458780:TVB458780 UEW458780:UEX458780 UOS458780:UOT458780 UYO458780:UYP458780 VIK458780:VIL458780 VSG458780:VSH458780 WCC458780:WCD458780 WLY458780:WLZ458780 WVU458780:WVV458780 M524316:N524316 JI524316:JJ524316 TE524316:TF524316 ADA524316:ADB524316 AMW524316:AMX524316 AWS524316:AWT524316 BGO524316:BGP524316 BQK524316:BQL524316 CAG524316:CAH524316 CKC524316:CKD524316 CTY524316:CTZ524316 DDU524316:DDV524316 DNQ524316:DNR524316 DXM524316:DXN524316 EHI524316:EHJ524316 ERE524316:ERF524316 FBA524316:FBB524316 FKW524316:FKX524316 FUS524316:FUT524316 GEO524316:GEP524316 GOK524316:GOL524316 GYG524316:GYH524316 HIC524316:HID524316 HRY524316:HRZ524316 IBU524316:IBV524316 ILQ524316:ILR524316 IVM524316:IVN524316 JFI524316:JFJ524316 JPE524316:JPF524316 JZA524316:JZB524316 KIW524316:KIX524316 KSS524316:KST524316 LCO524316:LCP524316 LMK524316:LML524316 LWG524316:LWH524316 MGC524316:MGD524316 MPY524316:MPZ524316 MZU524316:MZV524316 NJQ524316:NJR524316 NTM524316:NTN524316 ODI524316:ODJ524316 ONE524316:ONF524316 OXA524316:OXB524316 PGW524316:PGX524316 PQS524316:PQT524316 QAO524316:QAP524316 QKK524316:QKL524316 QUG524316:QUH524316 REC524316:RED524316 RNY524316:RNZ524316 RXU524316:RXV524316 SHQ524316:SHR524316 SRM524316:SRN524316 TBI524316:TBJ524316 TLE524316:TLF524316 TVA524316:TVB524316 UEW524316:UEX524316 UOS524316:UOT524316 UYO524316:UYP524316 VIK524316:VIL524316 VSG524316:VSH524316 WCC524316:WCD524316 WLY524316:WLZ524316 WVU524316:WVV524316 M589852:N589852 JI589852:JJ589852 TE589852:TF589852 ADA589852:ADB589852 AMW589852:AMX589852 AWS589852:AWT589852 BGO589852:BGP589852 BQK589852:BQL589852 CAG589852:CAH589852 CKC589852:CKD589852 CTY589852:CTZ589852 DDU589852:DDV589852 DNQ589852:DNR589852 DXM589852:DXN589852 EHI589852:EHJ589852 ERE589852:ERF589852 FBA589852:FBB589852 FKW589852:FKX589852 FUS589852:FUT589852 GEO589852:GEP589852 GOK589852:GOL589852 GYG589852:GYH589852 HIC589852:HID589852 HRY589852:HRZ589852 IBU589852:IBV589852 ILQ589852:ILR589852 IVM589852:IVN589852 JFI589852:JFJ589852 JPE589852:JPF589852 JZA589852:JZB589852 KIW589852:KIX589852 KSS589852:KST589852 LCO589852:LCP589852 LMK589852:LML589852 LWG589852:LWH589852 MGC589852:MGD589852 MPY589852:MPZ589852 MZU589852:MZV589852 NJQ589852:NJR589852 NTM589852:NTN589852 ODI589852:ODJ589852 ONE589852:ONF589852 OXA589852:OXB589852 PGW589852:PGX589852 PQS589852:PQT589852 QAO589852:QAP589852 QKK589852:QKL589852 QUG589852:QUH589852 REC589852:RED589852 RNY589852:RNZ589852 RXU589852:RXV589852 SHQ589852:SHR589852 SRM589852:SRN589852 TBI589852:TBJ589852 TLE589852:TLF589852 TVA589852:TVB589852 UEW589852:UEX589852 UOS589852:UOT589852 UYO589852:UYP589852 VIK589852:VIL589852 VSG589852:VSH589852 WCC589852:WCD589852 WLY589852:WLZ589852 WVU589852:WVV589852 M655388:N655388 JI655388:JJ655388 TE655388:TF655388 ADA655388:ADB655388 AMW655388:AMX655388 AWS655388:AWT655388 BGO655388:BGP655388 BQK655388:BQL655388 CAG655388:CAH655388 CKC655388:CKD655388 CTY655388:CTZ655388 DDU655388:DDV655388 DNQ655388:DNR655388 DXM655388:DXN655388 EHI655388:EHJ655388 ERE655388:ERF655388 FBA655388:FBB655388 FKW655388:FKX655388 FUS655388:FUT655388 GEO655388:GEP655388 GOK655388:GOL655388 GYG655388:GYH655388 HIC655388:HID655388 HRY655388:HRZ655388 IBU655388:IBV655388 ILQ655388:ILR655388 IVM655388:IVN655388 JFI655388:JFJ655388 JPE655388:JPF655388 JZA655388:JZB655388 KIW655388:KIX655388 KSS655388:KST655388 LCO655388:LCP655388 LMK655388:LML655388 LWG655388:LWH655388 MGC655388:MGD655388 MPY655388:MPZ655388 MZU655388:MZV655388 NJQ655388:NJR655388 NTM655388:NTN655388 ODI655388:ODJ655388 ONE655388:ONF655388 OXA655388:OXB655388 PGW655388:PGX655388 PQS655388:PQT655388 QAO655388:QAP655388 QKK655388:QKL655388 QUG655388:QUH655388 REC655388:RED655388 RNY655388:RNZ655388 RXU655388:RXV655388 SHQ655388:SHR655388 SRM655388:SRN655388 TBI655388:TBJ655388 TLE655388:TLF655388 TVA655388:TVB655388 UEW655388:UEX655388 UOS655388:UOT655388 UYO655388:UYP655388 VIK655388:VIL655388 VSG655388:VSH655388 WCC655388:WCD655388 WLY655388:WLZ655388 WVU655388:WVV655388 M720924:N720924 JI720924:JJ720924 TE720924:TF720924 ADA720924:ADB720924 AMW720924:AMX720924 AWS720924:AWT720924 BGO720924:BGP720924 BQK720924:BQL720924 CAG720924:CAH720924 CKC720924:CKD720924 CTY720924:CTZ720924 DDU720924:DDV720924 DNQ720924:DNR720924 DXM720924:DXN720924 EHI720924:EHJ720924 ERE720924:ERF720924 FBA720924:FBB720924 FKW720924:FKX720924 FUS720924:FUT720924 GEO720924:GEP720924 GOK720924:GOL720924 GYG720924:GYH720924 HIC720924:HID720924 HRY720924:HRZ720924 IBU720924:IBV720924 ILQ720924:ILR720924 IVM720924:IVN720924 JFI720924:JFJ720924 JPE720924:JPF720924 JZA720924:JZB720924 KIW720924:KIX720924 KSS720924:KST720924 LCO720924:LCP720924 LMK720924:LML720924 LWG720924:LWH720924 MGC720924:MGD720924 MPY720924:MPZ720924 MZU720924:MZV720924 NJQ720924:NJR720924 NTM720924:NTN720924 ODI720924:ODJ720924 ONE720924:ONF720924 OXA720924:OXB720924 PGW720924:PGX720924 PQS720924:PQT720924 QAO720924:QAP720924 QKK720924:QKL720924 QUG720924:QUH720924 REC720924:RED720924 RNY720924:RNZ720924 RXU720924:RXV720924 SHQ720924:SHR720924 SRM720924:SRN720924 TBI720924:TBJ720924 TLE720924:TLF720924 TVA720924:TVB720924 UEW720924:UEX720924 UOS720924:UOT720924 UYO720924:UYP720924 VIK720924:VIL720924 VSG720924:VSH720924 WCC720924:WCD720924 WLY720924:WLZ720924 WVU720924:WVV720924 M786460:N786460 JI786460:JJ786460 TE786460:TF786460 ADA786460:ADB786460 AMW786460:AMX786460 AWS786460:AWT786460 BGO786460:BGP786460 BQK786460:BQL786460 CAG786460:CAH786460 CKC786460:CKD786460 CTY786460:CTZ786460 DDU786460:DDV786460 DNQ786460:DNR786460 DXM786460:DXN786460 EHI786460:EHJ786460 ERE786460:ERF786460 FBA786460:FBB786460 FKW786460:FKX786460 FUS786460:FUT786460 GEO786460:GEP786460 GOK786460:GOL786460 GYG786460:GYH786460 HIC786460:HID786460 HRY786460:HRZ786460 IBU786460:IBV786460 ILQ786460:ILR786460 IVM786460:IVN786460 JFI786460:JFJ786460 JPE786460:JPF786460 JZA786460:JZB786460 KIW786460:KIX786460 KSS786460:KST786460 LCO786460:LCP786460 LMK786460:LML786460 LWG786460:LWH786460 MGC786460:MGD786460 MPY786460:MPZ786460 MZU786460:MZV786460 NJQ786460:NJR786460 NTM786460:NTN786460 ODI786460:ODJ786460 ONE786460:ONF786460 OXA786460:OXB786460 PGW786460:PGX786460 PQS786460:PQT786460 QAO786460:QAP786460 QKK786460:QKL786460 QUG786460:QUH786460 REC786460:RED786460 RNY786460:RNZ786460 RXU786460:RXV786460 SHQ786460:SHR786460 SRM786460:SRN786460 TBI786460:TBJ786460 TLE786460:TLF786460 TVA786460:TVB786460 UEW786460:UEX786460 UOS786460:UOT786460 UYO786460:UYP786460 VIK786460:VIL786460 VSG786460:VSH786460 WCC786460:WCD786460 WLY786460:WLZ786460 WVU786460:WVV786460 M851996:N851996 JI851996:JJ851996 TE851996:TF851996 ADA851996:ADB851996 AMW851996:AMX851996 AWS851996:AWT851996 BGO851996:BGP851996 BQK851996:BQL851996 CAG851996:CAH851996 CKC851996:CKD851996 CTY851996:CTZ851996 DDU851996:DDV851996 DNQ851996:DNR851996 DXM851996:DXN851996 EHI851996:EHJ851996 ERE851996:ERF851996 FBA851996:FBB851996 FKW851996:FKX851996 FUS851996:FUT851996 GEO851996:GEP851996 GOK851996:GOL851996 GYG851996:GYH851996 HIC851996:HID851996 HRY851996:HRZ851996 IBU851996:IBV851996 ILQ851996:ILR851996 IVM851996:IVN851996 JFI851996:JFJ851996 JPE851996:JPF851996 JZA851996:JZB851996 KIW851996:KIX851996 KSS851996:KST851996 LCO851996:LCP851996 LMK851996:LML851996 LWG851996:LWH851996 MGC851996:MGD851996 MPY851996:MPZ851996 MZU851996:MZV851996 NJQ851996:NJR851996 NTM851996:NTN851996 ODI851996:ODJ851996 ONE851996:ONF851996 OXA851996:OXB851996 PGW851996:PGX851996 PQS851996:PQT851996 QAO851996:QAP851996 QKK851996:QKL851996 QUG851996:QUH851996 REC851996:RED851996 RNY851996:RNZ851996 RXU851996:RXV851996 SHQ851996:SHR851996 SRM851996:SRN851996 TBI851996:TBJ851996 TLE851996:TLF851996 TVA851996:TVB851996 UEW851996:UEX851996 UOS851996:UOT851996 UYO851996:UYP851996 VIK851996:VIL851996 VSG851996:VSH851996 WCC851996:WCD851996 WLY851996:WLZ851996 WVU851996:WVV851996 M917532:N917532 JI917532:JJ917532 TE917532:TF917532 ADA917532:ADB917532 AMW917532:AMX917532 AWS917532:AWT917532 BGO917532:BGP917532 BQK917532:BQL917532 CAG917532:CAH917532 CKC917532:CKD917532 CTY917532:CTZ917532 DDU917532:DDV917532 DNQ917532:DNR917532 DXM917532:DXN917532 EHI917532:EHJ917532 ERE917532:ERF917532 FBA917532:FBB917532 FKW917532:FKX917532 FUS917532:FUT917532 GEO917532:GEP917532 GOK917532:GOL917532 GYG917532:GYH917532 HIC917532:HID917532 HRY917532:HRZ917532 IBU917532:IBV917532 ILQ917532:ILR917532 IVM917532:IVN917532 JFI917532:JFJ917532 JPE917532:JPF917532 JZA917532:JZB917532 KIW917532:KIX917532 KSS917532:KST917532 LCO917532:LCP917532 LMK917532:LML917532 LWG917532:LWH917532 MGC917532:MGD917532 MPY917532:MPZ917532 MZU917532:MZV917532 NJQ917532:NJR917532 NTM917532:NTN917532 ODI917532:ODJ917532 ONE917532:ONF917532 OXA917532:OXB917532 PGW917532:PGX917532 PQS917532:PQT917532 QAO917532:QAP917532 QKK917532:QKL917532 QUG917532:QUH917532 REC917532:RED917532 RNY917532:RNZ917532 RXU917532:RXV917532 SHQ917532:SHR917532 SRM917532:SRN917532 TBI917532:TBJ917532 TLE917532:TLF917532 TVA917532:TVB917532 UEW917532:UEX917532 UOS917532:UOT917532 UYO917532:UYP917532 VIK917532:VIL917532 VSG917532:VSH917532 WCC917532:WCD917532 WLY917532:WLZ917532 WVU917532:WVV917532 M983068:N983068 JI983068:JJ983068 TE983068:TF983068 ADA983068:ADB983068 AMW983068:AMX983068 AWS983068:AWT983068 BGO983068:BGP983068 BQK983068:BQL983068 CAG983068:CAH983068 CKC983068:CKD983068 CTY983068:CTZ983068 DDU983068:DDV983068 DNQ983068:DNR983068 DXM983068:DXN983068 EHI983068:EHJ983068 ERE983068:ERF983068 FBA983068:FBB983068 FKW983068:FKX983068 FUS983068:FUT983068 GEO983068:GEP983068 GOK983068:GOL983068 GYG983068:GYH983068 HIC983068:HID983068 HRY983068:HRZ983068 IBU983068:IBV983068 ILQ983068:ILR983068 IVM983068:IVN983068 JFI983068:JFJ983068 JPE983068:JPF983068 JZA983068:JZB983068 KIW983068:KIX983068 KSS983068:KST983068 LCO983068:LCP983068 LMK983068:LML983068 LWG983068:LWH983068 MGC983068:MGD983068 MPY983068:MPZ983068 MZU983068:MZV983068 NJQ983068:NJR983068 NTM983068:NTN983068 ODI983068:ODJ983068 ONE983068:ONF983068 OXA983068:OXB983068 PGW983068:PGX983068 PQS983068:PQT983068 QAO983068:QAP983068 QKK983068:QKL983068 QUG983068:QUH983068 REC983068:RED983068 RNY983068:RNZ983068 RXU983068:RXV983068 SHQ983068:SHR983068 SRM983068:SRN983068 TBI983068:TBJ983068 TLE983068:TLF983068 TVA983068:TVB983068 UEW983068:UEX983068 UOS983068:UOT983068 UYO983068:UYP983068 VIK983068:VIL983068 VSG983068:VSH983068 WCC983068:WCD983068 WLY983068:WLZ983068 WVU983068:WVV983068 P28 JL28 TH28 ADD28 AMZ28 AWV28 BGR28 BQN28 CAJ28 CKF28 CUB28 DDX28 DNT28 DXP28 EHL28 ERH28 FBD28 FKZ28 FUV28 GER28 GON28 GYJ28 HIF28 HSB28 IBX28 ILT28 IVP28 JFL28 JPH28 JZD28 KIZ28 KSV28 LCR28 LMN28 LWJ28 MGF28 MQB28 MZX28 NJT28 NTP28 ODL28 ONH28 OXD28 PGZ28 PQV28 QAR28 QKN28 QUJ28 REF28 ROB28 RXX28 SHT28 SRP28 TBL28 TLH28 TVD28 UEZ28 UOV28 UYR28 VIN28 VSJ28 WCF28 WMB28 WVX28 P65564 JL65564 TH65564 ADD65564 AMZ65564 AWV65564 BGR65564 BQN65564 CAJ65564 CKF65564 CUB65564 DDX65564 DNT65564 DXP65564 EHL65564 ERH65564 FBD65564 FKZ65564 FUV65564 GER65564 GON65564 GYJ65564 HIF65564 HSB65564 IBX65564 ILT65564 IVP65564 JFL65564 JPH65564 JZD65564 KIZ65564 KSV65564 LCR65564 LMN65564 LWJ65564 MGF65564 MQB65564 MZX65564 NJT65564 NTP65564 ODL65564 ONH65564 OXD65564 PGZ65564 PQV65564 QAR65564 QKN65564 QUJ65564 REF65564 ROB65564 RXX65564 SHT65564 SRP65564 TBL65564 TLH65564 TVD65564 UEZ65564 UOV65564 UYR65564 VIN65564 VSJ65564 WCF65564 WMB65564 WVX65564 P131100 JL131100 TH131100 ADD131100 AMZ131100 AWV131100 BGR131100 BQN131100 CAJ131100 CKF131100 CUB131100 DDX131100 DNT131100 DXP131100 EHL131100 ERH131100 FBD131100 FKZ131100 FUV131100 GER131100 GON131100 GYJ131100 HIF131100 HSB131100 IBX131100 ILT131100 IVP131100 JFL131100 JPH131100 JZD131100 KIZ131100 KSV131100 LCR131100 LMN131100 LWJ131100 MGF131100 MQB131100 MZX131100 NJT131100 NTP131100 ODL131100 ONH131100 OXD131100 PGZ131100 PQV131100 QAR131100 QKN131100 QUJ131100 REF131100 ROB131100 RXX131100 SHT131100 SRP131100 TBL131100 TLH131100 TVD131100 UEZ131100 UOV131100 UYR131100 VIN131100 VSJ131100 WCF131100 WMB131100 WVX131100 P196636 JL196636 TH196636 ADD196636 AMZ196636 AWV196636 BGR196636 BQN196636 CAJ196636 CKF196636 CUB196636 DDX196636 DNT196636 DXP196636 EHL196636 ERH196636 FBD196636 FKZ196636 FUV196636 GER196636 GON196636 GYJ196636 HIF196636 HSB196636 IBX196636 ILT196636 IVP196636 JFL196636 JPH196636 JZD196636 KIZ196636 KSV196636 LCR196636 LMN196636 LWJ196636 MGF196636 MQB196636 MZX196636 NJT196636 NTP196636 ODL196636 ONH196636 OXD196636 PGZ196636 PQV196636 QAR196636 QKN196636 QUJ196636 REF196636 ROB196636 RXX196636 SHT196636 SRP196636 TBL196636 TLH196636 TVD196636 UEZ196636 UOV196636 UYR196636 VIN196636 VSJ196636 WCF196636 WMB196636 WVX196636 P262172 JL262172 TH262172 ADD262172 AMZ262172 AWV262172 BGR262172 BQN262172 CAJ262172 CKF262172 CUB262172 DDX262172 DNT262172 DXP262172 EHL262172 ERH262172 FBD262172 FKZ262172 FUV262172 GER262172 GON262172 GYJ262172 HIF262172 HSB262172 IBX262172 ILT262172 IVP262172 JFL262172 JPH262172 JZD262172 KIZ262172 KSV262172 LCR262172 LMN262172 LWJ262172 MGF262172 MQB262172 MZX262172 NJT262172 NTP262172 ODL262172 ONH262172 OXD262172 PGZ262172 PQV262172 QAR262172 QKN262172 QUJ262172 REF262172 ROB262172 RXX262172 SHT262172 SRP262172 TBL262172 TLH262172 TVD262172 UEZ262172 UOV262172 UYR262172 VIN262172 VSJ262172 WCF262172 WMB262172 WVX262172 P327708 JL327708 TH327708 ADD327708 AMZ327708 AWV327708 BGR327708 BQN327708 CAJ327708 CKF327708 CUB327708 DDX327708 DNT327708 DXP327708 EHL327708 ERH327708 FBD327708 FKZ327708 FUV327708 GER327708 GON327708 GYJ327708 HIF327708 HSB327708 IBX327708 ILT327708 IVP327708 JFL327708 JPH327708 JZD327708 KIZ327708 KSV327708 LCR327708 LMN327708 LWJ327708 MGF327708 MQB327708 MZX327708 NJT327708 NTP327708 ODL327708 ONH327708 OXD327708 PGZ327708 PQV327708 QAR327708 QKN327708 QUJ327708 REF327708 ROB327708 RXX327708 SHT327708 SRP327708 TBL327708 TLH327708 TVD327708 UEZ327708 UOV327708 UYR327708 VIN327708 VSJ327708 WCF327708 WMB327708 WVX327708 P393244 JL393244 TH393244 ADD393244 AMZ393244 AWV393244 BGR393244 BQN393244 CAJ393244 CKF393244 CUB393244 DDX393244 DNT393244 DXP393244 EHL393244 ERH393244 FBD393244 FKZ393244 FUV393244 GER393244 GON393244 GYJ393244 HIF393244 HSB393244 IBX393244 ILT393244 IVP393244 JFL393244 JPH393244 JZD393244 KIZ393244 KSV393244 LCR393244 LMN393244 LWJ393244 MGF393244 MQB393244 MZX393244 NJT393244 NTP393244 ODL393244 ONH393244 OXD393244 PGZ393244 PQV393244 QAR393244 QKN393244 QUJ393244 REF393244 ROB393244 RXX393244 SHT393244 SRP393244 TBL393244 TLH393244 TVD393244 UEZ393244 UOV393244 UYR393244 VIN393244 VSJ393244 WCF393244 WMB393244 WVX393244 P458780 JL458780 TH458780 ADD458780 AMZ458780 AWV458780 BGR458780 BQN458780 CAJ458780 CKF458780 CUB458780 DDX458780 DNT458780 DXP458780 EHL458780 ERH458780 FBD458780 FKZ458780 FUV458780 GER458780 GON458780 GYJ458780 HIF458780 HSB458780 IBX458780 ILT458780 IVP458780 JFL458780 JPH458780 JZD458780 KIZ458780 KSV458780 LCR458780 LMN458780 LWJ458780 MGF458780 MQB458780 MZX458780 NJT458780 NTP458780 ODL458780 ONH458780 OXD458780 PGZ458780 PQV458780 QAR458780 QKN458780 QUJ458780 REF458780 ROB458780 RXX458780 SHT458780 SRP458780 TBL458780 TLH458780 TVD458780 UEZ458780 UOV458780 UYR458780 VIN458780 VSJ458780 WCF458780 WMB458780 WVX458780 P524316 JL524316 TH524316 ADD524316 AMZ524316 AWV524316 BGR524316 BQN524316 CAJ524316 CKF524316 CUB524316 DDX524316 DNT524316 DXP524316 EHL524316 ERH524316 FBD524316 FKZ524316 FUV524316 GER524316 GON524316 GYJ524316 HIF524316 HSB524316 IBX524316 ILT524316 IVP524316 JFL524316 JPH524316 JZD524316 KIZ524316 KSV524316 LCR524316 LMN524316 LWJ524316 MGF524316 MQB524316 MZX524316 NJT524316 NTP524316 ODL524316 ONH524316 OXD524316 PGZ524316 PQV524316 QAR524316 QKN524316 QUJ524316 REF524316 ROB524316 RXX524316 SHT524316 SRP524316 TBL524316 TLH524316 TVD524316 UEZ524316 UOV524316 UYR524316 VIN524316 VSJ524316 WCF524316 WMB524316 WVX524316 P589852 JL589852 TH589852 ADD589852 AMZ589852 AWV589852 BGR589852 BQN589852 CAJ589852 CKF589852 CUB589852 DDX589852 DNT589852 DXP589852 EHL589852 ERH589852 FBD589852 FKZ589852 FUV589852 GER589852 GON589852 GYJ589852 HIF589852 HSB589852 IBX589852 ILT589852 IVP589852 JFL589852 JPH589852 JZD589852 KIZ589852 KSV589852 LCR589852 LMN589852 LWJ589852 MGF589852 MQB589852 MZX589852 NJT589852 NTP589852 ODL589852 ONH589852 OXD589852 PGZ589852 PQV589852 QAR589852 QKN589852 QUJ589852 REF589852 ROB589852 RXX589852 SHT589852 SRP589852 TBL589852 TLH589852 TVD589852 UEZ589852 UOV589852 UYR589852 VIN589852 VSJ589852 WCF589852 WMB589852 WVX589852 P655388 JL655388 TH655388 ADD655388 AMZ655388 AWV655388 BGR655388 BQN655388 CAJ655388 CKF655388 CUB655388 DDX655388 DNT655388 DXP655388 EHL655388 ERH655388 FBD655388 FKZ655388 FUV655388 GER655388 GON655388 GYJ655388 HIF655388 HSB655388 IBX655388 ILT655388 IVP655388 JFL655388 JPH655388 JZD655388 KIZ655388 KSV655388 LCR655388 LMN655388 LWJ655388 MGF655388 MQB655388 MZX655388 NJT655388 NTP655388 ODL655388 ONH655388 OXD655388 PGZ655388 PQV655388 QAR655388 QKN655388 QUJ655388 REF655388 ROB655388 RXX655388 SHT655388 SRP655388 TBL655388 TLH655388 TVD655388 UEZ655388 UOV655388 UYR655388 VIN655388 VSJ655388 WCF655388 WMB655388 WVX655388 P720924 JL720924 TH720924 ADD720924 AMZ720924 AWV720924 BGR720924 BQN720924 CAJ720924 CKF720924 CUB720924 DDX720924 DNT720924 DXP720924 EHL720924 ERH720924 FBD720924 FKZ720924 FUV720924 GER720924 GON720924 GYJ720924 HIF720924 HSB720924 IBX720924 ILT720924 IVP720924 JFL720924 JPH720924 JZD720924 KIZ720924 KSV720924 LCR720924 LMN720924 LWJ720924 MGF720924 MQB720924 MZX720924 NJT720924 NTP720924 ODL720924 ONH720924 OXD720924 PGZ720924 PQV720924 QAR720924 QKN720924 QUJ720924 REF720924 ROB720924 RXX720924 SHT720924 SRP720924 TBL720924 TLH720924 TVD720924 UEZ720924 UOV720924 UYR720924 VIN720924 VSJ720924 WCF720924 WMB720924 WVX720924 P786460 JL786460 TH786460 ADD786460 AMZ786460 AWV786460 BGR786460 BQN786460 CAJ786460 CKF786460 CUB786460 DDX786460 DNT786460 DXP786460 EHL786460 ERH786460 FBD786460 FKZ786460 FUV786460 GER786460 GON786460 GYJ786460 HIF786460 HSB786460 IBX786460 ILT786460 IVP786460 JFL786460 JPH786460 JZD786460 KIZ786460 KSV786460 LCR786460 LMN786460 LWJ786460 MGF786460 MQB786460 MZX786460 NJT786460 NTP786460 ODL786460 ONH786460 OXD786460 PGZ786460 PQV786460 QAR786460 QKN786460 QUJ786460 REF786460 ROB786460 RXX786460 SHT786460 SRP786460 TBL786460 TLH786460 TVD786460 UEZ786460 UOV786460 UYR786460 VIN786460 VSJ786460 WCF786460 WMB786460 WVX786460 P851996 JL851996 TH851996 ADD851996 AMZ851996 AWV851996 BGR851996 BQN851996 CAJ851996 CKF851996 CUB851996 DDX851996 DNT851996 DXP851996 EHL851996 ERH851996 FBD851996 FKZ851996 FUV851996 GER851996 GON851996 GYJ851996 HIF851996 HSB851996 IBX851996 ILT851996 IVP851996 JFL851996 JPH851996 JZD851996 KIZ851996 KSV851996 LCR851996 LMN851996 LWJ851996 MGF851996 MQB851996 MZX851996 NJT851996 NTP851996 ODL851996 ONH851996 OXD851996 PGZ851996 PQV851996 QAR851996 QKN851996 QUJ851996 REF851996 ROB851996 RXX851996 SHT851996 SRP851996 TBL851996 TLH851996 TVD851996 UEZ851996 UOV851996 UYR851996 VIN851996 VSJ851996 WCF851996 WMB851996 WVX851996 P917532 JL917532 TH917532 ADD917532 AMZ917532 AWV917532 BGR917532 BQN917532 CAJ917532 CKF917532 CUB917532 DDX917532 DNT917532 DXP917532 EHL917532 ERH917532 FBD917532 FKZ917532 FUV917532 GER917532 GON917532 GYJ917532 HIF917532 HSB917532 IBX917532 ILT917532 IVP917532 JFL917532 JPH917532 JZD917532 KIZ917532 KSV917532 LCR917532 LMN917532 LWJ917532 MGF917532 MQB917532 MZX917532 NJT917532 NTP917532 ODL917532 ONH917532 OXD917532 PGZ917532 PQV917532 QAR917532 QKN917532 QUJ917532 REF917532 ROB917532 RXX917532 SHT917532 SRP917532 TBL917532 TLH917532 TVD917532 UEZ917532 UOV917532 UYR917532 VIN917532 VSJ917532 WCF917532 WMB917532 WVX917532 P983068 JL983068 TH983068 ADD983068 AMZ983068 AWV983068 BGR983068 BQN983068 CAJ983068 CKF983068 CUB983068 DDX983068 DNT983068 DXP983068 EHL983068 ERH983068 FBD983068 FKZ983068 FUV983068 GER983068 GON983068 GYJ983068 HIF983068 HSB983068 IBX983068 ILT983068 IVP983068 JFL983068 JPH983068 JZD983068 KIZ983068 KSV983068 LCR983068 LMN983068 LWJ983068 MGF983068 MQB983068 MZX983068 NJT983068 NTP983068 ODL983068 ONH983068 OXD983068 PGZ983068 PQV983068 QAR983068 QKN983068 QUJ983068 REF983068 ROB983068 RXX983068 SHT983068 SRP983068 TBL983068 TLH983068 TVD983068 UEZ983068 UOV983068 UYR983068 VIN983068 VSJ983068 WCF983068 WMB983068 WVX983068 I15:Q27 JE15:JM27 TA15:TI27 ACW15:ADE27 AMS15:ANA27 AWO15:AWW27 BGK15:BGS27 BQG15:BQO27 CAC15:CAK27 CJY15:CKG27 CTU15:CUC27 DDQ15:DDY27 DNM15:DNU27 DXI15:DXQ27 EHE15:EHM27 ERA15:ERI27 FAW15:FBE27 FKS15:FLA27 FUO15:FUW27 GEK15:GES27 GOG15:GOO27 GYC15:GYK27 HHY15:HIG27 HRU15:HSC27 IBQ15:IBY27 ILM15:ILU27 IVI15:IVQ27 JFE15:JFM27 JPA15:JPI27 JYW15:JZE27 KIS15:KJA27 KSO15:KSW27 LCK15:LCS27 LMG15:LMO27 LWC15:LWK27 MFY15:MGG27 MPU15:MQC27 MZQ15:MZY27 NJM15:NJU27 NTI15:NTQ27 ODE15:ODM27 ONA15:ONI27 OWW15:OXE27 PGS15:PHA27 PQO15:PQW27 QAK15:QAS27 QKG15:QKO27 QUC15:QUK27 RDY15:REG27 RNU15:ROC27 RXQ15:RXY27 SHM15:SHU27 SRI15:SRQ27 TBE15:TBM27 TLA15:TLI27 TUW15:TVE27 UES15:UFA27 UOO15:UOW27 UYK15:UYS27 VIG15:VIO27 VSC15:VSK27 WBY15:WCG27 WLU15:WMC27 WVQ15:WVY27 I65551:Q65563 JE65551:JM65563 TA65551:TI65563 ACW65551:ADE65563 AMS65551:ANA65563 AWO65551:AWW65563 BGK65551:BGS65563 BQG65551:BQO65563 CAC65551:CAK65563 CJY65551:CKG65563 CTU65551:CUC65563 DDQ65551:DDY65563 DNM65551:DNU65563 DXI65551:DXQ65563 EHE65551:EHM65563 ERA65551:ERI65563 FAW65551:FBE65563 FKS65551:FLA65563 FUO65551:FUW65563 GEK65551:GES65563 GOG65551:GOO65563 GYC65551:GYK65563 HHY65551:HIG65563 HRU65551:HSC65563 IBQ65551:IBY65563 ILM65551:ILU65563 IVI65551:IVQ65563 JFE65551:JFM65563 JPA65551:JPI65563 JYW65551:JZE65563 KIS65551:KJA65563 KSO65551:KSW65563 LCK65551:LCS65563 LMG65551:LMO65563 LWC65551:LWK65563 MFY65551:MGG65563 MPU65551:MQC65563 MZQ65551:MZY65563 NJM65551:NJU65563 NTI65551:NTQ65563 ODE65551:ODM65563 ONA65551:ONI65563 OWW65551:OXE65563 PGS65551:PHA65563 PQO65551:PQW65563 QAK65551:QAS65563 QKG65551:QKO65563 QUC65551:QUK65563 RDY65551:REG65563 RNU65551:ROC65563 RXQ65551:RXY65563 SHM65551:SHU65563 SRI65551:SRQ65563 TBE65551:TBM65563 TLA65551:TLI65563 TUW65551:TVE65563 UES65551:UFA65563 UOO65551:UOW65563 UYK65551:UYS65563 VIG65551:VIO65563 VSC65551:VSK65563 WBY65551:WCG65563 WLU65551:WMC65563 WVQ65551:WVY65563 I131087:Q131099 JE131087:JM131099 TA131087:TI131099 ACW131087:ADE131099 AMS131087:ANA131099 AWO131087:AWW131099 BGK131087:BGS131099 BQG131087:BQO131099 CAC131087:CAK131099 CJY131087:CKG131099 CTU131087:CUC131099 DDQ131087:DDY131099 DNM131087:DNU131099 DXI131087:DXQ131099 EHE131087:EHM131099 ERA131087:ERI131099 FAW131087:FBE131099 FKS131087:FLA131099 FUO131087:FUW131099 GEK131087:GES131099 GOG131087:GOO131099 GYC131087:GYK131099 HHY131087:HIG131099 HRU131087:HSC131099 IBQ131087:IBY131099 ILM131087:ILU131099 IVI131087:IVQ131099 JFE131087:JFM131099 JPA131087:JPI131099 JYW131087:JZE131099 KIS131087:KJA131099 KSO131087:KSW131099 LCK131087:LCS131099 LMG131087:LMO131099 LWC131087:LWK131099 MFY131087:MGG131099 MPU131087:MQC131099 MZQ131087:MZY131099 NJM131087:NJU131099 NTI131087:NTQ131099 ODE131087:ODM131099 ONA131087:ONI131099 OWW131087:OXE131099 PGS131087:PHA131099 PQO131087:PQW131099 QAK131087:QAS131099 QKG131087:QKO131099 QUC131087:QUK131099 RDY131087:REG131099 RNU131087:ROC131099 RXQ131087:RXY131099 SHM131087:SHU131099 SRI131087:SRQ131099 TBE131087:TBM131099 TLA131087:TLI131099 TUW131087:TVE131099 UES131087:UFA131099 UOO131087:UOW131099 UYK131087:UYS131099 VIG131087:VIO131099 VSC131087:VSK131099 WBY131087:WCG131099 WLU131087:WMC131099 WVQ131087:WVY131099 I196623:Q196635 JE196623:JM196635 TA196623:TI196635 ACW196623:ADE196635 AMS196623:ANA196635 AWO196623:AWW196635 BGK196623:BGS196635 BQG196623:BQO196635 CAC196623:CAK196635 CJY196623:CKG196635 CTU196623:CUC196635 DDQ196623:DDY196635 DNM196623:DNU196635 DXI196623:DXQ196635 EHE196623:EHM196635 ERA196623:ERI196635 FAW196623:FBE196635 FKS196623:FLA196635 FUO196623:FUW196635 GEK196623:GES196635 GOG196623:GOO196635 GYC196623:GYK196635 HHY196623:HIG196635 HRU196623:HSC196635 IBQ196623:IBY196635 ILM196623:ILU196635 IVI196623:IVQ196635 JFE196623:JFM196635 JPA196623:JPI196635 JYW196623:JZE196635 KIS196623:KJA196635 KSO196623:KSW196635 LCK196623:LCS196635 LMG196623:LMO196635 LWC196623:LWK196635 MFY196623:MGG196635 MPU196623:MQC196635 MZQ196623:MZY196635 NJM196623:NJU196635 NTI196623:NTQ196635 ODE196623:ODM196635 ONA196623:ONI196635 OWW196623:OXE196635 PGS196623:PHA196635 PQO196623:PQW196635 QAK196623:QAS196635 QKG196623:QKO196635 QUC196623:QUK196635 RDY196623:REG196635 RNU196623:ROC196635 RXQ196623:RXY196635 SHM196623:SHU196635 SRI196623:SRQ196635 TBE196623:TBM196635 TLA196623:TLI196635 TUW196623:TVE196635 UES196623:UFA196635 UOO196623:UOW196635 UYK196623:UYS196635 VIG196623:VIO196635 VSC196623:VSK196635 WBY196623:WCG196635 WLU196623:WMC196635 WVQ196623:WVY196635 I262159:Q262171 JE262159:JM262171 TA262159:TI262171 ACW262159:ADE262171 AMS262159:ANA262171 AWO262159:AWW262171 BGK262159:BGS262171 BQG262159:BQO262171 CAC262159:CAK262171 CJY262159:CKG262171 CTU262159:CUC262171 DDQ262159:DDY262171 DNM262159:DNU262171 DXI262159:DXQ262171 EHE262159:EHM262171 ERA262159:ERI262171 FAW262159:FBE262171 FKS262159:FLA262171 FUO262159:FUW262171 GEK262159:GES262171 GOG262159:GOO262171 GYC262159:GYK262171 HHY262159:HIG262171 HRU262159:HSC262171 IBQ262159:IBY262171 ILM262159:ILU262171 IVI262159:IVQ262171 JFE262159:JFM262171 JPA262159:JPI262171 JYW262159:JZE262171 KIS262159:KJA262171 KSO262159:KSW262171 LCK262159:LCS262171 LMG262159:LMO262171 LWC262159:LWK262171 MFY262159:MGG262171 MPU262159:MQC262171 MZQ262159:MZY262171 NJM262159:NJU262171 NTI262159:NTQ262171 ODE262159:ODM262171 ONA262159:ONI262171 OWW262159:OXE262171 PGS262159:PHA262171 PQO262159:PQW262171 QAK262159:QAS262171 QKG262159:QKO262171 QUC262159:QUK262171 RDY262159:REG262171 RNU262159:ROC262171 RXQ262159:RXY262171 SHM262159:SHU262171 SRI262159:SRQ262171 TBE262159:TBM262171 TLA262159:TLI262171 TUW262159:TVE262171 UES262159:UFA262171 UOO262159:UOW262171 UYK262159:UYS262171 VIG262159:VIO262171 VSC262159:VSK262171 WBY262159:WCG262171 WLU262159:WMC262171 WVQ262159:WVY262171 I327695:Q327707 JE327695:JM327707 TA327695:TI327707 ACW327695:ADE327707 AMS327695:ANA327707 AWO327695:AWW327707 BGK327695:BGS327707 BQG327695:BQO327707 CAC327695:CAK327707 CJY327695:CKG327707 CTU327695:CUC327707 DDQ327695:DDY327707 DNM327695:DNU327707 DXI327695:DXQ327707 EHE327695:EHM327707 ERA327695:ERI327707 FAW327695:FBE327707 FKS327695:FLA327707 FUO327695:FUW327707 GEK327695:GES327707 GOG327695:GOO327707 GYC327695:GYK327707 HHY327695:HIG327707 HRU327695:HSC327707 IBQ327695:IBY327707 ILM327695:ILU327707 IVI327695:IVQ327707 JFE327695:JFM327707 JPA327695:JPI327707 JYW327695:JZE327707 KIS327695:KJA327707 KSO327695:KSW327707 LCK327695:LCS327707 LMG327695:LMO327707 LWC327695:LWK327707 MFY327695:MGG327707 MPU327695:MQC327707 MZQ327695:MZY327707 NJM327695:NJU327707 NTI327695:NTQ327707 ODE327695:ODM327707 ONA327695:ONI327707 OWW327695:OXE327707 PGS327695:PHA327707 PQO327695:PQW327707 QAK327695:QAS327707 QKG327695:QKO327707 QUC327695:QUK327707 RDY327695:REG327707 RNU327695:ROC327707 RXQ327695:RXY327707 SHM327695:SHU327707 SRI327695:SRQ327707 TBE327695:TBM327707 TLA327695:TLI327707 TUW327695:TVE327707 UES327695:UFA327707 UOO327695:UOW327707 UYK327695:UYS327707 VIG327695:VIO327707 VSC327695:VSK327707 WBY327695:WCG327707 WLU327695:WMC327707 WVQ327695:WVY327707 I393231:Q393243 JE393231:JM393243 TA393231:TI393243 ACW393231:ADE393243 AMS393231:ANA393243 AWO393231:AWW393243 BGK393231:BGS393243 BQG393231:BQO393243 CAC393231:CAK393243 CJY393231:CKG393243 CTU393231:CUC393243 DDQ393231:DDY393243 DNM393231:DNU393243 DXI393231:DXQ393243 EHE393231:EHM393243 ERA393231:ERI393243 FAW393231:FBE393243 FKS393231:FLA393243 FUO393231:FUW393243 GEK393231:GES393243 GOG393231:GOO393243 GYC393231:GYK393243 HHY393231:HIG393243 HRU393231:HSC393243 IBQ393231:IBY393243 ILM393231:ILU393243 IVI393231:IVQ393243 JFE393231:JFM393243 JPA393231:JPI393243 JYW393231:JZE393243 KIS393231:KJA393243 KSO393231:KSW393243 LCK393231:LCS393243 LMG393231:LMO393243 LWC393231:LWK393243 MFY393231:MGG393243 MPU393231:MQC393243 MZQ393231:MZY393243 NJM393231:NJU393243 NTI393231:NTQ393243 ODE393231:ODM393243 ONA393231:ONI393243 OWW393231:OXE393243 PGS393231:PHA393243 PQO393231:PQW393243 QAK393231:QAS393243 QKG393231:QKO393243 QUC393231:QUK393243 RDY393231:REG393243 RNU393231:ROC393243 RXQ393231:RXY393243 SHM393231:SHU393243 SRI393231:SRQ393243 TBE393231:TBM393243 TLA393231:TLI393243 TUW393231:TVE393243 UES393231:UFA393243 UOO393231:UOW393243 UYK393231:UYS393243 VIG393231:VIO393243 VSC393231:VSK393243 WBY393231:WCG393243 WLU393231:WMC393243 WVQ393231:WVY393243 I458767:Q458779 JE458767:JM458779 TA458767:TI458779 ACW458767:ADE458779 AMS458767:ANA458779 AWO458767:AWW458779 BGK458767:BGS458779 BQG458767:BQO458779 CAC458767:CAK458779 CJY458767:CKG458779 CTU458767:CUC458779 DDQ458767:DDY458779 DNM458767:DNU458779 DXI458767:DXQ458779 EHE458767:EHM458779 ERA458767:ERI458779 FAW458767:FBE458779 FKS458767:FLA458779 FUO458767:FUW458779 GEK458767:GES458779 GOG458767:GOO458779 GYC458767:GYK458779 HHY458767:HIG458779 HRU458767:HSC458779 IBQ458767:IBY458779 ILM458767:ILU458779 IVI458767:IVQ458779 JFE458767:JFM458779 JPA458767:JPI458779 JYW458767:JZE458779 KIS458767:KJA458779 KSO458767:KSW458779 LCK458767:LCS458779 LMG458767:LMO458779 LWC458767:LWK458779 MFY458767:MGG458779 MPU458767:MQC458779 MZQ458767:MZY458779 NJM458767:NJU458779 NTI458767:NTQ458779 ODE458767:ODM458779 ONA458767:ONI458779 OWW458767:OXE458779 PGS458767:PHA458779 PQO458767:PQW458779 QAK458767:QAS458779 QKG458767:QKO458779 QUC458767:QUK458779 RDY458767:REG458779 RNU458767:ROC458779 RXQ458767:RXY458779 SHM458767:SHU458779 SRI458767:SRQ458779 TBE458767:TBM458779 TLA458767:TLI458779 TUW458767:TVE458779 UES458767:UFA458779 UOO458767:UOW458779 UYK458767:UYS458779 VIG458767:VIO458779 VSC458767:VSK458779 WBY458767:WCG458779 WLU458767:WMC458779 WVQ458767:WVY458779 I524303:Q524315 JE524303:JM524315 TA524303:TI524315 ACW524303:ADE524315 AMS524303:ANA524315 AWO524303:AWW524315 BGK524303:BGS524315 BQG524303:BQO524315 CAC524303:CAK524315 CJY524303:CKG524315 CTU524303:CUC524315 DDQ524303:DDY524315 DNM524303:DNU524315 DXI524303:DXQ524315 EHE524303:EHM524315 ERA524303:ERI524315 FAW524303:FBE524315 FKS524303:FLA524315 FUO524303:FUW524315 GEK524303:GES524315 GOG524303:GOO524315 GYC524303:GYK524315 HHY524303:HIG524315 HRU524303:HSC524315 IBQ524303:IBY524315 ILM524303:ILU524315 IVI524303:IVQ524315 JFE524303:JFM524315 JPA524303:JPI524315 JYW524303:JZE524315 KIS524303:KJA524315 KSO524303:KSW524315 LCK524303:LCS524315 LMG524303:LMO524315 LWC524303:LWK524315 MFY524303:MGG524315 MPU524303:MQC524315 MZQ524303:MZY524315 NJM524303:NJU524315 NTI524303:NTQ524315 ODE524303:ODM524315 ONA524303:ONI524315 OWW524303:OXE524315 PGS524303:PHA524315 PQO524303:PQW524315 QAK524303:QAS524315 QKG524303:QKO524315 QUC524303:QUK524315 RDY524303:REG524315 RNU524303:ROC524315 RXQ524303:RXY524315 SHM524303:SHU524315 SRI524303:SRQ524315 TBE524303:TBM524315 TLA524303:TLI524315 TUW524303:TVE524315 UES524303:UFA524315 UOO524303:UOW524315 UYK524303:UYS524315 VIG524303:VIO524315 VSC524303:VSK524315 WBY524303:WCG524315 WLU524303:WMC524315 WVQ524303:WVY524315 I589839:Q589851 JE589839:JM589851 TA589839:TI589851 ACW589839:ADE589851 AMS589839:ANA589851 AWO589839:AWW589851 BGK589839:BGS589851 BQG589839:BQO589851 CAC589839:CAK589851 CJY589839:CKG589851 CTU589839:CUC589851 DDQ589839:DDY589851 DNM589839:DNU589851 DXI589839:DXQ589851 EHE589839:EHM589851 ERA589839:ERI589851 FAW589839:FBE589851 FKS589839:FLA589851 FUO589839:FUW589851 GEK589839:GES589851 GOG589839:GOO589851 GYC589839:GYK589851 HHY589839:HIG589851 HRU589839:HSC589851 IBQ589839:IBY589851 ILM589839:ILU589851 IVI589839:IVQ589851 JFE589839:JFM589851 JPA589839:JPI589851 JYW589839:JZE589851 KIS589839:KJA589851 KSO589839:KSW589851 LCK589839:LCS589851 LMG589839:LMO589851 LWC589839:LWK589851 MFY589839:MGG589851 MPU589839:MQC589851 MZQ589839:MZY589851 NJM589839:NJU589851 NTI589839:NTQ589851 ODE589839:ODM589851 ONA589839:ONI589851 OWW589839:OXE589851 PGS589839:PHA589851 PQO589839:PQW589851 QAK589839:QAS589851 QKG589839:QKO589851 QUC589839:QUK589851 RDY589839:REG589851 RNU589839:ROC589851 RXQ589839:RXY589851 SHM589839:SHU589851 SRI589839:SRQ589851 TBE589839:TBM589851 TLA589839:TLI589851 TUW589839:TVE589851 UES589839:UFA589851 UOO589839:UOW589851 UYK589839:UYS589851 VIG589839:VIO589851 VSC589839:VSK589851 WBY589839:WCG589851 WLU589839:WMC589851 WVQ589839:WVY589851 I655375:Q655387 JE655375:JM655387 TA655375:TI655387 ACW655375:ADE655387 AMS655375:ANA655387 AWO655375:AWW655387 BGK655375:BGS655387 BQG655375:BQO655387 CAC655375:CAK655387 CJY655375:CKG655387 CTU655375:CUC655387 DDQ655375:DDY655387 DNM655375:DNU655387 DXI655375:DXQ655387 EHE655375:EHM655387 ERA655375:ERI655387 FAW655375:FBE655387 FKS655375:FLA655387 FUO655375:FUW655387 GEK655375:GES655387 GOG655375:GOO655387 GYC655375:GYK655387 HHY655375:HIG655387 HRU655375:HSC655387 IBQ655375:IBY655387 ILM655375:ILU655387 IVI655375:IVQ655387 JFE655375:JFM655387 JPA655375:JPI655387 JYW655375:JZE655387 KIS655375:KJA655387 KSO655375:KSW655387 LCK655375:LCS655387 LMG655375:LMO655387 LWC655375:LWK655387 MFY655375:MGG655387 MPU655375:MQC655387 MZQ655375:MZY655387 NJM655375:NJU655387 NTI655375:NTQ655387 ODE655375:ODM655387 ONA655375:ONI655387 OWW655375:OXE655387 PGS655375:PHA655387 PQO655375:PQW655387 QAK655375:QAS655387 QKG655375:QKO655387 QUC655375:QUK655387 RDY655375:REG655387 RNU655375:ROC655387 RXQ655375:RXY655387 SHM655375:SHU655387 SRI655375:SRQ655387 TBE655375:TBM655387 TLA655375:TLI655387 TUW655375:TVE655387 UES655375:UFA655387 UOO655375:UOW655387 UYK655375:UYS655387 VIG655375:VIO655387 VSC655375:VSK655387 WBY655375:WCG655387 WLU655375:WMC655387 WVQ655375:WVY655387 I720911:Q720923 JE720911:JM720923 TA720911:TI720923 ACW720911:ADE720923 AMS720911:ANA720923 AWO720911:AWW720923 BGK720911:BGS720923 BQG720911:BQO720923 CAC720911:CAK720923 CJY720911:CKG720923 CTU720911:CUC720923 DDQ720911:DDY720923 DNM720911:DNU720923 DXI720911:DXQ720923 EHE720911:EHM720923 ERA720911:ERI720923 FAW720911:FBE720923 FKS720911:FLA720923 FUO720911:FUW720923 GEK720911:GES720923 GOG720911:GOO720923 GYC720911:GYK720923 HHY720911:HIG720923 HRU720911:HSC720923 IBQ720911:IBY720923 ILM720911:ILU720923 IVI720911:IVQ720923 JFE720911:JFM720923 JPA720911:JPI720923 JYW720911:JZE720923 KIS720911:KJA720923 KSO720911:KSW720923 LCK720911:LCS720923 LMG720911:LMO720923 LWC720911:LWK720923 MFY720911:MGG720923 MPU720911:MQC720923 MZQ720911:MZY720923 NJM720911:NJU720923 NTI720911:NTQ720923 ODE720911:ODM720923 ONA720911:ONI720923 OWW720911:OXE720923 PGS720911:PHA720923 PQO720911:PQW720923 QAK720911:QAS720923 QKG720911:QKO720923 QUC720911:QUK720923 RDY720911:REG720923 RNU720911:ROC720923 RXQ720911:RXY720923 SHM720911:SHU720923 SRI720911:SRQ720923 TBE720911:TBM720923 TLA720911:TLI720923 TUW720911:TVE720923 UES720911:UFA720923 UOO720911:UOW720923 UYK720911:UYS720923 VIG720911:VIO720923 VSC720911:VSK720923 WBY720911:WCG720923 WLU720911:WMC720923 WVQ720911:WVY720923 I786447:Q786459 JE786447:JM786459 TA786447:TI786459 ACW786447:ADE786459 AMS786447:ANA786459 AWO786447:AWW786459 BGK786447:BGS786459 BQG786447:BQO786459 CAC786447:CAK786459 CJY786447:CKG786459 CTU786447:CUC786459 DDQ786447:DDY786459 DNM786447:DNU786459 DXI786447:DXQ786459 EHE786447:EHM786459 ERA786447:ERI786459 FAW786447:FBE786459 FKS786447:FLA786459 FUO786447:FUW786459 GEK786447:GES786459 GOG786447:GOO786459 GYC786447:GYK786459 HHY786447:HIG786459 HRU786447:HSC786459 IBQ786447:IBY786459 ILM786447:ILU786459 IVI786447:IVQ786459 JFE786447:JFM786459 JPA786447:JPI786459 JYW786447:JZE786459 KIS786447:KJA786459 KSO786447:KSW786459 LCK786447:LCS786459 LMG786447:LMO786459 LWC786447:LWK786459 MFY786447:MGG786459 MPU786447:MQC786459 MZQ786447:MZY786459 NJM786447:NJU786459 NTI786447:NTQ786459 ODE786447:ODM786459 ONA786447:ONI786459 OWW786447:OXE786459 PGS786447:PHA786459 PQO786447:PQW786459 QAK786447:QAS786459 QKG786447:QKO786459 QUC786447:QUK786459 RDY786447:REG786459 RNU786447:ROC786459 RXQ786447:RXY786459 SHM786447:SHU786459 SRI786447:SRQ786459 TBE786447:TBM786459 TLA786447:TLI786459 TUW786447:TVE786459 UES786447:UFA786459 UOO786447:UOW786459 UYK786447:UYS786459 VIG786447:VIO786459 VSC786447:VSK786459 WBY786447:WCG786459 WLU786447:WMC786459 WVQ786447:WVY786459 I851983:Q851995 JE851983:JM851995 TA851983:TI851995 ACW851983:ADE851995 AMS851983:ANA851995 AWO851983:AWW851995 BGK851983:BGS851995 BQG851983:BQO851995 CAC851983:CAK851995 CJY851983:CKG851995 CTU851983:CUC851995 DDQ851983:DDY851995 DNM851983:DNU851995 DXI851983:DXQ851995 EHE851983:EHM851995 ERA851983:ERI851995 FAW851983:FBE851995 FKS851983:FLA851995 FUO851983:FUW851995 GEK851983:GES851995 GOG851983:GOO851995 GYC851983:GYK851995 HHY851983:HIG851995 HRU851983:HSC851995 IBQ851983:IBY851995 ILM851983:ILU851995 IVI851983:IVQ851995 JFE851983:JFM851995 JPA851983:JPI851995 JYW851983:JZE851995 KIS851983:KJA851995 KSO851983:KSW851995 LCK851983:LCS851995 LMG851983:LMO851995 LWC851983:LWK851995 MFY851983:MGG851995 MPU851983:MQC851995 MZQ851983:MZY851995 NJM851983:NJU851995 NTI851983:NTQ851995 ODE851983:ODM851995 ONA851983:ONI851995 OWW851983:OXE851995 PGS851983:PHA851995 PQO851983:PQW851995 QAK851983:QAS851995 QKG851983:QKO851995 QUC851983:QUK851995 RDY851983:REG851995 RNU851983:ROC851995 RXQ851983:RXY851995 SHM851983:SHU851995 SRI851983:SRQ851995 TBE851983:TBM851995 TLA851983:TLI851995 TUW851983:TVE851995 UES851983:UFA851995 UOO851983:UOW851995 UYK851983:UYS851995 VIG851983:VIO851995 VSC851983:VSK851995 WBY851983:WCG851995 WLU851983:WMC851995 WVQ851983:WVY851995 I917519:Q917531 JE917519:JM917531 TA917519:TI917531 ACW917519:ADE917531 AMS917519:ANA917531 AWO917519:AWW917531 BGK917519:BGS917531 BQG917519:BQO917531 CAC917519:CAK917531 CJY917519:CKG917531 CTU917519:CUC917531 DDQ917519:DDY917531 DNM917519:DNU917531 DXI917519:DXQ917531 EHE917519:EHM917531 ERA917519:ERI917531 FAW917519:FBE917531 FKS917519:FLA917531 FUO917519:FUW917531 GEK917519:GES917531 GOG917519:GOO917531 GYC917519:GYK917531 HHY917519:HIG917531 HRU917519:HSC917531 IBQ917519:IBY917531 ILM917519:ILU917531 IVI917519:IVQ917531 JFE917519:JFM917531 JPA917519:JPI917531 JYW917519:JZE917531 KIS917519:KJA917531 KSO917519:KSW917531 LCK917519:LCS917531 LMG917519:LMO917531 LWC917519:LWK917531 MFY917519:MGG917531 MPU917519:MQC917531 MZQ917519:MZY917531 NJM917519:NJU917531 NTI917519:NTQ917531 ODE917519:ODM917531 ONA917519:ONI917531 OWW917519:OXE917531 PGS917519:PHA917531 PQO917519:PQW917531 QAK917519:QAS917531 QKG917519:QKO917531 QUC917519:QUK917531 RDY917519:REG917531 RNU917519:ROC917531 RXQ917519:RXY917531 SHM917519:SHU917531 SRI917519:SRQ917531 TBE917519:TBM917531 TLA917519:TLI917531 TUW917519:TVE917531 UES917519:UFA917531 UOO917519:UOW917531 UYK917519:UYS917531 VIG917519:VIO917531 VSC917519:VSK917531 WBY917519:WCG917531 WLU917519:WMC917531 WVQ917519:WVY917531 I983055:Q983067 JE983055:JM983067 TA983055:TI983067 ACW983055:ADE983067 AMS983055:ANA983067 AWO983055:AWW983067 BGK983055:BGS983067 BQG983055:BQO983067 CAC983055:CAK983067 CJY983055:CKG983067 CTU983055:CUC983067 DDQ983055:DDY983067 DNM983055:DNU983067 DXI983055:DXQ983067 EHE983055:EHM983067 ERA983055:ERI983067 FAW983055:FBE983067 FKS983055:FLA983067 FUO983055:FUW983067 GEK983055:GES983067 GOG983055:GOO983067 GYC983055:GYK983067 HHY983055:HIG983067 HRU983055:HSC983067 IBQ983055:IBY983067 ILM983055:ILU983067 IVI983055:IVQ983067 JFE983055:JFM983067 JPA983055:JPI983067 JYW983055:JZE983067 KIS983055:KJA983067 KSO983055:KSW983067 LCK983055:LCS983067 LMG983055:LMO983067 LWC983055:LWK983067 MFY983055:MGG983067 MPU983055:MQC983067 MZQ983055:MZY983067 NJM983055:NJU983067 NTI983055:NTQ983067 ODE983055:ODM983067 ONA983055:ONI983067 OWW983055:OXE983067 PGS983055:PHA983067 PQO983055:PQW983067 QAK983055:QAS983067 QKG983055:QKO983067 QUC983055:QUK983067 RDY983055:REG983067 RNU983055:ROC983067 RXQ983055:RXY983067 SHM983055:SHU983067 SRI983055:SRQ983067 TBE983055:TBM983067 TLA983055:TLI983067 TUW983055:TVE983067 UES983055:UFA983067 UOO983055:UOW983067 UYK983055:UYS983067 VIG983055:VIO983067 VSC983055:VSK983067 WBY983055:WCG983067 WLU983055:WMC983067 WVQ983055:WVY983067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H71"/>
  <sheetViews>
    <sheetView showGridLines="0" zoomScale="75" workbookViewId="0">
      <selection activeCell="B28" sqref="B28"/>
    </sheetView>
  </sheetViews>
  <sheetFormatPr defaultColWidth="14.625" defaultRowHeight="17.25" x14ac:dyDescent="0.2"/>
  <cols>
    <col min="1" max="1" width="13.375" style="2" customWidth="1"/>
    <col min="2" max="2" width="21.25" style="2" customWidth="1"/>
    <col min="3" max="4" width="15.875" style="2" customWidth="1"/>
    <col min="5" max="5" width="16.125" style="2" customWidth="1"/>
    <col min="6" max="8" width="15.875" style="2" customWidth="1"/>
    <col min="9" max="256" width="14.625" style="2"/>
    <col min="257" max="257" width="13.375" style="2" customWidth="1"/>
    <col min="258" max="258" width="21.25" style="2" customWidth="1"/>
    <col min="259" max="260" width="15.875" style="2" customWidth="1"/>
    <col min="261" max="261" width="16.125" style="2" customWidth="1"/>
    <col min="262" max="264" width="15.875" style="2" customWidth="1"/>
    <col min="265" max="512" width="14.625" style="2"/>
    <col min="513" max="513" width="13.375" style="2" customWidth="1"/>
    <col min="514" max="514" width="21.25" style="2" customWidth="1"/>
    <col min="515" max="516" width="15.875" style="2" customWidth="1"/>
    <col min="517" max="517" width="16.125" style="2" customWidth="1"/>
    <col min="518" max="520" width="15.875" style="2" customWidth="1"/>
    <col min="521" max="768" width="14.625" style="2"/>
    <col min="769" max="769" width="13.375" style="2" customWidth="1"/>
    <col min="770" max="770" width="21.25" style="2" customWidth="1"/>
    <col min="771" max="772" width="15.875" style="2" customWidth="1"/>
    <col min="773" max="773" width="16.125" style="2" customWidth="1"/>
    <col min="774" max="776" width="15.875" style="2" customWidth="1"/>
    <col min="777" max="1024" width="14.625" style="2"/>
    <col min="1025" max="1025" width="13.375" style="2" customWidth="1"/>
    <col min="1026" max="1026" width="21.25" style="2" customWidth="1"/>
    <col min="1027" max="1028" width="15.875" style="2" customWidth="1"/>
    <col min="1029" max="1029" width="16.125" style="2" customWidth="1"/>
    <col min="1030" max="1032" width="15.875" style="2" customWidth="1"/>
    <col min="1033" max="1280" width="14.625" style="2"/>
    <col min="1281" max="1281" width="13.375" style="2" customWidth="1"/>
    <col min="1282" max="1282" width="21.25" style="2" customWidth="1"/>
    <col min="1283" max="1284" width="15.875" style="2" customWidth="1"/>
    <col min="1285" max="1285" width="16.125" style="2" customWidth="1"/>
    <col min="1286" max="1288" width="15.875" style="2" customWidth="1"/>
    <col min="1289" max="1536" width="14.625" style="2"/>
    <col min="1537" max="1537" width="13.375" style="2" customWidth="1"/>
    <col min="1538" max="1538" width="21.25" style="2" customWidth="1"/>
    <col min="1539" max="1540" width="15.875" style="2" customWidth="1"/>
    <col min="1541" max="1541" width="16.125" style="2" customWidth="1"/>
    <col min="1542" max="1544" width="15.875" style="2" customWidth="1"/>
    <col min="1545" max="1792" width="14.625" style="2"/>
    <col min="1793" max="1793" width="13.375" style="2" customWidth="1"/>
    <col min="1794" max="1794" width="21.25" style="2" customWidth="1"/>
    <col min="1795" max="1796" width="15.875" style="2" customWidth="1"/>
    <col min="1797" max="1797" width="16.125" style="2" customWidth="1"/>
    <col min="1798" max="1800" width="15.875" style="2" customWidth="1"/>
    <col min="1801" max="2048" width="14.625" style="2"/>
    <col min="2049" max="2049" width="13.375" style="2" customWidth="1"/>
    <col min="2050" max="2050" width="21.25" style="2" customWidth="1"/>
    <col min="2051" max="2052" width="15.875" style="2" customWidth="1"/>
    <col min="2053" max="2053" width="16.125" style="2" customWidth="1"/>
    <col min="2054" max="2056" width="15.875" style="2" customWidth="1"/>
    <col min="2057" max="2304" width="14.625" style="2"/>
    <col min="2305" max="2305" width="13.375" style="2" customWidth="1"/>
    <col min="2306" max="2306" width="21.25" style="2" customWidth="1"/>
    <col min="2307" max="2308" width="15.875" style="2" customWidth="1"/>
    <col min="2309" max="2309" width="16.125" style="2" customWidth="1"/>
    <col min="2310" max="2312" width="15.875" style="2" customWidth="1"/>
    <col min="2313" max="2560" width="14.625" style="2"/>
    <col min="2561" max="2561" width="13.375" style="2" customWidth="1"/>
    <col min="2562" max="2562" width="21.25" style="2" customWidth="1"/>
    <col min="2563" max="2564" width="15.875" style="2" customWidth="1"/>
    <col min="2565" max="2565" width="16.125" style="2" customWidth="1"/>
    <col min="2566" max="2568" width="15.875" style="2" customWidth="1"/>
    <col min="2569" max="2816" width="14.625" style="2"/>
    <col min="2817" max="2817" width="13.375" style="2" customWidth="1"/>
    <col min="2818" max="2818" width="21.25" style="2" customWidth="1"/>
    <col min="2819" max="2820" width="15.875" style="2" customWidth="1"/>
    <col min="2821" max="2821" width="16.125" style="2" customWidth="1"/>
    <col min="2822" max="2824" width="15.875" style="2" customWidth="1"/>
    <col min="2825" max="3072" width="14.625" style="2"/>
    <col min="3073" max="3073" width="13.375" style="2" customWidth="1"/>
    <col min="3074" max="3074" width="21.25" style="2" customWidth="1"/>
    <col min="3075" max="3076" width="15.875" style="2" customWidth="1"/>
    <col min="3077" max="3077" width="16.125" style="2" customWidth="1"/>
    <col min="3078" max="3080" width="15.875" style="2" customWidth="1"/>
    <col min="3081" max="3328" width="14.625" style="2"/>
    <col min="3329" max="3329" width="13.375" style="2" customWidth="1"/>
    <col min="3330" max="3330" width="21.25" style="2" customWidth="1"/>
    <col min="3331" max="3332" width="15.875" style="2" customWidth="1"/>
    <col min="3333" max="3333" width="16.125" style="2" customWidth="1"/>
    <col min="3334" max="3336" width="15.875" style="2" customWidth="1"/>
    <col min="3337" max="3584" width="14.625" style="2"/>
    <col min="3585" max="3585" width="13.375" style="2" customWidth="1"/>
    <col min="3586" max="3586" width="21.25" style="2" customWidth="1"/>
    <col min="3587" max="3588" width="15.875" style="2" customWidth="1"/>
    <col min="3589" max="3589" width="16.125" style="2" customWidth="1"/>
    <col min="3590" max="3592" width="15.875" style="2" customWidth="1"/>
    <col min="3593" max="3840" width="14.625" style="2"/>
    <col min="3841" max="3841" width="13.375" style="2" customWidth="1"/>
    <col min="3842" max="3842" width="21.25" style="2" customWidth="1"/>
    <col min="3843" max="3844" width="15.875" style="2" customWidth="1"/>
    <col min="3845" max="3845" width="16.125" style="2" customWidth="1"/>
    <col min="3846" max="3848" width="15.875" style="2" customWidth="1"/>
    <col min="3849" max="4096" width="14.625" style="2"/>
    <col min="4097" max="4097" width="13.375" style="2" customWidth="1"/>
    <col min="4098" max="4098" width="21.25" style="2" customWidth="1"/>
    <col min="4099" max="4100" width="15.875" style="2" customWidth="1"/>
    <col min="4101" max="4101" width="16.125" style="2" customWidth="1"/>
    <col min="4102" max="4104" width="15.875" style="2" customWidth="1"/>
    <col min="4105" max="4352" width="14.625" style="2"/>
    <col min="4353" max="4353" width="13.375" style="2" customWidth="1"/>
    <col min="4354" max="4354" width="21.25" style="2" customWidth="1"/>
    <col min="4355" max="4356" width="15.875" style="2" customWidth="1"/>
    <col min="4357" max="4357" width="16.125" style="2" customWidth="1"/>
    <col min="4358" max="4360" width="15.875" style="2" customWidth="1"/>
    <col min="4361" max="4608" width="14.625" style="2"/>
    <col min="4609" max="4609" width="13.375" style="2" customWidth="1"/>
    <col min="4610" max="4610" width="21.25" style="2" customWidth="1"/>
    <col min="4611" max="4612" width="15.875" style="2" customWidth="1"/>
    <col min="4613" max="4613" width="16.125" style="2" customWidth="1"/>
    <col min="4614" max="4616" width="15.875" style="2" customWidth="1"/>
    <col min="4617" max="4864" width="14.625" style="2"/>
    <col min="4865" max="4865" width="13.375" style="2" customWidth="1"/>
    <col min="4866" max="4866" width="21.25" style="2" customWidth="1"/>
    <col min="4867" max="4868" width="15.875" style="2" customWidth="1"/>
    <col min="4869" max="4869" width="16.125" style="2" customWidth="1"/>
    <col min="4870" max="4872" width="15.875" style="2" customWidth="1"/>
    <col min="4873" max="5120" width="14.625" style="2"/>
    <col min="5121" max="5121" width="13.375" style="2" customWidth="1"/>
    <col min="5122" max="5122" width="21.25" style="2" customWidth="1"/>
    <col min="5123" max="5124" width="15.875" style="2" customWidth="1"/>
    <col min="5125" max="5125" width="16.125" style="2" customWidth="1"/>
    <col min="5126" max="5128" width="15.875" style="2" customWidth="1"/>
    <col min="5129" max="5376" width="14.625" style="2"/>
    <col min="5377" max="5377" width="13.375" style="2" customWidth="1"/>
    <col min="5378" max="5378" width="21.25" style="2" customWidth="1"/>
    <col min="5379" max="5380" width="15.875" style="2" customWidth="1"/>
    <col min="5381" max="5381" width="16.125" style="2" customWidth="1"/>
    <col min="5382" max="5384" width="15.875" style="2" customWidth="1"/>
    <col min="5385" max="5632" width="14.625" style="2"/>
    <col min="5633" max="5633" width="13.375" style="2" customWidth="1"/>
    <col min="5634" max="5634" width="21.25" style="2" customWidth="1"/>
    <col min="5635" max="5636" width="15.875" style="2" customWidth="1"/>
    <col min="5637" max="5637" width="16.125" style="2" customWidth="1"/>
    <col min="5638" max="5640" width="15.875" style="2" customWidth="1"/>
    <col min="5641" max="5888" width="14.625" style="2"/>
    <col min="5889" max="5889" width="13.375" style="2" customWidth="1"/>
    <col min="5890" max="5890" width="21.25" style="2" customWidth="1"/>
    <col min="5891" max="5892" width="15.875" style="2" customWidth="1"/>
    <col min="5893" max="5893" width="16.125" style="2" customWidth="1"/>
    <col min="5894" max="5896" width="15.875" style="2" customWidth="1"/>
    <col min="5897" max="6144" width="14.625" style="2"/>
    <col min="6145" max="6145" width="13.375" style="2" customWidth="1"/>
    <col min="6146" max="6146" width="21.25" style="2" customWidth="1"/>
    <col min="6147" max="6148" width="15.875" style="2" customWidth="1"/>
    <col min="6149" max="6149" width="16.125" style="2" customWidth="1"/>
    <col min="6150" max="6152" width="15.875" style="2" customWidth="1"/>
    <col min="6153" max="6400" width="14.625" style="2"/>
    <col min="6401" max="6401" width="13.375" style="2" customWidth="1"/>
    <col min="6402" max="6402" width="21.25" style="2" customWidth="1"/>
    <col min="6403" max="6404" width="15.875" style="2" customWidth="1"/>
    <col min="6405" max="6405" width="16.125" style="2" customWidth="1"/>
    <col min="6406" max="6408" width="15.875" style="2" customWidth="1"/>
    <col min="6409" max="6656" width="14.625" style="2"/>
    <col min="6657" max="6657" width="13.375" style="2" customWidth="1"/>
    <col min="6658" max="6658" width="21.25" style="2" customWidth="1"/>
    <col min="6659" max="6660" width="15.875" style="2" customWidth="1"/>
    <col min="6661" max="6661" width="16.125" style="2" customWidth="1"/>
    <col min="6662" max="6664" width="15.875" style="2" customWidth="1"/>
    <col min="6665" max="6912" width="14.625" style="2"/>
    <col min="6913" max="6913" width="13.375" style="2" customWidth="1"/>
    <col min="6914" max="6914" width="21.25" style="2" customWidth="1"/>
    <col min="6915" max="6916" width="15.875" style="2" customWidth="1"/>
    <col min="6917" max="6917" width="16.125" style="2" customWidth="1"/>
    <col min="6918" max="6920" width="15.875" style="2" customWidth="1"/>
    <col min="6921" max="7168" width="14.625" style="2"/>
    <col min="7169" max="7169" width="13.375" style="2" customWidth="1"/>
    <col min="7170" max="7170" width="21.25" style="2" customWidth="1"/>
    <col min="7171" max="7172" width="15.875" style="2" customWidth="1"/>
    <col min="7173" max="7173" width="16.125" style="2" customWidth="1"/>
    <col min="7174" max="7176" width="15.875" style="2" customWidth="1"/>
    <col min="7177" max="7424" width="14.625" style="2"/>
    <col min="7425" max="7425" width="13.375" style="2" customWidth="1"/>
    <col min="7426" max="7426" width="21.25" style="2" customWidth="1"/>
    <col min="7427" max="7428" width="15.875" style="2" customWidth="1"/>
    <col min="7429" max="7429" width="16.125" style="2" customWidth="1"/>
    <col min="7430" max="7432" width="15.875" style="2" customWidth="1"/>
    <col min="7433" max="7680" width="14.625" style="2"/>
    <col min="7681" max="7681" width="13.375" style="2" customWidth="1"/>
    <col min="7682" max="7682" width="21.25" style="2" customWidth="1"/>
    <col min="7683" max="7684" width="15.875" style="2" customWidth="1"/>
    <col min="7685" max="7685" width="16.125" style="2" customWidth="1"/>
    <col min="7686" max="7688" width="15.875" style="2" customWidth="1"/>
    <col min="7689" max="7936" width="14.625" style="2"/>
    <col min="7937" max="7937" width="13.375" style="2" customWidth="1"/>
    <col min="7938" max="7938" width="21.25" style="2" customWidth="1"/>
    <col min="7939" max="7940" width="15.875" style="2" customWidth="1"/>
    <col min="7941" max="7941" width="16.125" style="2" customWidth="1"/>
    <col min="7942" max="7944" width="15.875" style="2" customWidth="1"/>
    <col min="7945" max="8192" width="14.625" style="2"/>
    <col min="8193" max="8193" width="13.375" style="2" customWidth="1"/>
    <col min="8194" max="8194" width="21.25" style="2" customWidth="1"/>
    <col min="8195" max="8196" width="15.875" style="2" customWidth="1"/>
    <col min="8197" max="8197" width="16.125" style="2" customWidth="1"/>
    <col min="8198" max="8200" width="15.875" style="2" customWidth="1"/>
    <col min="8201" max="8448" width="14.625" style="2"/>
    <col min="8449" max="8449" width="13.375" style="2" customWidth="1"/>
    <col min="8450" max="8450" width="21.25" style="2" customWidth="1"/>
    <col min="8451" max="8452" width="15.875" style="2" customWidth="1"/>
    <col min="8453" max="8453" width="16.125" style="2" customWidth="1"/>
    <col min="8454" max="8456" width="15.875" style="2" customWidth="1"/>
    <col min="8457" max="8704" width="14.625" style="2"/>
    <col min="8705" max="8705" width="13.375" style="2" customWidth="1"/>
    <col min="8706" max="8706" width="21.25" style="2" customWidth="1"/>
    <col min="8707" max="8708" width="15.875" style="2" customWidth="1"/>
    <col min="8709" max="8709" width="16.125" style="2" customWidth="1"/>
    <col min="8710" max="8712" width="15.875" style="2" customWidth="1"/>
    <col min="8713" max="8960" width="14.625" style="2"/>
    <col min="8961" max="8961" width="13.375" style="2" customWidth="1"/>
    <col min="8962" max="8962" width="21.25" style="2" customWidth="1"/>
    <col min="8963" max="8964" width="15.875" style="2" customWidth="1"/>
    <col min="8965" max="8965" width="16.125" style="2" customWidth="1"/>
    <col min="8966" max="8968" width="15.875" style="2" customWidth="1"/>
    <col min="8969" max="9216" width="14.625" style="2"/>
    <col min="9217" max="9217" width="13.375" style="2" customWidth="1"/>
    <col min="9218" max="9218" width="21.25" style="2" customWidth="1"/>
    <col min="9219" max="9220" width="15.875" style="2" customWidth="1"/>
    <col min="9221" max="9221" width="16.125" style="2" customWidth="1"/>
    <col min="9222" max="9224" width="15.875" style="2" customWidth="1"/>
    <col min="9225" max="9472" width="14.625" style="2"/>
    <col min="9473" max="9473" width="13.375" style="2" customWidth="1"/>
    <col min="9474" max="9474" width="21.25" style="2" customWidth="1"/>
    <col min="9475" max="9476" width="15.875" style="2" customWidth="1"/>
    <col min="9477" max="9477" width="16.125" style="2" customWidth="1"/>
    <col min="9478" max="9480" width="15.875" style="2" customWidth="1"/>
    <col min="9481" max="9728" width="14.625" style="2"/>
    <col min="9729" max="9729" width="13.375" style="2" customWidth="1"/>
    <col min="9730" max="9730" width="21.25" style="2" customWidth="1"/>
    <col min="9731" max="9732" width="15.875" style="2" customWidth="1"/>
    <col min="9733" max="9733" width="16.125" style="2" customWidth="1"/>
    <col min="9734" max="9736" width="15.875" style="2" customWidth="1"/>
    <col min="9737" max="9984" width="14.625" style="2"/>
    <col min="9985" max="9985" width="13.375" style="2" customWidth="1"/>
    <col min="9986" max="9986" width="21.25" style="2" customWidth="1"/>
    <col min="9987" max="9988" width="15.875" style="2" customWidth="1"/>
    <col min="9989" max="9989" width="16.125" style="2" customWidth="1"/>
    <col min="9990" max="9992" width="15.875" style="2" customWidth="1"/>
    <col min="9993" max="10240" width="14.625" style="2"/>
    <col min="10241" max="10241" width="13.375" style="2" customWidth="1"/>
    <col min="10242" max="10242" width="21.25" style="2" customWidth="1"/>
    <col min="10243" max="10244" width="15.875" style="2" customWidth="1"/>
    <col min="10245" max="10245" width="16.125" style="2" customWidth="1"/>
    <col min="10246" max="10248" width="15.875" style="2" customWidth="1"/>
    <col min="10249" max="10496" width="14.625" style="2"/>
    <col min="10497" max="10497" width="13.375" style="2" customWidth="1"/>
    <col min="10498" max="10498" width="21.25" style="2" customWidth="1"/>
    <col min="10499" max="10500" width="15.875" style="2" customWidth="1"/>
    <col min="10501" max="10501" width="16.125" style="2" customWidth="1"/>
    <col min="10502" max="10504" width="15.875" style="2" customWidth="1"/>
    <col min="10505" max="10752" width="14.625" style="2"/>
    <col min="10753" max="10753" width="13.375" style="2" customWidth="1"/>
    <col min="10754" max="10754" width="21.25" style="2" customWidth="1"/>
    <col min="10755" max="10756" width="15.875" style="2" customWidth="1"/>
    <col min="10757" max="10757" width="16.125" style="2" customWidth="1"/>
    <col min="10758" max="10760" width="15.875" style="2" customWidth="1"/>
    <col min="10761" max="11008" width="14.625" style="2"/>
    <col min="11009" max="11009" width="13.375" style="2" customWidth="1"/>
    <col min="11010" max="11010" width="21.25" style="2" customWidth="1"/>
    <col min="11011" max="11012" width="15.875" style="2" customWidth="1"/>
    <col min="11013" max="11013" width="16.125" style="2" customWidth="1"/>
    <col min="11014" max="11016" width="15.875" style="2" customWidth="1"/>
    <col min="11017" max="11264" width="14.625" style="2"/>
    <col min="11265" max="11265" width="13.375" style="2" customWidth="1"/>
    <col min="11266" max="11266" width="21.25" style="2" customWidth="1"/>
    <col min="11267" max="11268" width="15.875" style="2" customWidth="1"/>
    <col min="11269" max="11269" width="16.125" style="2" customWidth="1"/>
    <col min="11270" max="11272" width="15.875" style="2" customWidth="1"/>
    <col min="11273" max="11520" width="14.625" style="2"/>
    <col min="11521" max="11521" width="13.375" style="2" customWidth="1"/>
    <col min="11522" max="11522" width="21.25" style="2" customWidth="1"/>
    <col min="11523" max="11524" width="15.875" style="2" customWidth="1"/>
    <col min="11525" max="11525" width="16.125" style="2" customWidth="1"/>
    <col min="11526" max="11528" width="15.875" style="2" customWidth="1"/>
    <col min="11529" max="11776" width="14.625" style="2"/>
    <col min="11777" max="11777" width="13.375" style="2" customWidth="1"/>
    <col min="11778" max="11778" width="21.25" style="2" customWidth="1"/>
    <col min="11779" max="11780" width="15.875" style="2" customWidth="1"/>
    <col min="11781" max="11781" width="16.125" style="2" customWidth="1"/>
    <col min="11782" max="11784" width="15.875" style="2" customWidth="1"/>
    <col min="11785" max="12032" width="14.625" style="2"/>
    <col min="12033" max="12033" width="13.375" style="2" customWidth="1"/>
    <col min="12034" max="12034" width="21.25" style="2" customWidth="1"/>
    <col min="12035" max="12036" width="15.875" style="2" customWidth="1"/>
    <col min="12037" max="12037" width="16.125" style="2" customWidth="1"/>
    <col min="12038" max="12040" width="15.875" style="2" customWidth="1"/>
    <col min="12041" max="12288" width="14.625" style="2"/>
    <col min="12289" max="12289" width="13.375" style="2" customWidth="1"/>
    <col min="12290" max="12290" width="21.25" style="2" customWidth="1"/>
    <col min="12291" max="12292" width="15.875" style="2" customWidth="1"/>
    <col min="12293" max="12293" width="16.125" style="2" customWidth="1"/>
    <col min="12294" max="12296" width="15.875" style="2" customWidth="1"/>
    <col min="12297" max="12544" width="14.625" style="2"/>
    <col min="12545" max="12545" width="13.375" style="2" customWidth="1"/>
    <col min="12546" max="12546" width="21.25" style="2" customWidth="1"/>
    <col min="12547" max="12548" width="15.875" style="2" customWidth="1"/>
    <col min="12549" max="12549" width="16.125" style="2" customWidth="1"/>
    <col min="12550" max="12552" width="15.875" style="2" customWidth="1"/>
    <col min="12553" max="12800" width="14.625" style="2"/>
    <col min="12801" max="12801" width="13.375" style="2" customWidth="1"/>
    <col min="12802" max="12802" width="21.25" style="2" customWidth="1"/>
    <col min="12803" max="12804" width="15.875" style="2" customWidth="1"/>
    <col min="12805" max="12805" width="16.125" style="2" customWidth="1"/>
    <col min="12806" max="12808" width="15.875" style="2" customWidth="1"/>
    <col min="12809" max="13056" width="14.625" style="2"/>
    <col min="13057" max="13057" width="13.375" style="2" customWidth="1"/>
    <col min="13058" max="13058" width="21.25" style="2" customWidth="1"/>
    <col min="13059" max="13060" width="15.875" style="2" customWidth="1"/>
    <col min="13061" max="13061" width="16.125" style="2" customWidth="1"/>
    <col min="13062" max="13064" width="15.875" style="2" customWidth="1"/>
    <col min="13065" max="13312" width="14.625" style="2"/>
    <col min="13313" max="13313" width="13.375" style="2" customWidth="1"/>
    <col min="13314" max="13314" width="21.25" style="2" customWidth="1"/>
    <col min="13315" max="13316" width="15.875" style="2" customWidth="1"/>
    <col min="13317" max="13317" width="16.125" style="2" customWidth="1"/>
    <col min="13318" max="13320" width="15.875" style="2" customWidth="1"/>
    <col min="13321" max="13568" width="14.625" style="2"/>
    <col min="13569" max="13569" width="13.375" style="2" customWidth="1"/>
    <col min="13570" max="13570" width="21.25" style="2" customWidth="1"/>
    <col min="13571" max="13572" width="15.875" style="2" customWidth="1"/>
    <col min="13573" max="13573" width="16.125" style="2" customWidth="1"/>
    <col min="13574" max="13576" width="15.875" style="2" customWidth="1"/>
    <col min="13577" max="13824" width="14.625" style="2"/>
    <col min="13825" max="13825" width="13.375" style="2" customWidth="1"/>
    <col min="13826" max="13826" width="21.25" style="2" customWidth="1"/>
    <col min="13827" max="13828" width="15.875" style="2" customWidth="1"/>
    <col min="13829" max="13829" width="16.125" style="2" customWidth="1"/>
    <col min="13830" max="13832" width="15.875" style="2" customWidth="1"/>
    <col min="13833" max="14080" width="14.625" style="2"/>
    <col min="14081" max="14081" width="13.375" style="2" customWidth="1"/>
    <col min="14082" max="14082" width="21.25" style="2" customWidth="1"/>
    <col min="14083" max="14084" width="15.875" style="2" customWidth="1"/>
    <col min="14085" max="14085" width="16.125" style="2" customWidth="1"/>
    <col min="14086" max="14088" width="15.875" style="2" customWidth="1"/>
    <col min="14089" max="14336" width="14.625" style="2"/>
    <col min="14337" max="14337" width="13.375" style="2" customWidth="1"/>
    <col min="14338" max="14338" width="21.25" style="2" customWidth="1"/>
    <col min="14339" max="14340" width="15.875" style="2" customWidth="1"/>
    <col min="14341" max="14341" width="16.125" style="2" customWidth="1"/>
    <col min="14342" max="14344" width="15.875" style="2" customWidth="1"/>
    <col min="14345" max="14592" width="14.625" style="2"/>
    <col min="14593" max="14593" width="13.375" style="2" customWidth="1"/>
    <col min="14594" max="14594" width="21.25" style="2" customWidth="1"/>
    <col min="14595" max="14596" width="15.875" style="2" customWidth="1"/>
    <col min="14597" max="14597" width="16.125" style="2" customWidth="1"/>
    <col min="14598" max="14600" width="15.875" style="2" customWidth="1"/>
    <col min="14601" max="14848" width="14.625" style="2"/>
    <col min="14849" max="14849" width="13.375" style="2" customWidth="1"/>
    <col min="14850" max="14850" width="21.25" style="2" customWidth="1"/>
    <col min="14851" max="14852" width="15.875" style="2" customWidth="1"/>
    <col min="14853" max="14853" width="16.125" style="2" customWidth="1"/>
    <col min="14854" max="14856" width="15.875" style="2" customWidth="1"/>
    <col min="14857" max="15104" width="14.625" style="2"/>
    <col min="15105" max="15105" width="13.375" style="2" customWidth="1"/>
    <col min="15106" max="15106" width="21.25" style="2" customWidth="1"/>
    <col min="15107" max="15108" width="15.875" style="2" customWidth="1"/>
    <col min="15109" max="15109" width="16.125" style="2" customWidth="1"/>
    <col min="15110" max="15112" width="15.875" style="2" customWidth="1"/>
    <col min="15113" max="15360" width="14.625" style="2"/>
    <col min="15361" max="15361" width="13.375" style="2" customWidth="1"/>
    <col min="15362" max="15362" width="21.25" style="2" customWidth="1"/>
    <col min="15363" max="15364" width="15.875" style="2" customWidth="1"/>
    <col min="15365" max="15365" width="16.125" style="2" customWidth="1"/>
    <col min="15366" max="15368" width="15.875" style="2" customWidth="1"/>
    <col min="15369" max="15616" width="14.625" style="2"/>
    <col min="15617" max="15617" width="13.375" style="2" customWidth="1"/>
    <col min="15618" max="15618" width="21.25" style="2" customWidth="1"/>
    <col min="15619" max="15620" width="15.875" style="2" customWidth="1"/>
    <col min="15621" max="15621" width="16.125" style="2" customWidth="1"/>
    <col min="15622" max="15624" width="15.875" style="2" customWidth="1"/>
    <col min="15625" max="15872" width="14.625" style="2"/>
    <col min="15873" max="15873" width="13.375" style="2" customWidth="1"/>
    <col min="15874" max="15874" width="21.25" style="2" customWidth="1"/>
    <col min="15875" max="15876" width="15.875" style="2" customWidth="1"/>
    <col min="15877" max="15877" width="16.125" style="2" customWidth="1"/>
    <col min="15878" max="15880" width="15.875" style="2" customWidth="1"/>
    <col min="15881" max="16128" width="14.625" style="2"/>
    <col min="16129" max="16129" width="13.375" style="2" customWidth="1"/>
    <col min="16130" max="16130" width="21.25" style="2" customWidth="1"/>
    <col min="16131" max="16132" width="15.875" style="2" customWidth="1"/>
    <col min="16133" max="16133" width="16.125" style="2" customWidth="1"/>
    <col min="16134" max="16136" width="15.875" style="2" customWidth="1"/>
    <col min="16137" max="16384" width="14.625" style="2"/>
  </cols>
  <sheetData>
    <row r="1" spans="1:8" x14ac:dyDescent="0.2">
      <c r="A1" s="1"/>
    </row>
    <row r="6" spans="1:8" x14ac:dyDescent="0.2">
      <c r="E6" s="3" t="s">
        <v>636</v>
      </c>
    </row>
    <row r="7" spans="1:8" ht="18" thickBot="1" x14ac:dyDescent="0.25">
      <c r="B7" s="4"/>
      <c r="C7" s="4"/>
      <c r="D7" s="4"/>
      <c r="E7" s="4"/>
      <c r="F7" s="4"/>
      <c r="G7" s="4"/>
      <c r="H7" s="4"/>
    </row>
    <row r="8" spans="1:8" x14ac:dyDescent="0.2">
      <c r="C8" s="92" t="s">
        <v>637</v>
      </c>
      <c r="D8" s="92" t="s">
        <v>638</v>
      </c>
      <c r="E8" s="92" t="s">
        <v>639</v>
      </c>
      <c r="F8" s="5"/>
      <c r="G8" s="5"/>
      <c r="H8" s="5"/>
    </row>
    <row r="9" spans="1:8" x14ac:dyDescent="0.2">
      <c r="B9" s="6"/>
      <c r="C9" s="93" t="s">
        <v>640</v>
      </c>
      <c r="D9" s="93" t="s">
        <v>641</v>
      </c>
      <c r="E9" s="93" t="s">
        <v>642</v>
      </c>
      <c r="F9" s="93" t="s">
        <v>643</v>
      </c>
      <c r="G9" s="93" t="s">
        <v>644</v>
      </c>
      <c r="H9" s="93" t="s">
        <v>645</v>
      </c>
    </row>
    <row r="10" spans="1:8" x14ac:dyDescent="0.2">
      <c r="C10" s="20" t="s">
        <v>593</v>
      </c>
      <c r="D10" s="11" t="s">
        <v>592</v>
      </c>
      <c r="E10" s="11" t="s">
        <v>592</v>
      </c>
      <c r="F10" s="11" t="s">
        <v>592</v>
      </c>
      <c r="G10" s="11" t="s">
        <v>592</v>
      </c>
      <c r="H10" s="11" t="s">
        <v>592</v>
      </c>
    </row>
    <row r="11" spans="1:8" x14ac:dyDescent="0.2">
      <c r="B11" s="1" t="s">
        <v>646</v>
      </c>
      <c r="C11" s="19">
        <v>8</v>
      </c>
      <c r="D11" s="14">
        <v>5657</v>
      </c>
      <c r="E11" s="14">
        <v>230</v>
      </c>
      <c r="F11" s="14">
        <v>897</v>
      </c>
      <c r="G11" s="14">
        <v>17192</v>
      </c>
      <c r="H11" s="14">
        <v>2603</v>
      </c>
    </row>
    <row r="12" spans="1:8" x14ac:dyDescent="0.2">
      <c r="B12" s="1" t="s">
        <v>647</v>
      </c>
      <c r="C12" s="19">
        <v>29</v>
      </c>
      <c r="D12" s="14">
        <v>5024</v>
      </c>
      <c r="E12" s="14">
        <v>209</v>
      </c>
      <c r="F12" s="14">
        <v>914</v>
      </c>
      <c r="G12" s="14">
        <v>14923</v>
      </c>
      <c r="H12" s="14">
        <v>10166</v>
      </c>
    </row>
    <row r="13" spans="1:8" x14ac:dyDescent="0.2">
      <c r="B13" s="1" t="s">
        <v>648</v>
      </c>
      <c r="C13" s="19">
        <v>20</v>
      </c>
      <c r="D13" s="14">
        <v>4493</v>
      </c>
      <c r="E13" s="14">
        <v>229</v>
      </c>
      <c r="F13" s="14">
        <v>623</v>
      </c>
      <c r="G13" s="14">
        <v>11080</v>
      </c>
      <c r="H13" s="14">
        <v>13661</v>
      </c>
    </row>
    <row r="14" spans="1:8" x14ac:dyDescent="0.2">
      <c r="B14" s="1" t="s">
        <v>649</v>
      </c>
      <c r="C14" s="19"/>
      <c r="D14" s="14"/>
      <c r="E14" s="14"/>
      <c r="F14" s="14"/>
      <c r="G14" s="14"/>
      <c r="H14" s="14"/>
    </row>
    <row r="15" spans="1:8" x14ac:dyDescent="0.2">
      <c r="B15" s="1" t="s">
        <v>650</v>
      </c>
      <c r="C15" s="19">
        <v>12</v>
      </c>
      <c r="D15" s="14">
        <v>3053</v>
      </c>
      <c r="E15" s="14">
        <v>224</v>
      </c>
      <c r="F15" s="14">
        <v>510</v>
      </c>
      <c r="G15" s="14">
        <v>8403</v>
      </c>
      <c r="H15" s="14">
        <v>8877</v>
      </c>
    </row>
    <row r="16" spans="1:8" x14ac:dyDescent="0.2">
      <c r="B16" s="1" t="s">
        <v>651</v>
      </c>
      <c r="C16" s="19">
        <v>17</v>
      </c>
      <c r="D16" s="14">
        <v>1116</v>
      </c>
      <c r="E16" s="15" t="s">
        <v>652</v>
      </c>
      <c r="F16" s="14">
        <v>366</v>
      </c>
      <c r="G16" s="14">
        <v>5756</v>
      </c>
      <c r="H16" s="14">
        <v>2127</v>
      </c>
    </row>
    <row r="17" spans="2:8" x14ac:dyDescent="0.2">
      <c r="B17" s="1" t="s">
        <v>653</v>
      </c>
      <c r="C17" s="19">
        <v>32</v>
      </c>
      <c r="D17" s="14">
        <v>761</v>
      </c>
      <c r="E17" s="15" t="s">
        <v>652</v>
      </c>
      <c r="F17" s="14">
        <v>275</v>
      </c>
      <c r="G17" s="14">
        <v>4368</v>
      </c>
      <c r="H17" s="14">
        <v>2078</v>
      </c>
    </row>
    <row r="18" spans="2:8" x14ac:dyDescent="0.2">
      <c r="B18" s="1"/>
      <c r="C18" s="19"/>
      <c r="D18" s="14"/>
      <c r="E18" s="15"/>
      <c r="F18" s="14"/>
      <c r="G18" s="14"/>
      <c r="H18" s="14"/>
    </row>
    <row r="19" spans="2:8" x14ac:dyDescent="0.2">
      <c r="B19" s="1" t="s">
        <v>654</v>
      </c>
      <c r="C19" s="19">
        <v>36</v>
      </c>
      <c r="D19" s="14">
        <v>631</v>
      </c>
      <c r="E19" s="15" t="s">
        <v>652</v>
      </c>
      <c r="F19" s="14">
        <v>202</v>
      </c>
      <c r="G19" s="14">
        <v>3176</v>
      </c>
      <c r="H19" s="14">
        <v>1802</v>
      </c>
    </row>
    <row r="20" spans="2:8" x14ac:dyDescent="0.2">
      <c r="B20" s="1" t="s">
        <v>655</v>
      </c>
      <c r="C20" s="19">
        <v>37</v>
      </c>
      <c r="D20" s="14">
        <v>551</v>
      </c>
      <c r="E20" s="15" t="s">
        <v>652</v>
      </c>
      <c r="F20" s="14">
        <v>158</v>
      </c>
      <c r="G20" s="14">
        <v>2476</v>
      </c>
      <c r="H20" s="14">
        <v>2367</v>
      </c>
    </row>
    <row r="21" spans="2:8" x14ac:dyDescent="0.2">
      <c r="B21" s="3" t="s">
        <v>656</v>
      </c>
      <c r="C21" s="53">
        <v>43</v>
      </c>
      <c r="D21" s="52">
        <v>525</v>
      </c>
      <c r="E21" s="15" t="s">
        <v>652</v>
      </c>
      <c r="F21" s="52">
        <v>93</v>
      </c>
      <c r="G21" s="52">
        <v>1458</v>
      </c>
      <c r="H21" s="52">
        <v>2488</v>
      </c>
    </row>
    <row r="22" spans="2:8" ht="18" thickBot="1" x14ac:dyDescent="0.25">
      <c r="B22" s="4"/>
      <c r="C22" s="26"/>
      <c r="D22" s="4"/>
      <c r="E22" s="4"/>
      <c r="F22" s="4"/>
      <c r="G22" s="4"/>
      <c r="H22" s="4"/>
    </row>
    <row r="23" spans="2:8" x14ac:dyDescent="0.2">
      <c r="C23" s="1" t="s">
        <v>657</v>
      </c>
    </row>
    <row r="41" ht="18" customHeight="1" x14ac:dyDescent="0.2"/>
    <row r="68" spans="1:1" x14ac:dyDescent="0.2">
      <c r="A68" s="21"/>
    </row>
    <row r="71" spans="1:1" x14ac:dyDescent="0.2">
      <c r="A71" s="1"/>
    </row>
  </sheetData>
  <phoneticPr fontId="2"/>
  <pageMargins left="0.37" right="0.51" top="0.6" bottom="0.56000000000000005" header="0.51200000000000001" footer="0.51200000000000001"/>
  <pageSetup paperSize="12" scale="75" orientation="portrait" verticalDpi="4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J68"/>
  <sheetViews>
    <sheetView showGridLines="0" zoomScale="75" workbookViewId="0">
      <selection activeCell="B28" sqref="B28"/>
    </sheetView>
  </sheetViews>
  <sheetFormatPr defaultColWidth="14.625" defaultRowHeight="17.25" x14ac:dyDescent="0.2"/>
  <cols>
    <col min="1" max="1" width="13.375" style="2" customWidth="1"/>
    <col min="2" max="2" width="21.25" style="2" customWidth="1"/>
    <col min="3" max="4" width="15.875" style="2" customWidth="1"/>
    <col min="5" max="5" width="16.125" style="2" customWidth="1"/>
    <col min="6" max="8" width="15.875" style="2" customWidth="1"/>
    <col min="9" max="256" width="14.625" style="2"/>
    <col min="257" max="257" width="13.375" style="2" customWidth="1"/>
    <col min="258" max="258" width="21.25" style="2" customWidth="1"/>
    <col min="259" max="260" width="15.875" style="2" customWidth="1"/>
    <col min="261" max="261" width="16.125" style="2" customWidth="1"/>
    <col min="262" max="264" width="15.875" style="2" customWidth="1"/>
    <col min="265" max="512" width="14.625" style="2"/>
    <col min="513" max="513" width="13.375" style="2" customWidth="1"/>
    <col min="514" max="514" width="21.25" style="2" customWidth="1"/>
    <col min="515" max="516" width="15.875" style="2" customWidth="1"/>
    <col min="517" max="517" width="16.125" style="2" customWidth="1"/>
    <col min="518" max="520" width="15.875" style="2" customWidth="1"/>
    <col min="521" max="768" width="14.625" style="2"/>
    <col min="769" max="769" width="13.375" style="2" customWidth="1"/>
    <col min="770" max="770" width="21.25" style="2" customWidth="1"/>
    <col min="771" max="772" width="15.875" style="2" customWidth="1"/>
    <col min="773" max="773" width="16.125" style="2" customWidth="1"/>
    <col min="774" max="776" width="15.875" style="2" customWidth="1"/>
    <col min="777" max="1024" width="14.625" style="2"/>
    <col min="1025" max="1025" width="13.375" style="2" customWidth="1"/>
    <col min="1026" max="1026" width="21.25" style="2" customWidth="1"/>
    <col min="1027" max="1028" width="15.875" style="2" customWidth="1"/>
    <col min="1029" max="1029" width="16.125" style="2" customWidth="1"/>
    <col min="1030" max="1032" width="15.875" style="2" customWidth="1"/>
    <col min="1033" max="1280" width="14.625" style="2"/>
    <col min="1281" max="1281" width="13.375" style="2" customWidth="1"/>
    <col min="1282" max="1282" width="21.25" style="2" customWidth="1"/>
    <col min="1283" max="1284" width="15.875" style="2" customWidth="1"/>
    <col min="1285" max="1285" width="16.125" style="2" customWidth="1"/>
    <col min="1286" max="1288" width="15.875" style="2" customWidth="1"/>
    <col min="1289" max="1536" width="14.625" style="2"/>
    <col min="1537" max="1537" width="13.375" style="2" customWidth="1"/>
    <col min="1538" max="1538" width="21.25" style="2" customWidth="1"/>
    <col min="1539" max="1540" width="15.875" style="2" customWidth="1"/>
    <col min="1541" max="1541" width="16.125" style="2" customWidth="1"/>
    <col min="1542" max="1544" width="15.875" style="2" customWidth="1"/>
    <col min="1545" max="1792" width="14.625" style="2"/>
    <col min="1793" max="1793" width="13.375" style="2" customWidth="1"/>
    <col min="1794" max="1794" width="21.25" style="2" customWidth="1"/>
    <col min="1795" max="1796" width="15.875" style="2" customWidth="1"/>
    <col min="1797" max="1797" width="16.125" style="2" customWidth="1"/>
    <col min="1798" max="1800" width="15.875" style="2" customWidth="1"/>
    <col min="1801" max="2048" width="14.625" style="2"/>
    <col min="2049" max="2049" width="13.375" style="2" customWidth="1"/>
    <col min="2050" max="2050" width="21.25" style="2" customWidth="1"/>
    <col min="2051" max="2052" width="15.875" style="2" customWidth="1"/>
    <col min="2053" max="2053" width="16.125" style="2" customWidth="1"/>
    <col min="2054" max="2056" width="15.875" style="2" customWidth="1"/>
    <col min="2057" max="2304" width="14.625" style="2"/>
    <col min="2305" max="2305" width="13.375" style="2" customWidth="1"/>
    <col min="2306" max="2306" width="21.25" style="2" customWidth="1"/>
    <col min="2307" max="2308" width="15.875" style="2" customWidth="1"/>
    <col min="2309" max="2309" width="16.125" style="2" customWidth="1"/>
    <col min="2310" max="2312" width="15.875" style="2" customWidth="1"/>
    <col min="2313" max="2560" width="14.625" style="2"/>
    <col min="2561" max="2561" width="13.375" style="2" customWidth="1"/>
    <col min="2562" max="2562" width="21.25" style="2" customWidth="1"/>
    <col min="2563" max="2564" width="15.875" style="2" customWidth="1"/>
    <col min="2565" max="2565" width="16.125" style="2" customWidth="1"/>
    <col min="2566" max="2568" width="15.875" style="2" customWidth="1"/>
    <col min="2569" max="2816" width="14.625" style="2"/>
    <col min="2817" max="2817" width="13.375" style="2" customWidth="1"/>
    <col min="2818" max="2818" width="21.25" style="2" customWidth="1"/>
    <col min="2819" max="2820" width="15.875" style="2" customWidth="1"/>
    <col min="2821" max="2821" width="16.125" style="2" customWidth="1"/>
    <col min="2822" max="2824" width="15.875" style="2" customWidth="1"/>
    <col min="2825" max="3072" width="14.625" style="2"/>
    <col min="3073" max="3073" width="13.375" style="2" customWidth="1"/>
    <col min="3074" max="3074" width="21.25" style="2" customWidth="1"/>
    <col min="3075" max="3076" width="15.875" style="2" customWidth="1"/>
    <col min="3077" max="3077" width="16.125" style="2" customWidth="1"/>
    <col min="3078" max="3080" width="15.875" style="2" customWidth="1"/>
    <col min="3081" max="3328" width="14.625" style="2"/>
    <col min="3329" max="3329" width="13.375" style="2" customWidth="1"/>
    <col min="3330" max="3330" width="21.25" style="2" customWidth="1"/>
    <col min="3331" max="3332" width="15.875" style="2" customWidth="1"/>
    <col min="3333" max="3333" width="16.125" style="2" customWidth="1"/>
    <col min="3334" max="3336" width="15.875" style="2" customWidth="1"/>
    <col min="3337" max="3584" width="14.625" style="2"/>
    <col min="3585" max="3585" width="13.375" style="2" customWidth="1"/>
    <col min="3586" max="3586" width="21.25" style="2" customWidth="1"/>
    <col min="3587" max="3588" width="15.875" style="2" customWidth="1"/>
    <col min="3589" max="3589" width="16.125" style="2" customWidth="1"/>
    <col min="3590" max="3592" width="15.875" style="2" customWidth="1"/>
    <col min="3593" max="3840" width="14.625" style="2"/>
    <col min="3841" max="3841" width="13.375" style="2" customWidth="1"/>
    <col min="3842" max="3842" width="21.25" style="2" customWidth="1"/>
    <col min="3843" max="3844" width="15.875" style="2" customWidth="1"/>
    <col min="3845" max="3845" width="16.125" style="2" customWidth="1"/>
    <col min="3846" max="3848" width="15.875" style="2" customWidth="1"/>
    <col min="3849" max="4096" width="14.625" style="2"/>
    <col min="4097" max="4097" width="13.375" style="2" customWidth="1"/>
    <col min="4098" max="4098" width="21.25" style="2" customWidth="1"/>
    <col min="4099" max="4100" width="15.875" style="2" customWidth="1"/>
    <col min="4101" max="4101" width="16.125" style="2" customWidth="1"/>
    <col min="4102" max="4104" width="15.875" style="2" customWidth="1"/>
    <col min="4105" max="4352" width="14.625" style="2"/>
    <col min="4353" max="4353" width="13.375" style="2" customWidth="1"/>
    <col min="4354" max="4354" width="21.25" style="2" customWidth="1"/>
    <col min="4355" max="4356" width="15.875" style="2" customWidth="1"/>
    <col min="4357" max="4357" width="16.125" style="2" customWidth="1"/>
    <col min="4358" max="4360" width="15.875" style="2" customWidth="1"/>
    <col min="4361" max="4608" width="14.625" style="2"/>
    <col min="4609" max="4609" width="13.375" style="2" customWidth="1"/>
    <col min="4610" max="4610" width="21.25" style="2" customWidth="1"/>
    <col min="4611" max="4612" width="15.875" style="2" customWidth="1"/>
    <col min="4613" max="4613" width="16.125" style="2" customWidth="1"/>
    <col min="4614" max="4616" width="15.875" style="2" customWidth="1"/>
    <col min="4617" max="4864" width="14.625" style="2"/>
    <col min="4865" max="4865" width="13.375" style="2" customWidth="1"/>
    <col min="4866" max="4866" width="21.25" style="2" customWidth="1"/>
    <col min="4867" max="4868" width="15.875" style="2" customWidth="1"/>
    <col min="4869" max="4869" width="16.125" style="2" customWidth="1"/>
    <col min="4870" max="4872" width="15.875" style="2" customWidth="1"/>
    <col min="4873" max="5120" width="14.625" style="2"/>
    <col min="5121" max="5121" width="13.375" style="2" customWidth="1"/>
    <col min="5122" max="5122" width="21.25" style="2" customWidth="1"/>
    <col min="5123" max="5124" width="15.875" style="2" customWidth="1"/>
    <col min="5125" max="5125" width="16.125" style="2" customWidth="1"/>
    <col min="5126" max="5128" width="15.875" style="2" customWidth="1"/>
    <col min="5129" max="5376" width="14.625" style="2"/>
    <col min="5377" max="5377" width="13.375" style="2" customWidth="1"/>
    <col min="5378" max="5378" width="21.25" style="2" customWidth="1"/>
    <col min="5379" max="5380" width="15.875" style="2" customWidth="1"/>
    <col min="5381" max="5381" width="16.125" style="2" customWidth="1"/>
    <col min="5382" max="5384" width="15.875" style="2" customWidth="1"/>
    <col min="5385" max="5632" width="14.625" style="2"/>
    <col min="5633" max="5633" width="13.375" style="2" customWidth="1"/>
    <col min="5634" max="5634" width="21.25" style="2" customWidth="1"/>
    <col min="5635" max="5636" width="15.875" style="2" customWidth="1"/>
    <col min="5637" max="5637" width="16.125" style="2" customWidth="1"/>
    <col min="5638" max="5640" width="15.875" style="2" customWidth="1"/>
    <col min="5641" max="5888" width="14.625" style="2"/>
    <col min="5889" max="5889" width="13.375" style="2" customWidth="1"/>
    <col min="5890" max="5890" width="21.25" style="2" customWidth="1"/>
    <col min="5891" max="5892" width="15.875" style="2" customWidth="1"/>
    <col min="5893" max="5893" width="16.125" style="2" customWidth="1"/>
    <col min="5894" max="5896" width="15.875" style="2" customWidth="1"/>
    <col min="5897" max="6144" width="14.625" style="2"/>
    <col min="6145" max="6145" width="13.375" style="2" customWidth="1"/>
    <col min="6146" max="6146" width="21.25" style="2" customWidth="1"/>
    <col min="6147" max="6148" width="15.875" style="2" customWidth="1"/>
    <col min="6149" max="6149" width="16.125" style="2" customWidth="1"/>
    <col min="6150" max="6152" width="15.875" style="2" customWidth="1"/>
    <col min="6153" max="6400" width="14.625" style="2"/>
    <col min="6401" max="6401" width="13.375" style="2" customWidth="1"/>
    <col min="6402" max="6402" width="21.25" style="2" customWidth="1"/>
    <col min="6403" max="6404" width="15.875" style="2" customWidth="1"/>
    <col min="6405" max="6405" width="16.125" style="2" customWidth="1"/>
    <col min="6406" max="6408" width="15.875" style="2" customWidth="1"/>
    <col min="6409" max="6656" width="14.625" style="2"/>
    <col min="6657" max="6657" width="13.375" style="2" customWidth="1"/>
    <col min="6658" max="6658" width="21.25" style="2" customWidth="1"/>
    <col min="6659" max="6660" width="15.875" style="2" customWidth="1"/>
    <col min="6661" max="6661" width="16.125" style="2" customWidth="1"/>
    <col min="6662" max="6664" width="15.875" style="2" customWidth="1"/>
    <col min="6665" max="6912" width="14.625" style="2"/>
    <col min="6913" max="6913" width="13.375" style="2" customWidth="1"/>
    <col min="6914" max="6914" width="21.25" style="2" customWidth="1"/>
    <col min="6915" max="6916" width="15.875" style="2" customWidth="1"/>
    <col min="6917" max="6917" width="16.125" style="2" customWidth="1"/>
    <col min="6918" max="6920" width="15.875" style="2" customWidth="1"/>
    <col min="6921" max="7168" width="14.625" style="2"/>
    <col min="7169" max="7169" width="13.375" style="2" customWidth="1"/>
    <col min="7170" max="7170" width="21.25" style="2" customWidth="1"/>
    <col min="7171" max="7172" width="15.875" style="2" customWidth="1"/>
    <col min="7173" max="7173" width="16.125" style="2" customWidth="1"/>
    <col min="7174" max="7176" width="15.875" style="2" customWidth="1"/>
    <col min="7177" max="7424" width="14.625" style="2"/>
    <col min="7425" max="7425" width="13.375" style="2" customWidth="1"/>
    <col min="7426" max="7426" width="21.25" style="2" customWidth="1"/>
    <col min="7427" max="7428" width="15.875" style="2" customWidth="1"/>
    <col min="7429" max="7429" width="16.125" style="2" customWidth="1"/>
    <col min="7430" max="7432" width="15.875" style="2" customWidth="1"/>
    <col min="7433" max="7680" width="14.625" style="2"/>
    <col min="7681" max="7681" width="13.375" style="2" customWidth="1"/>
    <col min="7682" max="7682" width="21.25" style="2" customWidth="1"/>
    <col min="7683" max="7684" width="15.875" style="2" customWidth="1"/>
    <col min="7685" max="7685" width="16.125" style="2" customWidth="1"/>
    <col min="7686" max="7688" width="15.875" style="2" customWidth="1"/>
    <col min="7689" max="7936" width="14.625" style="2"/>
    <col min="7937" max="7937" width="13.375" style="2" customWidth="1"/>
    <col min="7938" max="7938" width="21.25" style="2" customWidth="1"/>
    <col min="7939" max="7940" width="15.875" style="2" customWidth="1"/>
    <col min="7941" max="7941" width="16.125" style="2" customWidth="1"/>
    <col min="7942" max="7944" width="15.875" style="2" customWidth="1"/>
    <col min="7945" max="8192" width="14.625" style="2"/>
    <col min="8193" max="8193" width="13.375" style="2" customWidth="1"/>
    <col min="8194" max="8194" width="21.25" style="2" customWidth="1"/>
    <col min="8195" max="8196" width="15.875" style="2" customWidth="1"/>
    <col min="8197" max="8197" width="16.125" style="2" customWidth="1"/>
    <col min="8198" max="8200" width="15.875" style="2" customWidth="1"/>
    <col min="8201" max="8448" width="14.625" style="2"/>
    <col min="8449" max="8449" width="13.375" style="2" customWidth="1"/>
    <col min="8450" max="8450" width="21.25" style="2" customWidth="1"/>
    <col min="8451" max="8452" width="15.875" style="2" customWidth="1"/>
    <col min="8453" max="8453" width="16.125" style="2" customWidth="1"/>
    <col min="8454" max="8456" width="15.875" style="2" customWidth="1"/>
    <col min="8457" max="8704" width="14.625" style="2"/>
    <col min="8705" max="8705" width="13.375" style="2" customWidth="1"/>
    <col min="8706" max="8706" width="21.25" style="2" customWidth="1"/>
    <col min="8707" max="8708" width="15.875" style="2" customWidth="1"/>
    <col min="8709" max="8709" width="16.125" style="2" customWidth="1"/>
    <col min="8710" max="8712" width="15.875" style="2" customWidth="1"/>
    <col min="8713" max="8960" width="14.625" style="2"/>
    <col min="8961" max="8961" width="13.375" style="2" customWidth="1"/>
    <col min="8962" max="8962" width="21.25" style="2" customWidth="1"/>
    <col min="8963" max="8964" width="15.875" style="2" customWidth="1"/>
    <col min="8965" max="8965" width="16.125" style="2" customWidth="1"/>
    <col min="8966" max="8968" width="15.875" style="2" customWidth="1"/>
    <col min="8969" max="9216" width="14.625" style="2"/>
    <col min="9217" max="9217" width="13.375" style="2" customWidth="1"/>
    <col min="9218" max="9218" width="21.25" style="2" customWidth="1"/>
    <col min="9219" max="9220" width="15.875" style="2" customWidth="1"/>
    <col min="9221" max="9221" width="16.125" style="2" customWidth="1"/>
    <col min="9222" max="9224" width="15.875" style="2" customWidth="1"/>
    <col min="9225" max="9472" width="14.625" style="2"/>
    <col min="9473" max="9473" width="13.375" style="2" customWidth="1"/>
    <col min="9474" max="9474" width="21.25" style="2" customWidth="1"/>
    <col min="9475" max="9476" width="15.875" style="2" customWidth="1"/>
    <col min="9477" max="9477" width="16.125" style="2" customWidth="1"/>
    <col min="9478" max="9480" width="15.875" style="2" customWidth="1"/>
    <col min="9481" max="9728" width="14.625" style="2"/>
    <col min="9729" max="9729" width="13.375" style="2" customWidth="1"/>
    <col min="9730" max="9730" width="21.25" style="2" customWidth="1"/>
    <col min="9731" max="9732" width="15.875" style="2" customWidth="1"/>
    <col min="9733" max="9733" width="16.125" style="2" customWidth="1"/>
    <col min="9734" max="9736" width="15.875" style="2" customWidth="1"/>
    <col min="9737" max="9984" width="14.625" style="2"/>
    <col min="9985" max="9985" width="13.375" style="2" customWidth="1"/>
    <col min="9986" max="9986" width="21.25" style="2" customWidth="1"/>
    <col min="9987" max="9988" width="15.875" style="2" customWidth="1"/>
    <col min="9989" max="9989" width="16.125" style="2" customWidth="1"/>
    <col min="9990" max="9992" width="15.875" style="2" customWidth="1"/>
    <col min="9993" max="10240" width="14.625" style="2"/>
    <col min="10241" max="10241" width="13.375" style="2" customWidth="1"/>
    <col min="10242" max="10242" width="21.25" style="2" customWidth="1"/>
    <col min="10243" max="10244" width="15.875" style="2" customWidth="1"/>
    <col min="10245" max="10245" width="16.125" style="2" customWidth="1"/>
    <col min="10246" max="10248" width="15.875" style="2" customWidth="1"/>
    <col min="10249" max="10496" width="14.625" style="2"/>
    <col min="10497" max="10497" width="13.375" style="2" customWidth="1"/>
    <col min="10498" max="10498" width="21.25" style="2" customWidth="1"/>
    <col min="10499" max="10500" width="15.875" style="2" customWidth="1"/>
    <col min="10501" max="10501" width="16.125" style="2" customWidth="1"/>
    <col min="10502" max="10504" width="15.875" style="2" customWidth="1"/>
    <col min="10505" max="10752" width="14.625" style="2"/>
    <col min="10753" max="10753" width="13.375" style="2" customWidth="1"/>
    <col min="10754" max="10754" width="21.25" style="2" customWidth="1"/>
    <col min="10755" max="10756" width="15.875" style="2" customWidth="1"/>
    <col min="10757" max="10757" width="16.125" style="2" customWidth="1"/>
    <col min="10758" max="10760" width="15.875" style="2" customWidth="1"/>
    <col min="10761" max="11008" width="14.625" style="2"/>
    <col min="11009" max="11009" width="13.375" style="2" customWidth="1"/>
    <col min="11010" max="11010" width="21.25" style="2" customWidth="1"/>
    <col min="11011" max="11012" width="15.875" style="2" customWidth="1"/>
    <col min="11013" max="11013" width="16.125" style="2" customWidth="1"/>
    <col min="11014" max="11016" width="15.875" style="2" customWidth="1"/>
    <col min="11017" max="11264" width="14.625" style="2"/>
    <col min="11265" max="11265" width="13.375" style="2" customWidth="1"/>
    <col min="11266" max="11266" width="21.25" style="2" customWidth="1"/>
    <col min="11267" max="11268" width="15.875" style="2" customWidth="1"/>
    <col min="11269" max="11269" width="16.125" style="2" customWidth="1"/>
    <col min="11270" max="11272" width="15.875" style="2" customWidth="1"/>
    <col min="11273" max="11520" width="14.625" style="2"/>
    <col min="11521" max="11521" width="13.375" style="2" customWidth="1"/>
    <col min="11522" max="11522" width="21.25" style="2" customWidth="1"/>
    <col min="11523" max="11524" width="15.875" style="2" customWidth="1"/>
    <col min="11525" max="11525" width="16.125" style="2" customWidth="1"/>
    <col min="11526" max="11528" width="15.875" style="2" customWidth="1"/>
    <col min="11529" max="11776" width="14.625" style="2"/>
    <col min="11777" max="11777" width="13.375" style="2" customWidth="1"/>
    <col min="11778" max="11778" width="21.25" style="2" customWidth="1"/>
    <col min="11779" max="11780" width="15.875" style="2" customWidth="1"/>
    <col min="11781" max="11781" width="16.125" style="2" customWidth="1"/>
    <col min="11782" max="11784" width="15.875" style="2" customWidth="1"/>
    <col min="11785" max="12032" width="14.625" style="2"/>
    <col min="12033" max="12033" width="13.375" style="2" customWidth="1"/>
    <col min="12034" max="12034" width="21.25" style="2" customWidth="1"/>
    <col min="12035" max="12036" width="15.875" style="2" customWidth="1"/>
    <col min="12037" max="12037" width="16.125" style="2" customWidth="1"/>
    <col min="12038" max="12040" width="15.875" style="2" customWidth="1"/>
    <col min="12041" max="12288" width="14.625" style="2"/>
    <col min="12289" max="12289" width="13.375" style="2" customWidth="1"/>
    <col min="12290" max="12290" width="21.25" style="2" customWidth="1"/>
    <col min="12291" max="12292" width="15.875" style="2" customWidth="1"/>
    <col min="12293" max="12293" width="16.125" style="2" customWidth="1"/>
    <col min="12294" max="12296" width="15.875" style="2" customWidth="1"/>
    <col min="12297" max="12544" width="14.625" style="2"/>
    <col min="12545" max="12545" width="13.375" style="2" customWidth="1"/>
    <col min="12546" max="12546" width="21.25" style="2" customWidth="1"/>
    <col min="12547" max="12548" width="15.875" style="2" customWidth="1"/>
    <col min="12549" max="12549" width="16.125" style="2" customWidth="1"/>
    <col min="12550" max="12552" width="15.875" style="2" customWidth="1"/>
    <col min="12553" max="12800" width="14.625" style="2"/>
    <col min="12801" max="12801" width="13.375" style="2" customWidth="1"/>
    <col min="12802" max="12802" width="21.25" style="2" customWidth="1"/>
    <col min="12803" max="12804" width="15.875" style="2" customWidth="1"/>
    <col min="12805" max="12805" width="16.125" style="2" customWidth="1"/>
    <col min="12806" max="12808" width="15.875" style="2" customWidth="1"/>
    <col min="12809" max="13056" width="14.625" style="2"/>
    <col min="13057" max="13057" width="13.375" style="2" customWidth="1"/>
    <col min="13058" max="13058" width="21.25" style="2" customWidth="1"/>
    <col min="13059" max="13060" width="15.875" style="2" customWidth="1"/>
    <col min="13061" max="13061" width="16.125" style="2" customWidth="1"/>
    <col min="13062" max="13064" width="15.875" style="2" customWidth="1"/>
    <col min="13065" max="13312" width="14.625" style="2"/>
    <col min="13313" max="13313" width="13.375" style="2" customWidth="1"/>
    <col min="13314" max="13314" width="21.25" style="2" customWidth="1"/>
    <col min="13315" max="13316" width="15.875" style="2" customWidth="1"/>
    <col min="13317" max="13317" width="16.125" style="2" customWidth="1"/>
    <col min="13318" max="13320" width="15.875" style="2" customWidth="1"/>
    <col min="13321" max="13568" width="14.625" style="2"/>
    <col min="13569" max="13569" width="13.375" style="2" customWidth="1"/>
    <col min="13570" max="13570" width="21.25" style="2" customWidth="1"/>
    <col min="13571" max="13572" width="15.875" style="2" customWidth="1"/>
    <col min="13573" max="13573" width="16.125" style="2" customWidth="1"/>
    <col min="13574" max="13576" width="15.875" style="2" customWidth="1"/>
    <col min="13577" max="13824" width="14.625" style="2"/>
    <col min="13825" max="13825" width="13.375" style="2" customWidth="1"/>
    <col min="13826" max="13826" width="21.25" style="2" customWidth="1"/>
    <col min="13827" max="13828" width="15.875" style="2" customWidth="1"/>
    <col min="13829" max="13829" width="16.125" style="2" customWidth="1"/>
    <col min="13830" max="13832" width="15.875" style="2" customWidth="1"/>
    <col min="13833" max="14080" width="14.625" style="2"/>
    <col min="14081" max="14081" width="13.375" style="2" customWidth="1"/>
    <col min="14082" max="14082" width="21.25" style="2" customWidth="1"/>
    <col min="14083" max="14084" width="15.875" style="2" customWidth="1"/>
    <col min="14085" max="14085" width="16.125" style="2" customWidth="1"/>
    <col min="14086" max="14088" width="15.875" style="2" customWidth="1"/>
    <col min="14089" max="14336" width="14.625" style="2"/>
    <col min="14337" max="14337" width="13.375" style="2" customWidth="1"/>
    <col min="14338" max="14338" width="21.25" style="2" customWidth="1"/>
    <col min="14339" max="14340" width="15.875" style="2" customWidth="1"/>
    <col min="14341" max="14341" width="16.125" style="2" customWidth="1"/>
    <col min="14342" max="14344" width="15.875" style="2" customWidth="1"/>
    <col min="14345" max="14592" width="14.625" style="2"/>
    <col min="14593" max="14593" width="13.375" style="2" customWidth="1"/>
    <col min="14594" max="14594" width="21.25" style="2" customWidth="1"/>
    <col min="14595" max="14596" width="15.875" style="2" customWidth="1"/>
    <col min="14597" max="14597" width="16.125" style="2" customWidth="1"/>
    <col min="14598" max="14600" width="15.875" style="2" customWidth="1"/>
    <col min="14601" max="14848" width="14.625" style="2"/>
    <col min="14849" max="14849" width="13.375" style="2" customWidth="1"/>
    <col min="14850" max="14850" width="21.25" style="2" customWidth="1"/>
    <col min="14851" max="14852" width="15.875" style="2" customWidth="1"/>
    <col min="14853" max="14853" width="16.125" style="2" customWidth="1"/>
    <col min="14854" max="14856" width="15.875" style="2" customWidth="1"/>
    <col min="14857" max="15104" width="14.625" style="2"/>
    <col min="15105" max="15105" width="13.375" style="2" customWidth="1"/>
    <col min="15106" max="15106" width="21.25" style="2" customWidth="1"/>
    <col min="15107" max="15108" width="15.875" style="2" customWidth="1"/>
    <col min="15109" max="15109" width="16.125" style="2" customWidth="1"/>
    <col min="15110" max="15112" width="15.875" style="2" customWidth="1"/>
    <col min="15113" max="15360" width="14.625" style="2"/>
    <col min="15361" max="15361" width="13.375" style="2" customWidth="1"/>
    <col min="15362" max="15362" width="21.25" style="2" customWidth="1"/>
    <col min="15363" max="15364" width="15.875" style="2" customWidth="1"/>
    <col min="15365" max="15365" width="16.125" style="2" customWidth="1"/>
    <col min="15366" max="15368" width="15.875" style="2" customWidth="1"/>
    <col min="15369" max="15616" width="14.625" style="2"/>
    <col min="15617" max="15617" width="13.375" style="2" customWidth="1"/>
    <col min="15618" max="15618" width="21.25" style="2" customWidth="1"/>
    <col min="15619" max="15620" width="15.875" style="2" customWidth="1"/>
    <col min="15621" max="15621" width="16.125" style="2" customWidth="1"/>
    <col min="15622" max="15624" width="15.875" style="2" customWidth="1"/>
    <col min="15625" max="15872" width="14.625" style="2"/>
    <col min="15873" max="15873" width="13.375" style="2" customWidth="1"/>
    <col min="15874" max="15874" width="21.25" style="2" customWidth="1"/>
    <col min="15875" max="15876" width="15.875" style="2" customWidth="1"/>
    <col min="15877" max="15877" width="16.125" style="2" customWidth="1"/>
    <col min="15878" max="15880" width="15.875" style="2" customWidth="1"/>
    <col min="15881" max="16128" width="14.625" style="2"/>
    <col min="16129" max="16129" width="13.375" style="2" customWidth="1"/>
    <col min="16130" max="16130" width="21.25" style="2" customWidth="1"/>
    <col min="16131" max="16132" width="15.875" style="2" customWidth="1"/>
    <col min="16133" max="16133" width="16.125" style="2" customWidth="1"/>
    <col min="16134" max="16136" width="15.875" style="2" customWidth="1"/>
    <col min="16137" max="16384" width="14.625" style="2"/>
  </cols>
  <sheetData>
    <row r="1" spans="1:9" x14ac:dyDescent="0.2">
      <c r="A1" s="1"/>
    </row>
    <row r="7" spans="1:9" x14ac:dyDescent="0.2">
      <c r="E7" s="3" t="s">
        <v>658</v>
      </c>
    </row>
    <row r="8" spans="1:9" ht="18" thickBot="1" x14ac:dyDescent="0.25">
      <c r="B8" s="4"/>
      <c r="C8" s="105" t="s">
        <v>659</v>
      </c>
      <c r="D8" s="4"/>
      <c r="E8" s="50" t="s">
        <v>660</v>
      </c>
      <c r="F8" s="4"/>
      <c r="G8" s="4"/>
      <c r="H8" s="4"/>
    </row>
    <row r="9" spans="1:9" x14ac:dyDescent="0.2">
      <c r="C9" s="5"/>
      <c r="D9" s="5"/>
      <c r="E9" s="5"/>
      <c r="F9" s="6"/>
      <c r="G9" s="5"/>
      <c r="H9" s="5"/>
      <c r="I9" s="196"/>
    </row>
    <row r="10" spans="1:9" x14ac:dyDescent="0.2">
      <c r="C10" s="92" t="s">
        <v>661</v>
      </c>
      <c r="D10" s="92" t="s">
        <v>662</v>
      </c>
      <c r="E10" s="92" t="s">
        <v>663</v>
      </c>
      <c r="F10" s="92" t="s">
        <v>664</v>
      </c>
      <c r="G10" s="92" t="s">
        <v>665</v>
      </c>
      <c r="H10" s="92" t="s">
        <v>666</v>
      </c>
      <c r="I10" s="92" t="s">
        <v>667</v>
      </c>
    </row>
    <row r="11" spans="1:9" x14ac:dyDescent="0.2">
      <c r="B11" s="6"/>
      <c r="C11" s="93" t="s">
        <v>668</v>
      </c>
      <c r="D11" s="10" t="s">
        <v>669</v>
      </c>
      <c r="E11" s="10" t="s">
        <v>670</v>
      </c>
      <c r="F11" s="10" t="s">
        <v>671</v>
      </c>
      <c r="G11" s="93" t="s">
        <v>672</v>
      </c>
      <c r="H11" s="93" t="s">
        <v>673</v>
      </c>
      <c r="I11" s="93" t="s">
        <v>674</v>
      </c>
    </row>
    <row r="12" spans="1:9" x14ac:dyDescent="0.2">
      <c r="C12" s="20" t="s">
        <v>13</v>
      </c>
      <c r="D12" s="11" t="s">
        <v>13</v>
      </c>
      <c r="E12" s="11" t="s">
        <v>13</v>
      </c>
      <c r="F12" s="11" t="s">
        <v>13</v>
      </c>
      <c r="G12" s="197" t="s">
        <v>526</v>
      </c>
      <c r="H12" s="11" t="s">
        <v>675</v>
      </c>
      <c r="I12" s="11" t="s">
        <v>675</v>
      </c>
    </row>
    <row r="13" spans="1:9" x14ac:dyDescent="0.2">
      <c r="C13" s="5"/>
      <c r="F13" s="3" t="s">
        <v>676</v>
      </c>
    </row>
    <row r="14" spans="1:9" x14ac:dyDescent="0.2">
      <c r="B14" s="1" t="s">
        <v>677</v>
      </c>
      <c r="C14" s="19">
        <v>149</v>
      </c>
      <c r="D14" s="14">
        <v>396</v>
      </c>
      <c r="E14" s="14">
        <v>149</v>
      </c>
      <c r="F14" s="14">
        <v>132</v>
      </c>
      <c r="G14" s="151">
        <f>D14/C14</f>
        <v>2.6577181208053693</v>
      </c>
      <c r="H14" s="198">
        <f>E14/C14*100</f>
        <v>100</v>
      </c>
      <c r="I14" s="198">
        <f>F14/E14*100</f>
        <v>88.590604026845639</v>
      </c>
    </row>
    <row r="15" spans="1:9" x14ac:dyDescent="0.2">
      <c r="B15" s="1" t="s">
        <v>678</v>
      </c>
      <c r="C15" s="19">
        <v>102</v>
      </c>
      <c r="D15" s="14">
        <v>281</v>
      </c>
      <c r="E15" s="14">
        <v>101</v>
      </c>
      <c r="F15" s="14">
        <v>77</v>
      </c>
      <c r="G15" s="151">
        <f>D15/C15</f>
        <v>2.7549019607843137</v>
      </c>
      <c r="H15" s="198">
        <f t="shared" ref="H15:H22" si="0">E15/C15*100</f>
        <v>99.019607843137265</v>
      </c>
      <c r="I15" s="198">
        <f>F15/E15*100</f>
        <v>76.237623762376245</v>
      </c>
    </row>
    <row r="16" spans="1:9" x14ac:dyDescent="0.2">
      <c r="B16" s="1" t="s">
        <v>679</v>
      </c>
      <c r="C16" s="19">
        <v>87</v>
      </c>
      <c r="D16" s="14">
        <v>235</v>
      </c>
      <c r="E16" s="14">
        <v>87</v>
      </c>
      <c r="F16" s="14">
        <v>73</v>
      </c>
      <c r="G16" s="151">
        <f>D16/C16</f>
        <v>2.7011494252873565</v>
      </c>
      <c r="H16" s="198">
        <f t="shared" si="0"/>
        <v>100</v>
      </c>
      <c r="I16" s="198">
        <f>F16/E16*100</f>
        <v>83.908045977011497</v>
      </c>
    </row>
    <row r="17" spans="2:9" x14ac:dyDescent="0.2">
      <c r="B17" s="1" t="s">
        <v>680</v>
      </c>
      <c r="C17" s="19">
        <v>68</v>
      </c>
      <c r="D17" s="14">
        <v>167</v>
      </c>
      <c r="E17" s="14">
        <v>68</v>
      </c>
      <c r="F17" s="14">
        <v>51</v>
      </c>
      <c r="G17" s="151">
        <f>D17/C17</f>
        <v>2.4558823529411766</v>
      </c>
      <c r="H17" s="198">
        <f t="shared" si="0"/>
        <v>100</v>
      </c>
      <c r="I17" s="198">
        <f>F17/E17*100</f>
        <v>75</v>
      </c>
    </row>
    <row r="18" spans="2:9" x14ac:dyDescent="0.2">
      <c r="B18" s="1"/>
      <c r="C18" s="19"/>
      <c r="D18" s="14"/>
      <c r="E18" s="14"/>
      <c r="F18" s="14"/>
      <c r="G18" s="151"/>
      <c r="H18" s="198"/>
      <c r="I18" s="198"/>
    </row>
    <row r="19" spans="2:9" x14ac:dyDescent="0.2">
      <c r="B19" s="1" t="s">
        <v>681</v>
      </c>
      <c r="C19" s="19">
        <v>94</v>
      </c>
      <c r="D19" s="14">
        <v>143</v>
      </c>
      <c r="E19" s="14">
        <v>92</v>
      </c>
      <c r="F19" s="14">
        <v>71</v>
      </c>
      <c r="G19" s="151">
        <f>D19/C19</f>
        <v>1.5212765957446808</v>
      </c>
      <c r="H19" s="198">
        <f t="shared" si="0"/>
        <v>97.872340425531917</v>
      </c>
      <c r="I19" s="198">
        <f>F19/E19*100</f>
        <v>77.173913043478265</v>
      </c>
    </row>
    <row r="20" spans="2:9" x14ac:dyDescent="0.2">
      <c r="B20" s="1" t="s">
        <v>682</v>
      </c>
      <c r="C20" s="19">
        <v>70</v>
      </c>
      <c r="D20" s="14">
        <v>103</v>
      </c>
      <c r="E20" s="14">
        <v>55</v>
      </c>
      <c r="F20" s="14">
        <v>44</v>
      </c>
      <c r="G20" s="151">
        <f>D20/C20</f>
        <v>1.4714285714285715</v>
      </c>
      <c r="H20" s="198">
        <f t="shared" si="0"/>
        <v>78.571428571428569</v>
      </c>
      <c r="I20" s="198">
        <f>F20/E20*100</f>
        <v>80</v>
      </c>
    </row>
    <row r="21" spans="2:9" x14ac:dyDescent="0.2">
      <c r="B21" s="1" t="s">
        <v>683</v>
      </c>
      <c r="C21" s="19">
        <v>26</v>
      </c>
      <c r="D21" s="14">
        <v>20</v>
      </c>
      <c r="E21" s="14">
        <v>22</v>
      </c>
      <c r="F21" s="14">
        <v>17</v>
      </c>
      <c r="G21" s="151">
        <f>D21/C21</f>
        <v>0.76923076923076927</v>
      </c>
      <c r="H21" s="198">
        <f t="shared" si="0"/>
        <v>84.615384615384613</v>
      </c>
      <c r="I21" s="198">
        <f>F21/E21*100</f>
        <v>77.272727272727266</v>
      </c>
    </row>
    <row r="22" spans="2:9" x14ac:dyDescent="0.2">
      <c r="B22" s="3" t="s">
        <v>684</v>
      </c>
      <c r="C22" s="53">
        <v>31</v>
      </c>
      <c r="D22" s="52">
        <v>25</v>
      </c>
      <c r="E22" s="52">
        <v>24</v>
      </c>
      <c r="F22" s="52">
        <v>22</v>
      </c>
      <c r="G22" s="152">
        <f>D22/C22</f>
        <v>0.80645161290322576</v>
      </c>
      <c r="H22" s="199">
        <f t="shared" si="0"/>
        <v>77.41935483870968</v>
      </c>
      <c r="I22" s="199">
        <f>F22/E22*100</f>
        <v>91.666666666666657</v>
      </c>
    </row>
    <row r="23" spans="2:9" ht="18" thickBot="1" x14ac:dyDescent="0.25">
      <c r="B23" s="4"/>
      <c r="C23" s="26"/>
      <c r="D23" s="4"/>
      <c r="E23" s="4"/>
      <c r="F23" s="4"/>
      <c r="G23" s="4"/>
      <c r="H23" s="4"/>
      <c r="I23" s="4"/>
    </row>
    <row r="24" spans="2:9" x14ac:dyDescent="0.2">
      <c r="C24" s="1" t="s">
        <v>657</v>
      </c>
    </row>
    <row r="26" spans="2:9" ht="18" thickBot="1" x14ac:dyDescent="0.25">
      <c r="B26" s="4"/>
      <c r="C26" s="105" t="s">
        <v>685</v>
      </c>
      <c r="D26" s="4"/>
      <c r="E26" s="4"/>
      <c r="F26" s="4"/>
      <c r="G26" s="4"/>
      <c r="H26" s="4"/>
      <c r="I26" s="4"/>
    </row>
    <row r="27" spans="2:9" x14ac:dyDescent="0.2">
      <c r="C27" s="92" t="s">
        <v>686</v>
      </c>
      <c r="D27" s="20"/>
      <c r="E27" s="5"/>
      <c r="F27" s="21"/>
      <c r="G27" s="92" t="s">
        <v>687</v>
      </c>
      <c r="H27" s="200" t="s">
        <v>688</v>
      </c>
      <c r="I27" s="92" t="s">
        <v>689</v>
      </c>
    </row>
    <row r="28" spans="2:9" x14ac:dyDescent="0.2">
      <c r="B28" s="6"/>
      <c r="C28" s="132" t="s">
        <v>690</v>
      </c>
      <c r="D28" s="93" t="s">
        <v>691</v>
      </c>
      <c r="E28" s="93" t="s">
        <v>692</v>
      </c>
      <c r="F28" s="201" t="s">
        <v>693</v>
      </c>
      <c r="G28" s="93" t="s">
        <v>694</v>
      </c>
      <c r="H28" s="93" t="s">
        <v>673</v>
      </c>
      <c r="I28" s="10" t="s">
        <v>695</v>
      </c>
    </row>
    <row r="29" spans="2:9" x14ac:dyDescent="0.2">
      <c r="C29" s="20" t="s">
        <v>633</v>
      </c>
      <c r="D29" s="11" t="s">
        <v>633</v>
      </c>
      <c r="E29" s="11" t="s">
        <v>633</v>
      </c>
      <c r="F29" s="11" t="s">
        <v>633</v>
      </c>
      <c r="G29" s="150" t="s">
        <v>526</v>
      </c>
      <c r="H29" s="11" t="s">
        <v>696</v>
      </c>
      <c r="I29" s="11" t="s">
        <v>696</v>
      </c>
    </row>
    <row r="30" spans="2:9" x14ac:dyDescent="0.2">
      <c r="C30" s="5"/>
      <c r="F30" s="3" t="s">
        <v>697</v>
      </c>
      <c r="G30" s="202"/>
    </row>
    <row r="31" spans="2:9" x14ac:dyDescent="0.2">
      <c r="B31" s="1" t="s">
        <v>677</v>
      </c>
      <c r="C31" s="19">
        <v>3707</v>
      </c>
      <c r="D31" s="14">
        <v>6212</v>
      </c>
      <c r="E31" s="14">
        <v>3620</v>
      </c>
      <c r="F31" s="14">
        <v>2225</v>
      </c>
      <c r="G31" s="202">
        <f t="shared" ref="G31:G38" si="1">D31/C31</f>
        <v>1.6757485837604531</v>
      </c>
      <c r="H31" s="203">
        <f>E31/C31*100</f>
        <v>97.653088751011595</v>
      </c>
      <c r="I31" s="198">
        <f>F31/E31*100</f>
        <v>61.46408839779005</v>
      </c>
    </row>
    <row r="32" spans="2:9" x14ac:dyDescent="0.2">
      <c r="B32" s="1" t="s">
        <v>678</v>
      </c>
      <c r="C32" s="19">
        <v>3349</v>
      </c>
      <c r="D32" s="94">
        <v>4637</v>
      </c>
      <c r="E32" s="94">
        <v>3290</v>
      </c>
      <c r="F32" s="94">
        <v>2213</v>
      </c>
      <c r="G32" s="202">
        <f t="shared" si="1"/>
        <v>1.3845924156464617</v>
      </c>
      <c r="H32" s="203">
        <f>E32/C32*100</f>
        <v>98.238280083607037</v>
      </c>
      <c r="I32" s="198">
        <f>F32/E32*100</f>
        <v>67.264437689969597</v>
      </c>
    </row>
    <row r="33" spans="2:9" x14ac:dyDescent="0.2">
      <c r="B33" s="1" t="s">
        <v>698</v>
      </c>
      <c r="C33" s="19">
        <v>3033</v>
      </c>
      <c r="D33" s="14">
        <v>4466</v>
      </c>
      <c r="E33" s="14">
        <v>2947</v>
      </c>
      <c r="F33" s="14">
        <v>2062</v>
      </c>
      <c r="G33" s="202">
        <f t="shared" si="1"/>
        <v>1.4724695021430927</v>
      </c>
      <c r="H33" s="203">
        <f t="shared" ref="H33:H49" si="2">E33/C33*100</f>
        <v>97.164523574019128</v>
      </c>
      <c r="I33" s="198">
        <f>F33/E33*100</f>
        <v>69.969460468272814</v>
      </c>
    </row>
    <row r="34" spans="2:9" x14ac:dyDescent="0.2">
      <c r="B34" s="1" t="s">
        <v>699</v>
      </c>
      <c r="C34" s="5">
        <v>2772</v>
      </c>
      <c r="D34" s="14">
        <v>3685</v>
      </c>
      <c r="E34" s="14">
        <v>2715</v>
      </c>
      <c r="F34" s="14">
        <v>1812</v>
      </c>
      <c r="G34" s="202">
        <f t="shared" si="1"/>
        <v>1.3293650793650793</v>
      </c>
      <c r="H34" s="203">
        <f t="shared" si="2"/>
        <v>97.943722943722946</v>
      </c>
      <c r="I34" s="198">
        <f>F34/E34*100</f>
        <v>66.740331491712709</v>
      </c>
    </row>
    <row r="35" spans="2:9" x14ac:dyDescent="0.2">
      <c r="B35" s="1"/>
      <c r="C35" s="19"/>
      <c r="D35" s="14"/>
      <c r="E35" s="14"/>
      <c r="F35" s="14"/>
      <c r="G35" s="202"/>
      <c r="H35" s="203"/>
      <c r="I35" s="198"/>
    </row>
    <row r="36" spans="2:9" x14ac:dyDescent="0.2">
      <c r="B36" s="1" t="s">
        <v>700</v>
      </c>
      <c r="C36" s="19">
        <v>2516</v>
      </c>
      <c r="D36" s="14">
        <v>3402</v>
      </c>
      <c r="E36" s="14">
        <v>2432</v>
      </c>
      <c r="F36" s="14">
        <v>1544</v>
      </c>
      <c r="G36" s="202">
        <f t="shared" si="1"/>
        <v>1.3521462639109698</v>
      </c>
      <c r="H36" s="203">
        <f t="shared" si="2"/>
        <v>96.661367249602549</v>
      </c>
      <c r="I36" s="198">
        <f>F36/E36*100</f>
        <v>63.48684210526315</v>
      </c>
    </row>
    <row r="37" spans="2:9" x14ac:dyDescent="0.2">
      <c r="B37" s="1" t="s">
        <v>701</v>
      </c>
      <c r="C37" s="19">
        <v>2231</v>
      </c>
      <c r="D37" s="14">
        <v>2272</v>
      </c>
      <c r="E37" s="14">
        <v>2124</v>
      </c>
      <c r="F37" s="14">
        <v>1423</v>
      </c>
      <c r="G37" s="202">
        <f t="shared" si="1"/>
        <v>1.0183774092335276</v>
      </c>
      <c r="H37" s="203">
        <f t="shared" si="2"/>
        <v>95.203944419542808</v>
      </c>
      <c r="I37" s="198">
        <f>F37/E37*100</f>
        <v>66.99623352165726</v>
      </c>
    </row>
    <row r="38" spans="2:9" x14ac:dyDescent="0.2">
      <c r="B38" s="1" t="s">
        <v>702</v>
      </c>
      <c r="C38" s="19">
        <v>1845</v>
      </c>
      <c r="D38" s="14">
        <v>1554</v>
      </c>
      <c r="E38" s="14">
        <v>1721</v>
      </c>
      <c r="F38" s="14">
        <v>1244</v>
      </c>
      <c r="G38" s="202">
        <f t="shared" si="1"/>
        <v>0.84227642276422765</v>
      </c>
      <c r="H38" s="203">
        <f t="shared" si="2"/>
        <v>93.27913279132791</v>
      </c>
      <c r="I38" s="198">
        <f>F38/E38*100</f>
        <v>72.283556072051141</v>
      </c>
    </row>
    <row r="39" spans="2:9" x14ac:dyDescent="0.2">
      <c r="B39" s="3" t="s">
        <v>703</v>
      </c>
      <c r="C39" s="16">
        <v>1815</v>
      </c>
      <c r="D39" s="17">
        <v>1404</v>
      </c>
      <c r="E39" s="17">
        <v>1695</v>
      </c>
      <c r="F39" s="17">
        <v>1177</v>
      </c>
      <c r="G39" s="204">
        <f>D39/C39</f>
        <v>0.77355371900826442</v>
      </c>
      <c r="H39" s="205">
        <f t="shared" si="2"/>
        <v>93.388429752066116</v>
      </c>
      <c r="I39" s="199">
        <f>F39/E39*100</f>
        <v>69.439528023598811</v>
      </c>
    </row>
    <row r="40" spans="2:9" x14ac:dyDescent="0.2">
      <c r="C40" s="5"/>
      <c r="G40" s="21"/>
      <c r="I40" s="198"/>
    </row>
    <row r="41" spans="2:9" ht="18" customHeight="1" x14ac:dyDescent="0.2">
      <c r="B41" s="1" t="s">
        <v>704</v>
      </c>
      <c r="C41" s="19">
        <v>671</v>
      </c>
      <c r="D41" s="14">
        <v>744</v>
      </c>
      <c r="E41" s="14">
        <v>639</v>
      </c>
      <c r="F41" s="14">
        <v>517</v>
      </c>
      <c r="G41" s="202">
        <f t="shared" ref="G41:G49" si="3">D41/C41</f>
        <v>1.1087928464977646</v>
      </c>
      <c r="H41" s="203">
        <f t="shared" si="2"/>
        <v>95.230998509687041</v>
      </c>
      <c r="I41" s="198">
        <f>F41/E41*100</f>
        <v>80.907668231611893</v>
      </c>
    </row>
    <row r="42" spans="2:9" x14ac:dyDescent="0.2">
      <c r="B42" s="1" t="s">
        <v>705</v>
      </c>
      <c r="C42" s="19">
        <v>118</v>
      </c>
      <c r="D42" s="14">
        <v>90</v>
      </c>
      <c r="E42" s="14">
        <v>113</v>
      </c>
      <c r="F42" s="14">
        <v>28</v>
      </c>
      <c r="G42" s="202">
        <f t="shared" si="3"/>
        <v>0.76271186440677963</v>
      </c>
      <c r="H42" s="203">
        <f t="shared" si="2"/>
        <v>95.762711864406782</v>
      </c>
      <c r="I42" s="198">
        <f>F42/E42*100</f>
        <v>24.778761061946902</v>
      </c>
    </row>
    <row r="43" spans="2:9" x14ac:dyDescent="0.2">
      <c r="B43" s="1" t="s">
        <v>706</v>
      </c>
      <c r="C43" s="19">
        <v>356</v>
      </c>
      <c r="D43" s="14">
        <v>186</v>
      </c>
      <c r="E43" s="14">
        <v>335</v>
      </c>
      <c r="F43" s="14">
        <v>228</v>
      </c>
      <c r="G43" s="202">
        <f t="shared" si="3"/>
        <v>0.52247191011235961</v>
      </c>
      <c r="H43" s="203">
        <f t="shared" si="2"/>
        <v>94.101123595505626</v>
      </c>
      <c r="I43" s="198">
        <f>F43/E43*100</f>
        <v>68.059701492537314</v>
      </c>
    </row>
    <row r="44" spans="2:9" x14ac:dyDescent="0.2">
      <c r="B44" s="1" t="s">
        <v>707</v>
      </c>
      <c r="C44" s="19">
        <v>154</v>
      </c>
      <c r="D44" s="14">
        <v>124</v>
      </c>
      <c r="E44" s="14">
        <v>106</v>
      </c>
      <c r="F44" s="14">
        <v>61</v>
      </c>
      <c r="G44" s="202">
        <f t="shared" si="3"/>
        <v>0.80519480519480524</v>
      </c>
      <c r="H44" s="203">
        <f t="shared" si="2"/>
        <v>68.831168831168839</v>
      </c>
      <c r="I44" s="198">
        <f>F44/E44*100</f>
        <v>57.547169811320757</v>
      </c>
    </row>
    <row r="45" spans="2:9" x14ac:dyDescent="0.2">
      <c r="C45" s="5"/>
      <c r="G45" s="202"/>
      <c r="H45" s="203"/>
      <c r="I45" s="198"/>
    </row>
    <row r="46" spans="2:9" x14ac:dyDescent="0.2">
      <c r="B46" s="1" t="s">
        <v>708</v>
      </c>
      <c r="C46" s="19">
        <v>148</v>
      </c>
      <c r="D46" s="14">
        <v>125</v>
      </c>
      <c r="E46" s="14">
        <v>146</v>
      </c>
      <c r="F46" s="14">
        <v>125</v>
      </c>
      <c r="G46" s="202">
        <f t="shared" si="3"/>
        <v>0.84459459459459463</v>
      </c>
      <c r="H46" s="203">
        <f t="shared" si="2"/>
        <v>98.648648648648646</v>
      </c>
      <c r="I46" s="198">
        <f>F46/E46*100</f>
        <v>85.61643835616438</v>
      </c>
    </row>
    <row r="47" spans="2:9" x14ac:dyDescent="0.2">
      <c r="B47" s="1" t="s">
        <v>709</v>
      </c>
      <c r="C47" s="19">
        <v>74</v>
      </c>
      <c r="D47" s="14">
        <v>77</v>
      </c>
      <c r="E47" s="14">
        <v>74</v>
      </c>
      <c r="F47" s="14">
        <v>70</v>
      </c>
      <c r="G47" s="202">
        <f t="shared" si="3"/>
        <v>1.0405405405405406</v>
      </c>
      <c r="H47" s="203">
        <f t="shared" si="2"/>
        <v>100</v>
      </c>
      <c r="I47" s="198">
        <f>F47/E47*100</f>
        <v>94.594594594594597</v>
      </c>
    </row>
    <row r="48" spans="2:9" x14ac:dyDescent="0.2">
      <c r="B48" s="206" t="s">
        <v>710</v>
      </c>
      <c r="C48" s="19">
        <v>239</v>
      </c>
      <c r="D48" s="94">
        <v>47</v>
      </c>
      <c r="E48" s="94">
        <v>227</v>
      </c>
      <c r="F48" s="94">
        <v>129</v>
      </c>
      <c r="G48" s="202">
        <f t="shared" si="3"/>
        <v>0.19665271966527198</v>
      </c>
      <c r="H48" s="203">
        <f t="shared" si="2"/>
        <v>94.979079497907946</v>
      </c>
      <c r="I48" s="198">
        <f>F48/E48*100</f>
        <v>56.828193832599119</v>
      </c>
    </row>
    <row r="49" spans="1:9" x14ac:dyDescent="0.2">
      <c r="B49" s="1" t="s">
        <v>711</v>
      </c>
      <c r="C49" s="19">
        <v>55</v>
      </c>
      <c r="D49" s="94">
        <v>11</v>
      </c>
      <c r="E49" s="94">
        <v>55</v>
      </c>
      <c r="F49" s="94">
        <v>19</v>
      </c>
      <c r="G49" s="202">
        <f t="shared" si="3"/>
        <v>0.2</v>
      </c>
      <c r="H49" s="203">
        <f t="shared" si="2"/>
        <v>100</v>
      </c>
      <c r="I49" s="198">
        <f>F49/E49*100</f>
        <v>34.545454545454547</v>
      </c>
    </row>
    <row r="50" spans="1:9" ht="18" thickBot="1" x14ac:dyDescent="0.25">
      <c r="B50" s="49"/>
      <c r="C50" s="26"/>
      <c r="D50" s="49"/>
      <c r="E50" s="49"/>
      <c r="F50" s="49"/>
      <c r="G50" s="49"/>
      <c r="H50" s="49"/>
      <c r="I50" s="49"/>
    </row>
    <row r="51" spans="1:9" x14ac:dyDescent="0.2">
      <c r="C51" s="1" t="s">
        <v>657</v>
      </c>
    </row>
    <row r="52" spans="1:9" x14ac:dyDescent="0.2">
      <c r="A52" s="1"/>
    </row>
    <row r="68" spans="10:10" x14ac:dyDescent="0.2">
      <c r="J68" s="21"/>
    </row>
  </sheetData>
  <phoneticPr fontId="2"/>
  <pageMargins left="0.37" right="0.51" top="0.6" bottom="0.56000000000000005" header="0.51200000000000001" footer="0.51200000000000001"/>
  <pageSetup paperSize="12" scale="75" orientation="portrait" verticalDpi="4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N70"/>
  <sheetViews>
    <sheetView showGridLines="0" zoomScale="75" workbookViewId="0">
      <selection activeCell="B28" sqref="B28"/>
    </sheetView>
  </sheetViews>
  <sheetFormatPr defaultColWidth="12.125" defaultRowHeight="17.25" x14ac:dyDescent="0.2"/>
  <cols>
    <col min="1" max="1" width="13.375" style="208" customWidth="1"/>
    <col min="2" max="5" width="3.375" style="208" customWidth="1"/>
    <col min="6" max="6" width="17.125" style="208" customWidth="1"/>
    <col min="7" max="7" width="12.125" style="208"/>
    <col min="8" max="13" width="13.375" style="208" customWidth="1"/>
    <col min="14" max="256" width="12.125" style="208"/>
    <col min="257" max="257" width="13.375" style="208" customWidth="1"/>
    <col min="258" max="261" width="3.375" style="208" customWidth="1"/>
    <col min="262" max="262" width="17.125" style="208" customWidth="1"/>
    <col min="263" max="263" width="12.125" style="208"/>
    <col min="264" max="269" width="13.375" style="208" customWidth="1"/>
    <col min="270" max="512" width="12.125" style="208"/>
    <col min="513" max="513" width="13.375" style="208" customWidth="1"/>
    <col min="514" max="517" width="3.375" style="208" customWidth="1"/>
    <col min="518" max="518" width="17.125" style="208" customWidth="1"/>
    <col min="519" max="519" width="12.125" style="208"/>
    <col min="520" max="525" width="13.375" style="208" customWidth="1"/>
    <col min="526" max="768" width="12.125" style="208"/>
    <col min="769" max="769" width="13.375" style="208" customWidth="1"/>
    <col min="770" max="773" width="3.375" style="208" customWidth="1"/>
    <col min="774" max="774" width="17.125" style="208" customWidth="1"/>
    <col min="775" max="775" width="12.125" style="208"/>
    <col min="776" max="781" width="13.375" style="208" customWidth="1"/>
    <col min="782" max="1024" width="12.125" style="208"/>
    <col min="1025" max="1025" width="13.375" style="208" customWidth="1"/>
    <col min="1026" max="1029" width="3.375" style="208" customWidth="1"/>
    <col min="1030" max="1030" width="17.125" style="208" customWidth="1"/>
    <col min="1031" max="1031" width="12.125" style="208"/>
    <col min="1032" max="1037" width="13.375" style="208" customWidth="1"/>
    <col min="1038" max="1280" width="12.125" style="208"/>
    <col min="1281" max="1281" width="13.375" style="208" customWidth="1"/>
    <col min="1282" max="1285" width="3.375" style="208" customWidth="1"/>
    <col min="1286" max="1286" width="17.125" style="208" customWidth="1"/>
    <col min="1287" max="1287" width="12.125" style="208"/>
    <col min="1288" max="1293" width="13.375" style="208" customWidth="1"/>
    <col min="1294" max="1536" width="12.125" style="208"/>
    <col min="1537" max="1537" width="13.375" style="208" customWidth="1"/>
    <col min="1538" max="1541" width="3.375" style="208" customWidth="1"/>
    <col min="1542" max="1542" width="17.125" style="208" customWidth="1"/>
    <col min="1543" max="1543" width="12.125" style="208"/>
    <col min="1544" max="1549" width="13.375" style="208" customWidth="1"/>
    <col min="1550" max="1792" width="12.125" style="208"/>
    <col min="1793" max="1793" width="13.375" style="208" customWidth="1"/>
    <col min="1794" max="1797" width="3.375" style="208" customWidth="1"/>
    <col min="1798" max="1798" width="17.125" style="208" customWidth="1"/>
    <col min="1799" max="1799" width="12.125" style="208"/>
    <col min="1800" max="1805" width="13.375" style="208" customWidth="1"/>
    <col min="1806" max="2048" width="12.125" style="208"/>
    <col min="2049" max="2049" width="13.375" style="208" customWidth="1"/>
    <col min="2050" max="2053" width="3.375" style="208" customWidth="1"/>
    <col min="2054" max="2054" width="17.125" style="208" customWidth="1"/>
    <col min="2055" max="2055" width="12.125" style="208"/>
    <col min="2056" max="2061" width="13.375" style="208" customWidth="1"/>
    <col min="2062" max="2304" width="12.125" style="208"/>
    <col min="2305" max="2305" width="13.375" style="208" customWidth="1"/>
    <col min="2306" max="2309" width="3.375" style="208" customWidth="1"/>
    <col min="2310" max="2310" width="17.125" style="208" customWidth="1"/>
    <col min="2311" max="2311" width="12.125" style="208"/>
    <col min="2312" max="2317" width="13.375" style="208" customWidth="1"/>
    <col min="2318" max="2560" width="12.125" style="208"/>
    <col min="2561" max="2561" width="13.375" style="208" customWidth="1"/>
    <col min="2562" max="2565" width="3.375" style="208" customWidth="1"/>
    <col min="2566" max="2566" width="17.125" style="208" customWidth="1"/>
    <col min="2567" max="2567" width="12.125" style="208"/>
    <col min="2568" max="2573" width="13.375" style="208" customWidth="1"/>
    <col min="2574" max="2816" width="12.125" style="208"/>
    <col min="2817" max="2817" width="13.375" style="208" customWidth="1"/>
    <col min="2818" max="2821" width="3.375" style="208" customWidth="1"/>
    <col min="2822" max="2822" width="17.125" style="208" customWidth="1"/>
    <col min="2823" max="2823" width="12.125" style="208"/>
    <col min="2824" max="2829" width="13.375" style="208" customWidth="1"/>
    <col min="2830" max="3072" width="12.125" style="208"/>
    <col min="3073" max="3073" width="13.375" style="208" customWidth="1"/>
    <col min="3074" max="3077" width="3.375" style="208" customWidth="1"/>
    <col min="3078" max="3078" width="17.125" style="208" customWidth="1"/>
    <col min="3079" max="3079" width="12.125" style="208"/>
    <col min="3080" max="3085" width="13.375" style="208" customWidth="1"/>
    <col min="3086" max="3328" width="12.125" style="208"/>
    <col min="3329" max="3329" width="13.375" style="208" customWidth="1"/>
    <col min="3330" max="3333" width="3.375" style="208" customWidth="1"/>
    <col min="3334" max="3334" width="17.125" style="208" customWidth="1"/>
    <col min="3335" max="3335" width="12.125" style="208"/>
    <col min="3336" max="3341" width="13.375" style="208" customWidth="1"/>
    <col min="3342" max="3584" width="12.125" style="208"/>
    <col min="3585" max="3585" width="13.375" style="208" customWidth="1"/>
    <col min="3586" max="3589" width="3.375" style="208" customWidth="1"/>
    <col min="3590" max="3590" width="17.125" style="208" customWidth="1"/>
    <col min="3591" max="3591" width="12.125" style="208"/>
    <col min="3592" max="3597" width="13.375" style="208" customWidth="1"/>
    <col min="3598" max="3840" width="12.125" style="208"/>
    <col min="3841" max="3841" width="13.375" style="208" customWidth="1"/>
    <col min="3842" max="3845" width="3.375" style="208" customWidth="1"/>
    <col min="3846" max="3846" width="17.125" style="208" customWidth="1"/>
    <col min="3847" max="3847" width="12.125" style="208"/>
    <col min="3848" max="3853" width="13.375" style="208" customWidth="1"/>
    <col min="3854" max="4096" width="12.125" style="208"/>
    <col min="4097" max="4097" width="13.375" style="208" customWidth="1"/>
    <col min="4098" max="4101" width="3.375" style="208" customWidth="1"/>
    <col min="4102" max="4102" width="17.125" style="208" customWidth="1"/>
    <col min="4103" max="4103" width="12.125" style="208"/>
    <col min="4104" max="4109" width="13.375" style="208" customWidth="1"/>
    <col min="4110" max="4352" width="12.125" style="208"/>
    <col min="4353" max="4353" width="13.375" style="208" customWidth="1"/>
    <col min="4354" max="4357" width="3.375" style="208" customWidth="1"/>
    <col min="4358" max="4358" width="17.125" style="208" customWidth="1"/>
    <col min="4359" max="4359" width="12.125" style="208"/>
    <col min="4360" max="4365" width="13.375" style="208" customWidth="1"/>
    <col min="4366" max="4608" width="12.125" style="208"/>
    <col min="4609" max="4609" width="13.375" style="208" customWidth="1"/>
    <col min="4610" max="4613" width="3.375" style="208" customWidth="1"/>
    <col min="4614" max="4614" width="17.125" style="208" customWidth="1"/>
    <col min="4615" max="4615" width="12.125" style="208"/>
    <col min="4616" max="4621" width="13.375" style="208" customWidth="1"/>
    <col min="4622" max="4864" width="12.125" style="208"/>
    <col min="4865" max="4865" width="13.375" style="208" customWidth="1"/>
    <col min="4866" max="4869" width="3.375" style="208" customWidth="1"/>
    <col min="4870" max="4870" width="17.125" style="208" customWidth="1"/>
    <col min="4871" max="4871" width="12.125" style="208"/>
    <col min="4872" max="4877" width="13.375" style="208" customWidth="1"/>
    <col min="4878" max="5120" width="12.125" style="208"/>
    <col min="5121" max="5121" width="13.375" style="208" customWidth="1"/>
    <col min="5122" max="5125" width="3.375" style="208" customWidth="1"/>
    <col min="5126" max="5126" width="17.125" style="208" customWidth="1"/>
    <col min="5127" max="5127" width="12.125" style="208"/>
    <col min="5128" max="5133" width="13.375" style="208" customWidth="1"/>
    <col min="5134" max="5376" width="12.125" style="208"/>
    <col min="5377" max="5377" width="13.375" style="208" customWidth="1"/>
    <col min="5378" max="5381" width="3.375" style="208" customWidth="1"/>
    <col min="5382" max="5382" width="17.125" style="208" customWidth="1"/>
    <col min="5383" max="5383" width="12.125" style="208"/>
    <col min="5384" max="5389" width="13.375" style="208" customWidth="1"/>
    <col min="5390" max="5632" width="12.125" style="208"/>
    <col min="5633" max="5633" width="13.375" style="208" customWidth="1"/>
    <col min="5634" max="5637" width="3.375" style="208" customWidth="1"/>
    <col min="5638" max="5638" width="17.125" style="208" customWidth="1"/>
    <col min="5639" max="5639" width="12.125" style="208"/>
    <col min="5640" max="5645" width="13.375" style="208" customWidth="1"/>
    <col min="5646" max="5888" width="12.125" style="208"/>
    <col min="5889" max="5889" width="13.375" style="208" customWidth="1"/>
    <col min="5890" max="5893" width="3.375" style="208" customWidth="1"/>
    <col min="5894" max="5894" width="17.125" style="208" customWidth="1"/>
    <col min="5895" max="5895" width="12.125" style="208"/>
    <col min="5896" max="5901" width="13.375" style="208" customWidth="1"/>
    <col min="5902" max="6144" width="12.125" style="208"/>
    <col min="6145" max="6145" width="13.375" style="208" customWidth="1"/>
    <col min="6146" max="6149" width="3.375" style="208" customWidth="1"/>
    <col min="6150" max="6150" width="17.125" style="208" customWidth="1"/>
    <col min="6151" max="6151" width="12.125" style="208"/>
    <col min="6152" max="6157" width="13.375" style="208" customWidth="1"/>
    <col min="6158" max="6400" width="12.125" style="208"/>
    <col min="6401" max="6401" width="13.375" style="208" customWidth="1"/>
    <col min="6402" max="6405" width="3.375" style="208" customWidth="1"/>
    <col min="6406" max="6406" width="17.125" style="208" customWidth="1"/>
    <col min="6407" max="6407" width="12.125" style="208"/>
    <col min="6408" max="6413" width="13.375" style="208" customWidth="1"/>
    <col min="6414" max="6656" width="12.125" style="208"/>
    <col min="6657" max="6657" width="13.375" style="208" customWidth="1"/>
    <col min="6658" max="6661" width="3.375" style="208" customWidth="1"/>
    <col min="6662" max="6662" width="17.125" style="208" customWidth="1"/>
    <col min="6663" max="6663" width="12.125" style="208"/>
    <col min="6664" max="6669" width="13.375" style="208" customWidth="1"/>
    <col min="6670" max="6912" width="12.125" style="208"/>
    <col min="6913" max="6913" width="13.375" style="208" customWidth="1"/>
    <col min="6914" max="6917" width="3.375" style="208" customWidth="1"/>
    <col min="6918" max="6918" width="17.125" style="208" customWidth="1"/>
    <col min="6919" max="6919" width="12.125" style="208"/>
    <col min="6920" max="6925" width="13.375" style="208" customWidth="1"/>
    <col min="6926" max="7168" width="12.125" style="208"/>
    <col min="7169" max="7169" width="13.375" style="208" customWidth="1"/>
    <col min="7170" max="7173" width="3.375" style="208" customWidth="1"/>
    <col min="7174" max="7174" width="17.125" style="208" customWidth="1"/>
    <col min="7175" max="7175" width="12.125" style="208"/>
    <col min="7176" max="7181" width="13.375" style="208" customWidth="1"/>
    <col min="7182" max="7424" width="12.125" style="208"/>
    <col min="7425" max="7425" width="13.375" style="208" customWidth="1"/>
    <col min="7426" max="7429" width="3.375" style="208" customWidth="1"/>
    <col min="7430" max="7430" width="17.125" style="208" customWidth="1"/>
    <col min="7431" max="7431" width="12.125" style="208"/>
    <col min="7432" max="7437" width="13.375" style="208" customWidth="1"/>
    <col min="7438" max="7680" width="12.125" style="208"/>
    <col min="7681" max="7681" width="13.375" style="208" customWidth="1"/>
    <col min="7682" max="7685" width="3.375" style="208" customWidth="1"/>
    <col min="7686" max="7686" width="17.125" style="208" customWidth="1"/>
    <col min="7687" max="7687" width="12.125" style="208"/>
    <col min="7688" max="7693" width="13.375" style="208" customWidth="1"/>
    <col min="7694" max="7936" width="12.125" style="208"/>
    <col min="7937" max="7937" width="13.375" style="208" customWidth="1"/>
    <col min="7938" max="7941" width="3.375" style="208" customWidth="1"/>
    <col min="7942" max="7942" width="17.125" style="208" customWidth="1"/>
    <col min="7943" max="7943" width="12.125" style="208"/>
    <col min="7944" max="7949" width="13.375" style="208" customWidth="1"/>
    <col min="7950" max="8192" width="12.125" style="208"/>
    <col min="8193" max="8193" width="13.375" style="208" customWidth="1"/>
    <col min="8194" max="8197" width="3.375" style="208" customWidth="1"/>
    <col min="8198" max="8198" width="17.125" style="208" customWidth="1"/>
    <col min="8199" max="8199" width="12.125" style="208"/>
    <col min="8200" max="8205" width="13.375" style="208" customWidth="1"/>
    <col min="8206" max="8448" width="12.125" style="208"/>
    <col min="8449" max="8449" width="13.375" style="208" customWidth="1"/>
    <col min="8450" max="8453" width="3.375" style="208" customWidth="1"/>
    <col min="8454" max="8454" width="17.125" style="208" customWidth="1"/>
    <col min="8455" max="8455" width="12.125" style="208"/>
    <col min="8456" max="8461" width="13.375" style="208" customWidth="1"/>
    <col min="8462" max="8704" width="12.125" style="208"/>
    <col min="8705" max="8705" width="13.375" style="208" customWidth="1"/>
    <col min="8706" max="8709" width="3.375" style="208" customWidth="1"/>
    <col min="8710" max="8710" width="17.125" style="208" customWidth="1"/>
    <col min="8711" max="8711" width="12.125" style="208"/>
    <col min="8712" max="8717" width="13.375" style="208" customWidth="1"/>
    <col min="8718" max="8960" width="12.125" style="208"/>
    <col min="8961" max="8961" width="13.375" style="208" customWidth="1"/>
    <col min="8962" max="8965" width="3.375" style="208" customWidth="1"/>
    <col min="8966" max="8966" width="17.125" style="208" customWidth="1"/>
    <col min="8967" max="8967" width="12.125" style="208"/>
    <col min="8968" max="8973" width="13.375" style="208" customWidth="1"/>
    <col min="8974" max="9216" width="12.125" style="208"/>
    <col min="9217" max="9217" width="13.375" style="208" customWidth="1"/>
    <col min="9218" max="9221" width="3.375" style="208" customWidth="1"/>
    <col min="9222" max="9222" width="17.125" style="208" customWidth="1"/>
    <col min="9223" max="9223" width="12.125" style="208"/>
    <col min="9224" max="9229" width="13.375" style="208" customWidth="1"/>
    <col min="9230" max="9472" width="12.125" style="208"/>
    <col min="9473" max="9473" width="13.375" style="208" customWidth="1"/>
    <col min="9474" max="9477" width="3.375" style="208" customWidth="1"/>
    <col min="9478" max="9478" width="17.125" style="208" customWidth="1"/>
    <col min="9479" max="9479" width="12.125" style="208"/>
    <col min="9480" max="9485" width="13.375" style="208" customWidth="1"/>
    <col min="9486" max="9728" width="12.125" style="208"/>
    <col min="9729" max="9729" width="13.375" style="208" customWidth="1"/>
    <col min="9730" max="9733" width="3.375" style="208" customWidth="1"/>
    <col min="9734" max="9734" width="17.125" style="208" customWidth="1"/>
    <col min="9735" max="9735" width="12.125" style="208"/>
    <col min="9736" max="9741" width="13.375" style="208" customWidth="1"/>
    <col min="9742" max="9984" width="12.125" style="208"/>
    <col min="9985" max="9985" width="13.375" style="208" customWidth="1"/>
    <col min="9986" max="9989" width="3.375" style="208" customWidth="1"/>
    <col min="9990" max="9990" width="17.125" style="208" customWidth="1"/>
    <col min="9991" max="9991" width="12.125" style="208"/>
    <col min="9992" max="9997" width="13.375" style="208" customWidth="1"/>
    <col min="9998" max="10240" width="12.125" style="208"/>
    <col min="10241" max="10241" width="13.375" style="208" customWidth="1"/>
    <col min="10242" max="10245" width="3.375" style="208" customWidth="1"/>
    <col min="10246" max="10246" width="17.125" style="208" customWidth="1"/>
    <col min="10247" max="10247" width="12.125" style="208"/>
    <col min="10248" max="10253" width="13.375" style="208" customWidth="1"/>
    <col min="10254" max="10496" width="12.125" style="208"/>
    <col min="10497" max="10497" width="13.375" style="208" customWidth="1"/>
    <col min="10498" max="10501" width="3.375" style="208" customWidth="1"/>
    <col min="10502" max="10502" width="17.125" style="208" customWidth="1"/>
    <col min="10503" max="10503" width="12.125" style="208"/>
    <col min="10504" max="10509" width="13.375" style="208" customWidth="1"/>
    <col min="10510" max="10752" width="12.125" style="208"/>
    <col min="10753" max="10753" width="13.375" style="208" customWidth="1"/>
    <col min="10754" max="10757" width="3.375" style="208" customWidth="1"/>
    <col min="10758" max="10758" width="17.125" style="208" customWidth="1"/>
    <col min="10759" max="10759" width="12.125" style="208"/>
    <col min="10760" max="10765" width="13.375" style="208" customWidth="1"/>
    <col min="10766" max="11008" width="12.125" style="208"/>
    <col min="11009" max="11009" width="13.375" style="208" customWidth="1"/>
    <col min="11010" max="11013" width="3.375" style="208" customWidth="1"/>
    <col min="11014" max="11014" width="17.125" style="208" customWidth="1"/>
    <col min="11015" max="11015" width="12.125" style="208"/>
    <col min="11016" max="11021" width="13.375" style="208" customWidth="1"/>
    <col min="11022" max="11264" width="12.125" style="208"/>
    <col min="11265" max="11265" width="13.375" style="208" customWidth="1"/>
    <col min="11266" max="11269" width="3.375" style="208" customWidth="1"/>
    <col min="11270" max="11270" width="17.125" style="208" customWidth="1"/>
    <col min="11271" max="11271" width="12.125" style="208"/>
    <col min="11272" max="11277" width="13.375" style="208" customWidth="1"/>
    <col min="11278" max="11520" width="12.125" style="208"/>
    <col min="11521" max="11521" width="13.375" style="208" customWidth="1"/>
    <col min="11522" max="11525" width="3.375" style="208" customWidth="1"/>
    <col min="11526" max="11526" width="17.125" style="208" customWidth="1"/>
    <col min="11527" max="11527" width="12.125" style="208"/>
    <col min="11528" max="11533" width="13.375" style="208" customWidth="1"/>
    <col min="11534" max="11776" width="12.125" style="208"/>
    <col min="11777" max="11777" width="13.375" style="208" customWidth="1"/>
    <col min="11778" max="11781" width="3.375" style="208" customWidth="1"/>
    <col min="11782" max="11782" width="17.125" style="208" customWidth="1"/>
    <col min="11783" max="11783" width="12.125" style="208"/>
    <col min="11784" max="11789" width="13.375" style="208" customWidth="1"/>
    <col min="11790" max="12032" width="12.125" style="208"/>
    <col min="12033" max="12033" width="13.375" style="208" customWidth="1"/>
    <col min="12034" max="12037" width="3.375" style="208" customWidth="1"/>
    <col min="12038" max="12038" width="17.125" style="208" customWidth="1"/>
    <col min="12039" max="12039" width="12.125" style="208"/>
    <col min="12040" max="12045" width="13.375" style="208" customWidth="1"/>
    <col min="12046" max="12288" width="12.125" style="208"/>
    <col min="12289" max="12289" width="13.375" style="208" customWidth="1"/>
    <col min="12290" max="12293" width="3.375" style="208" customWidth="1"/>
    <col min="12294" max="12294" width="17.125" style="208" customWidth="1"/>
    <col min="12295" max="12295" width="12.125" style="208"/>
    <col min="12296" max="12301" width="13.375" style="208" customWidth="1"/>
    <col min="12302" max="12544" width="12.125" style="208"/>
    <col min="12545" max="12545" width="13.375" style="208" customWidth="1"/>
    <col min="12546" max="12549" width="3.375" style="208" customWidth="1"/>
    <col min="12550" max="12550" width="17.125" style="208" customWidth="1"/>
    <col min="12551" max="12551" width="12.125" style="208"/>
    <col min="12552" max="12557" width="13.375" style="208" customWidth="1"/>
    <col min="12558" max="12800" width="12.125" style="208"/>
    <col min="12801" max="12801" width="13.375" style="208" customWidth="1"/>
    <col min="12802" max="12805" width="3.375" style="208" customWidth="1"/>
    <col min="12806" max="12806" width="17.125" style="208" customWidth="1"/>
    <col min="12807" max="12807" width="12.125" style="208"/>
    <col min="12808" max="12813" width="13.375" style="208" customWidth="1"/>
    <col min="12814" max="13056" width="12.125" style="208"/>
    <col min="13057" max="13057" width="13.375" style="208" customWidth="1"/>
    <col min="13058" max="13061" width="3.375" style="208" customWidth="1"/>
    <col min="13062" max="13062" width="17.125" style="208" customWidth="1"/>
    <col min="13063" max="13063" width="12.125" style="208"/>
    <col min="13064" max="13069" width="13.375" style="208" customWidth="1"/>
    <col min="13070" max="13312" width="12.125" style="208"/>
    <col min="13313" max="13313" width="13.375" style="208" customWidth="1"/>
    <col min="13314" max="13317" width="3.375" style="208" customWidth="1"/>
    <col min="13318" max="13318" width="17.125" style="208" customWidth="1"/>
    <col min="13319" max="13319" width="12.125" style="208"/>
    <col min="13320" max="13325" width="13.375" style="208" customWidth="1"/>
    <col min="13326" max="13568" width="12.125" style="208"/>
    <col min="13569" max="13569" width="13.375" style="208" customWidth="1"/>
    <col min="13570" max="13573" width="3.375" style="208" customWidth="1"/>
    <col min="13574" max="13574" width="17.125" style="208" customWidth="1"/>
    <col min="13575" max="13575" width="12.125" style="208"/>
    <col min="13576" max="13581" width="13.375" style="208" customWidth="1"/>
    <col min="13582" max="13824" width="12.125" style="208"/>
    <col min="13825" max="13825" width="13.375" style="208" customWidth="1"/>
    <col min="13826" max="13829" width="3.375" style="208" customWidth="1"/>
    <col min="13830" max="13830" width="17.125" style="208" customWidth="1"/>
    <col min="13831" max="13831" width="12.125" style="208"/>
    <col min="13832" max="13837" width="13.375" style="208" customWidth="1"/>
    <col min="13838" max="14080" width="12.125" style="208"/>
    <col min="14081" max="14081" width="13.375" style="208" customWidth="1"/>
    <col min="14082" max="14085" width="3.375" style="208" customWidth="1"/>
    <col min="14086" max="14086" width="17.125" style="208" customWidth="1"/>
    <col min="14087" max="14087" width="12.125" style="208"/>
    <col min="14088" max="14093" width="13.375" style="208" customWidth="1"/>
    <col min="14094" max="14336" width="12.125" style="208"/>
    <col min="14337" max="14337" width="13.375" style="208" customWidth="1"/>
    <col min="14338" max="14341" width="3.375" style="208" customWidth="1"/>
    <col min="14342" max="14342" width="17.125" style="208" customWidth="1"/>
    <col min="14343" max="14343" width="12.125" style="208"/>
    <col min="14344" max="14349" width="13.375" style="208" customWidth="1"/>
    <col min="14350" max="14592" width="12.125" style="208"/>
    <col min="14593" max="14593" width="13.375" style="208" customWidth="1"/>
    <col min="14594" max="14597" width="3.375" style="208" customWidth="1"/>
    <col min="14598" max="14598" width="17.125" style="208" customWidth="1"/>
    <col min="14599" max="14599" width="12.125" style="208"/>
    <col min="14600" max="14605" width="13.375" style="208" customWidth="1"/>
    <col min="14606" max="14848" width="12.125" style="208"/>
    <col min="14849" max="14849" width="13.375" style="208" customWidth="1"/>
    <col min="14850" max="14853" width="3.375" style="208" customWidth="1"/>
    <col min="14854" max="14854" width="17.125" style="208" customWidth="1"/>
    <col min="14855" max="14855" width="12.125" style="208"/>
    <col min="14856" max="14861" width="13.375" style="208" customWidth="1"/>
    <col min="14862" max="15104" width="12.125" style="208"/>
    <col min="15105" max="15105" width="13.375" style="208" customWidth="1"/>
    <col min="15106" max="15109" width="3.375" style="208" customWidth="1"/>
    <col min="15110" max="15110" width="17.125" style="208" customWidth="1"/>
    <col min="15111" max="15111" width="12.125" style="208"/>
    <col min="15112" max="15117" width="13.375" style="208" customWidth="1"/>
    <col min="15118" max="15360" width="12.125" style="208"/>
    <col min="15361" max="15361" width="13.375" style="208" customWidth="1"/>
    <col min="15362" max="15365" width="3.375" style="208" customWidth="1"/>
    <col min="15366" max="15366" width="17.125" style="208" customWidth="1"/>
    <col min="15367" max="15367" width="12.125" style="208"/>
    <col min="15368" max="15373" width="13.375" style="208" customWidth="1"/>
    <col min="15374" max="15616" width="12.125" style="208"/>
    <col min="15617" max="15617" width="13.375" style="208" customWidth="1"/>
    <col min="15618" max="15621" width="3.375" style="208" customWidth="1"/>
    <col min="15622" max="15622" width="17.125" style="208" customWidth="1"/>
    <col min="15623" max="15623" width="12.125" style="208"/>
    <col min="15624" max="15629" width="13.375" style="208" customWidth="1"/>
    <col min="15630" max="15872" width="12.125" style="208"/>
    <col min="15873" max="15873" width="13.375" style="208" customWidth="1"/>
    <col min="15874" max="15877" width="3.375" style="208" customWidth="1"/>
    <col min="15878" max="15878" width="17.125" style="208" customWidth="1"/>
    <col min="15879" max="15879" width="12.125" style="208"/>
    <col min="15880" max="15885" width="13.375" style="208" customWidth="1"/>
    <col min="15886" max="16128" width="12.125" style="208"/>
    <col min="16129" max="16129" width="13.375" style="208" customWidth="1"/>
    <col min="16130" max="16133" width="3.375" style="208" customWidth="1"/>
    <col min="16134" max="16134" width="17.125" style="208" customWidth="1"/>
    <col min="16135" max="16135" width="12.125" style="208"/>
    <col min="16136" max="16141" width="13.375" style="208" customWidth="1"/>
    <col min="16142" max="16384" width="12.125" style="208"/>
  </cols>
  <sheetData>
    <row r="1" spans="1:14" x14ac:dyDescent="0.2">
      <c r="A1" s="207"/>
    </row>
    <row r="6" spans="1:14" x14ac:dyDescent="0.2">
      <c r="H6" s="209" t="s">
        <v>712</v>
      </c>
    </row>
    <row r="7" spans="1:14" x14ac:dyDescent="0.2">
      <c r="G7" s="209" t="s">
        <v>713</v>
      </c>
    </row>
    <row r="8" spans="1:14" ht="18" thickBot="1" x14ac:dyDescent="0.25">
      <c r="B8" s="210"/>
      <c r="C8" s="210"/>
      <c r="D8" s="210"/>
      <c r="E8" s="210"/>
      <c r="F8" s="210"/>
      <c r="G8" s="210"/>
      <c r="H8" s="210"/>
      <c r="I8" s="210"/>
      <c r="J8" s="210"/>
      <c r="K8" s="210"/>
      <c r="L8" s="210"/>
      <c r="M8" s="210"/>
      <c r="N8" s="211" t="s">
        <v>309</v>
      </c>
    </row>
    <row r="9" spans="1:14" x14ac:dyDescent="0.2">
      <c r="G9" s="212"/>
      <c r="H9" s="212"/>
      <c r="I9" s="212"/>
      <c r="J9" s="212"/>
      <c r="K9" s="213"/>
      <c r="L9" s="213"/>
      <c r="M9" s="213"/>
      <c r="N9" s="213"/>
    </row>
    <row r="10" spans="1:14" x14ac:dyDescent="0.2">
      <c r="G10" s="212"/>
      <c r="H10" s="212"/>
      <c r="I10" s="212"/>
      <c r="J10" s="212"/>
      <c r="K10" s="212"/>
      <c r="L10" s="213"/>
      <c r="M10" s="213"/>
      <c r="N10" s="212"/>
    </row>
    <row r="11" spans="1:14" x14ac:dyDescent="0.2">
      <c r="G11" s="214" t="s">
        <v>714</v>
      </c>
      <c r="H11" s="214" t="s">
        <v>715</v>
      </c>
      <c r="I11" s="214" t="s">
        <v>716</v>
      </c>
      <c r="J11" s="214" t="s">
        <v>717</v>
      </c>
      <c r="K11" s="214" t="s">
        <v>663</v>
      </c>
      <c r="L11" s="212"/>
      <c r="M11" s="212"/>
      <c r="N11" s="214" t="s">
        <v>718</v>
      </c>
    </row>
    <row r="12" spans="1:14" x14ac:dyDescent="0.2">
      <c r="B12" s="213"/>
      <c r="C12" s="213"/>
      <c r="D12" s="213"/>
      <c r="E12" s="213"/>
      <c r="F12" s="213"/>
      <c r="G12" s="215"/>
      <c r="H12" s="215"/>
      <c r="I12" s="215"/>
      <c r="J12" s="215"/>
      <c r="K12" s="215"/>
      <c r="L12" s="216" t="s">
        <v>719</v>
      </c>
      <c r="M12" s="216" t="s">
        <v>720</v>
      </c>
      <c r="N12" s="216" t="s">
        <v>238</v>
      </c>
    </row>
    <row r="13" spans="1:14" x14ac:dyDescent="0.2">
      <c r="G13" s="212"/>
    </row>
    <row r="14" spans="1:14" x14ac:dyDescent="0.2">
      <c r="C14" s="207" t="s">
        <v>721</v>
      </c>
      <c r="G14" s="217">
        <v>350</v>
      </c>
      <c r="H14" s="218">
        <v>838</v>
      </c>
      <c r="I14" s="218">
        <v>248</v>
      </c>
      <c r="J14" s="219">
        <f>K14+N14</f>
        <v>187</v>
      </c>
      <c r="K14" s="218">
        <v>167</v>
      </c>
      <c r="L14" s="220" t="s">
        <v>47</v>
      </c>
      <c r="M14" s="220" t="s">
        <v>47</v>
      </c>
      <c r="N14" s="218">
        <v>20</v>
      </c>
    </row>
    <row r="15" spans="1:14" x14ac:dyDescent="0.2">
      <c r="C15" s="207" t="s">
        <v>722</v>
      </c>
      <c r="G15" s="217">
        <v>310</v>
      </c>
      <c r="H15" s="218">
        <v>409</v>
      </c>
      <c r="I15" s="218">
        <v>198</v>
      </c>
      <c r="J15" s="219">
        <f>K15+N15</f>
        <v>152</v>
      </c>
      <c r="K15" s="219">
        <f>L15+M15</f>
        <v>128</v>
      </c>
      <c r="L15" s="218">
        <v>101</v>
      </c>
      <c r="M15" s="218">
        <v>27</v>
      </c>
      <c r="N15" s="218">
        <v>24</v>
      </c>
    </row>
    <row r="16" spans="1:14" x14ac:dyDescent="0.2">
      <c r="C16" s="207"/>
      <c r="G16" s="217"/>
      <c r="H16" s="218"/>
      <c r="I16" s="218"/>
      <c r="J16" s="219"/>
      <c r="K16" s="219"/>
      <c r="L16" s="218"/>
      <c r="M16" s="218"/>
      <c r="N16" s="218"/>
    </row>
    <row r="17" spans="2:14" x14ac:dyDescent="0.2">
      <c r="C17" s="207" t="s">
        <v>723</v>
      </c>
      <c r="G17" s="217">
        <v>310</v>
      </c>
      <c r="H17" s="218">
        <v>455</v>
      </c>
      <c r="I17" s="218">
        <v>215</v>
      </c>
      <c r="J17" s="219">
        <f>K17+N17</f>
        <v>165</v>
      </c>
      <c r="K17" s="219">
        <f>L17+M17</f>
        <v>125</v>
      </c>
      <c r="L17" s="218">
        <v>107</v>
      </c>
      <c r="M17" s="218">
        <v>18</v>
      </c>
      <c r="N17" s="218">
        <v>40</v>
      </c>
    </row>
    <row r="18" spans="2:14" x14ac:dyDescent="0.2">
      <c r="C18" s="207" t="s">
        <v>724</v>
      </c>
      <c r="G18" s="217">
        <v>270</v>
      </c>
      <c r="H18" s="218">
        <v>411</v>
      </c>
      <c r="I18" s="218">
        <v>230</v>
      </c>
      <c r="J18" s="219">
        <f>K18+N18</f>
        <v>170</v>
      </c>
      <c r="K18" s="219">
        <f>L18+M18</f>
        <v>141</v>
      </c>
      <c r="L18" s="218">
        <v>116</v>
      </c>
      <c r="M18" s="218">
        <v>25</v>
      </c>
      <c r="N18" s="218">
        <v>29</v>
      </c>
    </row>
    <row r="19" spans="2:14" x14ac:dyDescent="0.2">
      <c r="C19" s="207" t="s">
        <v>725</v>
      </c>
      <c r="G19" s="217">
        <v>250</v>
      </c>
      <c r="H19" s="218">
        <v>300</v>
      </c>
      <c r="I19" s="218">
        <v>220</v>
      </c>
      <c r="J19" s="219">
        <f>K19+N19</f>
        <v>135</v>
      </c>
      <c r="K19" s="219">
        <f>L19+M19</f>
        <v>107</v>
      </c>
      <c r="L19" s="218">
        <v>91</v>
      </c>
      <c r="M19" s="218">
        <v>16</v>
      </c>
      <c r="N19" s="218">
        <v>28</v>
      </c>
    </row>
    <row r="20" spans="2:14" x14ac:dyDescent="0.2">
      <c r="C20" s="207" t="s">
        <v>726</v>
      </c>
      <c r="G20" s="217">
        <v>240</v>
      </c>
      <c r="H20" s="218">
        <v>260</v>
      </c>
      <c r="I20" s="218">
        <v>220</v>
      </c>
      <c r="J20" s="219">
        <f>K20+N20</f>
        <v>129</v>
      </c>
      <c r="K20" s="219">
        <f>L20+M20</f>
        <v>113</v>
      </c>
      <c r="L20" s="218">
        <v>100</v>
      </c>
      <c r="M20" s="218">
        <v>13</v>
      </c>
      <c r="N20" s="218">
        <v>16</v>
      </c>
    </row>
    <row r="21" spans="2:14" x14ac:dyDescent="0.2">
      <c r="C21" s="207" t="s">
        <v>727</v>
      </c>
      <c r="G21" s="217">
        <v>240</v>
      </c>
      <c r="H21" s="218">
        <v>310</v>
      </c>
      <c r="I21" s="218">
        <v>220</v>
      </c>
      <c r="J21" s="219">
        <f>K21+N21</f>
        <v>154</v>
      </c>
      <c r="K21" s="219">
        <f>L21+M21</f>
        <v>132</v>
      </c>
      <c r="L21" s="218">
        <v>114</v>
      </c>
      <c r="M21" s="218">
        <v>18</v>
      </c>
      <c r="N21" s="218">
        <v>22</v>
      </c>
    </row>
    <row r="22" spans="2:14" x14ac:dyDescent="0.2">
      <c r="G22" s="212"/>
    </row>
    <row r="23" spans="2:14" x14ac:dyDescent="0.2">
      <c r="C23" s="207" t="s">
        <v>499</v>
      </c>
      <c r="G23" s="217">
        <v>240</v>
      </c>
      <c r="H23" s="218">
        <v>264</v>
      </c>
      <c r="I23" s="218">
        <v>206</v>
      </c>
      <c r="J23" s="219">
        <f>K23+N23</f>
        <v>159</v>
      </c>
      <c r="K23" s="219">
        <f>L23+M23</f>
        <v>150</v>
      </c>
      <c r="L23" s="218">
        <v>131</v>
      </c>
      <c r="M23" s="218">
        <v>19</v>
      </c>
      <c r="N23" s="218">
        <v>9</v>
      </c>
    </row>
    <row r="24" spans="2:14" x14ac:dyDescent="0.2">
      <c r="C24" s="207" t="s">
        <v>500</v>
      </c>
      <c r="G24" s="217">
        <v>240</v>
      </c>
      <c r="H24" s="218">
        <v>231</v>
      </c>
      <c r="I24" s="218">
        <v>183</v>
      </c>
      <c r="J24" s="219">
        <f>K24+N24</f>
        <v>125</v>
      </c>
      <c r="K24" s="219">
        <f>L24+M24</f>
        <v>108</v>
      </c>
      <c r="L24" s="218">
        <v>99</v>
      </c>
      <c r="M24" s="218">
        <v>9</v>
      </c>
      <c r="N24" s="218">
        <v>17</v>
      </c>
    </row>
    <row r="25" spans="2:14" x14ac:dyDescent="0.2">
      <c r="B25" s="221"/>
      <c r="C25" s="207" t="s">
        <v>501</v>
      </c>
      <c r="G25" s="217">
        <v>285</v>
      </c>
      <c r="H25" s="218">
        <v>226</v>
      </c>
      <c r="I25" s="218">
        <v>175</v>
      </c>
      <c r="J25" s="219">
        <f>K25+N25</f>
        <v>139</v>
      </c>
      <c r="K25" s="219">
        <f>L25+M25</f>
        <v>112</v>
      </c>
      <c r="L25" s="218">
        <v>98</v>
      </c>
      <c r="M25" s="218">
        <v>14</v>
      </c>
      <c r="N25" s="218">
        <v>27</v>
      </c>
    </row>
    <row r="26" spans="2:14" x14ac:dyDescent="0.2">
      <c r="C26" s="207" t="s">
        <v>502</v>
      </c>
      <c r="G26" s="217">
        <v>275</v>
      </c>
      <c r="H26" s="218">
        <v>256</v>
      </c>
      <c r="I26" s="218">
        <v>203</v>
      </c>
      <c r="J26" s="219">
        <f>K26+N26</f>
        <v>168</v>
      </c>
      <c r="K26" s="219">
        <f>L26+M26</f>
        <v>134</v>
      </c>
      <c r="L26" s="218">
        <v>124</v>
      </c>
      <c r="M26" s="218">
        <v>10</v>
      </c>
      <c r="N26" s="218">
        <v>34</v>
      </c>
    </row>
    <row r="27" spans="2:14" x14ac:dyDescent="0.2">
      <c r="C27" s="207" t="s">
        <v>503</v>
      </c>
      <c r="G27" s="217">
        <v>275</v>
      </c>
      <c r="H27" s="218">
        <v>283</v>
      </c>
      <c r="I27" s="218">
        <v>214</v>
      </c>
      <c r="J27" s="219">
        <f>K27+N27</f>
        <v>169</v>
      </c>
      <c r="K27" s="219">
        <f>L27+M27</f>
        <v>136</v>
      </c>
      <c r="L27" s="218">
        <v>116</v>
      </c>
      <c r="M27" s="218">
        <v>20</v>
      </c>
      <c r="N27" s="218">
        <v>33</v>
      </c>
    </row>
    <row r="28" spans="2:14" x14ac:dyDescent="0.2">
      <c r="G28" s="212"/>
    </row>
    <row r="29" spans="2:14" x14ac:dyDescent="0.2">
      <c r="C29" s="207" t="s">
        <v>504</v>
      </c>
      <c r="G29" s="217">
        <v>275</v>
      </c>
      <c r="H29" s="218">
        <v>304</v>
      </c>
      <c r="I29" s="218">
        <v>223</v>
      </c>
      <c r="J29" s="219">
        <f>K29+N29</f>
        <v>179</v>
      </c>
      <c r="K29" s="219">
        <f>L29+M29</f>
        <v>151</v>
      </c>
      <c r="L29" s="218">
        <v>128</v>
      </c>
      <c r="M29" s="218">
        <v>23</v>
      </c>
      <c r="N29" s="218">
        <v>28</v>
      </c>
    </row>
    <row r="30" spans="2:14" x14ac:dyDescent="0.2">
      <c r="C30" s="207" t="s">
        <v>505</v>
      </c>
      <c r="G30" s="217">
        <v>265</v>
      </c>
      <c r="H30" s="218">
        <v>304</v>
      </c>
      <c r="I30" s="218">
        <v>186</v>
      </c>
      <c r="J30" s="219">
        <f>K30+N30</f>
        <v>129</v>
      </c>
      <c r="K30" s="219">
        <f>L30+M30</f>
        <v>101</v>
      </c>
      <c r="L30" s="218">
        <v>85</v>
      </c>
      <c r="M30" s="218">
        <v>16</v>
      </c>
      <c r="N30" s="218">
        <v>28</v>
      </c>
    </row>
    <row r="31" spans="2:14" x14ac:dyDescent="0.2">
      <c r="C31" s="207" t="s">
        <v>506</v>
      </c>
      <c r="G31" s="217">
        <v>235</v>
      </c>
      <c r="H31" s="218">
        <v>233</v>
      </c>
      <c r="I31" s="218">
        <v>167</v>
      </c>
      <c r="J31" s="219">
        <f>K31+N31</f>
        <v>114</v>
      </c>
      <c r="K31" s="219">
        <f>L31+M31</f>
        <v>90</v>
      </c>
      <c r="L31" s="218">
        <v>83</v>
      </c>
      <c r="M31" s="218">
        <v>7</v>
      </c>
      <c r="N31" s="218">
        <v>24</v>
      </c>
    </row>
    <row r="32" spans="2:14" x14ac:dyDescent="0.2">
      <c r="B32" s="221"/>
      <c r="C32" s="207" t="s">
        <v>507</v>
      </c>
      <c r="D32" s="221"/>
      <c r="E32" s="221"/>
      <c r="F32" s="221"/>
      <c r="G32" s="217">
        <v>210</v>
      </c>
      <c r="H32" s="218">
        <v>286</v>
      </c>
      <c r="I32" s="218">
        <v>188</v>
      </c>
      <c r="J32" s="219">
        <f>K32+N32</f>
        <v>134</v>
      </c>
      <c r="K32" s="219">
        <f>L32+M32</f>
        <v>101</v>
      </c>
      <c r="L32" s="218">
        <v>88</v>
      </c>
      <c r="M32" s="218">
        <v>13</v>
      </c>
      <c r="N32" s="218">
        <v>33</v>
      </c>
    </row>
    <row r="33" spans="2:14" x14ac:dyDescent="0.2">
      <c r="B33" s="221"/>
      <c r="C33" s="209" t="s">
        <v>728</v>
      </c>
      <c r="D33" s="221"/>
      <c r="E33" s="221"/>
      <c r="F33" s="221"/>
      <c r="G33" s="222">
        <f>G36+G53+G62</f>
        <v>210</v>
      </c>
      <c r="H33" s="221">
        <f>H36+H53+H62</f>
        <v>296</v>
      </c>
      <c r="I33" s="221">
        <f t="shared" ref="I33:N33" si="0">I36+I53+I62</f>
        <v>202</v>
      </c>
      <c r="J33" s="221">
        <f t="shared" si="0"/>
        <v>165</v>
      </c>
      <c r="K33" s="221">
        <f t="shared" si="0"/>
        <v>126</v>
      </c>
      <c r="L33" s="221">
        <f t="shared" si="0"/>
        <v>104</v>
      </c>
      <c r="M33" s="221">
        <f t="shared" si="0"/>
        <v>22</v>
      </c>
      <c r="N33" s="221">
        <f t="shared" si="0"/>
        <v>39</v>
      </c>
    </row>
    <row r="34" spans="2:14" x14ac:dyDescent="0.2">
      <c r="G34" s="212"/>
    </row>
    <row r="35" spans="2:14" x14ac:dyDescent="0.2">
      <c r="B35" s="209" t="s">
        <v>729</v>
      </c>
      <c r="C35" s="221"/>
      <c r="D35" s="221"/>
      <c r="E35" s="221"/>
      <c r="F35" s="221"/>
      <c r="G35" s="223"/>
      <c r="H35" s="224"/>
      <c r="I35" s="224"/>
      <c r="J35" s="224"/>
      <c r="K35" s="224"/>
      <c r="L35" s="224"/>
      <c r="M35" s="224"/>
      <c r="N35" s="224"/>
    </row>
    <row r="36" spans="2:14" x14ac:dyDescent="0.2">
      <c r="B36" s="209" t="s">
        <v>730</v>
      </c>
      <c r="C36" s="221"/>
      <c r="D36" s="221"/>
      <c r="E36" s="221"/>
      <c r="F36" s="221"/>
      <c r="G36" s="222">
        <f t="shared" ref="G36:N36" si="1">G38+G48</f>
        <v>120</v>
      </c>
      <c r="H36" s="221">
        <f t="shared" si="1"/>
        <v>179</v>
      </c>
      <c r="I36" s="221">
        <f t="shared" si="1"/>
        <v>118</v>
      </c>
      <c r="J36" s="221">
        <f t="shared" si="1"/>
        <v>93</v>
      </c>
      <c r="K36" s="221">
        <f t="shared" si="1"/>
        <v>69</v>
      </c>
      <c r="L36" s="221">
        <f t="shared" si="1"/>
        <v>55</v>
      </c>
      <c r="M36" s="221">
        <f t="shared" si="1"/>
        <v>14</v>
      </c>
      <c r="N36" s="221">
        <f t="shared" si="1"/>
        <v>24</v>
      </c>
    </row>
    <row r="37" spans="2:14" x14ac:dyDescent="0.2">
      <c r="G37" s="217"/>
      <c r="H37" s="218"/>
      <c r="I37" s="218"/>
      <c r="J37" s="218"/>
      <c r="K37" s="218"/>
      <c r="L37" s="218"/>
      <c r="M37" s="218"/>
      <c r="N37" s="218"/>
    </row>
    <row r="38" spans="2:14" x14ac:dyDescent="0.2">
      <c r="D38" s="207" t="s">
        <v>731</v>
      </c>
      <c r="G38" s="225">
        <f t="shared" ref="G38:N38" si="2">SUM(G40:G46)</f>
        <v>100</v>
      </c>
      <c r="H38" s="219">
        <f t="shared" si="2"/>
        <v>152</v>
      </c>
      <c r="I38" s="219">
        <f t="shared" si="2"/>
        <v>98</v>
      </c>
      <c r="J38" s="219">
        <f t="shared" si="2"/>
        <v>79</v>
      </c>
      <c r="K38" s="219">
        <f t="shared" si="2"/>
        <v>62</v>
      </c>
      <c r="L38" s="219">
        <f t="shared" si="2"/>
        <v>50</v>
      </c>
      <c r="M38" s="219">
        <f t="shared" si="2"/>
        <v>12</v>
      </c>
      <c r="N38" s="219">
        <f t="shared" si="2"/>
        <v>17</v>
      </c>
    </row>
    <row r="39" spans="2:14" x14ac:dyDescent="0.2">
      <c r="G39" s="212"/>
    </row>
    <row r="40" spans="2:14" x14ac:dyDescent="0.2">
      <c r="F40" s="207" t="s">
        <v>732</v>
      </c>
      <c r="G40" s="217">
        <v>20</v>
      </c>
      <c r="H40" s="218">
        <v>26</v>
      </c>
      <c r="I40" s="218">
        <v>20</v>
      </c>
      <c r="J40" s="219">
        <f>SUM(K40+N40)</f>
        <v>19</v>
      </c>
      <c r="K40" s="219">
        <f>SUM(L40:M40)</f>
        <v>17</v>
      </c>
      <c r="L40" s="218">
        <v>13</v>
      </c>
      <c r="M40" s="218">
        <v>4</v>
      </c>
      <c r="N40" s="220">
        <v>2</v>
      </c>
    </row>
    <row r="41" spans="2:14" x14ac:dyDescent="0.2">
      <c r="F41" s="207" t="s">
        <v>733</v>
      </c>
      <c r="G41" s="217">
        <v>20</v>
      </c>
      <c r="H41" s="218">
        <v>57</v>
      </c>
      <c r="I41" s="218">
        <v>22</v>
      </c>
      <c r="J41" s="219">
        <f>SUM(K41+N41)</f>
        <v>17</v>
      </c>
      <c r="K41" s="219">
        <f>SUM(L41:M41)</f>
        <v>11</v>
      </c>
      <c r="L41" s="218">
        <v>9</v>
      </c>
      <c r="M41" s="220">
        <v>2</v>
      </c>
      <c r="N41" s="218">
        <v>6</v>
      </c>
    </row>
    <row r="42" spans="2:14" x14ac:dyDescent="0.2">
      <c r="F42" s="207" t="s">
        <v>734</v>
      </c>
      <c r="G42" s="217">
        <v>15</v>
      </c>
      <c r="H42" s="218">
        <v>24</v>
      </c>
      <c r="I42" s="218">
        <v>14</v>
      </c>
      <c r="J42" s="219">
        <f>SUM(K42+N42)</f>
        <v>11</v>
      </c>
      <c r="K42" s="219">
        <f>SUM(L42:M42)</f>
        <v>8</v>
      </c>
      <c r="L42" s="218">
        <v>7</v>
      </c>
      <c r="M42" s="220">
        <v>1</v>
      </c>
      <c r="N42" s="218">
        <v>3</v>
      </c>
    </row>
    <row r="43" spans="2:14" x14ac:dyDescent="0.2">
      <c r="G43" s="212"/>
    </row>
    <row r="44" spans="2:14" x14ac:dyDescent="0.2">
      <c r="F44" s="207" t="s">
        <v>735</v>
      </c>
      <c r="G44" s="217">
        <v>15</v>
      </c>
      <c r="H44" s="218">
        <v>16</v>
      </c>
      <c r="I44" s="218">
        <v>16</v>
      </c>
      <c r="J44" s="219">
        <f>SUM(K44+N44)</f>
        <v>14</v>
      </c>
      <c r="K44" s="219">
        <f>SUM(L44:M44)</f>
        <v>13</v>
      </c>
      <c r="L44" s="218">
        <v>12</v>
      </c>
      <c r="M44" s="220">
        <v>1</v>
      </c>
      <c r="N44" s="218">
        <v>1</v>
      </c>
    </row>
    <row r="45" spans="2:14" x14ac:dyDescent="0.2">
      <c r="F45" s="207" t="s">
        <v>736</v>
      </c>
      <c r="G45" s="217">
        <v>15</v>
      </c>
      <c r="H45" s="218">
        <v>13</v>
      </c>
      <c r="I45" s="218">
        <v>13</v>
      </c>
      <c r="J45" s="219">
        <f>SUM(K45+N45)</f>
        <v>11</v>
      </c>
      <c r="K45" s="219">
        <f>SUM(L45:M45)</f>
        <v>7</v>
      </c>
      <c r="L45" s="218">
        <v>5</v>
      </c>
      <c r="M45" s="220">
        <v>2</v>
      </c>
      <c r="N45" s="218">
        <v>4</v>
      </c>
    </row>
    <row r="46" spans="2:14" x14ac:dyDescent="0.2">
      <c r="F46" s="207" t="s">
        <v>737</v>
      </c>
      <c r="G46" s="217">
        <v>15</v>
      </c>
      <c r="H46" s="218">
        <v>16</v>
      </c>
      <c r="I46" s="218">
        <v>13</v>
      </c>
      <c r="J46" s="219">
        <f>SUM(K46+N46)</f>
        <v>7</v>
      </c>
      <c r="K46" s="219">
        <f>SUM(L46:M46)</f>
        <v>6</v>
      </c>
      <c r="L46" s="218">
        <v>4</v>
      </c>
      <c r="M46" s="218">
        <v>2</v>
      </c>
      <c r="N46" s="218">
        <v>1</v>
      </c>
    </row>
    <row r="47" spans="2:14" x14ac:dyDescent="0.2">
      <c r="G47" s="217"/>
      <c r="H47" s="218"/>
      <c r="I47" s="218"/>
      <c r="L47" s="218"/>
      <c r="M47" s="218"/>
      <c r="N47" s="218"/>
    </row>
    <row r="48" spans="2:14" x14ac:dyDescent="0.2">
      <c r="D48" s="207" t="s">
        <v>738</v>
      </c>
      <c r="G48" s="225">
        <f t="shared" ref="G48:N48" si="3">G50</f>
        <v>20</v>
      </c>
      <c r="H48" s="219">
        <f t="shared" si="3"/>
        <v>27</v>
      </c>
      <c r="I48" s="219">
        <f t="shared" si="3"/>
        <v>20</v>
      </c>
      <c r="J48" s="219">
        <f t="shared" si="3"/>
        <v>14</v>
      </c>
      <c r="K48" s="219">
        <f t="shared" si="3"/>
        <v>7</v>
      </c>
      <c r="L48" s="219">
        <f t="shared" si="3"/>
        <v>5</v>
      </c>
      <c r="M48" s="219">
        <f t="shared" si="3"/>
        <v>2</v>
      </c>
      <c r="N48" s="219">
        <f t="shared" si="3"/>
        <v>7</v>
      </c>
    </row>
    <row r="49" spans="2:14" x14ac:dyDescent="0.2">
      <c r="G49" s="212"/>
    </row>
    <row r="50" spans="2:14" x14ac:dyDescent="0.2">
      <c r="F50" s="207" t="s">
        <v>739</v>
      </c>
      <c r="G50" s="217">
        <v>20</v>
      </c>
      <c r="H50" s="218">
        <v>27</v>
      </c>
      <c r="I50" s="218">
        <v>20</v>
      </c>
      <c r="J50" s="219">
        <f>SUM(K50+N50)</f>
        <v>14</v>
      </c>
      <c r="K50" s="219">
        <f>SUM(L50:M50)</f>
        <v>7</v>
      </c>
      <c r="L50" s="218">
        <v>5</v>
      </c>
      <c r="M50" s="218">
        <v>2</v>
      </c>
      <c r="N50" s="218">
        <v>7</v>
      </c>
    </row>
    <row r="51" spans="2:14" x14ac:dyDescent="0.2">
      <c r="G51" s="212"/>
    </row>
    <row r="52" spans="2:14" x14ac:dyDescent="0.2">
      <c r="B52" s="209" t="s">
        <v>740</v>
      </c>
      <c r="C52" s="221"/>
      <c r="D52" s="221"/>
      <c r="E52" s="221"/>
      <c r="F52" s="221"/>
      <c r="G52" s="223"/>
      <c r="H52" s="224"/>
      <c r="I52" s="224"/>
      <c r="J52" s="221"/>
      <c r="K52" s="221"/>
      <c r="L52" s="224"/>
      <c r="M52" s="224"/>
      <c r="N52" s="224"/>
    </row>
    <row r="53" spans="2:14" x14ac:dyDescent="0.2">
      <c r="B53" s="209" t="s">
        <v>730</v>
      </c>
      <c r="C53" s="221"/>
      <c r="D53" s="221"/>
      <c r="E53" s="221"/>
      <c r="F53" s="221"/>
      <c r="G53" s="222">
        <f t="shared" ref="G53:N53" si="4">G55</f>
        <v>55</v>
      </c>
      <c r="H53" s="221">
        <f t="shared" si="4"/>
        <v>72</v>
      </c>
      <c r="I53" s="221">
        <f t="shared" si="4"/>
        <v>47</v>
      </c>
      <c r="J53" s="221">
        <f t="shared" si="4"/>
        <v>41</v>
      </c>
      <c r="K53" s="221">
        <f t="shared" si="4"/>
        <v>31</v>
      </c>
      <c r="L53" s="221">
        <f t="shared" si="4"/>
        <v>29</v>
      </c>
      <c r="M53" s="221">
        <f t="shared" si="4"/>
        <v>2</v>
      </c>
      <c r="N53" s="221">
        <f t="shared" si="4"/>
        <v>10</v>
      </c>
    </row>
    <row r="54" spans="2:14" x14ac:dyDescent="0.2">
      <c r="G54" s="217"/>
      <c r="H54" s="218"/>
      <c r="I54" s="218"/>
      <c r="L54" s="218"/>
      <c r="M54" s="218"/>
      <c r="N54" s="218"/>
    </row>
    <row r="55" spans="2:14" x14ac:dyDescent="0.2">
      <c r="D55" s="207" t="s">
        <v>731</v>
      </c>
      <c r="G55" s="225">
        <f t="shared" ref="G55:N55" si="5">SUM(G57:G59)</f>
        <v>55</v>
      </c>
      <c r="H55" s="219">
        <f t="shared" si="5"/>
        <v>72</v>
      </c>
      <c r="I55" s="219">
        <f t="shared" si="5"/>
        <v>47</v>
      </c>
      <c r="J55" s="219">
        <f t="shared" si="5"/>
        <v>41</v>
      </c>
      <c r="K55" s="219">
        <f t="shared" si="5"/>
        <v>31</v>
      </c>
      <c r="L55" s="219">
        <f t="shared" si="5"/>
        <v>29</v>
      </c>
      <c r="M55" s="219">
        <f t="shared" si="5"/>
        <v>2</v>
      </c>
      <c r="N55" s="219">
        <f t="shared" si="5"/>
        <v>10</v>
      </c>
    </row>
    <row r="56" spans="2:14" x14ac:dyDescent="0.2">
      <c r="G56" s="212"/>
    </row>
    <row r="57" spans="2:14" x14ac:dyDescent="0.2">
      <c r="F57" s="207" t="s">
        <v>733</v>
      </c>
      <c r="G57" s="217">
        <v>15</v>
      </c>
      <c r="H57" s="218">
        <v>21</v>
      </c>
      <c r="I57" s="218">
        <v>15</v>
      </c>
      <c r="J57" s="219">
        <f>SUM(K57+N57)</f>
        <v>11</v>
      </c>
      <c r="K57" s="219">
        <f>SUM(L57:M57)</f>
        <v>9</v>
      </c>
      <c r="L57" s="218">
        <v>7</v>
      </c>
      <c r="M57" s="220">
        <v>2</v>
      </c>
      <c r="N57" s="218">
        <v>2</v>
      </c>
    </row>
    <row r="58" spans="2:14" x14ac:dyDescent="0.2">
      <c r="F58" s="207" t="s">
        <v>741</v>
      </c>
      <c r="G58" s="217">
        <v>20</v>
      </c>
      <c r="H58" s="218">
        <v>39</v>
      </c>
      <c r="I58" s="218">
        <v>20</v>
      </c>
      <c r="J58" s="219">
        <f>SUM(K58+N58)</f>
        <v>14</v>
      </c>
      <c r="K58" s="219">
        <f>SUM(L58:M58)</f>
        <v>9</v>
      </c>
      <c r="L58" s="218">
        <v>9</v>
      </c>
      <c r="M58" s="220" t="s">
        <v>15</v>
      </c>
      <c r="N58" s="218">
        <v>5</v>
      </c>
    </row>
    <row r="59" spans="2:14" x14ac:dyDescent="0.2">
      <c r="F59" s="207" t="s">
        <v>742</v>
      </c>
      <c r="G59" s="217">
        <v>20</v>
      </c>
      <c r="H59" s="218">
        <v>12</v>
      </c>
      <c r="I59" s="218">
        <v>12</v>
      </c>
      <c r="J59" s="219">
        <f>SUM(K59+N59)</f>
        <v>16</v>
      </c>
      <c r="K59" s="219">
        <f>SUM(L59:M59)</f>
        <v>13</v>
      </c>
      <c r="L59" s="218">
        <v>13</v>
      </c>
      <c r="M59" s="220" t="s">
        <v>15</v>
      </c>
      <c r="N59" s="218">
        <v>3</v>
      </c>
    </row>
    <row r="60" spans="2:14" x14ac:dyDescent="0.2">
      <c r="G60" s="212"/>
    </row>
    <row r="61" spans="2:14" x14ac:dyDescent="0.2">
      <c r="B61" s="209" t="s">
        <v>743</v>
      </c>
      <c r="C61" s="221"/>
      <c r="D61" s="221"/>
      <c r="E61" s="221"/>
      <c r="F61" s="221"/>
      <c r="G61" s="223"/>
      <c r="H61" s="224"/>
      <c r="I61" s="224"/>
      <c r="J61" s="221"/>
      <c r="K61" s="221"/>
      <c r="L61" s="224"/>
      <c r="M61" s="224"/>
      <c r="N61" s="224"/>
    </row>
    <row r="62" spans="2:14" x14ac:dyDescent="0.2">
      <c r="B62" s="209" t="s">
        <v>730</v>
      </c>
      <c r="C62" s="221"/>
      <c r="D62" s="221"/>
      <c r="E62" s="221"/>
      <c r="F62" s="221"/>
      <c r="G62" s="222">
        <f t="shared" ref="G62:N62" si="6">G64</f>
        <v>35</v>
      </c>
      <c r="H62" s="221">
        <f t="shared" si="6"/>
        <v>45</v>
      </c>
      <c r="I62" s="221">
        <f t="shared" si="6"/>
        <v>37</v>
      </c>
      <c r="J62" s="221">
        <f t="shared" si="6"/>
        <v>31</v>
      </c>
      <c r="K62" s="221">
        <f t="shared" si="6"/>
        <v>26</v>
      </c>
      <c r="L62" s="221">
        <f t="shared" si="6"/>
        <v>20</v>
      </c>
      <c r="M62" s="221">
        <f t="shared" si="6"/>
        <v>6</v>
      </c>
      <c r="N62" s="221">
        <f t="shared" si="6"/>
        <v>5</v>
      </c>
    </row>
    <row r="63" spans="2:14" x14ac:dyDescent="0.2">
      <c r="G63" s="217"/>
      <c r="H63" s="218"/>
      <c r="I63" s="218"/>
      <c r="J63" s="218"/>
      <c r="K63" s="218"/>
      <c r="L63" s="218"/>
      <c r="M63" s="218"/>
      <c r="N63" s="218"/>
    </row>
    <row r="64" spans="2:14" x14ac:dyDescent="0.2">
      <c r="D64" s="207" t="s">
        <v>738</v>
      </c>
      <c r="G64" s="225">
        <f t="shared" ref="G64:N64" si="7">G66+G67</f>
        <v>35</v>
      </c>
      <c r="H64" s="219">
        <f t="shared" si="7"/>
        <v>45</v>
      </c>
      <c r="I64" s="219">
        <f t="shared" si="7"/>
        <v>37</v>
      </c>
      <c r="J64" s="219">
        <f t="shared" si="7"/>
        <v>31</v>
      </c>
      <c r="K64" s="219">
        <f t="shared" si="7"/>
        <v>26</v>
      </c>
      <c r="L64" s="219">
        <f t="shared" si="7"/>
        <v>20</v>
      </c>
      <c r="M64" s="219">
        <f t="shared" si="7"/>
        <v>6</v>
      </c>
      <c r="N64" s="219">
        <f t="shared" si="7"/>
        <v>5</v>
      </c>
    </row>
    <row r="65" spans="1:14" x14ac:dyDescent="0.2">
      <c r="G65" s="212"/>
    </row>
    <row r="66" spans="1:14" x14ac:dyDescent="0.2">
      <c r="F66" s="207" t="s">
        <v>744</v>
      </c>
      <c r="G66" s="217">
        <v>15</v>
      </c>
      <c r="H66" s="218">
        <v>15</v>
      </c>
      <c r="I66" s="218">
        <v>15</v>
      </c>
      <c r="J66" s="219">
        <f>SUM(K66+N66)</f>
        <v>12</v>
      </c>
      <c r="K66" s="219">
        <f>SUM(L66:M66)</f>
        <v>12</v>
      </c>
      <c r="L66" s="218">
        <v>11</v>
      </c>
      <c r="M66" s="218">
        <v>1</v>
      </c>
      <c r="N66" s="220" t="s">
        <v>15</v>
      </c>
    </row>
    <row r="67" spans="1:14" x14ac:dyDescent="0.2">
      <c r="F67" s="207" t="s">
        <v>739</v>
      </c>
      <c r="G67" s="217">
        <v>20</v>
      </c>
      <c r="H67" s="218">
        <v>30</v>
      </c>
      <c r="I67" s="218">
        <v>22</v>
      </c>
      <c r="J67" s="219">
        <f>SUM(K67+N67)</f>
        <v>19</v>
      </c>
      <c r="K67" s="219">
        <f>SUM(L67:M67)</f>
        <v>14</v>
      </c>
      <c r="L67" s="218">
        <v>9</v>
      </c>
      <c r="M67" s="218">
        <v>5</v>
      </c>
      <c r="N67" s="218">
        <v>5</v>
      </c>
    </row>
    <row r="68" spans="1:14" ht="18" thickBot="1" x14ac:dyDescent="0.25">
      <c r="B68" s="210"/>
      <c r="C68" s="210"/>
      <c r="D68" s="210"/>
      <c r="E68" s="210"/>
      <c r="F68" s="210"/>
      <c r="G68" s="226"/>
      <c r="H68" s="227"/>
      <c r="I68" s="227"/>
      <c r="J68" s="227"/>
      <c r="K68" s="227"/>
      <c r="L68" s="227"/>
      <c r="M68" s="227"/>
      <c r="N68" s="227"/>
    </row>
    <row r="69" spans="1:14" x14ac:dyDescent="0.2">
      <c r="G69" s="207" t="s">
        <v>50</v>
      </c>
    </row>
    <row r="70" spans="1:14" x14ac:dyDescent="0.2">
      <c r="A70" s="207"/>
    </row>
  </sheetData>
  <phoneticPr fontId="2"/>
  <pageMargins left="0.52" right="0.46" top="0.56999999999999995" bottom="0.59" header="0.51200000000000001" footer="0.51200000000000001"/>
  <pageSetup paperSize="12" scale="75"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N74"/>
  <sheetViews>
    <sheetView showGridLines="0" zoomScale="75" zoomScaleNormal="100" workbookViewId="0">
      <selection activeCell="B28" sqref="B28"/>
    </sheetView>
  </sheetViews>
  <sheetFormatPr defaultColWidth="12.125" defaultRowHeight="17.25" x14ac:dyDescent="0.2"/>
  <cols>
    <col min="1" max="1" width="13.375" style="208" customWidth="1"/>
    <col min="2" max="2" width="5.875" style="208" customWidth="1"/>
    <col min="3" max="5" width="3.375" style="208" customWidth="1"/>
    <col min="6" max="6" width="23.375" style="208" customWidth="1"/>
    <col min="7" max="7" width="13.375" style="208" customWidth="1"/>
    <col min="8" max="11" width="12.125" style="208"/>
    <col min="12" max="13" width="10.875" style="208" customWidth="1"/>
    <col min="14" max="256" width="12.125" style="208"/>
    <col min="257" max="257" width="13.375" style="208" customWidth="1"/>
    <col min="258" max="258" width="5.875" style="208" customWidth="1"/>
    <col min="259" max="261" width="3.375" style="208" customWidth="1"/>
    <col min="262" max="262" width="23.375" style="208" customWidth="1"/>
    <col min="263" max="263" width="13.375" style="208" customWidth="1"/>
    <col min="264" max="267" width="12.125" style="208"/>
    <col min="268" max="269" width="10.875" style="208" customWidth="1"/>
    <col min="270" max="512" width="12.125" style="208"/>
    <col min="513" max="513" width="13.375" style="208" customWidth="1"/>
    <col min="514" max="514" width="5.875" style="208" customWidth="1"/>
    <col min="515" max="517" width="3.375" style="208" customWidth="1"/>
    <col min="518" max="518" width="23.375" style="208" customWidth="1"/>
    <col min="519" max="519" width="13.375" style="208" customWidth="1"/>
    <col min="520" max="523" width="12.125" style="208"/>
    <col min="524" max="525" width="10.875" style="208" customWidth="1"/>
    <col min="526" max="768" width="12.125" style="208"/>
    <col min="769" max="769" width="13.375" style="208" customWidth="1"/>
    <col min="770" max="770" width="5.875" style="208" customWidth="1"/>
    <col min="771" max="773" width="3.375" style="208" customWidth="1"/>
    <col min="774" max="774" width="23.375" style="208" customWidth="1"/>
    <col min="775" max="775" width="13.375" style="208" customWidth="1"/>
    <col min="776" max="779" width="12.125" style="208"/>
    <col min="780" max="781" width="10.875" style="208" customWidth="1"/>
    <col min="782" max="1024" width="12.125" style="208"/>
    <col min="1025" max="1025" width="13.375" style="208" customWidth="1"/>
    <col min="1026" max="1026" width="5.875" style="208" customWidth="1"/>
    <col min="1027" max="1029" width="3.375" style="208" customWidth="1"/>
    <col min="1030" max="1030" width="23.375" style="208" customWidth="1"/>
    <col min="1031" max="1031" width="13.375" style="208" customWidth="1"/>
    <col min="1032" max="1035" width="12.125" style="208"/>
    <col min="1036" max="1037" width="10.875" style="208" customWidth="1"/>
    <col min="1038" max="1280" width="12.125" style="208"/>
    <col min="1281" max="1281" width="13.375" style="208" customWidth="1"/>
    <col min="1282" max="1282" width="5.875" style="208" customWidth="1"/>
    <col min="1283" max="1285" width="3.375" style="208" customWidth="1"/>
    <col min="1286" max="1286" width="23.375" style="208" customWidth="1"/>
    <col min="1287" max="1287" width="13.375" style="208" customWidth="1"/>
    <col min="1288" max="1291" width="12.125" style="208"/>
    <col min="1292" max="1293" width="10.875" style="208" customWidth="1"/>
    <col min="1294" max="1536" width="12.125" style="208"/>
    <col min="1537" max="1537" width="13.375" style="208" customWidth="1"/>
    <col min="1538" max="1538" width="5.875" style="208" customWidth="1"/>
    <col min="1539" max="1541" width="3.375" style="208" customWidth="1"/>
    <col min="1542" max="1542" width="23.375" style="208" customWidth="1"/>
    <col min="1543" max="1543" width="13.375" style="208" customWidth="1"/>
    <col min="1544" max="1547" width="12.125" style="208"/>
    <col min="1548" max="1549" width="10.875" style="208" customWidth="1"/>
    <col min="1550" max="1792" width="12.125" style="208"/>
    <col min="1793" max="1793" width="13.375" style="208" customWidth="1"/>
    <col min="1794" max="1794" width="5.875" style="208" customWidth="1"/>
    <col min="1795" max="1797" width="3.375" style="208" customWidth="1"/>
    <col min="1798" max="1798" width="23.375" style="208" customWidth="1"/>
    <col min="1799" max="1799" width="13.375" style="208" customWidth="1"/>
    <col min="1800" max="1803" width="12.125" style="208"/>
    <col min="1804" max="1805" width="10.875" style="208" customWidth="1"/>
    <col min="1806" max="2048" width="12.125" style="208"/>
    <col min="2049" max="2049" width="13.375" style="208" customWidth="1"/>
    <col min="2050" max="2050" width="5.875" style="208" customWidth="1"/>
    <col min="2051" max="2053" width="3.375" style="208" customWidth="1"/>
    <col min="2054" max="2054" width="23.375" style="208" customWidth="1"/>
    <col min="2055" max="2055" width="13.375" style="208" customWidth="1"/>
    <col min="2056" max="2059" width="12.125" style="208"/>
    <col min="2060" max="2061" width="10.875" style="208" customWidth="1"/>
    <col min="2062" max="2304" width="12.125" style="208"/>
    <col min="2305" max="2305" width="13.375" style="208" customWidth="1"/>
    <col min="2306" max="2306" width="5.875" style="208" customWidth="1"/>
    <col min="2307" max="2309" width="3.375" style="208" customWidth="1"/>
    <col min="2310" max="2310" width="23.375" style="208" customWidth="1"/>
    <col min="2311" max="2311" width="13.375" style="208" customWidth="1"/>
    <col min="2312" max="2315" width="12.125" style="208"/>
    <col min="2316" max="2317" width="10.875" style="208" customWidth="1"/>
    <col min="2318" max="2560" width="12.125" style="208"/>
    <col min="2561" max="2561" width="13.375" style="208" customWidth="1"/>
    <col min="2562" max="2562" width="5.875" style="208" customWidth="1"/>
    <col min="2563" max="2565" width="3.375" style="208" customWidth="1"/>
    <col min="2566" max="2566" width="23.375" style="208" customWidth="1"/>
    <col min="2567" max="2567" width="13.375" style="208" customWidth="1"/>
    <col min="2568" max="2571" width="12.125" style="208"/>
    <col min="2572" max="2573" width="10.875" style="208" customWidth="1"/>
    <col min="2574" max="2816" width="12.125" style="208"/>
    <col min="2817" max="2817" width="13.375" style="208" customWidth="1"/>
    <col min="2818" max="2818" width="5.875" style="208" customWidth="1"/>
    <col min="2819" max="2821" width="3.375" style="208" customWidth="1"/>
    <col min="2822" max="2822" width="23.375" style="208" customWidth="1"/>
    <col min="2823" max="2823" width="13.375" style="208" customWidth="1"/>
    <col min="2824" max="2827" width="12.125" style="208"/>
    <col min="2828" max="2829" width="10.875" style="208" customWidth="1"/>
    <col min="2830" max="3072" width="12.125" style="208"/>
    <col min="3073" max="3073" width="13.375" style="208" customWidth="1"/>
    <col min="3074" max="3074" width="5.875" style="208" customWidth="1"/>
    <col min="3075" max="3077" width="3.375" style="208" customWidth="1"/>
    <col min="3078" max="3078" width="23.375" style="208" customWidth="1"/>
    <col min="3079" max="3079" width="13.375" style="208" customWidth="1"/>
    <col min="3080" max="3083" width="12.125" style="208"/>
    <col min="3084" max="3085" width="10.875" style="208" customWidth="1"/>
    <col min="3086" max="3328" width="12.125" style="208"/>
    <col min="3329" max="3329" width="13.375" style="208" customWidth="1"/>
    <col min="3330" max="3330" width="5.875" style="208" customWidth="1"/>
    <col min="3331" max="3333" width="3.375" style="208" customWidth="1"/>
    <col min="3334" max="3334" width="23.375" style="208" customWidth="1"/>
    <col min="3335" max="3335" width="13.375" style="208" customWidth="1"/>
    <col min="3336" max="3339" width="12.125" style="208"/>
    <col min="3340" max="3341" width="10.875" style="208" customWidth="1"/>
    <col min="3342" max="3584" width="12.125" style="208"/>
    <col min="3585" max="3585" width="13.375" style="208" customWidth="1"/>
    <col min="3586" max="3586" width="5.875" style="208" customWidth="1"/>
    <col min="3587" max="3589" width="3.375" style="208" customWidth="1"/>
    <col min="3590" max="3590" width="23.375" style="208" customWidth="1"/>
    <col min="3591" max="3591" width="13.375" style="208" customWidth="1"/>
    <col min="3592" max="3595" width="12.125" style="208"/>
    <col min="3596" max="3597" width="10.875" style="208" customWidth="1"/>
    <col min="3598" max="3840" width="12.125" style="208"/>
    <col min="3841" max="3841" width="13.375" style="208" customWidth="1"/>
    <col min="3842" max="3842" width="5.875" style="208" customWidth="1"/>
    <col min="3843" max="3845" width="3.375" style="208" customWidth="1"/>
    <col min="3846" max="3846" width="23.375" style="208" customWidth="1"/>
    <col min="3847" max="3847" width="13.375" style="208" customWidth="1"/>
    <col min="3848" max="3851" width="12.125" style="208"/>
    <col min="3852" max="3853" width="10.875" style="208" customWidth="1"/>
    <col min="3854" max="4096" width="12.125" style="208"/>
    <col min="4097" max="4097" width="13.375" style="208" customWidth="1"/>
    <col min="4098" max="4098" width="5.875" style="208" customWidth="1"/>
    <col min="4099" max="4101" width="3.375" style="208" customWidth="1"/>
    <col min="4102" max="4102" width="23.375" style="208" customWidth="1"/>
    <col min="4103" max="4103" width="13.375" style="208" customWidth="1"/>
    <col min="4104" max="4107" width="12.125" style="208"/>
    <col min="4108" max="4109" width="10.875" style="208" customWidth="1"/>
    <col min="4110" max="4352" width="12.125" style="208"/>
    <col min="4353" max="4353" width="13.375" style="208" customWidth="1"/>
    <col min="4354" max="4354" width="5.875" style="208" customWidth="1"/>
    <col min="4355" max="4357" width="3.375" style="208" customWidth="1"/>
    <col min="4358" max="4358" width="23.375" style="208" customWidth="1"/>
    <col min="4359" max="4359" width="13.375" style="208" customWidth="1"/>
    <col min="4360" max="4363" width="12.125" style="208"/>
    <col min="4364" max="4365" width="10.875" style="208" customWidth="1"/>
    <col min="4366" max="4608" width="12.125" style="208"/>
    <col min="4609" max="4609" width="13.375" style="208" customWidth="1"/>
    <col min="4610" max="4610" width="5.875" style="208" customWidth="1"/>
    <col min="4611" max="4613" width="3.375" style="208" customWidth="1"/>
    <col min="4614" max="4614" width="23.375" style="208" customWidth="1"/>
    <col min="4615" max="4615" width="13.375" style="208" customWidth="1"/>
    <col min="4616" max="4619" width="12.125" style="208"/>
    <col min="4620" max="4621" width="10.875" style="208" customWidth="1"/>
    <col min="4622" max="4864" width="12.125" style="208"/>
    <col min="4865" max="4865" width="13.375" style="208" customWidth="1"/>
    <col min="4866" max="4866" width="5.875" style="208" customWidth="1"/>
    <col min="4867" max="4869" width="3.375" style="208" customWidth="1"/>
    <col min="4870" max="4870" width="23.375" style="208" customWidth="1"/>
    <col min="4871" max="4871" width="13.375" style="208" customWidth="1"/>
    <col min="4872" max="4875" width="12.125" style="208"/>
    <col min="4876" max="4877" width="10.875" style="208" customWidth="1"/>
    <col min="4878" max="5120" width="12.125" style="208"/>
    <col min="5121" max="5121" width="13.375" style="208" customWidth="1"/>
    <col min="5122" max="5122" width="5.875" style="208" customWidth="1"/>
    <col min="5123" max="5125" width="3.375" style="208" customWidth="1"/>
    <col min="5126" max="5126" width="23.375" style="208" customWidth="1"/>
    <col min="5127" max="5127" width="13.375" style="208" customWidth="1"/>
    <col min="5128" max="5131" width="12.125" style="208"/>
    <col min="5132" max="5133" width="10.875" style="208" customWidth="1"/>
    <col min="5134" max="5376" width="12.125" style="208"/>
    <col min="5377" max="5377" width="13.375" style="208" customWidth="1"/>
    <col min="5378" max="5378" width="5.875" style="208" customWidth="1"/>
    <col min="5379" max="5381" width="3.375" style="208" customWidth="1"/>
    <col min="5382" max="5382" width="23.375" style="208" customWidth="1"/>
    <col min="5383" max="5383" width="13.375" style="208" customWidth="1"/>
    <col min="5384" max="5387" width="12.125" style="208"/>
    <col min="5388" max="5389" width="10.875" style="208" customWidth="1"/>
    <col min="5390" max="5632" width="12.125" style="208"/>
    <col min="5633" max="5633" width="13.375" style="208" customWidth="1"/>
    <col min="5634" max="5634" width="5.875" style="208" customWidth="1"/>
    <col min="5635" max="5637" width="3.375" style="208" customWidth="1"/>
    <col min="5638" max="5638" width="23.375" style="208" customWidth="1"/>
    <col min="5639" max="5639" width="13.375" style="208" customWidth="1"/>
    <col min="5640" max="5643" width="12.125" style="208"/>
    <col min="5644" max="5645" width="10.875" style="208" customWidth="1"/>
    <col min="5646" max="5888" width="12.125" style="208"/>
    <col min="5889" max="5889" width="13.375" style="208" customWidth="1"/>
    <col min="5890" max="5890" width="5.875" style="208" customWidth="1"/>
    <col min="5891" max="5893" width="3.375" style="208" customWidth="1"/>
    <col min="5894" max="5894" width="23.375" style="208" customWidth="1"/>
    <col min="5895" max="5895" width="13.375" style="208" customWidth="1"/>
    <col min="5896" max="5899" width="12.125" style="208"/>
    <col min="5900" max="5901" width="10.875" style="208" customWidth="1"/>
    <col min="5902" max="6144" width="12.125" style="208"/>
    <col min="6145" max="6145" width="13.375" style="208" customWidth="1"/>
    <col min="6146" max="6146" width="5.875" style="208" customWidth="1"/>
    <col min="6147" max="6149" width="3.375" style="208" customWidth="1"/>
    <col min="6150" max="6150" width="23.375" style="208" customWidth="1"/>
    <col min="6151" max="6151" width="13.375" style="208" customWidth="1"/>
    <col min="6152" max="6155" width="12.125" style="208"/>
    <col min="6156" max="6157" width="10.875" style="208" customWidth="1"/>
    <col min="6158" max="6400" width="12.125" style="208"/>
    <col min="6401" max="6401" width="13.375" style="208" customWidth="1"/>
    <col min="6402" max="6402" width="5.875" style="208" customWidth="1"/>
    <col min="6403" max="6405" width="3.375" style="208" customWidth="1"/>
    <col min="6406" max="6406" width="23.375" style="208" customWidth="1"/>
    <col min="6407" max="6407" width="13.375" style="208" customWidth="1"/>
    <col min="6408" max="6411" width="12.125" style="208"/>
    <col min="6412" max="6413" width="10.875" style="208" customWidth="1"/>
    <col min="6414" max="6656" width="12.125" style="208"/>
    <col min="6657" max="6657" width="13.375" style="208" customWidth="1"/>
    <col min="6658" max="6658" width="5.875" style="208" customWidth="1"/>
    <col min="6659" max="6661" width="3.375" style="208" customWidth="1"/>
    <col min="6662" max="6662" width="23.375" style="208" customWidth="1"/>
    <col min="6663" max="6663" width="13.375" style="208" customWidth="1"/>
    <col min="6664" max="6667" width="12.125" style="208"/>
    <col min="6668" max="6669" width="10.875" style="208" customWidth="1"/>
    <col min="6670" max="6912" width="12.125" style="208"/>
    <col min="6913" max="6913" width="13.375" style="208" customWidth="1"/>
    <col min="6914" max="6914" width="5.875" style="208" customWidth="1"/>
    <col min="6915" max="6917" width="3.375" style="208" customWidth="1"/>
    <col min="6918" max="6918" width="23.375" style="208" customWidth="1"/>
    <col min="6919" max="6919" width="13.375" style="208" customWidth="1"/>
    <col min="6920" max="6923" width="12.125" style="208"/>
    <col min="6924" max="6925" width="10.875" style="208" customWidth="1"/>
    <col min="6926" max="7168" width="12.125" style="208"/>
    <col min="7169" max="7169" width="13.375" style="208" customWidth="1"/>
    <col min="7170" max="7170" width="5.875" style="208" customWidth="1"/>
    <col min="7171" max="7173" width="3.375" style="208" customWidth="1"/>
    <col min="7174" max="7174" width="23.375" style="208" customWidth="1"/>
    <col min="7175" max="7175" width="13.375" style="208" customWidth="1"/>
    <col min="7176" max="7179" width="12.125" style="208"/>
    <col min="7180" max="7181" width="10.875" style="208" customWidth="1"/>
    <col min="7182" max="7424" width="12.125" style="208"/>
    <col min="7425" max="7425" width="13.375" style="208" customWidth="1"/>
    <col min="7426" max="7426" width="5.875" style="208" customWidth="1"/>
    <col min="7427" max="7429" width="3.375" style="208" customWidth="1"/>
    <col min="7430" max="7430" width="23.375" style="208" customWidth="1"/>
    <col min="7431" max="7431" width="13.375" style="208" customWidth="1"/>
    <col min="7432" max="7435" width="12.125" style="208"/>
    <col min="7436" max="7437" width="10.875" style="208" customWidth="1"/>
    <col min="7438" max="7680" width="12.125" style="208"/>
    <col min="7681" max="7681" width="13.375" style="208" customWidth="1"/>
    <col min="7682" max="7682" width="5.875" style="208" customWidth="1"/>
    <col min="7683" max="7685" width="3.375" style="208" customWidth="1"/>
    <col min="7686" max="7686" width="23.375" style="208" customWidth="1"/>
    <col min="7687" max="7687" width="13.375" style="208" customWidth="1"/>
    <col min="7688" max="7691" width="12.125" style="208"/>
    <col min="7692" max="7693" width="10.875" style="208" customWidth="1"/>
    <col min="7694" max="7936" width="12.125" style="208"/>
    <col min="7937" max="7937" width="13.375" style="208" customWidth="1"/>
    <col min="7938" max="7938" width="5.875" style="208" customWidth="1"/>
    <col min="7939" max="7941" width="3.375" style="208" customWidth="1"/>
    <col min="7942" max="7942" width="23.375" style="208" customWidth="1"/>
    <col min="7943" max="7943" width="13.375" style="208" customWidth="1"/>
    <col min="7944" max="7947" width="12.125" style="208"/>
    <col min="7948" max="7949" width="10.875" style="208" customWidth="1"/>
    <col min="7950" max="8192" width="12.125" style="208"/>
    <col min="8193" max="8193" width="13.375" style="208" customWidth="1"/>
    <col min="8194" max="8194" width="5.875" style="208" customWidth="1"/>
    <col min="8195" max="8197" width="3.375" style="208" customWidth="1"/>
    <col min="8198" max="8198" width="23.375" style="208" customWidth="1"/>
    <col min="8199" max="8199" width="13.375" style="208" customWidth="1"/>
    <col min="8200" max="8203" width="12.125" style="208"/>
    <col min="8204" max="8205" width="10.875" style="208" customWidth="1"/>
    <col min="8206" max="8448" width="12.125" style="208"/>
    <col min="8449" max="8449" width="13.375" style="208" customWidth="1"/>
    <col min="8450" max="8450" width="5.875" style="208" customWidth="1"/>
    <col min="8451" max="8453" width="3.375" style="208" customWidth="1"/>
    <col min="8454" max="8454" width="23.375" style="208" customWidth="1"/>
    <col min="8455" max="8455" width="13.375" style="208" customWidth="1"/>
    <col min="8456" max="8459" width="12.125" style="208"/>
    <col min="8460" max="8461" width="10.875" style="208" customWidth="1"/>
    <col min="8462" max="8704" width="12.125" style="208"/>
    <col min="8705" max="8705" width="13.375" style="208" customWidth="1"/>
    <col min="8706" max="8706" width="5.875" style="208" customWidth="1"/>
    <col min="8707" max="8709" width="3.375" style="208" customWidth="1"/>
    <col min="8710" max="8710" width="23.375" style="208" customWidth="1"/>
    <col min="8711" max="8711" width="13.375" style="208" customWidth="1"/>
    <col min="8712" max="8715" width="12.125" style="208"/>
    <col min="8716" max="8717" width="10.875" style="208" customWidth="1"/>
    <col min="8718" max="8960" width="12.125" style="208"/>
    <col min="8961" max="8961" width="13.375" style="208" customWidth="1"/>
    <col min="8962" max="8962" width="5.875" style="208" customWidth="1"/>
    <col min="8963" max="8965" width="3.375" style="208" customWidth="1"/>
    <col min="8966" max="8966" width="23.375" style="208" customWidth="1"/>
    <col min="8967" max="8967" width="13.375" style="208" customWidth="1"/>
    <col min="8968" max="8971" width="12.125" style="208"/>
    <col min="8972" max="8973" width="10.875" style="208" customWidth="1"/>
    <col min="8974" max="9216" width="12.125" style="208"/>
    <col min="9217" max="9217" width="13.375" style="208" customWidth="1"/>
    <col min="9218" max="9218" width="5.875" style="208" customWidth="1"/>
    <col min="9219" max="9221" width="3.375" style="208" customWidth="1"/>
    <col min="9222" max="9222" width="23.375" style="208" customWidth="1"/>
    <col min="9223" max="9223" width="13.375" style="208" customWidth="1"/>
    <col min="9224" max="9227" width="12.125" style="208"/>
    <col min="9228" max="9229" width="10.875" style="208" customWidth="1"/>
    <col min="9230" max="9472" width="12.125" style="208"/>
    <col min="9473" max="9473" width="13.375" style="208" customWidth="1"/>
    <col min="9474" max="9474" width="5.875" style="208" customWidth="1"/>
    <col min="9475" max="9477" width="3.375" style="208" customWidth="1"/>
    <col min="9478" max="9478" width="23.375" style="208" customWidth="1"/>
    <col min="9479" max="9479" width="13.375" style="208" customWidth="1"/>
    <col min="9480" max="9483" width="12.125" style="208"/>
    <col min="9484" max="9485" width="10.875" style="208" customWidth="1"/>
    <col min="9486" max="9728" width="12.125" style="208"/>
    <col min="9729" max="9729" width="13.375" style="208" customWidth="1"/>
    <col min="9730" max="9730" width="5.875" style="208" customWidth="1"/>
    <col min="9731" max="9733" width="3.375" style="208" customWidth="1"/>
    <col min="9734" max="9734" width="23.375" style="208" customWidth="1"/>
    <col min="9735" max="9735" width="13.375" style="208" customWidth="1"/>
    <col min="9736" max="9739" width="12.125" style="208"/>
    <col min="9740" max="9741" width="10.875" style="208" customWidth="1"/>
    <col min="9742" max="9984" width="12.125" style="208"/>
    <col min="9985" max="9985" width="13.375" style="208" customWidth="1"/>
    <col min="9986" max="9986" width="5.875" style="208" customWidth="1"/>
    <col min="9987" max="9989" width="3.375" style="208" customWidth="1"/>
    <col min="9990" max="9990" width="23.375" style="208" customWidth="1"/>
    <col min="9991" max="9991" width="13.375" style="208" customWidth="1"/>
    <col min="9992" max="9995" width="12.125" style="208"/>
    <col min="9996" max="9997" width="10.875" style="208" customWidth="1"/>
    <col min="9998" max="10240" width="12.125" style="208"/>
    <col min="10241" max="10241" width="13.375" style="208" customWidth="1"/>
    <col min="10242" max="10242" width="5.875" style="208" customWidth="1"/>
    <col min="10243" max="10245" width="3.375" style="208" customWidth="1"/>
    <col min="10246" max="10246" width="23.375" style="208" customWidth="1"/>
    <col min="10247" max="10247" width="13.375" style="208" customWidth="1"/>
    <col min="10248" max="10251" width="12.125" style="208"/>
    <col min="10252" max="10253" width="10.875" style="208" customWidth="1"/>
    <col min="10254" max="10496" width="12.125" style="208"/>
    <col min="10497" max="10497" width="13.375" style="208" customWidth="1"/>
    <col min="10498" max="10498" width="5.875" style="208" customWidth="1"/>
    <col min="10499" max="10501" width="3.375" style="208" customWidth="1"/>
    <col min="10502" max="10502" width="23.375" style="208" customWidth="1"/>
    <col min="10503" max="10503" width="13.375" style="208" customWidth="1"/>
    <col min="10504" max="10507" width="12.125" style="208"/>
    <col min="10508" max="10509" width="10.875" style="208" customWidth="1"/>
    <col min="10510" max="10752" width="12.125" style="208"/>
    <col min="10753" max="10753" width="13.375" style="208" customWidth="1"/>
    <col min="10754" max="10754" width="5.875" style="208" customWidth="1"/>
    <col min="10755" max="10757" width="3.375" style="208" customWidth="1"/>
    <col min="10758" max="10758" width="23.375" style="208" customWidth="1"/>
    <col min="10759" max="10759" width="13.375" style="208" customWidth="1"/>
    <col min="10760" max="10763" width="12.125" style="208"/>
    <col min="10764" max="10765" width="10.875" style="208" customWidth="1"/>
    <col min="10766" max="11008" width="12.125" style="208"/>
    <col min="11009" max="11009" width="13.375" style="208" customWidth="1"/>
    <col min="11010" max="11010" width="5.875" style="208" customWidth="1"/>
    <col min="11011" max="11013" width="3.375" style="208" customWidth="1"/>
    <col min="11014" max="11014" width="23.375" style="208" customWidth="1"/>
    <col min="11015" max="11015" width="13.375" style="208" customWidth="1"/>
    <col min="11016" max="11019" width="12.125" style="208"/>
    <col min="11020" max="11021" width="10.875" style="208" customWidth="1"/>
    <col min="11022" max="11264" width="12.125" style="208"/>
    <col min="11265" max="11265" width="13.375" style="208" customWidth="1"/>
    <col min="11266" max="11266" width="5.875" style="208" customWidth="1"/>
    <col min="11267" max="11269" width="3.375" style="208" customWidth="1"/>
    <col min="11270" max="11270" width="23.375" style="208" customWidth="1"/>
    <col min="11271" max="11271" width="13.375" style="208" customWidth="1"/>
    <col min="11272" max="11275" width="12.125" style="208"/>
    <col min="11276" max="11277" width="10.875" style="208" customWidth="1"/>
    <col min="11278" max="11520" width="12.125" style="208"/>
    <col min="11521" max="11521" width="13.375" style="208" customWidth="1"/>
    <col min="11522" max="11522" width="5.875" style="208" customWidth="1"/>
    <col min="11523" max="11525" width="3.375" style="208" customWidth="1"/>
    <col min="11526" max="11526" width="23.375" style="208" customWidth="1"/>
    <col min="11527" max="11527" width="13.375" style="208" customWidth="1"/>
    <col min="11528" max="11531" width="12.125" style="208"/>
    <col min="11532" max="11533" width="10.875" style="208" customWidth="1"/>
    <col min="11534" max="11776" width="12.125" style="208"/>
    <col min="11777" max="11777" width="13.375" style="208" customWidth="1"/>
    <col min="11778" max="11778" width="5.875" style="208" customWidth="1"/>
    <col min="11779" max="11781" width="3.375" style="208" customWidth="1"/>
    <col min="11782" max="11782" width="23.375" style="208" customWidth="1"/>
    <col min="11783" max="11783" width="13.375" style="208" customWidth="1"/>
    <col min="11784" max="11787" width="12.125" style="208"/>
    <col min="11788" max="11789" width="10.875" style="208" customWidth="1"/>
    <col min="11790" max="12032" width="12.125" style="208"/>
    <col min="12033" max="12033" width="13.375" style="208" customWidth="1"/>
    <col min="12034" max="12034" width="5.875" style="208" customWidth="1"/>
    <col min="12035" max="12037" width="3.375" style="208" customWidth="1"/>
    <col min="12038" max="12038" width="23.375" style="208" customWidth="1"/>
    <col min="12039" max="12039" width="13.375" style="208" customWidth="1"/>
    <col min="12040" max="12043" width="12.125" style="208"/>
    <col min="12044" max="12045" width="10.875" style="208" customWidth="1"/>
    <col min="12046" max="12288" width="12.125" style="208"/>
    <col min="12289" max="12289" width="13.375" style="208" customWidth="1"/>
    <col min="12290" max="12290" width="5.875" style="208" customWidth="1"/>
    <col min="12291" max="12293" width="3.375" style="208" customWidth="1"/>
    <col min="12294" max="12294" width="23.375" style="208" customWidth="1"/>
    <col min="12295" max="12295" width="13.375" style="208" customWidth="1"/>
    <col min="12296" max="12299" width="12.125" style="208"/>
    <col min="12300" max="12301" width="10.875" style="208" customWidth="1"/>
    <col min="12302" max="12544" width="12.125" style="208"/>
    <col min="12545" max="12545" width="13.375" style="208" customWidth="1"/>
    <col min="12546" max="12546" width="5.875" style="208" customWidth="1"/>
    <col min="12547" max="12549" width="3.375" style="208" customWidth="1"/>
    <col min="12550" max="12550" width="23.375" style="208" customWidth="1"/>
    <col min="12551" max="12551" width="13.375" style="208" customWidth="1"/>
    <col min="12552" max="12555" width="12.125" style="208"/>
    <col min="12556" max="12557" width="10.875" style="208" customWidth="1"/>
    <col min="12558" max="12800" width="12.125" style="208"/>
    <col min="12801" max="12801" width="13.375" style="208" customWidth="1"/>
    <col min="12802" max="12802" width="5.875" style="208" customWidth="1"/>
    <col min="12803" max="12805" width="3.375" style="208" customWidth="1"/>
    <col min="12806" max="12806" width="23.375" style="208" customWidth="1"/>
    <col min="12807" max="12807" width="13.375" style="208" customWidth="1"/>
    <col min="12808" max="12811" width="12.125" style="208"/>
    <col min="12812" max="12813" width="10.875" style="208" customWidth="1"/>
    <col min="12814" max="13056" width="12.125" style="208"/>
    <col min="13057" max="13057" width="13.375" style="208" customWidth="1"/>
    <col min="13058" max="13058" width="5.875" style="208" customWidth="1"/>
    <col min="13059" max="13061" width="3.375" style="208" customWidth="1"/>
    <col min="13062" max="13062" width="23.375" style="208" customWidth="1"/>
    <col min="13063" max="13063" width="13.375" style="208" customWidth="1"/>
    <col min="13064" max="13067" width="12.125" style="208"/>
    <col min="13068" max="13069" width="10.875" style="208" customWidth="1"/>
    <col min="13070" max="13312" width="12.125" style="208"/>
    <col min="13313" max="13313" width="13.375" style="208" customWidth="1"/>
    <col min="13314" max="13314" width="5.875" style="208" customWidth="1"/>
    <col min="13315" max="13317" width="3.375" style="208" customWidth="1"/>
    <col min="13318" max="13318" width="23.375" style="208" customWidth="1"/>
    <col min="13319" max="13319" width="13.375" style="208" customWidth="1"/>
    <col min="13320" max="13323" width="12.125" style="208"/>
    <col min="13324" max="13325" width="10.875" style="208" customWidth="1"/>
    <col min="13326" max="13568" width="12.125" style="208"/>
    <col min="13569" max="13569" width="13.375" style="208" customWidth="1"/>
    <col min="13570" max="13570" width="5.875" style="208" customWidth="1"/>
    <col min="13571" max="13573" width="3.375" style="208" customWidth="1"/>
    <col min="13574" max="13574" width="23.375" style="208" customWidth="1"/>
    <col min="13575" max="13575" width="13.375" style="208" customWidth="1"/>
    <col min="13576" max="13579" width="12.125" style="208"/>
    <col min="13580" max="13581" width="10.875" style="208" customWidth="1"/>
    <col min="13582" max="13824" width="12.125" style="208"/>
    <col min="13825" max="13825" width="13.375" style="208" customWidth="1"/>
    <col min="13826" max="13826" width="5.875" style="208" customWidth="1"/>
    <col min="13827" max="13829" width="3.375" style="208" customWidth="1"/>
    <col min="13830" max="13830" width="23.375" style="208" customWidth="1"/>
    <col min="13831" max="13831" width="13.375" style="208" customWidth="1"/>
    <col min="13832" max="13835" width="12.125" style="208"/>
    <col min="13836" max="13837" width="10.875" style="208" customWidth="1"/>
    <col min="13838" max="14080" width="12.125" style="208"/>
    <col min="14081" max="14081" width="13.375" style="208" customWidth="1"/>
    <col min="14082" max="14082" width="5.875" style="208" customWidth="1"/>
    <col min="14083" max="14085" width="3.375" style="208" customWidth="1"/>
    <col min="14086" max="14086" width="23.375" style="208" customWidth="1"/>
    <col min="14087" max="14087" width="13.375" style="208" customWidth="1"/>
    <col min="14088" max="14091" width="12.125" style="208"/>
    <col min="14092" max="14093" width="10.875" style="208" customWidth="1"/>
    <col min="14094" max="14336" width="12.125" style="208"/>
    <col min="14337" max="14337" width="13.375" style="208" customWidth="1"/>
    <col min="14338" max="14338" width="5.875" style="208" customWidth="1"/>
    <col min="14339" max="14341" width="3.375" style="208" customWidth="1"/>
    <col min="14342" max="14342" width="23.375" style="208" customWidth="1"/>
    <col min="14343" max="14343" width="13.375" style="208" customWidth="1"/>
    <col min="14344" max="14347" width="12.125" style="208"/>
    <col min="14348" max="14349" width="10.875" style="208" customWidth="1"/>
    <col min="14350" max="14592" width="12.125" style="208"/>
    <col min="14593" max="14593" width="13.375" style="208" customWidth="1"/>
    <col min="14594" max="14594" width="5.875" style="208" customWidth="1"/>
    <col min="14595" max="14597" width="3.375" style="208" customWidth="1"/>
    <col min="14598" max="14598" width="23.375" style="208" customWidth="1"/>
    <col min="14599" max="14599" width="13.375" style="208" customWidth="1"/>
    <col min="14600" max="14603" width="12.125" style="208"/>
    <col min="14604" max="14605" width="10.875" style="208" customWidth="1"/>
    <col min="14606" max="14848" width="12.125" style="208"/>
    <col min="14849" max="14849" width="13.375" style="208" customWidth="1"/>
    <col min="14850" max="14850" width="5.875" style="208" customWidth="1"/>
    <col min="14851" max="14853" width="3.375" style="208" customWidth="1"/>
    <col min="14854" max="14854" width="23.375" style="208" customWidth="1"/>
    <col min="14855" max="14855" width="13.375" style="208" customWidth="1"/>
    <col min="14856" max="14859" width="12.125" style="208"/>
    <col min="14860" max="14861" width="10.875" style="208" customWidth="1"/>
    <col min="14862" max="15104" width="12.125" style="208"/>
    <col min="15105" max="15105" width="13.375" style="208" customWidth="1"/>
    <col min="15106" max="15106" width="5.875" style="208" customWidth="1"/>
    <col min="15107" max="15109" width="3.375" style="208" customWidth="1"/>
    <col min="15110" max="15110" width="23.375" style="208" customWidth="1"/>
    <col min="15111" max="15111" width="13.375" style="208" customWidth="1"/>
    <col min="15112" max="15115" width="12.125" style="208"/>
    <col min="15116" max="15117" width="10.875" style="208" customWidth="1"/>
    <col min="15118" max="15360" width="12.125" style="208"/>
    <col min="15361" max="15361" width="13.375" style="208" customWidth="1"/>
    <col min="15362" max="15362" width="5.875" style="208" customWidth="1"/>
    <col min="15363" max="15365" width="3.375" style="208" customWidth="1"/>
    <col min="15366" max="15366" width="23.375" style="208" customWidth="1"/>
    <col min="15367" max="15367" width="13.375" style="208" customWidth="1"/>
    <col min="15368" max="15371" width="12.125" style="208"/>
    <col min="15372" max="15373" width="10.875" style="208" customWidth="1"/>
    <col min="15374" max="15616" width="12.125" style="208"/>
    <col min="15617" max="15617" width="13.375" style="208" customWidth="1"/>
    <col min="15618" max="15618" width="5.875" style="208" customWidth="1"/>
    <col min="15619" max="15621" width="3.375" style="208" customWidth="1"/>
    <col min="15622" max="15622" width="23.375" style="208" customWidth="1"/>
    <col min="15623" max="15623" width="13.375" style="208" customWidth="1"/>
    <col min="15624" max="15627" width="12.125" style="208"/>
    <col min="15628" max="15629" width="10.875" style="208" customWidth="1"/>
    <col min="15630" max="15872" width="12.125" style="208"/>
    <col min="15873" max="15873" width="13.375" style="208" customWidth="1"/>
    <col min="15874" max="15874" width="5.875" style="208" customWidth="1"/>
    <col min="15875" max="15877" width="3.375" style="208" customWidth="1"/>
    <col min="15878" max="15878" width="23.375" style="208" customWidth="1"/>
    <col min="15879" max="15879" width="13.375" style="208" customWidth="1"/>
    <col min="15880" max="15883" width="12.125" style="208"/>
    <col min="15884" max="15885" width="10.875" style="208" customWidth="1"/>
    <col min="15886" max="16128" width="12.125" style="208"/>
    <col min="16129" max="16129" width="13.375" style="208" customWidth="1"/>
    <col min="16130" max="16130" width="5.875" style="208" customWidth="1"/>
    <col min="16131" max="16133" width="3.375" style="208" customWidth="1"/>
    <col min="16134" max="16134" width="23.375" style="208" customWidth="1"/>
    <col min="16135" max="16135" width="13.375" style="208" customWidth="1"/>
    <col min="16136" max="16139" width="12.125" style="208"/>
    <col min="16140" max="16141" width="10.875" style="208" customWidth="1"/>
    <col min="16142" max="16384" width="12.125" style="208"/>
  </cols>
  <sheetData>
    <row r="1" spans="1:14" x14ac:dyDescent="0.2">
      <c r="A1" s="207"/>
    </row>
    <row r="6" spans="1:14" x14ac:dyDescent="0.2">
      <c r="H6" s="209" t="s">
        <v>712</v>
      </c>
    </row>
    <row r="7" spans="1:14" x14ac:dyDescent="0.2">
      <c r="G7" s="209" t="s">
        <v>745</v>
      </c>
    </row>
    <row r="8" spans="1:14" ht="18" thickBot="1" x14ac:dyDescent="0.25">
      <c r="B8" s="210"/>
      <c r="C8" s="210"/>
      <c r="D8" s="210"/>
      <c r="E8" s="210"/>
      <c r="F8" s="210"/>
      <c r="G8" s="210"/>
      <c r="H8" s="210"/>
      <c r="I8" s="210"/>
      <c r="J8" s="210"/>
      <c r="K8" s="210"/>
      <c r="L8" s="210"/>
      <c r="M8" s="210"/>
      <c r="N8" s="211" t="s">
        <v>746</v>
      </c>
    </row>
    <row r="9" spans="1:14" x14ac:dyDescent="0.2">
      <c r="G9" s="212"/>
      <c r="H9" s="212"/>
      <c r="I9" s="212"/>
      <c r="J9" s="212"/>
      <c r="K9" s="213"/>
      <c r="L9" s="213"/>
      <c r="M9" s="213"/>
      <c r="N9" s="213"/>
    </row>
    <row r="10" spans="1:14" x14ac:dyDescent="0.2">
      <c r="G10" s="214" t="s">
        <v>714</v>
      </c>
      <c r="H10" s="228" t="s">
        <v>747</v>
      </c>
      <c r="I10" s="228" t="s">
        <v>748</v>
      </c>
      <c r="J10" s="228" t="s">
        <v>749</v>
      </c>
      <c r="K10" s="212"/>
      <c r="L10" s="213"/>
      <c r="M10" s="213"/>
      <c r="N10" s="214" t="s">
        <v>718</v>
      </c>
    </row>
    <row r="11" spans="1:14" x14ac:dyDescent="0.2">
      <c r="B11" s="213"/>
      <c r="C11" s="213"/>
      <c r="D11" s="213"/>
      <c r="E11" s="213"/>
      <c r="F11" s="213"/>
      <c r="G11" s="215"/>
      <c r="H11" s="215"/>
      <c r="I11" s="215"/>
      <c r="J11" s="215"/>
      <c r="K11" s="216" t="s">
        <v>663</v>
      </c>
      <c r="L11" s="229" t="s">
        <v>750</v>
      </c>
      <c r="M11" s="229" t="s">
        <v>751</v>
      </c>
      <c r="N11" s="216" t="s">
        <v>238</v>
      </c>
    </row>
    <row r="12" spans="1:14" x14ac:dyDescent="0.2">
      <c r="G12" s="212"/>
    </row>
    <row r="13" spans="1:14" x14ac:dyDescent="0.2">
      <c r="C13" s="207" t="s">
        <v>752</v>
      </c>
      <c r="G13" s="217">
        <v>130</v>
      </c>
      <c r="H13" s="218">
        <v>104</v>
      </c>
      <c r="I13" s="218">
        <v>84</v>
      </c>
      <c r="J13" s="219">
        <f>K13+N13</f>
        <v>63</v>
      </c>
      <c r="K13" s="218">
        <v>33</v>
      </c>
      <c r="L13" s="220" t="s">
        <v>47</v>
      </c>
      <c r="M13" s="220" t="s">
        <v>47</v>
      </c>
      <c r="N13" s="218">
        <v>30</v>
      </c>
    </row>
    <row r="14" spans="1:14" x14ac:dyDescent="0.2">
      <c r="C14" s="207" t="s">
        <v>722</v>
      </c>
      <c r="G14" s="217">
        <v>345</v>
      </c>
      <c r="H14" s="218">
        <f>117+178</f>
        <v>295</v>
      </c>
      <c r="I14" s="218">
        <f>93+143</f>
        <v>236</v>
      </c>
      <c r="J14" s="219">
        <f>K14+N14</f>
        <v>200</v>
      </c>
      <c r="K14" s="219">
        <f>L14+M14</f>
        <v>64</v>
      </c>
      <c r="L14" s="218">
        <f>23+25</f>
        <v>48</v>
      </c>
      <c r="M14" s="218">
        <v>16</v>
      </c>
      <c r="N14" s="218">
        <f>4+48+84</f>
        <v>136</v>
      </c>
    </row>
    <row r="15" spans="1:14" x14ac:dyDescent="0.2">
      <c r="C15" s="207" t="s">
        <v>753</v>
      </c>
      <c r="G15" s="217">
        <v>240</v>
      </c>
      <c r="H15" s="218">
        <v>310</v>
      </c>
      <c r="I15" s="218">
        <v>220</v>
      </c>
      <c r="J15" s="219">
        <f>K15+N15</f>
        <v>154</v>
      </c>
      <c r="K15" s="219">
        <f>L15+M15</f>
        <v>132</v>
      </c>
      <c r="L15" s="218">
        <v>114</v>
      </c>
      <c r="M15" s="218">
        <v>18</v>
      </c>
      <c r="N15" s="218">
        <v>22</v>
      </c>
    </row>
    <row r="16" spans="1:14" x14ac:dyDescent="0.2">
      <c r="G16" s="212"/>
    </row>
    <row r="17" spans="2:14" x14ac:dyDescent="0.2">
      <c r="C17" s="207" t="s">
        <v>499</v>
      </c>
      <c r="G17" s="217">
        <v>240</v>
      </c>
      <c r="H17" s="218">
        <v>160</v>
      </c>
      <c r="I17" s="218">
        <v>141</v>
      </c>
      <c r="J17" s="219">
        <f>K17+N17</f>
        <v>120</v>
      </c>
      <c r="K17" s="219">
        <f>L17+M17</f>
        <v>83</v>
      </c>
      <c r="L17" s="218">
        <v>79</v>
      </c>
      <c r="M17" s="218">
        <v>4</v>
      </c>
      <c r="N17" s="218">
        <v>37</v>
      </c>
    </row>
    <row r="18" spans="2:14" x14ac:dyDescent="0.2">
      <c r="C18" s="207" t="s">
        <v>500</v>
      </c>
      <c r="G18" s="217">
        <v>235</v>
      </c>
      <c r="H18" s="218">
        <v>182</v>
      </c>
      <c r="I18" s="218">
        <v>161</v>
      </c>
      <c r="J18" s="219">
        <f>K18+N18</f>
        <v>139</v>
      </c>
      <c r="K18" s="219">
        <f>L18+M18</f>
        <v>75</v>
      </c>
      <c r="L18" s="218">
        <v>70</v>
      </c>
      <c r="M18" s="218">
        <v>5</v>
      </c>
      <c r="N18" s="218">
        <v>64</v>
      </c>
    </row>
    <row r="19" spans="2:14" x14ac:dyDescent="0.2">
      <c r="C19" s="207" t="s">
        <v>501</v>
      </c>
      <c r="G19" s="217">
        <v>230</v>
      </c>
      <c r="H19" s="218">
        <v>208</v>
      </c>
      <c r="I19" s="218">
        <v>183</v>
      </c>
      <c r="J19" s="219">
        <f>K19+N19</f>
        <v>161</v>
      </c>
      <c r="K19" s="219">
        <f>L19+M19</f>
        <v>82</v>
      </c>
      <c r="L19" s="218">
        <v>76</v>
      </c>
      <c r="M19" s="218">
        <v>6</v>
      </c>
      <c r="N19" s="218">
        <v>79</v>
      </c>
    </row>
    <row r="20" spans="2:14" x14ac:dyDescent="0.2">
      <c r="C20" s="207" t="s">
        <v>502</v>
      </c>
      <c r="G20" s="217">
        <v>335</v>
      </c>
      <c r="H20" s="218">
        <v>250</v>
      </c>
      <c r="I20" s="218">
        <v>244</v>
      </c>
      <c r="J20" s="219">
        <f>K20+N20</f>
        <v>218</v>
      </c>
      <c r="K20" s="219">
        <f>L20+M20</f>
        <v>74</v>
      </c>
      <c r="L20" s="218">
        <v>72</v>
      </c>
      <c r="M20" s="218">
        <v>2</v>
      </c>
      <c r="N20" s="218">
        <v>144</v>
      </c>
    </row>
    <row r="21" spans="2:14" x14ac:dyDescent="0.2">
      <c r="C21" s="207" t="s">
        <v>503</v>
      </c>
      <c r="G21" s="217">
        <v>350</v>
      </c>
      <c r="H21" s="218">
        <v>320</v>
      </c>
      <c r="I21" s="218">
        <v>283</v>
      </c>
      <c r="J21" s="219">
        <f>K21+N21</f>
        <v>252</v>
      </c>
      <c r="K21" s="219">
        <f>L21+M21</f>
        <v>118</v>
      </c>
      <c r="L21" s="218">
        <v>106</v>
      </c>
      <c r="M21" s="218">
        <v>12</v>
      </c>
      <c r="N21" s="218">
        <v>134</v>
      </c>
    </row>
    <row r="22" spans="2:14" x14ac:dyDescent="0.2">
      <c r="C22" s="207"/>
      <c r="G22" s="217"/>
      <c r="H22" s="218"/>
      <c r="I22" s="218"/>
      <c r="J22" s="219"/>
      <c r="K22" s="219"/>
      <c r="L22" s="218"/>
      <c r="M22" s="218"/>
      <c r="N22" s="218"/>
    </row>
    <row r="23" spans="2:14" x14ac:dyDescent="0.2">
      <c r="C23" s="207" t="s">
        <v>504</v>
      </c>
      <c r="G23" s="217">
        <v>420</v>
      </c>
      <c r="H23" s="218">
        <v>343</v>
      </c>
      <c r="I23" s="218">
        <v>318</v>
      </c>
      <c r="J23" s="219">
        <f>K23+N23</f>
        <v>275</v>
      </c>
      <c r="K23" s="219">
        <f>L23+M23</f>
        <v>160</v>
      </c>
      <c r="L23" s="218">
        <v>147</v>
      </c>
      <c r="M23" s="218">
        <v>13</v>
      </c>
      <c r="N23" s="218">
        <v>115</v>
      </c>
    </row>
    <row r="24" spans="2:14" x14ac:dyDescent="0.2">
      <c r="C24" s="207" t="s">
        <v>505</v>
      </c>
      <c r="G24" s="217">
        <v>420</v>
      </c>
      <c r="H24" s="218">
        <v>360</v>
      </c>
      <c r="I24" s="218">
        <v>319</v>
      </c>
      <c r="J24" s="219">
        <f>K24+N24</f>
        <v>283</v>
      </c>
      <c r="K24" s="219">
        <f>L24+M24</f>
        <v>140</v>
      </c>
      <c r="L24" s="218">
        <v>122</v>
      </c>
      <c r="M24" s="218">
        <v>18</v>
      </c>
      <c r="N24" s="218">
        <v>143</v>
      </c>
    </row>
    <row r="25" spans="2:14" x14ac:dyDescent="0.2">
      <c r="C25" s="207" t="s">
        <v>506</v>
      </c>
      <c r="G25" s="217">
        <v>450</v>
      </c>
      <c r="H25" s="218">
        <v>468</v>
      </c>
      <c r="I25" s="218">
        <v>383</v>
      </c>
      <c r="J25" s="219">
        <f>K25+N25</f>
        <v>346</v>
      </c>
      <c r="K25" s="219">
        <f>L25+M25</f>
        <v>169</v>
      </c>
      <c r="L25" s="218">
        <v>152</v>
      </c>
      <c r="M25" s="218">
        <v>17</v>
      </c>
      <c r="N25" s="218">
        <v>177</v>
      </c>
    </row>
    <row r="26" spans="2:14" x14ac:dyDescent="0.2">
      <c r="B26" s="221"/>
      <c r="C26" s="207" t="s">
        <v>507</v>
      </c>
      <c r="D26" s="221"/>
      <c r="E26" s="221"/>
      <c r="F26" s="219"/>
      <c r="G26" s="217">
        <v>420</v>
      </c>
      <c r="H26" s="218">
        <v>444</v>
      </c>
      <c r="I26" s="218">
        <v>358</v>
      </c>
      <c r="J26" s="219">
        <f>K26+N26</f>
        <v>313</v>
      </c>
      <c r="K26" s="219">
        <f>L26+M26</f>
        <v>213</v>
      </c>
      <c r="L26" s="218">
        <v>201</v>
      </c>
      <c r="M26" s="218">
        <v>12</v>
      </c>
      <c r="N26" s="218">
        <v>100</v>
      </c>
    </row>
    <row r="27" spans="2:14" x14ac:dyDescent="0.2">
      <c r="B27" s="221"/>
      <c r="C27" s="209" t="s">
        <v>728</v>
      </c>
      <c r="D27" s="221"/>
      <c r="E27" s="221"/>
      <c r="F27" s="221"/>
      <c r="G27" s="222">
        <f t="shared" ref="G27:N27" si="0">G30+G61</f>
        <v>465</v>
      </c>
      <c r="H27" s="221">
        <f t="shared" si="0"/>
        <v>455</v>
      </c>
      <c r="I27" s="221">
        <f t="shared" si="0"/>
        <v>360</v>
      </c>
      <c r="J27" s="221">
        <f t="shared" si="0"/>
        <v>318</v>
      </c>
      <c r="K27" s="221">
        <f t="shared" si="0"/>
        <v>155</v>
      </c>
      <c r="L27" s="221">
        <f t="shared" si="0"/>
        <v>144</v>
      </c>
      <c r="M27" s="221">
        <f t="shared" si="0"/>
        <v>11</v>
      </c>
      <c r="N27" s="221">
        <f t="shared" si="0"/>
        <v>163</v>
      </c>
    </row>
    <row r="28" spans="2:14" x14ac:dyDescent="0.2">
      <c r="B28" s="221"/>
      <c r="C28" s="209"/>
      <c r="D28" s="221"/>
      <c r="E28" s="221"/>
      <c r="F28" s="221"/>
      <c r="G28" s="222"/>
      <c r="H28" s="221"/>
      <c r="I28" s="221"/>
      <c r="J28" s="221"/>
      <c r="K28" s="221"/>
      <c r="L28" s="221"/>
      <c r="M28" s="221"/>
      <c r="N28" s="221"/>
    </row>
    <row r="29" spans="2:14" x14ac:dyDescent="0.2">
      <c r="B29" s="209" t="s">
        <v>754</v>
      </c>
      <c r="E29" s="221"/>
      <c r="F29" s="221"/>
      <c r="G29" s="222"/>
      <c r="H29" s="221"/>
      <c r="I29" s="221"/>
      <c r="J29" s="221"/>
      <c r="K29" s="221"/>
      <c r="L29" s="221"/>
      <c r="M29" s="221"/>
      <c r="N29" s="221"/>
    </row>
    <row r="30" spans="2:14" x14ac:dyDescent="0.2">
      <c r="B30" s="209" t="s">
        <v>755</v>
      </c>
      <c r="E30" s="221"/>
      <c r="F30" s="221"/>
      <c r="G30" s="222">
        <f t="shared" ref="G30:N30" si="1">SUM(G32:G59)</f>
        <v>345</v>
      </c>
      <c r="H30" s="221">
        <f t="shared" si="1"/>
        <v>317</v>
      </c>
      <c r="I30" s="221">
        <f t="shared" si="1"/>
        <v>254</v>
      </c>
      <c r="J30" s="221">
        <f t="shared" si="1"/>
        <v>222</v>
      </c>
      <c r="K30" s="221">
        <f t="shared" si="1"/>
        <v>109</v>
      </c>
      <c r="L30" s="221">
        <f t="shared" si="1"/>
        <v>99</v>
      </c>
      <c r="M30" s="221">
        <f t="shared" si="1"/>
        <v>10</v>
      </c>
      <c r="N30" s="221">
        <f t="shared" si="1"/>
        <v>113</v>
      </c>
    </row>
    <row r="31" spans="2:14" x14ac:dyDescent="0.2">
      <c r="G31" s="212"/>
    </row>
    <row r="32" spans="2:14" x14ac:dyDescent="0.2">
      <c r="C32" s="207" t="s">
        <v>756</v>
      </c>
      <c r="G32" s="217">
        <v>15</v>
      </c>
      <c r="H32" s="218">
        <v>20</v>
      </c>
      <c r="I32" s="218">
        <v>13</v>
      </c>
      <c r="J32" s="219">
        <f>SUM(K32+N32)</f>
        <v>11</v>
      </c>
      <c r="K32" s="219">
        <f>SUM(L32:M32)</f>
        <v>8</v>
      </c>
      <c r="L32" s="218">
        <v>7</v>
      </c>
      <c r="M32" s="220">
        <v>1</v>
      </c>
      <c r="N32" s="218">
        <v>3</v>
      </c>
    </row>
    <row r="33" spans="3:14" x14ac:dyDescent="0.2">
      <c r="F33" s="207" t="s">
        <v>32</v>
      </c>
      <c r="G33" s="217">
        <v>15</v>
      </c>
      <c r="H33" s="218">
        <v>18</v>
      </c>
      <c r="I33" s="218">
        <v>14</v>
      </c>
      <c r="J33" s="219">
        <f t="shared" ref="J33:J54" si="2">SUM(K33+N33)</f>
        <v>11</v>
      </c>
      <c r="K33" s="219">
        <f t="shared" ref="K33:K54" si="3">SUM(L33:M33)</f>
        <v>6</v>
      </c>
      <c r="L33" s="218">
        <v>5</v>
      </c>
      <c r="M33" s="220">
        <v>1</v>
      </c>
      <c r="N33" s="218">
        <v>5</v>
      </c>
    </row>
    <row r="34" spans="3:14" x14ac:dyDescent="0.2">
      <c r="F34" s="207" t="s">
        <v>35</v>
      </c>
      <c r="G34" s="217">
        <v>15</v>
      </c>
      <c r="H34" s="218">
        <v>18</v>
      </c>
      <c r="I34" s="218">
        <v>13</v>
      </c>
      <c r="J34" s="219">
        <f t="shared" si="2"/>
        <v>13</v>
      </c>
      <c r="K34" s="219">
        <f t="shared" si="3"/>
        <v>7</v>
      </c>
      <c r="L34" s="218">
        <v>6</v>
      </c>
      <c r="M34" s="218">
        <v>1</v>
      </c>
      <c r="N34" s="218">
        <v>6</v>
      </c>
    </row>
    <row r="35" spans="3:14" x14ac:dyDescent="0.2">
      <c r="F35" s="207" t="s">
        <v>757</v>
      </c>
      <c r="G35" s="217">
        <v>15</v>
      </c>
      <c r="H35" s="218">
        <v>16</v>
      </c>
      <c r="I35" s="218">
        <v>15</v>
      </c>
      <c r="J35" s="219">
        <f t="shared" si="2"/>
        <v>13</v>
      </c>
      <c r="K35" s="219">
        <f t="shared" si="3"/>
        <v>8</v>
      </c>
      <c r="L35" s="218">
        <v>8</v>
      </c>
      <c r="M35" s="220" t="s">
        <v>15</v>
      </c>
      <c r="N35" s="218">
        <v>5</v>
      </c>
    </row>
    <row r="36" spans="3:14" x14ac:dyDescent="0.2">
      <c r="F36" s="207"/>
      <c r="G36" s="217"/>
      <c r="H36" s="218"/>
      <c r="I36" s="218"/>
      <c r="J36" s="219"/>
      <c r="K36" s="219"/>
      <c r="L36" s="218"/>
      <c r="M36" s="220"/>
      <c r="N36" s="218"/>
    </row>
    <row r="37" spans="3:14" x14ac:dyDescent="0.2">
      <c r="C37" s="207" t="s">
        <v>758</v>
      </c>
      <c r="G37" s="217">
        <v>15</v>
      </c>
      <c r="H37" s="218">
        <v>9</v>
      </c>
      <c r="I37" s="218">
        <v>9</v>
      </c>
      <c r="J37" s="219">
        <f t="shared" si="2"/>
        <v>8</v>
      </c>
      <c r="K37" s="219">
        <f t="shared" si="3"/>
        <v>3</v>
      </c>
      <c r="L37" s="218">
        <v>3</v>
      </c>
      <c r="M37" s="220" t="s">
        <v>15</v>
      </c>
      <c r="N37" s="218">
        <v>5</v>
      </c>
    </row>
    <row r="38" spans="3:14" x14ac:dyDescent="0.2">
      <c r="F38" s="207" t="s">
        <v>32</v>
      </c>
      <c r="G38" s="217">
        <v>15</v>
      </c>
      <c r="H38" s="218">
        <v>9</v>
      </c>
      <c r="I38" s="218">
        <v>8</v>
      </c>
      <c r="J38" s="219">
        <f t="shared" si="2"/>
        <v>3</v>
      </c>
      <c r="K38" s="220" t="s">
        <v>15</v>
      </c>
      <c r="L38" s="220" t="s">
        <v>15</v>
      </c>
      <c r="M38" s="220" t="s">
        <v>15</v>
      </c>
      <c r="N38" s="218">
        <v>3</v>
      </c>
    </row>
    <row r="39" spans="3:14" x14ac:dyDescent="0.2">
      <c r="F39" s="207" t="s">
        <v>35</v>
      </c>
      <c r="G39" s="217">
        <v>15</v>
      </c>
      <c r="H39" s="218">
        <v>10</v>
      </c>
      <c r="I39" s="218">
        <v>8</v>
      </c>
      <c r="J39" s="219">
        <f t="shared" si="2"/>
        <v>7</v>
      </c>
      <c r="K39" s="219">
        <f t="shared" si="3"/>
        <v>5</v>
      </c>
      <c r="L39" s="218">
        <v>4</v>
      </c>
      <c r="M39" s="220">
        <v>1</v>
      </c>
      <c r="N39" s="220">
        <v>2</v>
      </c>
    </row>
    <row r="40" spans="3:14" x14ac:dyDescent="0.2">
      <c r="F40" s="207" t="s">
        <v>757</v>
      </c>
      <c r="G40" s="217">
        <v>15</v>
      </c>
      <c r="H40" s="218">
        <v>4</v>
      </c>
      <c r="I40" s="218">
        <v>4</v>
      </c>
      <c r="J40" s="219">
        <f t="shared" si="2"/>
        <v>4</v>
      </c>
      <c r="K40" s="219">
        <f t="shared" si="3"/>
        <v>3</v>
      </c>
      <c r="L40" s="218">
        <v>3</v>
      </c>
      <c r="M40" s="220" t="s">
        <v>15</v>
      </c>
      <c r="N40" s="220">
        <v>1</v>
      </c>
    </row>
    <row r="41" spans="3:14" x14ac:dyDescent="0.2">
      <c r="F41" s="207"/>
      <c r="G41" s="217"/>
      <c r="H41" s="218"/>
      <c r="I41" s="218"/>
      <c r="J41" s="219"/>
      <c r="K41" s="219"/>
      <c r="L41" s="218"/>
      <c r="M41" s="220"/>
      <c r="N41" s="220"/>
    </row>
    <row r="42" spans="3:14" x14ac:dyDescent="0.2">
      <c r="C42" s="207" t="s">
        <v>759</v>
      </c>
      <c r="G42" s="217">
        <v>15</v>
      </c>
      <c r="H42" s="218">
        <v>20</v>
      </c>
      <c r="I42" s="218">
        <v>18</v>
      </c>
      <c r="J42" s="219">
        <f t="shared" si="2"/>
        <v>14</v>
      </c>
      <c r="K42" s="219">
        <f t="shared" si="3"/>
        <v>5</v>
      </c>
      <c r="L42" s="218">
        <v>4</v>
      </c>
      <c r="M42" s="220">
        <v>1</v>
      </c>
      <c r="N42" s="218">
        <v>9</v>
      </c>
    </row>
    <row r="43" spans="3:14" x14ac:dyDescent="0.2">
      <c r="F43" s="207" t="s">
        <v>32</v>
      </c>
      <c r="G43" s="217">
        <v>15</v>
      </c>
      <c r="H43" s="218">
        <v>21</v>
      </c>
      <c r="I43" s="218">
        <v>15</v>
      </c>
      <c r="J43" s="219">
        <f t="shared" si="2"/>
        <v>15</v>
      </c>
      <c r="K43" s="219">
        <f t="shared" si="3"/>
        <v>4</v>
      </c>
      <c r="L43" s="218">
        <v>3</v>
      </c>
      <c r="M43" s="218">
        <v>1</v>
      </c>
      <c r="N43" s="218">
        <v>11</v>
      </c>
    </row>
    <row r="44" spans="3:14" x14ac:dyDescent="0.2">
      <c r="F44" s="207" t="s">
        <v>35</v>
      </c>
      <c r="G44" s="217">
        <v>15</v>
      </c>
      <c r="H44" s="218">
        <v>17</v>
      </c>
      <c r="I44" s="218">
        <v>15</v>
      </c>
      <c r="J44" s="219">
        <f t="shared" si="2"/>
        <v>15</v>
      </c>
      <c r="K44" s="219">
        <f t="shared" si="3"/>
        <v>6</v>
      </c>
      <c r="L44" s="218">
        <v>6</v>
      </c>
      <c r="M44" s="220" t="s">
        <v>15</v>
      </c>
      <c r="N44" s="218">
        <v>9</v>
      </c>
    </row>
    <row r="45" spans="3:14" x14ac:dyDescent="0.2">
      <c r="F45" s="207" t="s">
        <v>757</v>
      </c>
      <c r="G45" s="217">
        <v>15</v>
      </c>
      <c r="H45" s="218">
        <v>14</v>
      </c>
      <c r="I45" s="218">
        <v>13</v>
      </c>
      <c r="J45" s="219">
        <f t="shared" si="2"/>
        <v>12</v>
      </c>
      <c r="K45" s="219">
        <f t="shared" si="3"/>
        <v>3</v>
      </c>
      <c r="L45" s="218">
        <v>3</v>
      </c>
      <c r="M45" s="220" t="s">
        <v>15</v>
      </c>
      <c r="N45" s="218">
        <v>9</v>
      </c>
    </row>
    <row r="46" spans="3:14" x14ac:dyDescent="0.2">
      <c r="F46" s="207"/>
      <c r="G46" s="217"/>
      <c r="H46" s="218"/>
      <c r="I46" s="218"/>
      <c r="J46" s="219"/>
      <c r="K46" s="219"/>
      <c r="L46" s="218"/>
      <c r="M46" s="220"/>
      <c r="N46" s="218"/>
    </row>
    <row r="47" spans="3:14" x14ac:dyDescent="0.2">
      <c r="C47" s="207" t="s">
        <v>760</v>
      </c>
      <c r="G47" s="217">
        <v>15</v>
      </c>
      <c r="H47" s="218">
        <v>19</v>
      </c>
      <c r="I47" s="218">
        <v>15</v>
      </c>
      <c r="J47" s="219">
        <f t="shared" si="2"/>
        <v>14</v>
      </c>
      <c r="K47" s="219">
        <f t="shared" si="3"/>
        <v>8</v>
      </c>
      <c r="L47" s="218">
        <v>8</v>
      </c>
      <c r="M47" s="220" t="s">
        <v>15</v>
      </c>
      <c r="N47" s="218">
        <v>6</v>
      </c>
    </row>
    <row r="48" spans="3:14" x14ac:dyDescent="0.2">
      <c r="F48" s="207" t="s">
        <v>32</v>
      </c>
      <c r="G48" s="217">
        <v>15</v>
      </c>
      <c r="H48" s="218">
        <v>26</v>
      </c>
      <c r="I48" s="218">
        <v>17</v>
      </c>
      <c r="J48" s="219">
        <f t="shared" si="2"/>
        <v>17</v>
      </c>
      <c r="K48" s="219">
        <f t="shared" si="3"/>
        <v>11</v>
      </c>
      <c r="L48" s="218">
        <v>11</v>
      </c>
      <c r="M48" s="220" t="s">
        <v>15</v>
      </c>
      <c r="N48" s="218">
        <v>6</v>
      </c>
    </row>
    <row r="49" spans="2:14" x14ac:dyDescent="0.2">
      <c r="F49" s="207" t="s">
        <v>35</v>
      </c>
      <c r="G49" s="217">
        <v>15</v>
      </c>
      <c r="H49" s="218">
        <v>27</v>
      </c>
      <c r="I49" s="218">
        <v>17</v>
      </c>
      <c r="J49" s="219">
        <f t="shared" si="2"/>
        <v>15</v>
      </c>
      <c r="K49" s="219">
        <f t="shared" si="3"/>
        <v>5</v>
      </c>
      <c r="L49" s="218">
        <v>4</v>
      </c>
      <c r="M49" s="220">
        <v>1</v>
      </c>
      <c r="N49" s="218">
        <v>10</v>
      </c>
    </row>
    <row r="50" spans="2:14" x14ac:dyDescent="0.2">
      <c r="F50" s="207" t="s">
        <v>757</v>
      </c>
      <c r="G50" s="217">
        <v>15</v>
      </c>
      <c r="H50" s="218">
        <v>21</v>
      </c>
      <c r="I50" s="218">
        <v>17</v>
      </c>
      <c r="J50" s="219">
        <f t="shared" si="2"/>
        <v>17</v>
      </c>
      <c r="K50" s="219">
        <f t="shared" si="3"/>
        <v>9</v>
      </c>
      <c r="L50" s="218">
        <v>8</v>
      </c>
      <c r="M50" s="218">
        <v>1</v>
      </c>
      <c r="N50" s="218">
        <v>8</v>
      </c>
    </row>
    <row r="51" spans="2:14" x14ac:dyDescent="0.2">
      <c r="F51" s="207"/>
      <c r="G51" s="217"/>
      <c r="H51" s="218"/>
      <c r="I51" s="218"/>
      <c r="J51" s="219"/>
      <c r="K51" s="219"/>
      <c r="L51" s="218"/>
      <c r="M51" s="218"/>
      <c r="N51" s="218"/>
    </row>
    <row r="52" spans="2:14" x14ac:dyDescent="0.2">
      <c r="C52" s="207" t="s">
        <v>761</v>
      </c>
      <c r="G52" s="217">
        <v>15</v>
      </c>
      <c r="H52" s="218">
        <v>7</v>
      </c>
      <c r="I52" s="218">
        <v>5</v>
      </c>
      <c r="J52" s="219">
        <f t="shared" si="2"/>
        <v>4</v>
      </c>
      <c r="K52" s="219">
        <f t="shared" si="3"/>
        <v>3</v>
      </c>
      <c r="L52" s="218">
        <v>3</v>
      </c>
      <c r="M52" s="220" t="s">
        <v>15</v>
      </c>
      <c r="N52" s="218">
        <v>1</v>
      </c>
    </row>
    <row r="53" spans="2:14" x14ac:dyDescent="0.2">
      <c r="C53" s="207" t="s">
        <v>762</v>
      </c>
      <c r="F53" s="207" t="s">
        <v>32</v>
      </c>
      <c r="G53" s="217">
        <v>15</v>
      </c>
      <c r="H53" s="218">
        <v>6</v>
      </c>
      <c r="I53" s="218">
        <v>6</v>
      </c>
      <c r="J53" s="219">
        <f t="shared" si="2"/>
        <v>5</v>
      </c>
      <c r="K53" s="219">
        <f t="shared" si="3"/>
        <v>3</v>
      </c>
      <c r="L53" s="218">
        <v>3</v>
      </c>
      <c r="M53" s="220" t="s">
        <v>15</v>
      </c>
      <c r="N53" s="218">
        <v>2</v>
      </c>
    </row>
    <row r="54" spans="2:14" x14ac:dyDescent="0.2">
      <c r="C54" s="207"/>
      <c r="F54" s="207" t="s">
        <v>35</v>
      </c>
      <c r="G54" s="217">
        <v>15</v>
      </c>
      <c r="H54" s="218">
        <v>8</v>
      </c>
      <c r="I54" s="218">
        <v>6</v>
      </c>
      <c r="J54" s="219">
        <f t="shared" si="2"/>
        <v>6</v>
      </c>
      <c r="K54" s="219">
        <f t="shared" si="3"/>
        <v>5</v>
      </c>
      <c r="L54" s="218">
        <v>4</v>
      </c>
      <c r="M54" s="220">
        <v>1</v>
      </c>
      <c r="N54" s="218">
        <v>1</v>
      </c>
    </row>
    <row r="55" spans="2:14" x14ac:dyDescent="0.2">
      <c r="C55" s="207"/>
      <c r="F55" s="207" t="s">
        <v>757</v>
      </c>
      <c r="G55" s="217">
        <v>15</v>
      </c>
      <c r="H55" s="218">
        <v>2</v>
      </c>
      <c r="I55" s="218">
        <v>2</v>
      </c>
      <c r="J55" s="220" t="s">
        <v>15</v>
      </c>
      <c r="K55" s="220" t="s">
        <v>15</v>
      </c>
      <c r="L55" s="220" t="s">
        <v>15</v>
      </c>
      <c r="M55" s="220" t="s">
        <v>15</v>
      </c>
      <c r="N55" s="220" t="s">
        <v>15</v>
      </c>
    </row>
    <row r="56" spans="2:14" x14ac:dyDescent="0.2">
      <c r="C56" s="207"/>
      <c r="F56" s="207"/>
      <c r="G56" s="217"/>
      <c r="H56" s="218"/>
      <c r="I56" s="218"/>
      <c r="J56" s="220"/>
      <c r="K56" s="220"/>
      <c r="L56" s="220"/>
      <c r="M56" s="220"/>
      <c r="N56" s="218"/>
    </row>
    <row r="57" spans="2:14" x14ac:dyDescent="0.2">
      <c r="C57" s="207" t="s">
        <v>763</v>
      </c>
      <c r="F57" s="207"/>
      <c r="G57" s="217">
        <v>15</v>
      </c>
      <c r="H57" s="218">
        <v>14</v>
      </c>
      <c r="I57" s="218">
        <v>13</v>
      </c>
      <c r="J57" s="219">
        <f>SUM(K57+N57)</f>
        <v>9</v>
      </c>
      <c r="K57" s="219">
        <f>SUM(L57:M57)</f>
        <v>3</v>
      </c>
      <c r="L57" s="218">
        <v>2</v>
      </c>
      <c r="M57" s="220">
        <v>1</v>
      </c>
      <c r="N57" s="218">
        <v>6</v>
      </c>
    </row>
    <row r="58" spans="2:14" x14ac:dyDescent="0.2">
      <c r="C58" s="207" t="s">
        <v>762</v>
      </c>
      <c r="F58" s="207" t="s">
        <v>35</v>
      </c>
      <c r="G58" s="217">
        <v>15</v>
      </c>
      <c r="H58" s="218">
        <v>3</v>
      </c>
      <c r="I58" s="218">
        <v>3</v>
      </c>
      <c r="J58" s="219">
        <f>SUM(K58+N58)</f>
        <v>3</v>
      </c>
      <c r="K58" s="219">
        <f>SUM(L58:M58)</f>
        <v>2</v>
      </c>
      <c r="L58" s="218">
        <v>2</v>
      </c>
      <c r="M58" s="220" t="s">
        <v>15</v>
      </c>
      <c r="N58" s="218">
        <v>1</v>
      </c>
    </row>
    <row r="59" spans="2:14" x14ac:dyDescent="0.2">
      <c r="C59" s="207"/>
      <c r="F59" s="207" t="s">
        <v>757</v>
      </c>
      <c r="G59" s="217">
        <v>15</v>
      </c>
      <c r="H59" s="218">
        <v>8</v>
      </c>
      <c r="I59" s="218">
        <v>8</v>
      </c>
      <c r="J59" s="219">
        <f>SUM(K59+N59)</f>
        <v>6</v>
      </c>
      <c r="K59" s="219">
        <f>SUM(L59:M59)</f>
        <v>2</v>
      </c>
      <c r="L59" s="218">
        <v>2</v>
      </c>
      <c r="M59" s="220" t="s">
        <v>15</v>
      </c>
      <c r="N59" s="218">
        <v>4</v>
      </c>
    </row>
    <row r="60" spans="2:14" x14ac:dyDescent="0.2">
      <c r="G60" s="217"/>
      <c r="H60" s="218"/>
      <c r="I60" s="218"/>
      <c r="L60" s="218"/>
      <c r="M60" s="218"/>
      <c r="N60" s="218"/>
    </row>
    <row r="61" spans="2:14" x14ac:dyDescent="0.2">
      <c r="B61" s="209" t="s">
        <v>764</v>
      </c>
      <c r="E61" s="221"/>
      <c r="F61" s="221"/>
      <c r="G61" s="222">
        <f t="shared" ref="G61:N61" si="4">SUM(G62:G71)</f>
        <v>120</v>
      </c>
      <c r="H61" s="221">
        <f t="shared" si="4"/>
        <v>138</v>
      </c>
      <c r="I61" s="221">
        <f t="shared" si="4"/>
        <v>106</v>
      </c>
      <c r="J61" s="221">
        <f t="shared" si="4"/>
        <v>96</v>
      </c>
      <c r="K61" s="221">
        <f t="shared" si="4"/>
        <v>46</v>
      </c>
      <c r="L61" s="221">
        <f t="shared" si="4"/>
        <v>45</v>
      </c>
      <c r="M61" s="221">
        <f t="shared" si="4"/>
        <v>1</v>
      </c>
      <c r="N61" s="221">
        <f t="shared" si="4"/>
        <v>50</v>
      </c>
    </row>
    <row r="62" spans="2:14" x14ac:dyDescent="0.2">
      <c r="G62" s="217"/>
    </row>
    <row r="63" spans="2:14" x14ac:dyDescent="0.2">
      <c r="C63" s="207" t="s">
        <v>765</v>
      </c>
      <c r="G63" s="217">
        <v>15</v>
      </c>
      <c r="H63" s="218">
        <v>3</v>
      </c>
      <c r="I63" s="218">
        <v>3</v>
      </c>
      <c r="J63" s="219">
        <f t="shared" ref="J63:J71" si="5">SUM(K63+N63)</f>
        <v>3</v>
      </c>
      <c r="K63" s="219">
        <f t="shared" ref="K63:K71" si="6">SUM(L63:M63)</f>
        <v>3</v>
      </c>
      <c r="L63" s="218">
        <v>3</v>
      </c>
      <c r="M63" s="220" t="s">
        <v>15</v>
      </c>
      <c r="N63" s="220" t="s">
        <v>15</v>
      </c>
    </row>
    <row r="64" spans="2:14" x14ac:dyDescent="0.2">
      <c r="C64" s="207" t="s">
        <v>766</v>
      </c>
      <c r="F64" s="207" t="s">
        <v>32</v>
      </c>
      <c r="G64" s="217">
        <v>15</v>
      </c>
      <c r="H64" s="218">
        <v>15</v>
      </c>
      <c r="I64" s="218">
        <v>15</v>
      </c>
      <c r="J64" s="219">
        <f t="shared" si="5"/>
        <v>12</v>
      </c>
      <c r="K64" s="219">
        <f t="shared" si="6"/>
        <v>9</v>
      </c>
      <c r="L64" s="218">
        <v>9</v>
      </c>
      <c r="M64" s="220" t="s">
        <v>15</v>
      </c>
      <c r="N64" s="218">
        <v>3</v>
      </c>
    </row>
    <row r="65" spans="1:14" x14ac:dyDescent="0.2">
      <c r="F65" s="207" t="s">
        <v>35</v>
      </c>
      <c r="G65" s="217">
        <v>15</v>
      </c>
      <c r="H65" s="218">
        <v>14</v>
      </c>
      <c r="I65" s="218">
        <v>14</v>
      </c>
      <c r="J65" s="219">
        <f t="shared" si="5"/>
        <v>12</v>
      </c>
      <c r="K65" s="219">
        <f t="shared" si="6"/>
        <v>7</v>
      </c>
      <c r="L65" s="218">
        <v>7</v>
      </c>
      <c r="M65" s="220" t="s">
        <v>15</v>
      </c>
      <c r="N65" s="218">
        <v>5</v>
      </c>
    </row>
    <row r="66" spans="1:14" x14ac:dyDescent="0.2">
      <c r="F66" s="207" t="s">
        <v>757</v>
      </c>
      <c r="G66" s="217">
        <v>15</v>
      </c>
      <c r="H66" s="218">
        <v>13</v>
      </c>
      <c r="I66" s="218">
        <v>13</v>
      </c>
      <c r="J66" s="219">
        <f t="shared" si="5"/>
        <v>13</v>
      </c>
      <c r="K66" s="219">
        <f t="shared" si="6"/>
        <v>6</v>
      </c>
      <c r="L66" s="218">
        <v>5</v>
      </c>
      <c r="M66" s="220">
        <v>1</v>
      </c>
      <c r="N66" s="218">
        <v>7</v>
      </c>
    </row>
    <row r="67" spans="1:14" x14ac:dyDescent="0.2">
      <c r="F67" s="207"/>
      <c r="G67" s="217"/>
      <c r="H67" s="218"/>
      <c r="I67" s="218"/>
      <c r="J67" s="219"/>
      <c r="K67" s="219"/>
      <c r="L67" s="218"/>
      <c r="M67" s="220"/>
      <c r="N67" s="218"/>
    </row>
    <row r="68" spans="1:14" x14ac:dyDescent="0.2">
      <c r="C68" s="207" t="s">
        <v>765</v>
      </c>
      <c r="G68" s="217">
        <v>15</v>
      </c>
      <c r="H68" s="218">
        <v>27</v>
      </c>
      <c r="I68" s="218">
        <v>15</v>
      </c>
      <c r="J68" s="219">
        <f t="shared" si="5"/>
        <v>14</v>
      </c>
      <c r="K68" s="219">
        <f t="shared" si="6"/>
        <v>10</v>
      </c>
      <c r="L68" s="218">
        <v>10</v>
      </c>
      <c r="M68" s="220" t="s">
        <v>15</v>
      </c>
      <c r="N68" s="218">
        <v>4</v>
      </c>
    </row>
    <row r="69" spans="1:14" x14ac:dyDescent="0.2">
      <c r="C69" s="230" t="s">
        <v>767</v>
      </c>
      <c r="F69" s="207" t="s">
        <v>32</v>
      </c>
      <c r="G69" s="217">
        <v>15</v>
      </c>
      <c r="H69" s="218">
        <v>19</v>
      </c>
      <c r="I69" s="218">
        <v>15</v>
      </c>
      <c r="J69" s="219">
        <f t="shared" si="5"/>
        <v>15</v>
      </c>
      <c r="K69" s="219">
        <f t="shared" si="6"/>
        <v>6</v>
      </c>
      <c r="L69" s="218">
        <v>6</v>
      </c>
      <c r="M69" s="220" t="s">
        <v>15</v>
      </c>
      <c r="N69" s="218">
        <v>9</v>
      </c>
    </row>
    <row r="70" spans="1:14" x14ac:dyDescent="0.2">
      <c r="F70" s="207" t="s">
        <v>35</v>
      </c>
      <c r="G70" s="217">
        <v>15</v>
      </c>
      <c r="H70" s="218">
        <v>31</v>
      </c>
      <c r="I70" s="218">
        <v>15</v>
      </c>
      <c r="J70" s="219">
        <f t="shared" si="5"/>
        <v>14</v>
      </c>
      <c r="K70" s="219">
        <f t="shared" si="6"/>
        <v>1</v>
      </c>
      <c r="L70" s="218">
        <v>1</v>
      </c>
      <c r="M70" s="220" t="s">
        <v>15</v>
      </c>
      <c r="N70" s="218">
        <v>13</v>
      </c>
    </row>
    <row r="71" spans="1:14" x14ac:dyDescent="0.2">
      <c r="F71" s="207" t="s">
        <v>757</v>
      </c>
      <c r="G71" s="217">
        <v>15</v>
      </c>
      <c r="H71" s="218">
        <v>16</v>
      </c>
      <c r="I71" s="218">
        <v>16</v>
      </c>
      <c r="J71" s="219">
        <f t="shared" si="5"/>
        <v>13</v>
      </c>
      <c r="K71" s="219">
        <f t="shared" si="6"/>
        <v>4</v>
      </c>
      <c r="L71" s="218">
        <v>4</v>
      </c>
      <c r="M71" s="220" t="s">
        <v>15</v>
      </c>
      <c r="N71" s="218">
        <v>9</v>
      </c>
    </row>
    <row r="72" spans="1:14" ht="18" thickBot="1" x14ac:dyDescent="0.25">
      <c r="B72" s="210"/>
      <c r="C72" s="210"/>
      <c r="D72" s="210"/>
      <c r="E72" s="210"/>
      <c r="F72" s="210"/>
      <c r="G72" s="226"/>
      <c r="H72" s="227"/>
      <c r="I72" s="227"/>
      <c r="J72" s="227"/>
      <c r="K72" s="227"/>
      <c r="L72" s="227"/>
      <c r="M72" s="227"/>
      <c r="N72" s="227"/>
    </row>
    <row r="73" spans="1:14" x14ac:dyDescent="0.2">
      <c r="G73" s="207" t="s">
        <v>50</v>
      </c>
    </row>
    <row r="74" spans="1:14" x14ac:dyDescent="0.2">
      <c r="A74" s="207"/>
    </row>
  </sheetData>
  <phoneticPr fontId="2"/>
  <pageMargins left="0.34" right="0.43" top="0.6" bottom="0.56000000000000005" header="0.51200000000000001" footer="0.51200000000000001"/>
  <pageSetup paperSize="12" scale="75"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L72"/>
  <sheetViews>
    <sheetView showGridLines="0" zoomScale="75" workbookViewId="0">
      <selection activeCell="B28" sqref="B28"/>
    </sheetView>
  </sheetViews>
  <sheetFormatPr defaultColWidth="10.875" defaultRowHeight="17.25" x14ac:dyDescent="0.2"/>
  <cols>
    <col min="1" max="1" width="13.375" style="2" customWidth="1"/>
    <col min="2" max="2" width="5.875" style="2" customWidth="1"/>
    <col min="3" max="3" width="19.625" style="2" customWidth="1"/>
    <col min="4" max="5" width="13.375" style="2" customWidth="1"/>
    <col min="6" max="10" width="10.875" style="2"/>
    <col min="11" max="12" width="13.375" style="2" customWidth="1"/>
    <col min="13" max="256" width="10.875" style="2"/>
    <col min="257" max="257" width="13.375" style="2" customWidth="1"/>
    <col min="258" max="258" width="5.875" style="2" customWidth="1"/>
    <col min="259" max="259" width="19.625" style="2" customWidth="1"/>
    <col min="260" max="261" width="13.375" style="2" customWidth="1"/>
    <col min="262" max="266" width="10.875" style="2"/>
    <col min="267" max="268" width="13.375" style="2" customWidth="1"/>
    <col min="269" max="512" width="10.875" style="2"/>
    <col min="513" max="513" width="13.375" style="2" customWidth="1"/>
    <col min="514" max="514" width="5.875" style="2" customWidth="1"/>
    <col min="515" max="515" width="19.625" style="2" customWidth="1"/>
    <col min="516" max="517" width="13.375" style="2" customWidth="1"/>
    <col min="518" max="522" width="10.875" style="2"/>
    <col min="523" max="524" width="13.375" style="2" customWidth="1"/>
    <col min="525" max="768" width="10.875" style="2"/>
    <col min="769" max="769" width="13.375" style="2" customWidth="1"/>
    <col min="770" max="770" width="5.875" style="2" customWidth="1"/>
    <col min="771" max="771" width="19.625" style="2" customWidth="1"/>
    <col min="772" max="773" width="13.375" style="2" customWidth="1"/>
    <col min="774" max="778" width="10.875" style="2"/>
    <col min="779" max="780" width="13.375" style="2" customWidth="1"/>
    <col min="781" max="1024" width="10.875" style="2"/>
    <col min="1025" max="1025" width="13.375" style="2" customWidth="1"/>
    <col min="1026" max="1026" width="5.875" style="2" customWidth="1"/>
    <col min="1027" max="1027" width="19.625" style="2" customWidth="1"/>
    <col min="1028" max="1029" width="13.375" style="2" customWidth="1"/>
    <col min="1030" max="1034" width="10.875" style="2"/>
    <col min="1035" max="1036" width="13.375" style="2" customWidth="1"/>
    <col min="1037" max="1280" width="10.875" style="2"/>
    <col min="1281" max="1281" width="13.375" style="2" customWidth="1"/>
    <col min="1282" max="1282" width="5.875" style="2" customWidth="1"/>
    <col min="1283" max="1283" width="19.625" style="2" customWidth="1"/>
    <col min="1284" max="1285" width="13.375" style="2" customWidth="1"/>
    <col min="1286" max="1290" width="10.875" style="2"/>
    <col min="1291" max="1292" width="13.375" style="2" customWidth="1"/>
    <col min="1293" max="1536" width="10.875" style="2"/>
    <col min="1537" max="1537" width="13.375" style="2" customWidth="1"/>
    <col min="1538" max="1538" width="5.875" style="2" customWidth="1"/>
    <col min="1539" max="1539" width="19.625" style="2" customWidth="1"/>
    <col min="1540" max="1541" width="13.375" style="2" customWidth="1"/>
    <col min="1542" max="1546" width="10.875" style="2"/>
    <col min="1547" max="1548" width="13.375" style="2" customWidth="1"/>
    <col min="1549" max="1792" width="10.875" style="2"/>
    <col min="1793" max="1793" width="13.375" style="2" customWidth="1"/>
    <col min="1794" max="1794" width="5.875" style="2" customWidth="1"/>
    <col min="1795" max="1795" width="19.625" style="2" customWidth="1"/>
    <col min="1796" max="1797" width="13.375" style="2" customWidth="1"/>
    <col min="1798" max="1802" width="10.875" style="2"/>
    <col min="1803" max="1804" width="13.375" style="2" customWidth="1"/>
    <col min="1805" max="2048" width="10.875" style="2"/>
    <col min="2049" max="2049" width="13.375" style="2" customWidth="1"/>
    <col min="2050" max="2050" width="5.875" style="2" customWidth="1"/>
    <col min="2051" max="2051" width="19.625" style="2" customWidth="1"/>
    <col min="2052" max="2053" width="13.375" style="2" customWidth="1"/>
    <col min="2054" max="2058" width="10.875" style="2"/>
    <col min="2059" max="2060" width="13.375" style="2" customWidth="1"/>
    <col min="2061" max="2304" width="10.875" style="2"/>
    <col min="2305" max="2305" width="13.375" style="2" customWidth="1"/>
    <col min="2306" max="2306" width="5.875" style="2" customWidth="1"/>
    <col min="2307" max="2307" width="19.625" style="2" customWidth="1"/>
    <col min="2308" max="2309" width="13.375" style="2" customWidth="1"/>
    <col min="2310" max="2314" width="10.875" style="2"/>
    <col min="2315" max="2316" width="13.375" style="2" customWidth="1"/>
    <col min="2317" max="2560" width="10.875" style="2"/>
    <col min="2561" max="2561" width="13.375" style="2" customWidth="1"/>
    <col min="2562" max="2562" width="5.875" style="2" customWidth="1"/>
    <col min="2563" max="2563" width="19.625" style="2" customWidth="1"/>
    <col min="2564" max="2565" width="13.375" style="2" customWidth="1"/>
    <col min="2566" max="2570" width="10.875" style="2"/>
    <col min="2571" max="2572" width="13.375" style="2" customWidth="1"/>
    <col min="2573" max="2816" width="10.875" style="2"/>
    <col min="2817" max="2817" width="13.375" style="2" customWidth="1"/>
    <col min="2818" max="2818" width="5.875" style="2" customWidth="1"/>
    <col min="2819" max="2819" width="19.625" style="2" customWidth="1"/>
    <col min="2820" max="2821" width="13.375" style="2" customWidth="1"/>
    <col min="2822" max="2826" width="10.875" style="2"/>
    <col min="2827" max="2828" width="13.375" style="2" customWidth="1"/>
    <col min="2829" max="3072" width="10.875" style="2"/>
    <col min="3073" max="3073" width="13.375" style="2" customWidth="1"/>
    <col min="3074" max="3074" width="5.875" style="2" customWidth="1"/>
    <col min="3075" max="3075" width="19.625" style="2" customWidth="1"/>
    <col min="3076" max="3077" width="13.375" style="2" customWidth="1"/>
    <col min="3078" max="3082" width="10.875" style="2"/>
    <col min="3083" max="3084" width="13.375" style="2" customWidth="1"/>
    <col min="3085" max="3328" width="10.875" style="2"/>
    <col min="3329" max="3329" width="13.375" style="2" customWidth="1"/>
    <col min="3330" max="3330" width="5.875" style="2" customWidth="1"/>
    <col min="3331" max="3331" width="19.625" style="2" customWidth="1"/>
    <col min="3332" max="3333" width="13.375" style="2" customWidth="1"/>
    <col min="3334" max="3338" width="10.875" style="2"/>
    <col min="3339" max="3340" width="13.375" style="2" customWidth="1"/>
    <col min="3341" max="3584" width="10.875" style="2"/>
    <col min="3585" max="3585" width="13.375" style="2" customWidth="1"/>
    <col min="3586" max="3586" width="5.875" style="2" customWidth="1"/>
    <col min="3587" max="3587" width="19.625" style="2" customWidth="1"/>
    <col min="3588" max="3589" width="13.375" style="2" customWidth="1"/>
    <col min="3590" max="3594" width="10.875" style="2"/>
    <col min="3595" max="3596" width="13.375" style="2" customWidth="1"/>
    <col min="3597" max="3840" width="10.875" style="2"/>
    <col min="3841" max="3841" width="13.375" style="2" customWidth="1"/>
    <col min="3842" max="3842" width="5.875" style="2" customWidth="1"/>
    <col min="3843" max="3843" width="19.625" style="2" customWidth="1"/>
    <col min="3844" max="3845" width="13.375" style="2" customWidth="1"/>
    <col min="3846" max="3850" width="10.875" style="2"/>
    <col min="3851" max="3852" width="13.375" style="2" customWidth="1"/>
    <col min="3853" max="4096" width="10.875" style="2"/>
    <col min="4097" max="4097" width="13.375" style="2" customWidth="1"/>
    <col min="4098" max="4098" width="5.875" style="2" customWidth="1"/>
    <col min="4099" max="4099" width="19.625" style="2" customWidth="1"/>
    <col min="4100" max="4101" width="13.375" style="2" customWidth="1"/>
    <col min="4102" max="4106" width="10.875" style="2"/>
    <col min="4107" max="4108" width="13.375" style="2" customWidth="1"/>
    <col min="4109" max="4352" width="10.875" style="2"/>
    <col min="4353" max="4353" width="13.375" style="2" customWidth="1"/>
    <col min="4354" max="4354" width="5.875" style="2" customWidth="1"/>
    <col min="4355" max="4355" width="19.625" style="2" customWidth="1"/>
    <col min="4356" max="4357" width="13.375" style="2" customWidth="1"/>
    <col min="4358" max="4362" width="10.875" style="2"/>
    <col min="4363" max="4364" width="13.375" style="2" customWidth="1"/>
    <col min="4365" max="4608" width="10.875" style="2"/>
    <col min="4609" max="4609" width="13.375" style="2" customWidth="1"/>
    <col min="4610" max="4610" width="5.875" style="2" customWidth="1"/>
    <col min="4611" max="4611" width="19.625" style="2" customWidth="1"/>
    <col min="4612" max="4613" width="13.375" style="2" customWidth="1"/>
    <col min="4614" max="4618" width="10.875" style="2"/>
    <col min="4619" max="4620" width="13.375" style="2" customWidth="1"/>
    <col min="4621" max="4864" width="10.875" style="2"/>
    <col min="4865" max="4865" width="13.375" style="2" customWidth="1"/>
    <col min="4866" max="4866" width="5.875" style="2" customWidth="1"/>
    <col min="4867" max="4867" width="19.625" style="2" customWidth="1"/>
    <col min="4868" max="4869" width="13.375" style="2" customWidth="1"/>
    <col min="4870" max="4874" width="10.875" style="2"/>
    <col min="4875" max="4876" width="13.375" style="2" customWidth="1"/>
    <col min="4877" max="5120" width="10.875" style="2"/>
    <col min="5121" max="5121" width="13.375" style="2" customWidth="1"/>
    <col min="5122" max="5122" width="5.875" style="2" customWidth="1"/>
    <col min="5123" max="5123" width="19.625" style="2" customWidth="1"/>
    <col min="5124" max="5125" width="13.375" style="2" customWidth="1"/>
    <col min="5126" max="5130" width="10.875" style="2"/>
    <col min="5131" max="5132" width="13.375" style="2" customWidth="1"/>
    <col min="5133" max="5376" width="10.875" style="2"/>
    <col min="5377" max="5377" width="13.375" style="2" customWidth="1"/>
    <col min="5378" max="5378" width="5.875" style="2" customWidth="1"/>
    <col min="5379" max="5379" width="19.625" style="2" customWidth="1"/>
    <col min="5380" max="5381" width="13.375" style="2" customWidth="1"/>
    <col min="5382" max="5386" width="10.875" style="2"/>
    <col min="5387" max="5388" width="13.375" style="2" customWidth="1"/>
    <col min="5389" max="5632" width="10.875" style="2"/>
    <col min="5633" max="5633" width="13.375" style="2" customWidth="1"/>
    <col min="5634" max="5634" width="5.875" style="2" customWidth="1"/>
    <col min="5635" max="5635" width="19.625" style="2" customWidth="1"/>
    <col min="5636" max="5637" width="13.375" style="2" customWidth="1"/>
    <col min="5638" max="5642" width="10.875" style="2"/>
    <col min="5643" max="5644" width="13.375" style="2" customWidth="1"/>
    <col min="5645" max="5888" width="10.875" style="2"/>
    <col min="5889" max="5889" width="13.375" style="2" customWidth="1"/>
    <col min="5890" max="5890" width="5.875" style="2" customWidth="1"/>
    <col min="5891" max="5891" width="19.625" style="2" customWidth="1"/>
    <col min="5892" max="5893" width="13.375" style="2" customWidth="1"/>
    <col min="5894" max="5898" width="10.875" style="2"/>
    <col min="5899" max="5900" width="13.375" style="2" customWidth="1"/>
    <col min="5901" max="6144" width="10.875" style="2"/>
    <col min="6145" max="6145" width="13.375" style="2" customWidth="1"/>
    <col min="6146" max="6146" width="5.875" style="2" customWidth="1"/>
    <col min="6147" max="6147" width="19.625" style="2" customWidth="1"/>
    <col min="6148" max="6149" width="13.375" style="2" customWidth="1"/>
    <col min="6150" max="6154" width="10.875" style="2"/>
    <col min="6155" max="6156" width="13.375" style="2" customWidth="1"/>
    <col min="6157" max="6400" width="10.875" style="2"/>
    <col min="6401" max="6401" width="13.375" style="2" customWidth="1"/>
    <col min="6402" max="6402" width="5.875" style="2" customWidth="1"/>
    <col min="6403" max="6403" width="19.625" style="2" customWidth="1"/>
    <col min="6404" max="6405" width="13.375" style="2" customWidth="1"/>
    <col min="6406" max="6410" width="10.875" style="2"/>
    <col min="6411" max="6412" width="13.375" style="2" customWidth="1"/>
    <col min="6413" max="6656" width="10.875" style="2"/>
    <col min="6657" max="6657" width="13.375" style="2" customWidth="1"/>
    <col min="6658" max="6658" width="5.875" style="2" customWidth="1"/>
    <col min="6659" max="6659" width="19.625" style="2" customWidth="1"/>
    <col min="6660" max="6661" width="13.375" style="2" customWidth="1"/>
    <col min="6662" max="6666" width="10.875" style="2"/>
    <col min="6667" max="6668" width="13.375" style="2" customWidth="1"/>
    <col min="6669" max="6912" width="10.875" style="2"/>
    <col min="6913" max="6913" width="13.375" style="2" customWidth="1"/>
    <col min="6914" max="6914" width="5.875" style="2" customWidth="1"/>
    <col min="6915" max="6915" width="19.625" style="2" customWidth="1"/>
    <col min="6916" max="6917" width="13.375" style="2" customWidth="1"/>
    <col min="6918" max="6922" width="10.875" style="2"/>
    <col min="6923" max="6924" width="13.375" style="2" customWidth="1"/>
    <col min="6925" max="7168" width="10.875" style="2"/>
    <col min="7169" max="7169" width="13.375" style="2" customWidth="1"/>
    <col min="7170" max="7170" width="5.875" style="2" customWidth="1"/>
    <col min="7171" max="7171" width="19.625" style="2" customWidth="1"/>
    <col min="7172" max="7173" width="13.375" style="2" customWidth="1"/>
    <col min="7174" max="7178" width="10.875" style="2"/>
    <col min="7179" max="7180" width="13.375" style="2" customWidth="1"/>
    <col min="7181" max="7424" width="10.875" style="2"/>
    <col min="7425" max="7425" width="13.375" style="2" customWidth="1"/>
    <col min="7426" max="7426" width="5.875" style="2" customWidth="1"/>
    <col min="7427" max="7427" width="19.625" style="2" customWidth="1"/>
    <col min="7428" max="7429" width="13.375" style="2" customWidth="1"/>
    <col min="7430" max="7434" width="10.875" style="2"/>
    <col min="7435" max="7436" width="13.375" style="2" customWidth="1"/>
    <col min="7437" max="7680" width="10.875" style="2"/>
    <col min="7681" max="7681" width="13.375" style="2" customWidth="1"/>
    <col min="7682" max="7682" width="5.875" style="2" customWidth="1"/>
    <col min="7683" max="7683" width="19.625" style="2" customWidth="1"/>
    <col min="7684" max="7685" width="13.375" style="2" customWidth="1"/>
    <col min="7686" max="7690" width="10.875" style="2"/>
    <col min="7691" max="7692" width="13.375" style="2" customWidth="1"/>
    <col min="7693" max="7936" width="10.875" style="2"/>
    <col min="7937" max="7937" width="13.375" style="2" customWidth="1"/>
    <col min="7938" max="7938" width="5.875" style="2" customWidth="1"/>
    <col min="7939" max="7939" width="19.625" style="2" customWidth="1"/>
    <col min="7940" max="7941" width="13.375" style="2" customWidth="1"/>
    <col min="7942" max="7946" width="10.875" style="2"/>
    <col min="7947" max="7948" width="13.375" style="2" customWidth="1"/>
    <col min="7949" max="8192" width="10.875" style="2"/>
    <col min="8193" max="8193" width="13.375" style="2" customWidth="1"/>
    <col min="8194" max="8194" width="5.875" style="2" customWidth="1"/>
    <col min="8195" max="8195" width="19.625" style="2" customWidth="1"/>
    <col min="8196" max="8197" width="13.375" style="2" customWidth="1"/>
    <col min="8198" max="8202" width="10.875" style="2"/>
    <col min="8203" max="8204" width="13.375" style="2" customWidth="1"/>
    <col min="8205" max="8448" width="10.875" style="2"/>
    <col min="8449" max="8449" width="13.375" style="2" customWidth="1"/>
    <col min="8450" max="8450" width="5.875" style="2" customWidth="1"/>
    <col min="8451" max="8451" width="19.625" style="2" customWidth="1"/>
    <col min="8452" max="8453" width="13.375" style="2" customWidth="1"/>
    <col min="8454" max="8458" width="10.875" style="2"/>
    <col min="8459" max="8460" width="13.375" style="2" customWidth="1"/>
    <col min="8461" max="8704" width="10.875" style="2"/>
    <col min="8705" max="8705" width="13.375" style="2" customWidth="1"/>
    <col min="8706" max="8706" width="5.875" style="2" customWidth="1"/>
    <col min="8707" max="8707" width="19.625" style="2" customWidth="1"/>
    <col min="8708" max="8709" width="13.375" style="2" customWidth="1"/>
    <col min="8710" max="8714" width="10.875" style="2"/>
    <col min="8715" max="8716" width="13.375" style="2" customWidth="1"/>
    <col min="8717" max="8960" width="10.875" style="2"/>
    <col min="8961" max="8961" width="13.375" style="2" customWidth="1"/>
    <col min="8962" max="8962" width="5.875" style="2" customWidth="1"/>
    <col min="8963" max="8963" width="19.625" style="2" customWidth="1"/>
    <col min="8964" max="8965" width="13.375" style="2" customWidth="1"/>
    <col min="8966" max="8970" width="10.875" style="2"/>
    <col min="8971" max="8972" width="13.375" style="2" customWidth="1"/>
    <col min="8973" max="9216" width="10.875" style="2"/>
    <col min="9217" max="9217" width="13.375" style="2" customWidth="1"/>
    <col min="9218" max="9218" width="5.875" style="2" customWidth="1"/>
    <col min="9219" max="9219" width="19.625" style="2" customWidth="1"/>
    <col min="9220" max="9221" width="13.375" style="2" customWidth="1"/>
    <col min="9222" max="9226" width="10.875" style="2"/>
    <col min="9227" max="9228" width="13.375" style="2" customWidth="1"/>
    <col min="9229" max="9472" width="10.875" style="2"/>
    <col min="9473" max="9473" width="13.375" style="2" customWidth="1"/>
    <col min="9474" max="9474" width="5.875" style="2" customWidth="1"/>
    <col min="9475" max="9475" width="19.625" style="2" customWidth="1"/>
    <col min="9476" max="9477" width="13.375" style="2" customWidth="1"/>
    <col min="9478" max="9482" width="10.875" style="2"/>
    <col min="9483" max="9484" width="13.375" style="2" customWidth="1"/>
    <col min="9485" max="9728" width="10.875" style="2"/>
    <col min="9729" max="9729" width="13.375" style="2" customWidth="1"/>
    <col min="9730" max="9730" width="5.875" style="2" customWidth="1"/>
    <col min="9731" max="9731" width="19.625" style="2" customWidth="1"/>
    <col min="9732" max="9733" width="13.375" style="2" customWidth="1"/>
    <col min="9734" max="9738" width="10.875" style="2"/>
    <col min="9739" max="9740" width="13.375" style="2" customWidth="1"/>
    <col min="9741" max="9984" width="10.875" style="2"/>
    <col min="9985" max="9985" width="13.375" style="2" customWidth="1"/>
    <col min="9986" max="9986" width="5.875" style="2" customWidth="1"/>
    <col min="9987" max="9987" width="19.625" style="2" customWidth="1"/>
    <col min="9988" max="9989" width="13.375" style="2" customWidth="1"/>
    <col min="9990" max="9994" width="10.875" style="2"/>
    <col min="9995" max="9996" width="13.375" style="2" customWidth="1"/>
    <col min="9997" max="10240" width="10.875" style="2"/>
    <col min="10241" max="10241" width="13.375" style="2" customWidth="1"/>
    <col min="10242" max="10242" width="5.875" style="2" customWidth="1"/>
    <col min="10243" max="10243" width="19.625" style="2" customWidth="1"/>
    <col min="10244" max="10245" width="13.375" style="2" customWidth="1"/>
    <col min="10246" max="10250" width="10.875" style="2"/>
    <col min="10251" max="10252" width="13.375" style="2" customWidth="1"/>
    <col min="10253" max="10496" width="10.875" style="2"/>
    <col min="10497" max="10497" width="13.375" style="2" customWidth="1"/>
    <col min="10498" max="10498" width="5.875" style="2" customWidth="1"/>
    <col min="10499" max="10499" width="19.625" style="2" customWidth="1"/>
    <col min="10500" max="10501" width="13.375" style="2" customWidth="1"/>
    <col min="10502" max="10506" width="10.875" style="2"/>
    <col min="10507" max="10508" width="13.375" style="2" customWidth="1"/>
    <col min="10509" max="10752" width="10.875" style="2"/>
    <col min="10753" max="10753" width="13.375" style="2" customWidth="1"/>
    <col min="10754" max="10754" width="5.875" style="2" customWidth="1"/>
    <col min="10755" max="10755" width="19.625" style="2" customWidth="1"/>
    <col min="10756" max="10757" width="13.375" style="2" customWidth="1"/>
    <col min="10758" max="10762" width="10.875" style="2"/>
    <col min="10763" max="10764" width="13.375" style="2" customWidth="1"/>
    <col min="10765" max="11008" width="10.875" style="2"/>
    <col min="11009" max="11009" width="13.375" style="2" customWidth="1"/>
    <col min="11010" max="11010" width="5.875" style="2" customWidth="1"/>
    <col min="11011" max="11011" width="19.625" style="2" customWidth="1"/>
    <col min="11012" max="11013" width="13.375" style="2" customWidth="1"/>
    <col min="11014" max="11018" width="10.875" style="2"/>
    <col min="11019" max="11020" width="13.375" style="2" customWidth="1"/>
    <col min="11021" max="11264" width="10.875" style="2"/>
    <col min="11265" max="11265" width="13.375" style="2" customWidth="1"/>
    <col min="11266" max="11266" width="5.875" style="2" customWidth="1"/>
    <col min="11267" max="11267" width="19.625" style="2" customWidth="1"/>
    <col min="11268" max="11269" width="13.375" style="2" customWidth="1"/>
    <col min="11270" max="11274" width="10.875" style="2"/>
    <col min="11275" max="11276" width="13.375" style="2" customWidth="1"/>
    <col min="11277" max="11520" width="10.875" style="2"/>
    <col min="11521" max="11521" width="13.375" style="2" customWidth="1"/>
    <col min="11522" max="11522" width="5.875" style="2" customWidth="1"/>
    <col min="11523" max="11523" width="19.625" style="2" customWidth="1"/>
    <col min="11524" max="11525" width="13.375" style="2" customWidth="1"/>
    <col min="11526" max="11530" width="10.875" style="2"/>
    <col min="11531" max="11532" width="13.375" style="2" customWidth="1"/>
    <col min="11533" max="11776" width="10.875" style="2"/>
    <col min="11777" max="11777" width="13.375" style="2" customWidth="1"/>
    <col min="11778" max="11778" width="5.875" style="2" customWidth="1"/>
    <col min="11779" max="11779" width="19.625" style="2" customWidth="1"/>
    <col min="11780" max="11781" width="13.375" style="2" customWidth="1"/>
    <col min="11782" max="11786" width="10.875" style="2"/>
    <col min="11787" max="11788" width="13.375" style="2" customWidth="1"/>
    <col min="11789" max="12032" width="10.875" style="2"/>
    <col min="12033" max="12033" width="13.375" style="2" customWidth="1"/>
    <col min="12034" max="12034" width="5.875" style="2" customWidth="1"/>
    <col min="12035" max="12035" width="19.625" style="2" customWidth="1"/>
    <col min="12036" max="12037" width="13.375" style="2" customWidth="1"/>
    <col min="12038" max="12042" width="10.875" style="2"/>
    <col min="12043" max="12044" width="13.375" style="2" customWidth="1"/>
    <col min="12045" max="12288" width="10.875" style="2"/>
    <col min="12289" max="12289" width="13.375" style="2" customWidth="1"/>
    <col min="12290" max="12290" width="5.875" style="2" customWidth="1"/>
    <col min="12291" max="12291" width="19.625" style="2" customWidth="1"/>
    <col min="12292" max="12293" width="13.375" style="2" customWidth="1"/>
    <col min="12294" max="12298" width="10.875" style="2"/>
    <col min="12299" max="12300" width="13.375" style="2" customWidth="1"/>
    <col min="12301" max="12544" width="10.875" style="2"/>
    <col min="12545" max="12545" width="13.375" style="2" customWidth="1"/>
    <col min="12546" max="12546" width="5.875" style="2" customWidth="1"/>
    <col min="12547" max="12547" width="19.625" style="2" customWidth="1"/>
    <col min="12548" max="12549" width="13.375" style="2" customWidth="1"/>
    <col min="12550" max="12554" width="10.875" style="2"/>
    <col min="12555" max="12556" width="13.375" style="2" customWidth="1"/>
    <col min="12557" max="12800" width="10.875" style="2"/>
    <col min="12801" max="12801" width="13.375" style="2" customWidth="1"/>
    <col min="12802" max="12802" width="5.875" style="2" customWidth="1"/>
    <col min="12803" max="12803" width="19.625" style="2" customWidth="1"/>
    <col min="12804" max="12805" width="13.375" style="2" customWidth="1"/>
    <col min="12806" max="12810" width="10.875" style="2"/>
    <col min="12811" max="12812" width="13.375" style="2" customWidth="1"/>
    <col min="12813" max="13056" width="10.875" style="2"/>
    <col min="13057" max="13057" width="13.375" style="2" customWidth="1"/>
    <col min="13058" max="13058" width="5.875" style="2" customWidth="1"/>
    <col min="13059" max="13059" width="19.625" style="2" customWidth="1"/>
    <col min="13060" max="13061" width="13.375" style="2" customWidth="1"/>
    <col min="13062" max="13066" width="10.875" style="2"/>
    <col min="13067" max="13068" width="13.375" style="2" customWidth="1"/>
    <col min="13069" max="13312" width="10.875" style="2"/>
    <col min="13313" max="13313" width="13.375" style="2" customWidth="1"/>
    <col min="13314" max="13314" width="5.875" style="2" customWidth="1"/>
    <col min="13315" max="13315" width="19.625" style="2" customWidth="1"/>
    <col min="13316" max="13317" width="13.375" style="2" customWidth="1"/>
    <col min="13318" max="13322" width="10.875" style="2"/>
    <col min="13323" max="13324" width="13.375" style="2" customWidth="1"/>
    <col min="13325" max="13568" width="10.875" style="2"/>
    <col min="13569" max="13569" width="13.375" style="2" customWidth="1"/>
    <col min="13570" max="13570" width="5.875" style="2" customWidth="1"/>
    <col min="13571" max="13571" width="19.625" style="2" customWidth="1"/>
    <col min="13572" max="13573" width="13.375" style="2" customWidth="1"/>
    <col min="13574" max="13578" width="10.875" style="2"/>
    <col min="13579" max="13580" width="13.375" style="2" customWidth="1"/>
    <col min="13581" max="13824" width="10.875" style="2"/>
    <col min="13825" max="13825" width="13.375" style="2" customWidth="1"/>
    <col min="13826" max="13826" width="5.875" style="2" customWidth="1"/>
    <col min="13827" max="13827" width="19.625" style="2" customWidth="1"/>
    <col min="13828" max="13829" width="13.375" style="2" customWidth="1"/>
    <col min="13830" max="13834" width="10.875" style="2"/>
    <col min="13835" max="13836" width="13.375" style="2" customWidth="1"/>
    <col min="13837" max="14080" width="10.875" style="2"/>
    <col min="14081" max="14081" width="13.375" style="2" customWidth="1"/>
    <col min="14082" max="14082" width="5.875" style="2" customWidth="1"/>
    <col min="14083" max="14083" width="19.625" style="2" customWidth="1"/>
    <col min="14084" max="14085" width="13.375" style="2" customWidth="1"/>
    <col min="14086" max="14090" width="10.875" style="2"/>
    <col min="14091" max="14092" width="13.375" style="2" customWidth="1"/>
    <col min="14093" max="14336" width="10.875" style="2"/>
    <col min="14337" max="14337" width="13.375" style="2" customWidth="1"/>
    <col min="14338" max="14338" width="5.875" style="2" customWidth="1"/>
    <col min="14339" max="14339" width="19.625" style="2" customWidth="1"/>
    <col min="14340" max="14341" width="13.375" style="2" customWidth="1"/>
    <col min="14342" max="14346" width="10.875" style="2"/>
    <col min="14347" max="14348" width="13.375" style="2" customWidth="1"/>
    <col min="14349" max="14592" width="10.875" style="2"/>
    <col min="14593" max="14593" width="13.375" style="2" customWidth="1"/>
    <col min="14594" max="14594" width="5.875" style="2" customWidth="1"/>
    <col min="14595" max="14595" width="19.625" style="2" customWidth="1"/>
    <col min="14596" max="14597" width="13.375" style="2" customWidth="1"/>
    <col min="14598" max="14602" width="10.875" style="2"/>
    <col min="14603" max="14604" width="13.375" style="2" customWidth="1"/>
    <col min="14605" max="14848" width="10.875" style="2"/>
    <col min="14849" max="14849" width="13.375" style="2" customWidth="1"/>
    <col min="14850" max="14850" width="5.875" style="2" customWidth="1"/>
    <col min="14851" max="14851" width="19.625" style="2" customWidth="1"/>
    <col min="14852" max="14853" width="13.375" style="2" customWidth="1"/>
    <col min="14854" max="14858" width="10.875" style="2"/>
    <col min="14859" max="14860" width="13.375" style="2" customWidth="1"/>
    <col min="14861" max="15104" width="10.875" style="2"/>
    <col min="15105" max="15105" width="13.375" style="2" customWidth="1"/>
    <col min="15106" max="15106" width="5.875" style="2" customWidth="1"/>
    <col min="15107" max="15107" width="19.625" style="2" customWidth="1"/>
    <col min="15108" max="15109" width="13.375" style="2" customWidth="1"/>
    <col min="15110" max="15114" width="10.875" style="2"/>
    <col min="15115" max="15116" width="13.375" style="2" customWidth="1"/>
    <col min="15117" max="15360" width="10.875" style="2"/>
    <col min="15361" max="15361" width="13.375" style="2" customWidth="1"/>
    <col min="15362" max="15362" width="5.875" style="2" customWidth="1"/>
    <col min="15363" max="15363" width="19.625" style="2" customWidth="1"/>
    <col min="15364" max="15365" width="13.375" style="2" customWidth="1"/>
    <col min="15366" max="15370" width="10.875" style="2"/>
    <col min="15371" max="15372" width="13.375" style="2" customWidth="1"/>
    <col min="15373" max="15616" width="10.875" style="2"/>
    <col min="15617" max="15617" width="13.375" style="2" customWidth="1"/>
    <col min="15618" max="15618" width="5.875" style="2" customWidth="1"/>
    <col min="15619" max="15619" width="19.625" style="2" customWidth="1"/>
    <col min="15620" max="15621" width="13.375" style="2" customWidth="1"/>
    <col min="15622" max="15626" width="10.875" style="2"/>
    <col min="15627" max="15628" width="13.375" style="2" customWidth="1"/>
    <col min="15629" max="15872" width="10.875" style="2"/>
    <col min="15873" max="15873" width="13.375" style="2" customWidth="1"/>
    <col min="15874" max="15874" width="5.875" style="2" customWidth="1"/>
    <col min="15875" max="15875" width="19.625" style="2" customWidth="1"/>
    <col min="15876" max="15877" width="13.375" style="2" customWidth="1"/>
    <col min="15878" max="15882" width="10.875" style="2"/>
    <col min="15883" max="15884" width="13.375" style="2" customWidth="1"/>
    <col min="15885" max="16128" width="10.875" style="2"/>
    <col min="16129" max="16129" width="13.375" style="2" customWidth="1"/>
    <col min="16130" max="16130" width="5.875" style="2" customWidth="1"/>
    <col min="16131" max="16131" width="19.625" style="2" customWidth="1"/>
    <col min="16132" max="16133" width="13.375" style="2" customWidth="1"/>
    <col min="16134" max="16138" width="10.875" style="2"/>
    <col min="16139" max="16140" width="13.375" style="2" customWidth="1"/>
    <col min="16141" max="16384" width="10.875" style="2"/>
  </cols>
  <sheetData>
    <row r="1" spans="1:12" x14ac:dyDescent="0.2">
      <c r="A1" s="1"/>
    </row>
    <row r="6" spans="1:12" x14ac:dyDescent="0.2">
      <c r="F6" s="3" t="s">
        <v>768</v>
      </c>
    </row>
    <row r="7" spans="1:12" x14ac:dyDescent="0.2">
      <c r="D7" s="3" t="s">
        <v>769</v>
      </c>
      <c r="F7" s="231"/>
      <c r="H7" s="1" t="s">
        <v>770</v>
      </c>
    </row>
    <row r="8" spans="1:12" ht="18" thickBot="1" x14ac:dyDescent="0.25">
      <c r="B8" s="4"/>
      <c r="C8" s="4"/>
      <c r="D8" s="4"/>
      <c r="E8" s="4"/>
      <c r="F8" s="4"/>
      <c r="G8" s="4"/>
      <c r="H8" s="4"/>
      <c r="I8" s="4"/>
      <c r="J8" s="4"/>
      <c r="K8" s="4"/>
      <c r="L8" s="4"/>
    </row>
    <row r="9" spans="1:12" x14ac:dyDescent="0.2">
      <c r="D9" s="5"/>
      <c r="E9" s="6"/>
      <c r="F9" s="6"/>
      <c r="G9" s="6"/>
      <c r="H9" s="6"/>
      <c r="I9" s="6"/>
      <c r="J9" s="6"/>
      <c r="K9" s="6"/>
      <c r="L9" s="6"/>
    </row>
    <row r="10" spans="1:12" x14ac:dyDescent="0.2">
      <c r="D10" s="92" t="s">
        <v>266</v>
      </c>
      <c r="E10" s="5"/>
      <c r="F10" s="92" t="s">
        <v>385</v>
      </c>
      <c r="G10" s="5"/>
      <c r="H10" s="92" t="s">
        <v>386</v>
      </c>
      <c r="I10" s="92" t="s">
        <v>387</v>
      </c>
      <c r="J10" s="92" t="s">
        <v>388</v>
      </c>
      <c r="K10" s="7" t="s">
        <v>771</v>
      </c>
      <c r="L10" s="7" t="s">
        <v>772</v>
      </c>
    </row>
    <row r="11" spans="1:12" x14ac:dyDescent="0.2">
      <c r="B11" s="6"/>
      <c r="C11" s="8" t="s">
        <v>773</v>
      </c>
      <c r="D11" s="9"/>
      <c r="E11" s="93" t="s">
        <v>384</v>
      </c>
      <c r="F11" s="93" t="s">
        <v>774</v>
      </c>
      <c r="G11" s="93" t="s">
        <v>775</v>
      </c>
      <c r="H11" s="93" t="s">
        <v>776</v>
      </c>
      <c r="I11" s="93" t="s">
        <v>777</v>
      </c>
      <c r="J11" s="93" t="s">
        <v>778</v>
      </c>
      <c r="K11" s="93" t="s">
        <v>779</v>
      </c>
      <c r="L11" s="93" t="s">
        <v>780</v>
      </c>
    </row>
    <row r="12" spans="1:12" x14ac:dyDescent="0.2">
      <c r="D12" s="5"/>
      <c r="H12" s="3" t="s">
        <v>781</v>
      </c>
    </row>
    <row r="13" spans="1:12" x14ac:dyDescent="0.2">
      <c r="C13" s="1" t="s">
        <v>782</v>
      </c>
      <c r="D13" s="12">
        <f t="shared" ref="D13:D18" si="0">SUM(E13:L13)</f>
        <v>501</v>
      </c>
      <c r="E13" s="14">
        <v>215</v>
      </c>
      <c r="F13" s="14">
        <v>32</v>
      </c>
      <c r="G13" s="14">
        <v>23</v>
      </c>
      <c r="H13" s="14">
        <v>29</v>
      </c>
      <c r="I13" s="14">
        <v>38</v>
      </c>
      <c r="J13" s="14">
        <v>41</v>
      </c>
      <c r="K13" s="14">
        <v>62</v>
      </c>
      <c r="L13" s="14">
        <v>61</v>
      </c>
    </row>
    <row r="14" spans="1:12" x14ac:dyDescent="0.2">
      <c r="C14" s="1" t="s">
        <v>783</v>
      </c>
      <c r="D14" s="12">
        <f t="shared" si="0"/>
        <v>604</v>
      </c>
      <c r="E14" s="14">
        <v>252</v>
      </c>
      <c r="F14" s="14">
        <v>35</v>
      </c>
      <c r="G14" s="14">
        <v>27</v>
      </c>
      <c r="H14" s="14">
        <v>47</v>
      </c>
      <c r="I14" s="14">
        <v>49</v>
      </c>
      <c r="J14" s="14">
        <v>52</v>
      </c>
      <c r="K14" s="14">
        <v>72</v>
      </c>
      <c r="L14" s="14">
        <v>70</v>
      </c>
    </row>
    <row r="15" spans="1:12" x14ac:dyDescent="0.2">
      <c r="C15" s="1" t="s">
        <v>273</v>
      </c>
      <c r="D15" s="12">
        <f t="shared" si="0"/>
        <v>630</v>
      </c>
      <c r="E15" s="14">
        <v>275</v>
      </c>
      <c r="F15" s="14">
        <v>41</v>
      </c>
      <c r="G15" s="14">
        <v>29</v>
      </c>
      <c r="H15" s="14">
        <v>46</v>
      </c>
      <c r="I15" s="14">
        <v>48</v>
      </c>
      <c r="J15" s="14">
        <v>55</v>
      </c>
      <c r="K15" s="14">
        <v>74</v>
      </c>
      <c r="L15" s="14">
        <v>62</v>
      </c>
    </row>
    <row r="16" spans="1:12" x14ac:dyDescent="0.2">
      <c r="C16" s="1" t="s">
        <v>274</v>
      </c>
      <c r="D16" s="12">
        <f t="shared" si="0"/>
        <v>627</v>
      </c>
      <c r="E16" s="14">
        <v>271</v>
      </c>
      <c r="F16" s="14">
        <v>43</v>
      </c>
      <c r="G16" s="14">
        <v>30</v>
      </c>
      <c r="H16" s="14">
        <v>43</v>
      </c>
      <c r="I16" s="14">
        <v>47</v>
      </c>
      <c r="J16" s="14">
        <v>54</v>
      </c>
      <c r="K16" s="14">
        <v>78</v>
      </c>
      <c r="L16" s="14">
        <v>61</v>
      </c>
    </row>
    <row r="17" spans="2:12" x14ac:dyDescent="0.2">
      <c r="C17" s="1" t="s">
        <v>17</v>
      </c>
      <c r="D17" s="12">
        <f t="shared" si="0"/>
        <v>641</v>
      </c>
      <c r="E17" s="14">
        <v>272</v>
      </c>
      <c r="F17" s="14">
        <v>38</v>
      </c>
      <c r="G17" s="14">
        <v>32</v>
      </c>
      <c r="H17" s="14">
        <v>44</v>
      </c>
      <c r="I17" s="14">
        <v>43</v>
      </c>
      <c r="J17" s="14">
        <v>63</v>
      </c>
      <c r="K17" s="14">
        <v>88</v>
      </c>
      <c r="L17" s="14">
        <v>61</v>
      </c>
    </row>
    <row r="18" spans="2:12" x14ac:dyDescent="0.2">
      <c r="C18" s="1" t="s">
        <v>224</v>
      </c>
      <c r="D18" s="12">
        <f t="shared" si="0"/>
        <v>623</v>
      </c>
      <c r="E18" s="14">
        <v>274</v>
      </c>
      <c r="F18" s="14">
        <v>36</v>
      </c>
      <c r="G18" s="14">
        <v>27</v>
      </c>
      <c r="H18" s="14">
        <v>48</v>
      </c>
      <c r="I18" s="14">
        <v>42</v>
      </c>
      <c r="J18" s="14">
        <v>58</v>
      </c>
      <c r="K18" s="14">
        <v>83</v>
      </c>
      <c r="L18" s="14">
        <v>55</v>
      </c>
    </row>
    <row r="19" spans="2:12" x14ac:dyDescent="0.2">
      <c r="D19" s="5"/>
    </row>
    <row r="20" spans="2:12" x14ac:dyDescent="0.2">
      <c r="C20" s="1" t="s">
        <v>784</v>
      </c>
      <c r="D20" s="12">
        <f>SUM(E20:L20)</f>
        <v>633</v>
      </c>
      <c r="E20" s="14">
        <v>279</v>
      </c>
      <c r="F20" s="14">
        <v>34</v>
      </c>
      <c r="G20" s="14">
        <v>29</v>
      </c>
      <c r="H20" s="14">
        <v>48</v>
      </c>
      <c r="I20" s="14">
        <v>41</v>
      </c>
      <c r="J20" s="14">
        <v>57</v>
      </c>
      <c r="K20" s="14">
        <v>86</v>
      </c>
      <c r="L20" s="14">
        <v>59</v>
      </c>
    </row>
    <row r="21" spans="2:12" x14ac:dyDescent="0.2">
      <c r="C21" s="1" t="s">
        <v>785</v>
      </c>
      <c r="D21" s="12">
        <f>SUM(E21:L21)</f>
        <v>632</v>
      </c>
      <c r="E21" s="14">
        <v>279</v>
      </c>
      <c r="F21" s="14">
        <v>35</v>
      </c>
      <c r="G21" s="14">
        <v>31</v>
      </c>
      <c r="H21" s="14">
        <v>47</v>
      </c>
      <c r="I21" s="14">
        <v>40</v>
      </c>
      <c r="J21" s="14">
        <v>54</v>
      </c>
      <c r="K21" s="14">
        <v>89</v>
      </c>
      <c r="L21" s="14">
        <v>57</v>
      </c>
    </row>
    <row r="22" spans="2:12" x14ac:dyDescent="0.2">
      <c r="B22" s="17"/>
      <c r="C22" s="1" t="s">
        <v>225</v>
      </c>
      <c r="D22" s="12">
        <f>SUM(E22:L22)</f>
        <v>622</v>
      </c>
      <c r="E22" s="14">
        <v>280</v>
      </c>
      <c r="F22" s="14">
        <v>33</v>
      </c>
      <c r="G22" s="14">
        <v>27</v>
      </c>
      <c r="H22" s="14">
        <v>47</v>
      </c>
      <c r="I22" s="14">
        <v>41</v>
      </c>
      <c r="J22" s="14">
        <v>51</v>
      </c>
      <c r="K22" s="14">
        <v>86</v>
      </c>
      <c r="L22" s="14">
        <v>57</v>
      </c>
    </row>
    <row r="23" spans="2:12" x14ac:dyDescent="0.2">
      <c r="B23" s="17"/>
      <c r="C23" s="3" t="s">
        <v>226</v>
      </c>
      <c r="D23" s="16">
        <f>SUM(E23:L23)</f>
        <v>616</v>
      </c>
      <c r="E23" s="17">
        <f>SUM(E25:E38)</f>
        <v>281</v>
      </c>
      <c r="F23" s="17">
        <f t="shared" ref="F23:L23" si="1">SUM(F25:F38)</f>
        <v>30</v>
      </c>
      <c r="G23" s="17">
        <f t="shared" si="1"/>
        <v>29</v>
      </c>
      <c r="H23" s="17">
        <f t="shared" si="1"/>
        <v>45</v>
      </c>
      <c r="I23" s="17">
        <f t="shared" si="1"/>
        <v>38</v>
      </c>
      <c r="J23" s="17">
        <f t="shared" si="1"/>
        <v>52</v>
      </c>
      <c r="K23" s="17">
        <f t="shared" si="1"/>
        <v>84</v>
      </c>
      <c r="L23" s="17">
        <f t="shared" si="1"/>
        <v>57</v>
      </c>
    </row>
    <row r="24" spans="2:12" x14ac:dyDescent="0.2">
      <c r="D24" s="5"/>
      <c r="E24" s="14"/>
      <c r="F24" s="14"/>
      <c r="G24" s="14"/>
      <c r="H24" s="14"/>
      <c r="I24" s="14"/>
      <c r="J24" s="14"/>
      <c r="K24" s="14"/>
      <c r="L24" s="14"/>
    </row>
    <row r="25" spans="2:12" x14ac:dyDescent="0.2">
      <c r="B25" s="1" t="s">
        <v>549</v>
      </c>
      <c r="D25" s="12">
        <f>SUM(E25:L25)</f>
        <v>5</v>
      </c>
      <c r="E25" s="15" t="s">
        <v>15</v>
      </c>
      <c r="F25" s="15" t="s">
        <v>15</v>
      </c>
      <c r="G25" s="15" t="s">
        <v>15</v>
      </c>
      <c r="H25" s="14">
        <v>1</v>
      </c>
      <c r="I25" s="15" t="s">
        <v>15</v>
      </c>
      <c r="J25" s="14">
        <v>1</v>
      </c>
      <c r="K25" s="14">
        <v>1</v>
      </c>
      <c r="L25" s="14">
        <v>2</v>
      </c>
    </row>
    <row r="26" spans="2:12" x14ac:dyDescent="0.2">
      <c r="B26" s="1" t="s">
        <v>551</v>
      </c>
      <c r="D26" s="12">
        <f>SUM(E26:L26)</f>
        <v>16</v>
      </c>
      <c r="E26" s="14">
        <v>8</v>
      </c>
      <c r="F26" s="14">
        <v>1</v>
      </c>
      <c r="G26" s="15" t="s">
        <v>15</v>
      </c>
      <c r="H26" s="15" t="s">
        <v>15</v>
      </c>
      <c r="I26" s="14">
        <v>3</v>
      </c>
      <c r="J26" s="14">
        <v>3</v>
      </c>
      <c r="K26" s="14">
        <v>1</v>
      </c>
      <c r="L26" s="15" t="s">
        <v>15</v>
      </c>
    </row>
    <row r="27" spans="2:12" x14ac:dyDescent="0.2">
      <c r="B27" s="1" t="s">
        <v>552</v>
      </c>
      <c r="D27" s="12">
        <f>SUM(E27:L27)</f>
        <v>111</v>
      </c>
      <c r="E27" s="14">
        <v>48</v>
      </c>
      <c r="F27" s="14">
        <v>9</v>
      </c>
      <c r="G27" s="14">
        <v>6</v>
      </c>
      <c r="H27" s="14">
        <v>12</v>
      </c>
      <c r="I27" s="14">
        <v>9</v>
      </c>
      <c r="J27" s="14">
        <v>11</v>
      </c>
      <c r="K27" s="14">
        <v>13</v>
      </c>
      <c r="L27" s="14">
        <v>3</v>
      </c>
    </row>
    <row r="28" spans="2:12" x14ac:dyDescent="0.2">
      <c r="B28" s="1" t="s">
        <v>786</v>
      </c>
      <c r="D28" s="12">
        <f>SUM(E28:L28)</f>
        <v>13</v>
      </c>
      <c r="E28" s="14">
        <v>7</v>
      </c>
      <c r="F28" s="14">
        <v>1</v>
      </c>
      <c r="G28" s="15" t="s">
        <v>15</v>
      </c>
      <c r="H28" s="14">
        <v>1</v>
      </c>
      <c r="I28" s="15" t="s">
        <v>15</v>
      </c>
      <c r="J28" s="14">
        <v>1</v>
      </c>
      <c r="K28" s="14">
        <v>1</v>
      </c>
      <c r="L28" s="14">
        <v>2</v>
      </c>
    </row>
    <row r="29" spans="2:12" x14ac:dyDescent="0.2">
      <c r="D29" s="5"/>
    </row>
    <row r="30" spans="2:12" x14ac:dyDescent="0.2">
      <c r="B30" s="1" t="s">
        <v>787</v>
      </c>
      <c r="D30" s="12">
        <f>SUM(E30:L30)</f>
        <v>128</v>
      </c>
      <c r="E30" s="14">
        <v>64</v>
      </c>
      <c r="F30" s="14">
        <v>7</v>
      </c>
      <c r="G30" s="14">
        <v>4</v>
      </c>
      <c r="H30" s="14">
        <v>6</v>
      </c>
      <c r="I30" s="14">
        <v>3</v>
      </c>
      <c r="J30" s="14">
        <v>7</v>
      </c>
      <c r="K30" s="14">
        <v>24</v>
      </c>
      <c r="L30" s="14">
        <v>13</v>
      </c>
    </row>
    <row r="31" spans="2:12" x14ac:dyDescent="0.2">
      <c r="B31" s="1" t="s">
        <v>208</v>
      </c>
      <c r="D31" s="12">
        <f>SUM(E31:L31)</f>
        <v>42</v>
      </c>
      <c r="E31" s="14">
        <v>30</v>
      </c>
      <c r="F31" s="14">
        <v>2</v>
      </c>
      <c r="G31" s="14">
        <v>1</v>
      </c>
      <c r="H31" s="14">
        <v>2</v>
      </c>
      <c r="I31" s="14">
        <v>1</v>
      </c>
      <c r="J31" s="14">
        <v>1</v>
      </c>
      <c r="K31" s="14">
        <v>3</v>
      </c>
      <c r="L31" s="14">
        <v>2</v>
      </c>
    </row>
    <row r="32" spans="2:12" x14ac:dyDescent="0.2">
      <c r="B32" s="1" t="s">
        <v>788</v>
      </c>
      <c r="D32" s="12">
        <f>SUM(E32:L32)</f>
        <v>52</v>
      </c>
      <c r="E32" s="14">
        <v>38</v>
      </c>
      <c r="F32" s="14">
        <v>1</v>
      </c>
      <c r="G32" s="14">
        <v>2</v>
      </c>
      <c r="H32" s="14">
        <v>1</v>
      </c>
      <c r="I32" s="14">
        <v>3</v>
      </c>
      <c r="J32" s="14">
        <v>1</v>
      </c>
      <c r="K32" s="14">
        <v>3</v>
      </c>
      <c r="L32" s="14">
        <v>3</v>
      </c>
    </row>
    <row r="33" spans="2:12" x14ac:dyDescent="0.2">
      <c r="B33" s="1" t="s">
        <v>117</v>
      </c>
      <c r="D33" s="12">
        <f>SUM(E33:L33)</f>
        <v>2</v>
      </c>
      <c r="E33" s="14">
        <v>2</v>
      </c>
      <c r="F33" s="15" t="s">
        <v>15</v>
      </c>
      <c r="G33" s="15" t="s">
        <v>15</v>
      </c>
      <c r="H33" s="15" t="s">
        <v>15</v>
      </c>
      <c r="I33" s="15" t="s">
        <v>15</v>
      </c>
      <c r="J33" s="15" t="s">
        <v>15</v>
      </c>
      <c r="K33" s="15" t="s">
        <v>15</v>
      </c>
      <c r="L33" s="15" t="s">
        <v>15</v>
      </c>
    </row>
    <row r="34" spans="2:12" x14ac:dyDescent="0.2">
      <c r="D34" s="5"/>
    </row>
    <row r="35" spans="2:12" x14ac:dyDescent="0.2">
      <c r="B35" s="1" t="s">
        <v>253</v>
      </c>
      <c r="D35" s="12">
        <f>SUM(E34:L35)</f>
        <v>156</v>
      </c>
      <c r="E35" s="14">
        <v>64</v>
      </c>
      <c r="F35" s="14">
        <v>4</v>
      </c>
      <c r="G35" s="14">
        <v>8</v>
      </c>
      <c r="H35" s="14">
        <v>15</v>
      </c>
      <c r="I35" s="14">
        <v>11</v>
      </c>
      <c r="J35" s="14">
        <v>13</v>
      </c>
      <c r="K35" s="14">
        <v>22</v>
      </c>
      <c r="L35" s="14">
        <v>19</v>
      </c>
    </row>
    <row r="36" spans="2:12" x14ac:dyDescent="0.2">
      <c r="B36" s="1" t="s">
        <v>789</v>
      </c>
      <c r="D36" s="12">
        <f>SUM(E36:L36)</f>
        <v>27</v>
      </c>
      <c r="E36" s="14">
        <v>14</v>
      </c>
      <c r="F36" s="14">
        <v>1</v>
      </c>
      <c r="G36" s="14">
        <v>1</v>
      </c>
      <c r="H36" s="15" t="s">
        <v>15</v>
      </c>
      <c r="I36" s="14">
        <v>1</v>
      </c>
      <c r="J36" s="14">
        <v>2</v>
      </c>
      <c r="K36" s="14">
        <v>6</v>
      </c>
      <c r="L36" s="14">
        <v>2</v>
      </c>
    </row>
    <row r="37" spans="2:12" x14ac:dyDescent="0.2">
      <c r="B37" s="1" t="s">
        <v>790</v>
      </c>
      <c r="D37" s="12">
        <f>SUM(E37:L37)</f>
        <v>58</v>
      </c>
      <c r="E37" s="14">
        <v>4</v>
      </c>
      <c r="F37" s="14">
        <v>4</v>
      </c>
      <c r="G37" s="14">
        <v>7</v>
      </c>
      <c r="H37" s="14">
        <v>7</v>
      </c>
      <c r="I37" s="14">
        <v>7</v>
      </c>
      <c r="J37" s="14">
        <v>12</v>
      </c>
      <c r="K37" s="14">
        <v>9</v>
      </c>
      <c r="L37" s="14">
        <v>8</v>
      </c>
    </row>
    <row r="38" spans="2:12" x14ac:dyDescent="0.2">
      <c r="B38" s="1" t="s">
        <v>791</v>
      </c>
      <c r="D38" s="12">
        <f>SUM(E38:L38)</f>
        <v>6</v>
      </c>
      <c r="E38" s="14">
        <v>2</v>
      </c>
      <c r="F38" s="15" t="s">
        <v>15</v>
      </c>
      <c r="G38" s="15" t="s">
        <v>15</v>
      </c>
      <c r="H38" s="15" t="s">
        <v>15</v>
      </c>
      <c r="I38" s="15" t="s">
        <v>15</v>
      </c>
      <c r="J38" s="15" t="s">
        <v>15</v>
      </c>
      <c r="K38" s="14">
        <v>1</v>
      </c>
      <c r="L38" s="14">
        <v>3</v>
      </c>
    </row>
    <row r="39" spans="2:12" x14ac:dyDescent="0.2">
      <c r="B39" s="6"/>
      <c r="C39" s="6"/>
      <c r="D39" s="9"/>
      <c r="E39" s="6"/>
      <c r="F39" s="6"/>
      <c r="G39" s="6"/>
      <c r="H39" s="6"/>
      <c r="I39" s="6"/>
      <c r="J39" s="6"/>
      <c r="K39" s="6"/>
      <c r="L39" s="6"/>
    </row>
    <row r="40" spans="2:12" x14ac:dyDescent="0.2">
      <c r="D40" s="5"/>
      <c r="E40" s="6"/>
      <c r="F40" s="6"/>
      <c r="G40" s="6"/>
      <c r="H40" s="6"/>
      <c r="I40" s="6"/>
      <c r="J40" s="6"/>
      <c r="K40" s="6"/>
      <c r="L40" s="6"/>
    </row>
    <row r="41" spans="2:12" x14ac:dyDescent="0.2">
      <c r="D41" s="92" t="s">
        <v>266</v>
      </c>
      <c r="E41" s="5"/>
      <c r="F41" s="92" t="s">
        <v>385</v>
      </c>
      <c r="G41" s="5"/>
      <c r="H41" s="92" t="s">
        <v>386</v>
      </c>
      <c r="I41" s="92" t="s">
        <v>387</v>
      </c>
      <c r="J41" s="92" t="s">
        <v>388</v>
      </c>
      <c r="K41" s="7" t="s">
        <v>771</v>
      </c>
      <c r="L41" s="7" t="s">
        <v>772</v>
      </c>
    </row>
    <row r="42" spans="2:12" x14ac:dyDescent="0.2">
      <c r="B42" s="6"/>
      <c r="C42" s="8" t="s">
        <v>773</v>
      </c>
      <c r="D42" s="9"/>
      <c r="E42" s="93" t="s">
        <v>384</v>
      </c>
      <c r="F42" s="93" t="s">
        <v>774</v>
      </c>
      <c r="G42" s="93" t="s">
        <v>775</v>
      </c>
      <c r="H42" s="93" t="s">
        <v>776</v>
      </c>
      <c r="I42" s="93" t="s">
        <v>777</v>
      </c>
      <c r="J42" s="93" t="s">
        <v>778</v>
      </c>
      <c r="K42" s="93" t="s">
        <v>779</v>
      </c>
      <c r="L42" s="93" t="s">
        <v>780</v>
      </c>
    </row>
    <row r="43" spans="2:12" x14ac:dyDescent="0.2">
      <c r="D43" s="5"/>
      <c r="H43" s="3" t="s">
        <v>792</v>
      </c>
      <c r="I43" s="3" t="s">
        <v>793</v>
      </c>
    </row>
    <row r="44" spans="2:12" x14ac:dyDescent="0.2">
      <c r="C44" s="1" t="s">
        <v>794</v>
      </c>
      <c r="D44" s="12">
        <f t="shared" ref="D44:D49" si="2">SUM(E44:L44)</f>
        <v>88875</v>
      </c>
      <c r="E44" s="14">
        <v>50057</v>
      </c>
      <c r="F44" s="14">
        <v>5861</v>
      </c>
      <c r="G44" s="14">
        <v>2194</v>
      </c>
      <c r="H44" s="14">
        <v>4455</v>
      </c>
      <c r="I44" s="14">
        <v>5761</v>
      </c>
      <c r="J44" s="14">
        <v>4596</v>
      </c>
      <c r="K44" s="14">
        <v>8425</v>
      </c>
      <c r="L44" s="14">
        <v>7526</v>
      </c>
    </row>
    <row r="45" spans="2:12" x14ac:dyDescent="0.2">
      <c r="C45" s="1" t="s">
        <v>783</v>
      </c>
      <c r="D45" s="12">
        <f t="shared" si="2"/>
        <v>94836</v>
      </c>
      <c r="E45" s="14">
        <v>52893</v>
      </c>
      <c r="F45" s="14">
        <v>5754</v>
      </c>
      <c r="G45" s="14">
        <v>2218</v>
      </c>
      <c r="H45" s="14">
        <v>5801</v>
      </c>
      <c r="I45" s="14">
        <v>6477</v>
      </c>
      <c r="J45" s="14">
        <v>5895</v>
      </c>
      <c r="K45" s="14">
        <v>8881</v>
      </c>
      <c r="L45" s="14">
        <v>6917</v>
      </c>
    </row>
    <row r="46" spans="2:12" x14ac:dyDescent="0.2">
      <c r="C46" s="1" t="s">
        <v>273</v>
      </c>
      <c r="D46" s="12">
        <f t="shared" si="2"/>
        <v>91866</v>
      </c>
      <c r="E46" s="14">
        <v>50334</v>
      </c>
      <c r="F46" s="14">
        <v>5994</v>
      </c>
      <c r="G46" s="14">
        <v>2246</v>
      </c>
      <c r="H46" s="14">
        <v>5475</v>
      </c>
      <c r="I46" s="14">
        <v>5874</v>
      </c>
      <c r="J46" s="14">
        <v>6317</v>
      </c>
      <c r="K46" s="14">
        <v>8855</v>
      </c>
      <c r="L46" s="14">
        <v>6771</v>
      </c>
    </row>
    <row r="47" spans="2:12" x14ac:dyDescent="0.2">
      <c r="C47" s="1" t="s">
        <v>274</v>
      </c>
      <c r="D47" s="12">
        <f t="shared" si="2"/>
        <v>86005</v>
      </c>
      <c r="E47" s="14">
        <v>49120</v>
      </c>
      <c r="F47" s="14">
        <v>5557</v>
      </c>
      <c r="G47" s="14">
        <v>2420</v>
      </c>
      <c r="H47" s="14">
        <v>4577</v>
      </c>
      <c r="I47" s="14">
        <v>5201</v>
      </c>
      <c r="J47" s="14">
        <v>5352</v>
      </c>
      <c r="K47" s="14">
        <v>8540</v>
      </c>
      <c r="L47" s="14">
        <v>5238</v>
      </c>
    </row>
    <row r="48" spans="2:12" x14ac:dyDescent="0.2">
      <c r="C48" s="1" t="s">
        <v>17</v>
      </c>
      <c r="D48" s="12">
        <f t="shared" si="2"/>
        <v>79444</v>
      </c>
      <c r="E48" s="14">
        <v>45650</v>
      </c>
      <c r="F48" s="14">
        <v>4826</v>
      </c>
      <c r="G48" s="14">
        <v>2696</v>
      </c>
      <c r="H48" s="14">
        <v>4042</v>
      </c>
      <c r="I48" s="14">
        <v>4264</v>
      </c>
      <c r="J48" s="14">
        <v>5315</v>
      </c>
      <c r="K48" s="14">
        <v>8083</v>
      </c>
      <c r="L48" s="14">
        <v>4568</v>
      </c>
    </row>
    <row r="49" spans="2:12" x14ac:dyDescent="0.2">
      <c r="C49" s="1" t="s">
        <v>224</v>
      </c>
      <c r="D49" s="12">
        <f t="shared" si="2"/>
        <v>78853</v>
      </c>
      <c r="E49" s="14">
        <v>48036</v>
      </c>
      <c r="F49" s="14">
        <v>3236</v>
      </c>
      <c r="G49" s="14">
        <v>2540</v>
      </c>
      <c r="H49" s="14">
        <v>4573</v>
      </c>
      <c r="I49" s="14">
        <v>4331</v>
      </c>
      <c r="J49" s="14">
        <v>4890</v>
      </c>
      <c r="K49" s="14">
        <v>7513</v>
      </c>
      <c r="L49" s="14">
        <v>3734</v>
      </c>
    </row>
    <row r="50" spans="2:12" x14ac:dyDescent="0.2">
      <c r="D50" s="5"/>
    </row>
    <row r="51" spans="2:12" x14ac:dyDescent="0.2">
      <c r="C51" s="1" t="s">
        <v>784</v>
      </c>
      <c r="D51" s="12">
        <f>SUM(E51:L51)</f>
        <v>75345</v>
      </c>
      <c r="E51" s="14">
        <v>45306</v>
      </c>
      <c r="F51" s="14">
        <v>3156</v>
      </c>
      <c r="G51" s="14">
        <v>3073</v>
      </c>
      <c r="H51" s="14">
        <v>4145</v>
      </c>
      <c r="I51" s="14">
        <v>4229</v>
      </c>
      <c r="J51" s="14">
        <v>4728</v>
      </c>
      <c r="K51" s="14">
        <v>7030</v>
      </c>
      <c r="L51" s="14">
        <v>3678</v>
      </c>
    </row>
    <row r="52" spans="2:12" x14ac:dyDescent="0.2">
      <c r="C52" s="1" t="s">
        <v>785</v>
      </c>
      <c r="D52" s="12">
        <f>SUM(E52:L52)</f>
        <v>74152</v>
      </c>
      <c r="E52" s="14">
        <v>44244</v>
      </c>
      <c r="F52" s="14">
        <v>3143</v>
      </c>
      <c r="G52" s="14">
        <v>3106</v>
      </c>
      <c r="H52" s="14">
        <v>3958</v>
      </c>
      <c r="I52" s="14">
        <v>4194</v>
      </c>
      <c r="J52" s="14">
        <v>4444</v>
      </c>
      <c r="K52" s="14">
        <v>7649</v>
      </c>
      <c r="L52" s="14">
        <v>3414</v>
      </c>
    </row>
    <row r="53" spans="2:12" x14ac:dyDescent="0.2">
      <c r="B53" s="17"/>
      <c r="C53" s="1" t="s">
        <v>225</v>
      </c>
      <c r="D53" s="12">
        <f>SUM(E53:L53)</f>
        <v>70913</v>
      </c>
      <c r="E53" s="14">
        <v>42194</v>
      </c>
      <c r="F53" s="14">
        <v>3116</v>
      </c>
      <c r="G53" s="14">
        <v>2792</v>
      </c>
      <c r="H53" s="14">
        <v>4259</v>
      </c>
      <c r="I53" s="14">
        <v>3912</v>
      </c>
      <c r="J53" s="14">
        <v>4517</v>
      </c>
      <c r="K53" s="14">
        <v>6671</v>
      </c>
      <c r="L53" s="14">
        <v>3452</v>
      </c>
    </row>
    <row r="54" spans="2:12" x14ac:dyDescent="0.2">
      <c r="B54" s="17"/>
      <c r="C54" s="3" t="s">
        <v>226</v>
      </c>
      <c r="D54" s="16">
        <f>SUM(E54:L54)</f>
        <v>68058</v>
      </c>
      <c r="E54" s="17">
        <f>SUM(E56:E69)</f>
        <v>39930</v>
      </c>
      <c r="F54" s="17">
        <f t="shared" ref="F54:L54" si="3">SUM(F56:F69)</f>
        <v>2844</v>
      </c>
      <c r="G54" s="17">
        <f t="shared" si="3"/>
        <v>2797</v>
      </c>
      <c r="H54" s="17">
        <f t="shared" si="3"/>
        <v>4146</v>
      </c>
      <c r="I54" s="17">
        <f t="shared" si="3"/>
        <v>3841</v>
      </c>
      <c r="J54" s="17">
        <f t="shared" si="3"/>
        <v>4429</v>
      </c>
      <c r="K54" s="17">
        <f t="shared" si="3"/>
        <v>6596</v>
      </c>
      <c r="L54" s="17">
        <f t="shared" si="3"/>
        <v>3475</v>
      </c>
    </row>
    <row r="55" spans="2:12" x14ac:dyDescent="0.2">
      <c r="D55" s="5"/>
    </row>
    <row r="56" spans="2:12" x14ac:dyDescent="0.2">
      <c r="B56" s="1" t="s">
        <v>549</v>
      </c>
      <c r="D56" s="12">
        <f>SUM(E56:L56)</f>
        <v>107</v>
      </c>
      <c r="E56" s="15" t="s">
        <v>15</v>
      </c>
      <c r="F56" s="15" t="s">
        <v>15</v>
      </c>
      <c r="G56" s="15" t="s">
        <v>15</v>
      </c>
      <c r="H56" s="14">
        <v>13</v>
      </c>
      <c r="I56" s="15" t="s">
        <v>15</v>
      </c>
      <c r="J56" s="14">
        <v>45</v>
      </c>
      <c r="K56" s="14">
        <v>13</v>
      </c>
      <c r="L56" s="14">
        <v>36</v>
      </c>
    </row>
    <row r="57" spans="2:12" x14ac:dyDescent="0.2">
      <c r="B57" s="1" t="s">
        <v>551</v>
      </c>
      <c r="D57" s="12">
        <f>SUM(E57:L57)</f>
        <v>2064</v>
      </c>
      <c r="E57" s="14">
        <v>1786</v>
      </c>
      <c r="F57" s="14">
        <v>62</v>
      </c>
      <c r="G57" s="15" t="s">
        <v>15</v>
      </c>
      <c r="H57" s="15" t="s">
        <v>15</v>
      </c>
      <c r="I57" s="14">
        <v>87</v>
      </c>
      <c r="J57" s="14">
        <v>77</v>
      </c>
      <c r="K57" s="14">
        <v>52</v>
      </c>
      <c r="L57" s="15" t="s">
        <v>15</v>
      </c>
    </row>
    <row r="58" spans="2:12" x14ac:dyDescent="0.2">
      <c r="B58" s="1" t="s">
        <v>552</v>
      </c>
      <c r="D58" s="12">
        <f>SUM(E58:L58)</f>
        <v>14977</v>
      </c>
      <c r="E58" s="14">
        <v>10803</v>
      </c>
      <c r="F58" s="14">
        <v>819</v>
      </c>
      <c r="G58" s="14">
        <v>627</v>
      </c>
      <c r="H58" s="14">
        <v>608</v>
      </c>
      <c r="I58" s="14">
        <v>1010</v>
      </c>
      <c r="J58" s="14">
        <v>670</v>
      </c>
      <c r="K58" s="14">
        <v>379</v>
      </c>
      <c r="L58" s="14">
        <v>61</v>
      </c>
    </row>
    <row r="59" spans="2:12" x14ac:dyDescent="0.2">
      <c r="B59" s="1" t="s">
        <v>786</v>
      </c>
      <c r="D59" s="12">
        <f>SUM(E59:L59)</f>
        <v>2491</v>
      </c>
      <c r="E59" s="14">
        <v>1451</v>
      </c>
      <c r="F59" s="14">
        <v>198</v>
      </c>
      <c r="G59" s="15" t="s">
        <v>15</v>
      </c>
      <c r="H59" s="14">
        <v>150</v>
      </c>
      <c r="I59" s="15" t="s">
        <v>15</v>
      </c>
      <c r="J59" s="14">
        <v>192</v>
      </c>
      <c r="K59" s="14">
        <v>306</v>
      </c>
      <c r="L59" s="14">
        <v>194</v>
      </c>
    </row>
    <row r="60" spans="2:12" x14ac:dyDescent="0.2">
      <c r="D60" s="5"/>
    </row>
    <row r="61" spans="2:12" x14ac:dyDescent="0.2">
      <c r="B61" s="1" t="s">
        <v>787</v>
      </c>
      <c r="D61" s="12">
        <f>SUM(E61:L61)</f>
        <v>8371</v>
      </c>
      <c r="E61" s="14">
        <v>4838</v>
      </c>
      <c r="F61" s="14">
        <v>251</v>
      </c>
      <c r="G61" s="14">
        <v>134</v>
      </c>
      <c r="H61" s="14">
        <v>483</v>
      </c>
      <c r="I61" s="14">
        <v>387</v>
      </c>
      <c r="J61" s="14">
        <v>199</v>
      </c>
      <c r="K61" s="14">
        <v>1346</v>
      </c>
      <c r="L61" s="14">
        <v>733</v>
      </c>
    </row>
    <row r="62" spans="2:12" x14ac:dyDescent="0.2">
      <c r="B62" s="1" t="s">
        <v>208</v>
      </c>
      <c r="D62" s="12">
        <f>SUM(E62:L62)</f>
        <v>4877</v>
      </c>
      <c r="E62" s="14">
        <v>4593</v>
      </c>
      <c r="F62" s="14">
        <v>33</v>
      </c>
      <c r="G62" s="14">
        <v>8</v>
      </c>
      <c r="H62" s="14">
        <v>31</v>
      </c>
      <c r="I62" s="14">
        <v>23</v>
      </c>
      <c r="J62" s="14">
        <v>31</v>
      </c>
      <c r="K62" s="14">
        <v>69</v>
      </c>
      <c r="L62" s="14">
        <v>89</v>
      </c>
    </row>
    <row r="63" spans="2:12" x14ac:dyDescent="0.2">
      <c r="B63" s="1" t="s">
        <v>788</v>
      </c>
      <c r="D63" s="12">
        <f>SUM(E63:L63)</f>
        <v>6253</v>
      </c>
      <c r="E63" s="14">
        <v>6000</v>
      </c>
      <c r="F63" s="14">
        <v>5</v>
      </c>
      <c r="G63" s="14">
        <v>6</v>
      </c>
      <c r="H63" s="14">
        <v>5</v>
      </c>
      <c r="I63" s="14">
        <v>72</v>
      </c>
      <c r="J63" s="14">
        <v>7</v>
      </c>
      <c r="K63" s="14">
        <v>25</v>
      </c>
      <c r="L63" s="14">
        <v>133</v>
      </c>
    </row>
    <row r="64" spans="2:12" x14ac:dyDescent="0.2">
      <c r="B64" s="1" t="s">
        <v>117</v>
      </c>
      <c r="D64" s="12">
        <f>SUM(E64:L64)</f>
        <v>44</v>
      </c>
      <c r="E64" s="14">
        <v>44</v>
      </c>
      <c r="F64" s="15" t="s">
        <v>15</v>
      </c>
      <c r="G64" s="15" t="s">
        <v>15</v>
      </c>
      <c r="H64" s="15" t="s">
        <v>15</v>
      </c>
      <c r="I64" s="15" t="s">
        <v>15</v>
      </c>
      <c r="J64" s="15" t="s">
        <v>15</v>
      </c>
      <c r="K64" s="15" t="s">
        <v>15</v>
      </c>
      <c r="L64" s="15" t="s">
        <v>15</v>
      </c>
    </row>
    <row r="65" spans="1:12" x14ac:dyDescent="0.2">
      <c r="D65" s="5"/>
    </row>
    <row r="66" spans="1:12" x14ac:dyDescent="0.2">
      <c r="B66" s="1" t="s">
        <v>253</v>
      </c>
      <c r="D66" s="12">
        <f>SUM(E66:L66)</f>
        <v>15024</v>
      </c>
      <c r="E66" s="14">
        <v>5605</v>
      </c>
      <c r="F66" s="14">
        <v>567</v>
      </c>
      <c r="G66" s="14">
        <v>1140</v>
      </c>
      <c r="H66" s="14">
        <v>1479</v>
      </c>
      <c r="I66" s="14">
        <v>928</v>
      </c>
      <c r="J66" s="14">
        <v>1881</v>
      </c>
      <c r="K66" s="14">
        <v>2493</v>
      </c>
      <c r="L66" s="14">
        <v>931</v>
      </c>
    </row>
    <row r="67" spans="1:12" x14ac:dyDescent="0.2">
      <c r="B67" s="1" t="s">
        <v>789</v>
      </c>
      <c r="D67" s="12">
        <f>SUM(E67:L67)</f>
        <v>1203</v>
      </c>
      <c r="E67" s="14">
        <v>920</v>
      </c>
      <c r="F67" s="14">
        <v>22</v>
      </c>
      <c r="G67" s="14">
        <v>37</v>
      </c>
      <c r="H67" s="15" t="s">
        <v>15</v>
      </c>
      <c r="I67" s="14">
        <v>23</v>
      </c>
      <c r="J67" s="14">
        <v>47</v>
      </c>
      <c r="K67" s="14">
        <v>126</v>
      </c>
      <c r="L67" s="14">
        <v>28</v>
      </c>
    </row>
    <row r="68" spans="1:12" x14ac:dyDescent="0.2">
      <c r="B68" s="1" t="s">
        <v>790</v>
      </c>
      <c r="D68" s="12">
        <f>SUM(E68:L68)</f>
        <v>12573</v>
      </c>
      <c r="E68" s="14">
        <v>3875</v>
      </c>
      <c r="F68" s="14">
        <v>887</v>
      </c>
      <c r="G68" s="14">
        <v>845</v>
      </c>
      <c r="H68" s="14">
        <v>1377</v>
      </c>
      <c r="I68" s="14">
        <v>1311</v>
      </c>
      <c r="J68" s="14">
        <v>1280</v>
      </c>
      <c r="K68" s="14">
        <v>1769</v>
      </c>
      <c r="L68" s="14">
        <v>1229</v>
      </c>
    </row>
    <row r="69" spans="1:12" x14ac:dyDescent="0.2">
      <c r="B69" s="1" t="s">
        <v>791</v>
      </c>
      <c r="D69" s="12">
        <f>SUM(E69:L69)</f>
        <v>74</v>
      </c>
      <c r="E69" s="14">
        <v>15</v>
      </c>
      <c r="F69" s="15" t="s">
        <v>15</v>
      </c>
      <c r="G69" s="15" t="s">
        <v>15</v>
      </c>
      <c r="H69" s="15" t="s">
        <v>15</v>
      </c>
      <c r="I69" s="15" t="s">
        <v>15</v>
      </c>
      <c r="J69" s="15" t="s">
        <v>15</v>
      </c>
      <c r="K69" s="14">
        <v>18</v>
      </c>
      <c r="L69" s="14">
        <v>41</v>
      </c>
    </row>
    <row r="70" spans="1:12" ht="18" thickBot="1" x14ac:dyDescent="0.25">
      <c r="B70" s="4"/>
      <c r="C70" s="4"/>
      <c r="D70" s="26"/>
      <c r="E70" s="4"/>
      <c r="F70" s="4"/>
      <c r="G70" s="4"/>
      <c r="H70" s="4"/>
      <c r="I70" s="4"/>
      <c r="J70" s="4"/>
      <c r="K70" s="4"/>
      <c r="L70" s="4"/>
    </row>
    <row r="71" spans="1:12" x14ac:dyDescent="0.2">
      <c r="D71" s="1" t="s">
        <v>795</v>
      </c>
    </row>
    <row r="72" spans="1:12" x14ac:dyDescent="0.2">
      <c r="A72" s="1"/>
    </row>
  </sheetData>
  <phoneticPr fontId="2"/>
  <pageMargins left="0.4" right="0.63" top="0.55000000000000004" bottom="0.51" header="0.51200000000000001" footer="0.51200000000000001"/>
  <pageSetup paperSize="12" scale="75" orientation="portrait"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M73"/>
  <sheetViews>
    <sheetView showGridLines="0" zoomScale="75" workbookViewId="0">
      <selection activeCell="B28" sqref="B28"/>
    </sheetView>
  </sheetViews>
  <sheetFormatPr defaultColWidth="10.875" defaultRowHeight="17.25" x14ac:dyDescent="0.2"/>
  <cols>
    <col min="1" max="1" width="13.375" style="2" customWidth="1"/>
    <col min="2" max="2" width="4.625" style="2" customWidth="1"/>
    <col min="3" max="3" width="20.875" style="2" customWidth="1"/>
    <col min="4" max="5" width="13.375" style="2" customWidth="1"/>
    <col min="6" max="10" width="10.875" style="2"/>
    <col min="11" max="12" width="13.375" style="2" customWidth="1"/>
    <col min="13" max="256" width="10.875" style="2"/>
    <col min="257" max="257" width="13.375" style="2" customWidth="1"/>
    <col min="258" max="258" width="4.625" style="2" customWidth="1"/>
    <col min="259" max="259" width="20.875" style="2" customWidth="1"/>
    <col min="260" max="261" width="13.375" style="2" customWidth="1"/>
    <col min="262" max="266" width="10.875" style="2"/>
    <col min="267" max="268" width="13.375" style="2" customWidth="1"/>
    <col min="269" max="512" width="10.875" style="2"/>
    <col min="513" max="513" width="13.375" style="2" customWidth="1"/>
    <col min="514" max="514" width="4.625" style="2" customWidth="1"/>
    <col min="515" max="515" width="20.875" style="2" customWidth="1"/>
    <col min="516" max="517" width="13.375" style="2" customWidth="1"/>
    <col min="518" max="522" width="10.875" style="2"/>
    <col min="523" max="524" width="13.375" style="2" customWidth="1"/>
    <col min="525" max="768" width="10.875" style="2"/>
    <col min="769" max="769" width="13.375" style="2" customWidth="1"/>
    <col min="770" max="770" width="4.625" style="2" customWidth="1"/>
    <col min="771" max="771" width="20.875" style="2" customWidth="1"/>
    <col min="772" max="773" width="13.375" style="2" customWidth="1"/>
    <col min="774" max="778" width="10.875" style="2"/>
    <col min="779" max="780" width="13.375" style="2" customWidth="1"/>
    <col min="781" max="1024" width="10.875" style="2"/>
    <col min="1025" max="1025" width="13.375" style="2" customWidth="1"/>
    <col min="1026" max="1026" width="4.625" style="2" customWidth="1"/>
    <col min="1027" max="1027" width="20.875" style="2" customWidth="1"/>
    <col min="1028" max="1029" width="13.375" style="2" customWidth="1"/>
    <col min="1030" max="1034" width="10.875" style="2"/>
    <col min="1035" max="1036" width="13.375" style="2" customWidth="1"/>
    <col min="1037" max="1280" width="10.875" style="2"/>
    <col min="1281" max="1281" width="13.375" style="2" customWidth="1"/>
    <col min="1282" max="1282" width="4.625" style="2" customWidth="1"/>
    <col min="1283" max="1283" width="20.875" style="2" customWidth="1"/>
    <col min="1284" max="1285" width="13.375" style="2" customWidth="1"/>
    <col min="1286" max="1290" width="10.875" style="2"/>
    <col min="1291" max="1292" width="13.375" style="2" customWidth="1"/>
    <col min="1293" max="1536" width="10.875" style="2"/>
    <col min="1537" max="1537" width="13.375" style="2" customWidth="1"/>
    <col min="1538" max="1538" width="4.625" style="2" customWidth="1"/>
    <col min="1539" max="1539" width="20.875" style="2" customWidth="1"/>
    <col min="1540" max="1541" width="13.375" style="2" customWidth="1"/>
    <col min="1542" max="1546" width="10.875" style="2"/>
    <col min="1547" max="1548" width="13.375" style="2" customWidth="1"/>
    <col min="1549" max="1792" width="10.875" style="2"/>
    <col min="1793" max="1793" width="13.375" style="2" customWidth="1"/>
    <col min="1794" max="1794" width="4.625" style="2" customWidth="1"/>
    <col min="1795" max="1795" width="20.875" style="2" customWidth="1"/>
    <col min="1796" max="1797" width="13.375" style="2" customWidth="1"/>
    <col min="1798" max="1802" width="10.875" style="2"/>
    <col min="1803" max="1804" width="13.375" style="2" customWidth="1"/>
    <col min="1805" max="2048" width="10.875" style="2"/>
    <col min="2049" max="2049" width="13.375" style="2" customWidth="1"/>
    <col min="2050" max="2050" width="4.625" style="2" customWidth="1"/>
    <col min="2051" max="2051" width="20.875" style="2" customWidth="1"/>
    <col min="2052" max="2053" width="13.375" style="2" customWidth="1"/>
    <col min="2054" max="2058" width="10.875" style="2"/>
    <col min="2059" max="2060" width="13.375" style="2" customWidth="1"/>
    <col min="2061" max="2304" width="10.875" style="2"/>
    <col min="2305" max="2305" width="13.375" style="2" customWidth="1"/>
    <col min="2306" max="2306" width="4.625" style="2" customWidth="1"/>
    <col min="2307" max="2307" width="20.875" style="2" customWidth="1"/>
    <col min="2308" max="2309" width="13.375" style="2" customWidth="1"/>
    <col min="2310" max="2314" width="10.875" style="2"/>
    <col min="2315" max="2316" width="13.375" style="2" customWidth="1"/>
    <col min="2317" max="2560" width="10.875" style="2"/>
    <col min="2561" max="2561" width="13.375" style="2" customWidth="1"/>
    <col min="2562" max="2562" width="4.625" style="2" customWidth="1"/>
    <col min="2563" max="2563" width="20.875" style="2" customWidth="1"/>
    <col min="2564" max="2565" width="13.375" style="2" customWidth="1"/>
    <col min="2566" max="2570" width="10.875" style="2"/>
    <col min="2571" max="2572" width="13.375" style="2" customWidth="1"/>
    <col min="2573" max="2816" width="10.875" style="2"/>
    <col min="2817" max="2817" width="13.375" style="2" customWidth="1"/>
    <col min="2818" max="2818" width="4.625" style="2" customWidth="1"/>
    <col min="2819" max="2819" width="20.875" style="2" customWidth="1"/>
    <col min="2820" max="2821" width="13.375" style="2" customWidth="1"/>
    <col min="2822" max="2826" width="10.875" style="2"/>
    <col min="2827" max="2828" width="13.375" style="2" customWidth="1"/>
    <col min="2829" max="3072" width="10.875" style="2"/>
    <col min="3073" max="3073" width="13.375" style="2" customWidth="1"/>
    <col min="3074" max="3074" width="4.625" style="2" customWidth="1"/>
    <col min="3075" max="3075" width="20.875" style="2" customWidth="1"/>
    <col min="3076" max="3077" width="13.375" style="2" customWidth="1"/>
    <col min="3078" max="3082" width="10.875" style="2"/>
    <col min="3083" max="3084" width="13.375" style="2" customWidth="1"/>
    <col min="3085" max="3328" width="10.875" style="2"/>
    <col min="3329" max="3329" width="13.375" style="2" customWidth="1"/>
    <col min="3330" max="3330" width="4.625" style="2" customWidth="1"/>
    <col min="3331" max="3331" width="20.875" style="2" customWidth="1"/>
    <col min="3332" max="3333" width="13.375" style="2" customWidth="1"/>
    <col min="3334" max="3338" width="10.875" style="2"/>
    <col min="3339" max="3340" width="13.375" style="2" customWidth="1"/>
    <col min="3341" max="3584" width="10.875" style="2"/>
    <col min="3585" max="3585" width="13.375" style="2" customWidth="1"/>
    <col min="3586" max="3586" width="4.625" style="2" customWidth="1"/>
    <col min="3587" max="3587" width="20.875" style="2" customWidth="1"/>
    <col min="3588" max="3589" width="13.375" style="2" customWidth="1"/>
    <col min="3590" max="3594" width="10.875" style="2"/>
    <col min="3595" max="3596" width="13.375" style="2" customWidth="1"/>
    <col min="3597" max="3840" width="10.875" style="2"/>
    <col min="3841" max="3841" width="13.375" style="2" customWidth="1"/>
    <col min="3842" max="3842" width="4.625" style="2" customWidth="1"/>
    <col min="3843" max="3843" width="20.875" style="2" customWidth="1"/>
    <col min="3844" max="3845" width="13.375" style="2" customWidth="1"/>
    <col min="3846" max="3850" width="10.875" style="2"/>
    <col min="3851" max="3852" width="13.375" style="2" customWidth="1"/>
    <col min="3853" max="4096" width="10.875" style="2"/>
    <col min="4097" max="4097" width="13.375" style="2" customWidth="1"/>
    <col min="4098" max="4098" width="4.625" style="2" customWidth="1"/>
    <col min="4099" max="4099" width="20.875" style="2" customWidth="1"/>
    <col min="4100" max="4101" width="13.375" style="2" customWidth="1"/>
    <col min="4102" max="4106" width="10.875" style="2"/>
    <col min="4107" max="4108" width="13.375" style="2" customWidth="1"/>
    <col min="4109" max="4352" width="10.875" style="2"/>
    <col min="4353" max="4353" width="13.375" style="2" customWidth="1"/>
    <col min="4354" max="4354" width="4.625" style="2" customWidth="1"/>
    <col min="4355" max="4355" width="20.875" style="2" customWidth="1"/>
    <col min="4356" max="4357" width="13.375" style="2" customWidth="1"/>
    <col min="4358" max="4362" width="10.875" style="2"/>
    <col min="4363" max="4364" width="13.375" style="2" customWidth="1"/>
    <col min="4365" max="4608" width="10.875" style="2"/>
    <col min="4609" max="4609" width="13.375" style="2" customWidth="1"/>
    <col min="4610" max="4610" width="4.625" style="2" customWidth="1"/>
    <col min="4611" max="4611" width="20.875" style="2" customWidth="1"/>
    <col min="4612" max="4613" width="13.375" style="2" customWidth="1"/>
    <col min="4614" max="4618" width="10.875" style="2"/>
    <col min="4619" max="4620" width="13.375" style="2" customWidth="1"/>
    <col min="4621" max="4864" width="10.875" style="2"/>
    <col min="4865" max="4865" width="13.375" style="2" customWidth="1"/>
    <col min="4866" max="4866" width="4.625" style="2" customWidth="1"/>
    <col min="4867" max="4867" width="20.875" style="2" customWidth="1"/>
    <col min="4868" max="4869" width="13.375" style="2" customWidth="1"/>
    <col min="4870" max="4874" width="10.875" style="2"/>
    <col min="4875" max="4876" width="13.375" style="2" customWidth="1"/>
    <col min="4877" max="5120" width="10.875" style="2"/>
    <col min="5121" max="5121" width="13.375" style="2" customWidth="1"/>
    <col min="5122" max="5122" width="4.625" style="2" customWidth="1"/>
    <col min="5123" max="5123" width="20.875" style="2" customWidth="1"/>
    <col min="5124" max="5125" width="13.375" style="2" customWidth="1"/>
    <col min="5126" max="5130" width="10.875" style="2"/>
    <col min="5131" max="5132" width="13.375" style="2" customWidth="1"/>
    <col min="5133" max="5376" width="10.875" style="2"/>
    <col min="5377" max="5377" width="13.375" style="2" customWidth="1"/>
    <col min="5378" max="5378" width="4.625" style="2" customWidth="1"/>
    <col min="5379" max="5379" width="20.875" style="2" customWidth="1"/>
    <col min="5380" max="5381" width="13.375" style="2" customWidth="1"/>
    <col min="5382" max="5386" width="10.875" style="2"/>
    <col min="5387" max="5388" width="13.375" style="2" customWidth="1"/>
    <col min="5389" max="5632" width="10.875" style="2"/>
    <col min="5633" max="5633" width="13.375" style="2" customWidth="1"/>
    <col min="5634" max="5634" width="4.625" style="2" customWidth="1"/>
    <col min="5635" max="5635" width="20.875" style="2" customWidth="1"/>
    <col min="5636" max="5637" width="13.375" style="2" customWidth="1"/>
    <col min="5638" max="5642" width="10.875" style="2"/>
    <col min="5643" max="5644" width="13.375" style="2" customWidth="1"/>
    <col min="5645" max="5888" width="10.875" style="2"/>
    <col min="5889" max="5889" width="13.375" style="2" customWidth="1"/>
    <col min="5890" max="5890" width="4.625" style="2" customWidth="1"/>
    <col min="5891" max="5891" width="20.875" style="2" customWidth="1"/>
    <col min="5892" max="5893" width="13.375" style="2" customWidth="1"/>
    <col min="5894" max="5898" width="10.875" style="2"/>
    <col min="5899" max="5900" width="13.375" style="2" customWidth="1"/>
    <col min="5901" max="6144" width="10.875" style="2"/>
    <col min="6145" max="6145" width="13.375" style="2" customWidth="1"/>
    <col min="6146" max="6146" width="4.625" style="2" customWidth="1"/>
    <col min="6147" max="6147" width="20.875" style="2" customWidth="1"/>
    <col min="6148" max="6149" width="13.375" style="2" customWidth="1"/>
    <col min="6150" max="6154" width="10.875" style="2"/>
    <col min="6155" max="6156" width="13.375" style="2" customWidth="1"/>
    <col min="6157" max="6400" width="10.875" style="2"/>
    <col min="6401" max="6401" width="13.375" style="2" customWidth="1"/>
    <col min="6402" max="6402" width="4.625" style="2" customWidth="1"/>
    <col min="6403" max="6403" width="20.875" style="2" customWidth="1"/>
    <col min="6404" max="6405" width="13.375" style="2" customWidth="1"/>
    <col min="6406" max="6410" width="10.875" style="2"/>
    <col min="6411" max="6412" width="13.375" style="2" customWidth="1"/>
    <col min="6413" max="6656" width="10.875" style="2"/>
    <col min="6657" max="6657" width="13.375" style="2" customWidth="1"/>
    <col min="6658" max="6658" width="4.625" style="2" customWidth="1"/>
    <col min="6659" max="6659" width="20.875" style="2" customWidth="1"/>
    <col min="6660" max="6661" width="13.375" style="2" customWidth="1"/>
    <col min="6662" max="6666" width="10.875" style="2"/>
    <col min="6667" max="6668" width="13.375" style="2" customWidth="1"/>
    <col min="6669" max="6912" width="10.875" style="2"/>
    <col min="6913" max="6913" width="13.375" style="2" customWidth="1"/>
    <col min="6914" max="6914" width="4.625" style="2" customWidth="1"/>
    <col min="6915" max="6915" width="20.875" style="2" customWidth="1"/>
    <col min="6916" max="6917" width="13.375" style="2" customWidth="1"/>
    <col min="6918" max="6922" width="10.875" style="2"/>
    <col min="6923" max="6924" width="13.375" style="2" customWidth="1"/>
    <col min="6925" max="7168" width="10.875" style="2"/>
    <col min="7169" max="7169" width="13.375" style="2" customWidth="1"/>
    <col min="7170" max="7170" width="4.625" style="2" customWidth="1"/>
    <col min="7171" max="7171" width="20.875" style="2" customWidth="1"/>
    <col min="7172" max="7173" width="13.375" style="2" customWidth="1"/>
    <col min="7174" max="7178" width="10.875" style="2"/>
    <col min="7179" max="7180" width="13.375" style="2" customWidth="1"/>
    <col min="7181" max="7424" width="10.875" style="2"/>
    <col min="7425" max="7425" width="13.375" style="2" customWidth="1"/>
    <col min="7426" max="7426" width="4.625" style="2" customWidth="1"/>
    <col min="7427" max="7427" width="20.875" style="2" customWidth="1"/>
    <col min="7428" max="7429" width="13.375" style="2" customWidth="1"/>
    <col min="7430" max="7434" width="10.875" style="2"/>
    <col min="7435" max="7436" width="13.375" style="2" customWidth="1"/>
    <col min="7437" max="7680" width="10.875" style="2"/>
    <col min="7681" max="7681" width="13.375" style="2" customWidth="1"/>
    <col min="7682" max="7682" width="4.625" style="2" customWidth="1"/>
    <col min="7683" max="7683" width="20.875" style="2" customWidth="1"/>
    <col min="7684" max="7685" width="13.375" style="2" customWidth="1"/>
    <col min="7686" max="7690" width="10.875" style="2"/>
    <col min="7691" max="7692" width="13.375" style="2" customWidth="1"/>
    <col min="7693" max="7936" width="10.875" style="2"/>
    <col min="7937" max="7937" width="13.375" style="2" customWidth="1"/>
    <col min="7938" max="7938" width="4.625" style="2" customWidth="1"/>
    <col min="7939" max="7939" width="20.875" style="2" customWidth="1"/>
    <col min="7940" max="7941" width="13.375" style="2" customWidth="1"/>
    <col min="7942" max="7946" width="10.875" style="2"/>
    <col min="7947" max="7948" width="13.375" style="2" customWidth="1"/>
    <col min="7949" max="8192" width="10.875" style="2"/>
    <col min="8193" max="8193" width="13.375" style="2" customWidth="1"/>
    <col min="8194" max="8194" width="4.625" style="2" customWidth="1"/>
    <col min="8195" max="8195" width="20.875" style="2" customWidth="1"/>
    <col min="8196" max="8197" width="13.375" style="2" customWidth="1"/>
    <col min="8198" max="8202" width="10.875" style="2"/>
    <col min="8203" max="8204" width="13.375" style="2" customWidth="1"/>
    <col min="8205" max="8448" width="10.875" style="2"/>
    <col min="8449" max="8449" width="13.375" style="2" customWidth="1"/>
    <col min="8450" max="8450" width="4.625" style="2" customWidth="1"/>
    <col min="8451" max="8451" width="20.875" style="2" customWidth="1"/>
    <col min="8452" max="8453" width="13.375" style="2" customWidth="1"/>
    <col min="8454" max="8458" width="10.875" style="2"/>
    <col min="8459" max="8460" width="13.375" style="2" customWidth="1"/>
    <col min="8461" max="8704" width="10.875" style="2"/>
    <col min="8705" max="8705" width="13.375" style="2" customWidth="1"/>
    <col min="8706" max="8706" width="4.625" style="2" customWidth="1"/>
    <col min="8707" max="8707" width="20.875" style="2" customWidth="1"/>
    <col min="8708" max="8709" width="13.375" style="2" customWidth="1"/>
    <col min="8710" max="8714" width="10.875" style="2"/>
    <col min="8715" max="8716" width="13.375" style="2" customWidth="1"/>
    <col min="8717" max="8960" width="10.875" style="2"/>
    <col min="8961" max="8961" width="13.375" style="2" customWidth="1"/>
    <col min="8962" max="8962" width="4.625" style="2" customWidth="1"/>
    <col min="8963" max="8963" width="20.875" style="2" customWidth="1"/>
    <col min="8964" max="8965" width="13.375" style="2" customWidth="1"/>
    <col min="8966" max="8970" width="10.875" style="2"/>
    <col min="8971" max="8972" width="13.375" style="2" customWidth="1"/>
    <col min="8973" max="9216" width="10.875" style="2"/>
    <col min="9217" max="9217" width="13.375" style="2" customWidth="1"/>
    <col min="9218" max="9218" width="4.625" style="2" customWidth="1"/>
    <col min="9219" max="9219" width="20.875" style="2" customWidth="1"/>
    <col min="9220" max="9221" width="13.375" style="2" customWidth="1"/>
    <col min="9222" max="9226" width="10.875" style="2"/>
    <col min="9227" max="9228" width="13.375" style="2" customWidth="1"/>
    <col min="9229" max="9472" width="10.875" style="2"/>
    <col min="9473" max="9473" width="13.375" style="2" customWidth="1"/>
    <col min="9474" max="9474" width="4.625" style="2" customWidth="1"/>
    <col min="9475" max="9475" width="20.875" style="2" customWidth="1"/>
    <col min="9476" max="9477" width="13.375" style="2" customWidth="1"/>
    <col min="9478" max="9482" width="10.875" style="2"/>
    <col min="9483" max="9484" width="13.375" style="2" customWidth="1"/>
    <col min="9485" max="9728" width="10.875" style="2"/>
    <col min="9729" max="9729" width="13.375" style="2" customWidth="1"/>
    <col min="9730" max="9730" width="4.625" style="2" customWidth="1"/>
    <col min="9731" max="9731" width="20.875" style="2" customWidth="1"/>
    <col min="9732" max="9733" width="13.375" style="2" customWidth="1"/>
    <col min="9734" max="9738" width="10.875" style="2"/>
    <col min="9739" max="9740" width="13.375" style="2" customWidth="1"/>
    <col min="9741" max="9984" width="10.875" style="2"/>
    <col min="9985" max="9985" width="13.375" style="2" customWidth="1"/>
    <col min="9986" max="9986" width="4.625" style="2" customWidth="1"/>
    <col min="9987" max="9987" width="20.875" style="2" customWidth="1"/>
    <col min="9988" max="9989" width="13.375" style="2" customWidth="1"/>
    <col min="9990" max="9994" width="10.875" style="2"/>
    <col min="9995" max="9996" width="13.375" style="2" customWidth="1"/>
    <col min="9997" max="10240" width="10.875" style="2"/>
    <col min="10241" max="10241" width="13.375" style="2" customWidth="1"/>
    <col min="10242" max="10242" width="4.625" style="2" customWidth="1"/>
    <col min="10243" max="10243" width="20.875" style="2" customWidth="1"/>
    <col min="10244" max="10245" width="13.375" style="2" customWidth="1"/>
    <col min="10246" max="10250" width="10.875" style="2"/>
    <col min="10251" max="10252" width="13.375" style="2" customWidth="1"/>
    <col min="10253" max="10496" width="10.875" style="2"/>
    <col min="10497" max="10497" width="13.375" style="2" customWidth="1"/>
    <col min="10498" max="10498" width="4.625" style="2" customWidth="1"/>
    <col min="10499" max="10499" width="20.875" style="2" customWidth="1"/>
    <col min="10500" max="10501" width="13.375" style="2" customWidth="1"/>
    <col min="10502" max="10506" width="10.875" style="2"/>
    <col min="10507" max="10508" width="13.375" style="2" customWidth="1"/>
    <col min="10509" max="10752" width="10.875" style="2"/>
    <col min="10753" max="10753" width="13.375" style="2" customWidth="1"/>
    <col min="10754" max="10754" width="4.625" style="2" customWidth="1"/>
    <col min="10755" max="10755" width="20.875" style="2" customWidth="1"/>
    <col min="10756" max="10757" width="13.375" style="2" customWidth="1"/>
    <col min="10758" max="10762" width="10.875" style="2"/>
    <col min="10763" max="10764" width="13.375" style="2" customWidth="1"/>
    <col min="10765" max="11008" width="10.875" style="2"/>
    <col min="11009" max="11009" width="13.375" style="2" customWidth="1"/>
    <col min="11010" max="11010" width="4.625" style="2" customWidth="1"/>
    <col min="11011" max="11011" width="20.875" style="2" customWidth="1"/>
    <col min="11012" max="11013" width="13.375" style="2" customWidth="1"/>
    <col min="11014" max="11018" width="10.875" style="2"/>
    <col min="11019" max="11020" width="13.375" style="2" customWidth="1"/>
    <col min="11021" max="11264" width="10.875" style="2"/>
    <col min="11265" max="11265" width="13.375" style="2" customWidth="1"/>
    <col min="11266" max="11266" width="4.625" style="2" customWidth="1"/>
    <col min="11267" max="11267" width="20.875" style="2" customWidth="1"/>
    <col min="11268" max="11269" width="13.375" style="2" customWidth="1"/>
    <col min="11270" max="11274" width="10.875" style="2"/>
    <col min="11275" max="11276" width="13.375" style="2" customWidth="1"/>
    <col min="11277" max="11520" width="10.875" style="2"/>
    <col min="11521" max="11521" width="13.375" style="2" customWidth="1"/>
    <col min="11522" max="11522" width="4.625" style="2" customWidth="1"/>
    <col min="11523" max="11523" width="20.875" style="2" customWidth="1"/>
    <col min="11524" max="11525" width="13.375" style="2" customWidth="1"/>
    <col min="11526" max="11530" width="10.875" style="2"/>
    <col min="11531" max="11532" width="13.375" style="2" customWidth="1"/>
    <col min="11533" max="11776" width="10.875" style="2"/>
    <col min="11777" max="11777" width="13.375" style="2" customWidth="1"/>
    <col min="11778" max="11778" width="4.625" style="2" customWidth="1"/>
    <col min="11779" max="11779" width="20.875" style="2" customWidth="1"/>
    <col min="11780" max="11781" width="13.375" style="2" customWidth="1"/>
    <col min="11782" max="11786" width="10.875" style="2"/>
    <col min="11787" max="11788" width="13.375" style="2" customWidth="1"/>
    <col min="11789" max="12032" width="10.875" style="2"/>
    <col min="12033" max="12033" width="13.375" style="2" customWidth="1"/>
    <col min="12034" max="12034" width="4.625" style="2" customWidth="1"/>
    <col min="12035" max="12035" width="20.875" style="2" customWidth="1"/>
    <col min="12036" max="12037" width="13.375" style="2" customWidth="1"/>
    <col min="12038" max="12042" width="10.875" style="2"/>
    <col min="12043" max="12044" width="13.375" style="2" customWidth="1"/>
    <col min="12045" max="12288" width="10.875" style="2"/>
    <col min="12289" max="12289" width="13.375" style="2" customWidth="1"/>
    <col min="12290" max="12290" width="4.625" style="2" customWidth="1"/>
    <col min="12291" max="12291" width="20.875" style="2" customWidth="1"/>
    <col min="12292" max="12293" width="13.375" style="2" customWidth="1"/>
    <col min="12294" max="12298" width="10.875" style="2"/>
    <col min="12299" max="12300" width="13.375" style="2" customWidth="1"/>
    <col min="12301" max="12544" width="10.875" style="2"/>
    <col min="12545" max="12545" width="13.375" style="2" customWidth="1"/>
    <col min="12546" max="12546" width="4.625" style="2" customWidth="1"/>
    <col min="12547" max="12547" width="20.875" style="2" customWidth="1"/>
    <col min="12548" max="12549" width="13.375" style="2" customWidth="1"/>
    <col min="12550" max="12554" width="10.875" style="2"/>
    <col min="12555" max="12556" width="13.375" style="2" customWidth="1"/>
    <col min="12557" max="12800" width="10.875" style="2"/>
    <col min="12801" max="12801" width="13.375" style="2" customWidth="1"/>
    <col min="12802" max="12802" width="4.625" style="2" customWidth="1"/>
    <col min="12803" max="12803" width="20.875" style="2" customWidth="1"/>
    <col min="12804" max="12805" width="13.375" style="2" customWidth="1"/>
    <col min="12806" max="12810" width="10.875" style="2"/>
    <col min="12811" max="12812" width="13.375" style="2" customWidth="1"/>
    <col min="12813" max="13056" width="10.875" style="2"/>
    <col min="13057" max="13057" width="13.375" style="2" customWidth="1"/>
    <col min="13058" max="13058" width="4.625" style="2" customWidth="1"/>
    <col min="13059" max="13059" width="20.875" style="2" customWidth="1"/>
    <col min="13060" max="13061" width="13.375" style="2" customWidth="1"/>
    <col min="13062" max="13066" width="10.875" style="2"/>
    <col min="13067" max="13068" width="13.375" style="2" customWidth="1"/>
    <col min="13069" max="13312" width="10.875" style="2"/>
    <col min="13313" max="13313" width="13.375" style="2" customWidth="1"/>
    <col min="13314" max="13314" width="4.625" style="2" customWidth="1"/>
    <col min="13315" max="13315" width="20.875" style="2" customWidth="1"/>
    <col min="13316" max="13317" width="13.375" style="2" customWidth="1"/>
    <col min="13318" max="13322" width="10.875" style="2"/>
    <col min="13323" max="13324" width="13.375" style="2" customWidth="1"/>
    <col min="13325" max="13568" width="10.875" style="2"/>
    <col min="13569" max="13569" width="13.375" style="2" customWidth="1"/>
    <col min="13570" max="13570" width="4.625" style="2" customWidth="1"/>
    <col min="13571" max="13571" width="20.875" style="2" customWidth="1"/>
    <col min="13572" max="13573" width="13.375" style="2" customWidth="1"/>
    <col min="13574" max="13578" width="10.875" style="2"/>
    <col min="13579" max="13580" width="13.375" style="2" customWidth="1"/>
    <col min="13581" max="13824" width="10.875" style="2"/>
    <col min="13825" max="13825" width="13.375" style="2" customWidth="1"/>
    <col min="13826" max="13826" width="4.625" style="2" customWidth="1"/>
    <col min="13827" max="13827" width="20.875" style="2" customWidth="1"/>
    <col min="13828" max="13829" width="13.375" style="2" customWidth="1"/>
    <col min="13830" max="13834" width="10.875" style="2"/>
    <col min="13835" max="13836" width="13.375" style="2" customWidth="1"/>
    <col min="13837" max="14080" width="10.875" style="2"/>
    <col min="14081" max="14081" width="13.375" style="2" customWidth="1"/>
    <col min="14082" max="14082" width="4.625" style="2" customWidth="1"/>
    <col min="14083" max="14083" width="20.875" style="2" customWidth="1"/>
    <col min="14084" max="14085" width="13.375" style="2" customWidth="1"/>
    <col min="14086" max="14090" width="10.875" style="2"/>
    <col min="14091" max="14092" width="13.375" style="2" customWidth="1"/>
    <col min="14093" max="14336" width="10.875" style="2"/>
    <col min="14337" max="14337" width="13.375" style="2" customWidth="1"/>
    <col min="14338" max="14338" width="4.625" style="2" customWidth="1"/>
    <col min="14339" max="14339" width="20.875" style="2" customWidth="1"/>
    <col min="14340" max="14341" width="13.375" style="2" customWidth="1"/>
    <col min="14342" max="14346" width="10.875" style="2"/>
    <col min="14347" max="14348" width="13.375" style="2" customWidth="1"/>
    <col min="14349" max="14592" width="10.875" style="2"/>
    <col min="14593" max="14593" width="13.375" style="2" customWidth="1"/>
    <col min="14594" max="14594" width="4.625" style="2" customWidth="1"/>
    <col min="14595" max="14595" width="20.875" style="2" customWidth="1"/>
    <col min="14596" max="14597" width="13.375" style="2" customWidth="1"/>
    <col min="14598" max="14602" width="10.875" style="2"/>
    <col min="14603" max="14604" width="13.375" style="2" customWidth="1"/>
    <col min="14605" max="14848" width="10.875" style="2"/>
    <col min="14849" max="14849" width="13.375" style="2" customWidth="1"/>
    <col min="14850" max="14850" width="4.625" style="2" customWidth="1"/>
    <col min="14851" max="14851" width="20.875" style="2" customWidth="1"/>
    <col min="14852" max="14853" width="13.375" style="2" customWidth="1"/>
    <col min="14854" max="14858" width="10.875" style="2"/>
    <col min="14859" max="14860" width="13.375" style="2" customWidth="1"/>
    <col min="14861" max="15104" width="10.875" style="2"/>
    <col min="15105" max="15105" width="13.375" style="2" customWidth="1"/>
    <col min="15106" max="15106" width="4.625" style="2" customWidth="1"/>
    <col min="15107" max="15107" width="20.875" style="2" customWidth="1"/>
    <col min="15108" max="15109" width="13.375" style="2" customWidth="1"/>
    <col min="15110" max="15114" width="10.875" style="2"/>
    <col min="15115" max="15116" width="13.375" style="2" customWidth="1"/>
    <col min="15117" max="15360" width="10.875" style="2"/>
    <col min="15361" max="15361" width="13.375" style="2" customWidth="1"/>
    <col min="15362" max="15362" width="4.625" style="2" customWidth="1"/>
    <col min="15363" max="15363" width="20.875" style="2" customWidth="1"/>
    <col min="15364" max="15365" width="13.375" style="2" customWidth="1"/>
    <col min="15366" max="15370" width="10.875" style="2"/>
    <col min="15371" max="15372" width="13.375" style="2" customWidth="1"/>
    <col min="15373" max="15616" width="10.875" style="2"/>
    <col min="15617" max="15617" width="13.375" style="2" customWidth="1"/>
    <col min="15618" max="15618" width="4.625" style="2" customWidth="1"/>
    <col min="15619" max="15619" width="20.875" style="2" customWidth="1"/>
    <col min="15620" max="15621" width="13.375" style="2" customWidth="1"/>
    <col min="15622" max="15626" width="10.875" style="2"/>
    <col min="15627" max="15628" width="13.375" style="2" customWidth="1"/>
    <col min="15629" max="15872" width="10.875" style="2"/>
    <col min="15873" max="15873" width="13.375" style="2" customWidth="1"/>
    <col min="15874" max="15874" width="4.625" style="2" customWidth="1"/>
    <col min="15875" max="15875" width="20.875" style="2" customWidth="1"/>
    <col min="15876" max="15877" width="13.375" style="2" customWidth="1"/>
    <col min="15878" max="15882" width="10.875" style="2"/>
    <col min="15883" max="15884" width="13.375" style="2" customWidth="1"/>
    <col min="15885" max="16128" width="10.875" style="2"/>
    <col min="16129" max="16129" width="13.375" style="2" customWidth="1"/>
    <col min="16130" max="16130" width="4.625" style="2" customWidth="1"/>
    <col min="16131" max="16131" width="20.875" style="2" customWidth="1"/>
    <col min="16132" max="16133" width="13.375" style="2" customWidth="1"/>
    <col min="16134" max="16138" width="10.875" style="2"/>
    <col min="16139" max="16140" width="13.375" style="2" customWidth="1"/>
    <col min="16141" max="16384" width="10.875" style="2"/>
  </cols>
  <sheetData>
    <row r="1" spans="1:12" x14ac:dyDescent="0.2">
      <c r="A1" s="1"/>
    </row>
    <row r="6" spans="1:12" x14ac:dyDescent="0.2">
      <c r="E6" s="3" t="s">
        <v>768</v>
      </c>
    </row>
    <row r="7" spans="1:12" ht="18" thickBot="1" x14ac:dyDescent="0.25">
      <c r="B7" s="49"/>
      <c r="C7" s="49"/>
      <c r="D7" s="105" t="s">
        <v>796</v>
      </c>
      <c r="E7" s="49"/>
      <c r="F7" s="4"/>
      <c r="G7" s="4"/>
      <c r="H7" s="4"/>
      <c r="I7" s="4"/>
      <c r="J7" s="4"/>
      <c r="K7" s="4"/>
      <c r="L7" s="98" t="s">
        <v>309</v>
      </c>
    </row>
    <row r="8" spans="1:12" x14ac:dyDescent="0.2">
      <c r="D8" s="5"/>
      <c r="E8" s="6"/>
      <c r="F8" s="6"/>
      <c r="G8" s="6"/>
      <c r="H8" s="6"/>
      <c r="I8" s="6"/>
      <c r="J8" s="6"/>
      <c r="K8" s="6"/>
      <c r="L8" s="6"/>
    </row>
    <row r="9" spans="1:12" x14ac:dyDescent="0.2">
      <c r="B9" s="17"/>
      <c r="C9" s="17"/>
      <c r="D9" s="92" t="s">
        <v>266</v>
      </c>
      <c r="E9" s="16"/>
      <c r="F9" s="92" t="s">
        <v>385</v>
      </c>
      <c r="G9" s="5"/>
      <c r="H9" s="92" t="s">
        <v>386</v>
      </c>
      <c r="I9" s="92" t="s">
        <v>387</v>
      </c>
      <c r="J9" s="92" t="s">
        <v>388</v>
      </c>
      <c r="K9" s="7" t="s">
        <v>771</v>
      </c>
      <c r="L9" s="7" t="s">
        <v>772</v>
      </c>
    </row>
    <row r="10" spans="1:12" x14ac:dyDescent="0.2">
      <c r="B10" s="8" t="s">
        <v>797</v>
      </c>
      <c r="C10" s="6"/>
      <c r="D10" s="9"/>
      <c r="E10" s="93" t="s">
        <v>798</v>
      </c>
      <c r="F10" s="93" t="s">
        <v>774</v>
      </c>
      <c r="G10" s="93" t="s">
        <v>775</v>
      </c>
      <c r="H10" s="93" t="s">
        <v>776</v>
      </c>
      <c r="I10" s="93" t="s">
        <v>777</v>
      </c>
      <c r="J10" s="93" t="s">
        <v>778</v>
      </c>
      <c r="K10" s="93" t="s">
        <v>779</v>
      </c>
      <c r="L10" s="93" t="s">
        <v>780</v>
      </c>
    </row>
    <row r="11" spans="1:12" x14ac:dyDescent="0.2">
      <c r="B11" s="17"/>
      <c r="D11" s="5"/>
    </row>
    <row r="12" spans="1:12" x14ac:dyDescent="0.2">
      <c r="B12" s="1" t="s">
        <v>799</v>
      </c>
      <c r="D12" s="12">
        <f>SUM(E12:L12)</f>
        <v>77104</v>
      </c>
      <c r="E12" s="13">
        <f t="shared" ref="E12:L12" si="0">E13+E14+E15+E16</f>
        <v>46513</v>
      </c>
      <c r="F12" s="13">
        <f t="shared" si="0"/>
        <v>3162</v>
      </c>
      <c r="G12" s="13">
        <f t="shared" si="0"/>
        <v>2638</v>
      </c>
      <c r="H12" s="13">
        <f t="shared" si="0"/>
        <v>4574</v>
      </c>
      <c r="I12" s="13">
        <f t="shared" si="0"/>
        <v>4329</v>
      </c>
      <c r="J12" s="13">
        <f t="shared" si="0"/>
        <v>5093</v>
      </c>
      <c r="K12" s="13">
        <f t="shared" si="0"/>
        <v>7256</v>
      </c>
      <c r="L12" s="13">
        <f t="shared" si="0"/>
        <v>3539</v>
      </c>
    </row>
    <row r="13" spans="1:12" x14ac:dyDescent="0.2">
      <c r="C13" s="1" t="s">
        <v>800</v>
      </c>
      <c r="D13" s="12">
        <f>SUM(E13:L13)</f>
        <v>48316</v>
      </c>
      <c r="E13" s="14">
        <v>31790</v>
      </c>
      <c r="F13" s="14">
        <v>2001</v>
      </c>
      <c r="G13" s="14">
        <v>1354</v>
      </c>
      <c r="H13" s="14">
        <v>2128</v>
      </c>
      <c r="I13" s="14">
        <v>2483</v>
      </c>
      <c r="J13" s="14">
        <v>1821</v>
      </c>
      <c r="K13" s="14">
        <v>4884</v>
      </c>
      <c r="L13" s="14">
        <v>1855</v>
      </c>
    </row>
    <row r="14" spans="1:12" x14ac:dyDescent="0.2">
      <c r="C14" s="1" t="s">
        <v>801</v>
      </c>
      <c r="D14" s="12">
        <f>SUM(E14:L14)</f>
        <v>13542</v>
      </c>
      <c r="E14" s="14">
        <v>4679</v>
      </c>
      <c r="F14" s="14">
        <v>686</v>
      </c>
      <c r="G14" s="14">
        <v>1023</v>
      </c>
      <c r="H14" s="14">
        <v>1390</v>
      </c>
      <c r="I14" s="14">
        <v>1149</v>
      </c>
      <c r="J14" s="14">
        <v>2038</v>
      </c>
      <c r="K14" s="14">
        <v>1357</v>
      </c>
      <c r="L14" s="14">
        <v>1220</v>
      </c>
    </row>
    <row r="15" spans="1:12" x14ac:dyDescent="0.2">
      <c r="C15" s="1" t="s">
        <v>802</v>
      </c>
      <c r="D15" s="12">
        <f>SUM(E15:L15)</f>
        <v>8363</v>
      </c>
      <c r="E15" s="14">
        <v>7110</v>
      </c>
      <c r="F15" s="14">
        <v>5</v>
      </c>
      <c r="G15" s="14">
        <v>137</v>
      </c>
      <c r="H15" s="14">
        <v>291</v>
      </c>
      <c r="I15" s="14">
        <v>332</v>
      </c>
      <c r="J15" s="14">
        <v>153</v>
      </c>
      <c r="K15" s="14">
        <v>70</v>
      </c>
      <c r="L15" s="14">
        <v>265</v>
      </c>
    </row>
    <row r="16" spans="1:12" x14ac:dyDescent="0.2">
      <c r="C16" s="1" t="s">
        <v>803</v>
      </c>
      <c r="D16" s="12">
        <f>SUM(E16:L16)</f>
        <v>6883</v>
      </c>
      <c r="E16" s="14">
        <v>2934</v>
      </c>
      <c r="F16" s="14">
        <v>470</v>
      </c>
      <c r="G16" s="14">
        <v>124</v>
      </c>
      <c r="H16" s="14">
        <v>765</v>
      </c>
      <c r="I16" s="14">
        <v>365</v>
      </c>
      <c r="J16" s="14">
        <v>1081</v>
      </c>
      <c r="K16" s="14">
        <v>945</v>
      </c>
      <c r="L16" s="14">
        <v>199</v>
      </c>
    </row>
    <row r="17" spans="2:12" x14ac:dyDescent="0.2">
      <c r="D17" s="5"/>
      <c r="E17" s="17"/>
      <c r="F17" s="17"/>
      <c r="G17" s="17"/>
      <c r="H17" s="17"/>
      <c r="I17" s="17"/>
      <c r="J17" s="17"/>
      <c r="K17" s="17"/>
      <c r="L17" s="17"/>
    </row>
    <row r="18" spans="2:12" x14ac:dyDescent="0.2">
      <c r="B18" s="1" t="s">
        <v>804</v>
      </c>
      <c r="D18" s="12">
        <f>SUM(E18:L18)</f>
        <v>75620</v>
      </c>
      <c r="E18" s="13">
        <f t="shared" ref="E18:L18" si="1">E19+E20+E21+E22</f>
        <v>45526</v>
      </c>
      <c r="F18" s="13">
        <f t="shared" si="1"/>
        <v>3156</v>
      </c>
      <c r="G18" s="13">
        <f t="shared" si="1"/>
        <v>3073</v>
      </c>
      <c r="H18" s="13">
        <f t="shared" si="1"/>
        <v>4145</v>
      </c>
      <c r="I18" s="13">
        <f t="shared" si="1"/>
        <v>4229</v>
      </c>
      <c r="J18" s="13">
        <f t="shared" si="1"/>
        <v>4756</v>
      </c>
      <c r="K18" s="13">
        <f t="shared" si="1"/>
        <v>7051</v>
      </c>
      <c r="L18" s="13">
        <f t="shared" si="1"/>
        <v>3684</v>
      </c>
    </row>
    <row r="19" spans="2:12" x14ac:dyDescent="0.2">
      <c r="C19" s="1" t="s">
        <v>800</v>
      </c>
      <c r="D19" s="12">
        <f>SUM(E19:L19)</f>
        <v>47293</v>
      </c>
      <c r="E19" s="14">
        <v>31139</v>
      </c>
      <c r="F19" s="14">
        <v>2002</v>
      </c>
      <c r="G19" s="14">
        <v>1438</v>
      </c>
      <c r="H19" s="14">
        <v>2075</v>
      </c>
      <c r="I19" s="14">
        <v>2412</v>
      </c>
      <c r="J19" s="14">
        <v>1776</v>
      </c>
      <c r="K19" s="14">
        <v>4511</v>
      </c>
      <c r="L19" s="14">
        <v>1940</v>
      </c>
    </row>
    <row r="20" spans="2:12" x14ac:dyDescent="0.2">
      <c r="C20" s="1" t="s">
        <v>801</v>
      </c>
      <c r="D20" s="12">
        <f>SUM(E20:L20)</f>
        <v>13669</v>
      </c>
      <c r="E20" s="14">
        <v>4855</v>
      </c>
      <c r="F20" s="14">
        <v>687</v>
      </c>
      <c r="G20" s="14">
        <v>1400</v>
      </c>
      <c r="H20" s="14">
        <v>992</v>
      </c>
      <c r="I20" s="14">
        <v>1132</v>
      </c>
      <c r="J20" s="14">
        <v>1732</v>
      </c>
      <c r="K20" s="14">
        <v>1569</v>
      </c>
      <c r="L20" s="14">
        <v>1302</v>
      </c>
    </row>
    <row r="21" spans="2:12" x14ac:dyDescent="0.2">
      <c r="C21" s="1" t="s">
        <v>802</v>
      </c>
      <c r="D21" s="12">
        <f>SUM(E21:L21)</f>
        <v>7836</v>
      </c>
      <c r="E21" s="14">
        <v>6586</v>
      </c>
      <c r="F21" s="14">
        <v>5</v>
      </c>
      <c r="G21" s="14">
        <v>154</v>
      </c>
      <c r="H21" s="14">
        <v>284</v>
      </c>
      <c r="I21" s="14">
        <v>326</v>
      </c>
      <c r="J21" s="14">
        <v>173</v>
      </c>
      <c r="K21" s="14">
        <v>66</v>
      </c>
      <c r="L21" s="14">
        <v>242</v>
      </c>
    </row>
    <row r="22" spans="2:12" x14ac:dyDescent="0.2">
      <c r="C22" s="1" t="s">
        <v>803</v>
      </c>
      <c r="D22" s="12">
        <f>SUM(E22:L22)</f>
        <v>6822</v>
      </c>
      <c r="E22" s="14">
        <v>2946</v>
      </c>
      <c r="F22" s="14">
        <v>462</v>
      </c>
      <c r="G22" s="14">
        <v>81</v>
      </c>
      <c r="H22" s="14">
        <v>794</v>
      </c>
      <c r="I22" s="14">
        <v>359</v>
      </c>
      <c r="J22" s="14">
        <v>1075</v>
      </c>
      <c r="K22" s="14">
        <v>905</v>
      </c>
      <c r="L22" s="14">
        <v>200</v>
      </c>
    </row>
    <row r="23" spans="2:12" x14ac:dyDescent="0.2">
      <c r="D23" s="5"/>
      <c r="I23" s="13"/>
    </row>
    <row r="24" spans="2:12" x14ac:dyDescent="0.2">
      <c r="B24" s="1" t="s">
        <v>805</v>
      </c>
      <c r="D24" s="12">
        <f>SUM(E24:L24)</f>
        <v>74424</v>
      </c>
      <c r="E24" s="13">
        <f t="shared" ref="E24:L24" si="2">E25+E26+E27+E28</f>
        <v>44462</v>
      </c>
      <c r="F24" s="13">
        <f t="shared" si="2"/>
        <v>3143</v>
      </c>
      <c r="G24" s="13">
        <f t="shared" si="2"/>
        <v>3106</v>
      </c>
      <c r="H24" s="13">
        <f t="shared" si="2"/>
        <v>3958</v>
      </c>
      <c r="I24" s="13">
        <f t="shared" si="2"/>
        <v>4194</v>
      </c>
      <c r="J24" s="13">
        <f t="shared" si="2"/>
        <v>4472</v>
      </c>
      <c r="K24" s="13">
        <f t="shared" si="2"/>
        <v>7669</v>
      </c>
      <c r="L24" s="13">
        <f t="shared" si="2"/>
        <v>3420</v>
      </c>
    </row>
    <row r="25" spans="2:12" x14ac:dyDescent="0.2">
      <c r="C25" s="1" t="s">
        <v>800</v>
      </c>
      <c r="D25" s="12">
        <f>SUM(E25:L25)</f>
        <v>46793</v>
      </c>
      <c r="E25" s="14">
        <v>30343</v>
      </c>
      <c r="F25" s="14">
        <v>1956</v>
      </c>
      <c r="G25" s="14">
        <v>1454</v>
      </c>
      <c r="H25" s="14">
        <v>2027</v>
      </c>
      <c r="I25" s="14">
        <v>2381</v>
      </c>
      <c r="J25" s="14">
        <v>1715</v>
      </c>
      <c r="K25" s="14">
        <v>5042</v>
      </c>
      <c r="L25" s="14">
        <v>1875</v>
      </c>
    </row>
    <row r="26" spans="2:12" x14ac:dyDescent="0.2">
      <c r="C26" s="1" t="s">
        <v>801</v>
      </c>
      <c r="D26" s="12">
        <f>SUM(E26:L26)</f>
        <v>13492</v>
      </c>
      <c r="E26" s="14">
        <v>4749</v>
      </c>
      <c r="F26" s="14">
        <v>693</v>
      </c>
      <c r="G26" s="14">
        <v>1427</v>
      </c>
      <c r="H26" s="14">
        <v>978</v>
      </c>
      <c r="I26" s="14">
        <v>1128</v>
      </c>
      <c r="J26" s="14">
        <v>1693</v>
      </c>
      <c r="K26" s="14">
        <v>1692</v>
      </c>
      <c r="L26" s="14">
        <v>1132</v>
      </c>
    </row>
    <row r="27" spans="2:12" x14ac:dyDescent="0.2">
      <c r="C27" s="1" t="s">
        <v>802</v>
      </c>
      <c r="D27" s="12">
        <f>SUM(E27:L27)</f>
        <v>7631</v>
      </c>
      <c r="E27" s="14">
        <v>6519</v>
      </c>
      <c r="F27" s="14">
        <v>5</v>
      </c>
      <c r="G27" s="14">
        <v>138</v>
      </c>
      <c r="H27" s="14">
        <v>184</v>
      </c>
      <c r="I27" s="14">
        <v>322</v>
      </c>
      <c r="J27" s="14">
        <v>163</v>
      </c>
      <c r="K27" s="14">
        <v>62</v>
      </c>
      <c r="L27" s="14">
        <v>238</v>
      </c>
    </row>
    <row r="28" spans="2:12" x14ac:dyDescent="0.2">
      <c r="C28" s="1" t="s">
        <v>803</v>
      </c>
      <c r="D28" s="12">
        <f>SUM(E28:L28)</f>
        <v>6508</v>
      </c>
      <c r="E28" s="14">
        <v>2851</v>
      </c>
      <c r="F28" s="14">
        <v>489</v>
      </c>
      <c r="G28" s="14">
        <v>87</v>
      </c>
      <c r="H28" s="14">
        <v>769</v>
      </c>
      <c r="I28" s="14">
        <v>363</v>
      </c>
      <c r="J28" s="14">
        <v>901</v>
      </c>
      <c r="K28" s="14">
        <v>873</v>
      </c>
      <c r="L28" s="14">
        <v>175</v>
      </c>
    </row>
    <row r="29" spans="2:12" x14ac:dyDescent="0.2">
      <c r="D29" s="5"/>
    </row>
    <row r="30" spans="2:12" x14ac:dyDescent="0.2">
      <c r="B30" s="1" t="s">
        <v>806</v>
      </c>
      <c r="C30" s="17"/>
      <c r="D30" s="12">
        <f>SUM(E30:L30)</f>
        <v>71180</v>
      </c>
      <c r="E30" s="13">
        <f t="shared" ref="E30:L30" si="3">E31+E32+E33+E34</f>
        <v>42410</v>
      </c>
      <c r="F30" s="13">
        <f t="shared" si="3"/>
        <v>3116</v>
      </c>
      <c r="G30" s="13">
        <f t="shared" si="3"/>
        <v>2792</v>
      </c>
      <c r="H30" s="13">
        <f t="shared" si="3"/>
        <v>4259</v>
      </c>
      <c r="I30" s="13">
        <f t="shared" si="3"/>
        <v>3912</v>
      </c>
      <c r="J30" s="13">
        <f t="shared" si="3"/>
        <v>4544</v>
      </c>
      <c r="K30" s="13">
        <f t="shared" si="3"/>
        <v>6689</v>
      </c>
      <c r="L30" s="13">
        <f t="shared" si="3"/>
        <v>3458</v>
      </c>
    </row>
    <row r="31" spans="2:12" x14ac:dyDescent="0.2">
      <c r="C31" s="1" t="s">
        <v>800</v>
      </c>
      <c r="D31" s="12">
        <f>SUM(E31:L31)</f>
        <v>44220</v>
      </c>
      <c r="E31" s="14">
        <v>28866</v>
      </c>
      <c r="F31" s="14">
        <v>1933</v>
      </c>
      <c r="G31" s="14">
        <v>1510</v>
      </c>
      <c r="H31" s="14">
        <v>2000</v>
      </c>
      <c r="I31" s="14">
        <v>2262</v>
      </c>
      <c r="J31" s="14">
        <v>1466</v>
      </c>
      <c r="K31" s="14">
        <v>4387</v>
      </c>
      <c r="L31" s="14">
        <v>1796</v>
      </c>
    </row>
    <row r="32" spans="2:12" x14ac:dyDescent="0.2">
      <c r="C32" s="1" t="s">
        <v>801</v>
      </c>
      <c r="D32" s="12">
        <f>SUM(E32:L32)</f>
        <v>13419</v>
      </c>
      <c r="E32" s="14">
        <v>4713</v>
      </c>
      <c r="F32" s="14">
        <v>696</v>
      </c>
      <c r="G32" s="14">
        <v>1071</v>
      </c>
      <c r="H32" s="14">
        <v>1385</v>
      </c>
      <c r="I32" s="14">
        <v>858</v>
      </c>
      <c r="J32" s="14">
        <v>1918</v>
      </c>
      <c r="K32" s="14">
        <v>1525</v>
      </c>
      <c r="L32" s="14">
        <v>1253</v>
      </c>
    </row>
    <row r="33" spans="2:12" x14ac:dyDescent="0.2">
      <c r="C33" s="1" t="s">
        <v>802</v>
      </c>
      <c r="D33" s="12">
        <f>SUM(E33:L33)</f>
        <v>7512</v>
      </c>
      <c r="E33" s="14">
        <v>6080</v>
      </c>
      <c r="F33" s="14">
        <v>5</v>
      </c>
      <c r="G33" s="14">
        <v>123</v>
      </c>
      <c r="H33" s="14">
        <v>208</v>
      </c>
      <c r="I33" s="14">
        <v>435</v>
      </c>
      <c r="J33" s="14">
        <v>162</v>
      </c>
      <c r="K33" s="14">
        <v>264</v>
      </c>
      <c r="L33" s="14">
        <v>235</v>
      </c>
    </row>
    <row r="34" spans="2:12" x14ac:dyDescent="0.2">
      <c r="C34" s="1" t="s">
        <v>803</v>
      </c>
      <c r="D34" s="12">
        <f>SUM(E34:L34)</f>
        <v>6029</v>
      </c>
      <c r="E34" s="14">
        <v>2751</v>
      </c>
      <c r="F34" s="14">
        <v>482</v>
      </c>
      <c r="G34" s="14">
        <v>88</v>
      </c>
      <c r="H34" s="14">
        <v>666</v>
      </c>
      <c r="I34" s="14">
        <v>357</v>
      </c>
      <c r="J34" s="14">
        <v>998</v>
      </c>
      <c r="K34" s="14">
        <v>513</v>
      </c>
      <c r="L34" s="14">
        <v>174</v>
      </c>
    </row>
    <row r="35" spans="2:12" x14ac:dyDescent="0.2">
      <c r="D35" s="5"/>
    </row>
    <row r="36" spans="2:12" x14ac:dyDescent="0.2">
      <c r="B36" s="3" t="s">
        <v>807</v>
      </c>
      <c r="C36" s="17"/>
      <c r="D36" s="16">
        <f>SUM(E36:L36)</f>
        <v>68221</v>
      </c>
      <c r="E36" s="17">
        <f>E42+E48+E54+E60+E66</f>
        <v>40043</v>
      </c>
      <c r="F36" s="17">
        <f t="shared" ref="F36:L37" si="4">F42+F48+F54+F60+F66</f>
        <v>2844</v>
      </c>
      <c r="G36" s="17">
        <f t="shared" si="4"/>
        <v>2797</v>
      </c>
      <c r="H36" s="17">
        <f t="shared" si="4"/>
        <v>4146</v>
      </c>
      <c r="I36" s="17">
        <f t="shared" si="4"/>
        <v>3841</v>
      </c>
      <c r="J36" s="17">
        <f t="shared" si="4"/>
        <v>4455</v>
      </c>
      <c r="K36" s="17">
        <f t="shared" si="4"/>
        <v>6614</v>
      </c>
      <c r="L36" s="17">
        <f t="shared" si="4"/>
        <v>3481</v>
      </c>
    </row>
    <row r="37" spans="2:12" x14ac:dyDescent="0.2">
      <c r="C37" s="1" t="s">
        <v>800</v>
      </c>
      <c r="D37" s="16">
        <f>SUM(E37:L37)</f>
        <v>41999</v>
      </c>
      <c r="E37" s="13">
        <f>E43+E49+E55+E61+E67</f>
        <v>26700</v>
      </c>
      <c r="F37" s="13">
        <f>F43+F49+F55+F61+F67</f>
        <v>1748</v>
      </c>
      <c r="G37" s="13">
        <f t="shared" si="4"/>
        <v>1542</v>
      </c>
      <c r="H37" s="13">
        <f t="shared" si="4"/>
        <v>1854</v>
      </c>
      <c r="I37" s="13">
        <f t="shared" si="4"/>
        <v>2291</v>
      </c>
      <c r="J37" s="13">
        <f t="shared" si="4"/>
        <v>1478</v>
      </c>
      <c r="K37" s="13">
        <f t="shared" si="4"/>
        <v>4532</v>
      </c>
      <c r="L37" s="13">
        <f t="shared" si="4"/>
        <v>1854</v>
      </c>
    </row>
    <row r="38" spans="2:12" x14ac:dyDescent="0.2">
      <c r="C38" s="1" t="s">
        <v>801</v>
      </c>
      <c r="D38" s="16">
        <f>SUM(E38:L38)</f>
        <v>13185</v>
      </c>
      <c r="E38" s="13">
        <f>E44+E50+E56+E62+E68</f>
        <v>4559</v>
      </c>
      <c r="F38" s="13">
        <f t="shared" ref="F38:L40" si="5">F44+F50+F56+F62+F68</f>
        <v>680</v>
      </c>
      <c r="G38" s="13">
        <f t="shared" si="5"/>
        <v>1064</v>
      </c>
      <c r="H38" s="13">
        <f t="shared" si="5"/>
        <v>1334</v>
      </c>
      <c r="I38" s="13">
        <f t="shared" si="5"/>
        <v>1030</v>
      </c>
      <c r="J38" s="13">
        <f t="shared" si="5"/>
        <v>1797</v>
      </c>
      <c r="K38" s="13">
        <f t="shared" si="5"/>
        <v>1513</v>
      </c>
      <c r="L38" s="13">
        <f t="shared" si="5"/>
        <v>1208</v>
      </c>
    </row>
    <row r="39" spans="2:12" x14ac:dyDescent="0.2">
      <c r="C39" s="1" t="s">
        <v>802</v>
      </c>
      <c r="D39" s="16">
        <f>SUM(E39:L39)</f>
        <v>6997</v>
      </c>
      <c r="E39" s="13">
        <f>E45+E51+E57+E63+E69</f>
        <v>6005</v>
      </c>
      <c r="F39" s="13">
        <f t="shared" si="5"/>
        <v>5</v>
      </c>
      <c r="G39" s="13">
        <f t="shared" si="5"/>
        <v>100</v>
      </c>
      <c r="H39" s="13">
        <f t="shared" si="5"/>
        <v>165</v>
      </c>
      <c r="I39" s="13">
        <f t="shared" si="5"/>
        <v>267</v>
      </c>
      <c r="J39" s="13">
        <f t="shared" si="5"/>
        <v>160</v>
      </c>
      <c r="K39" s="13">
        <f t="shared" si="5"/>
        <v>59</v>
      </c>
      <c r="L39" s="13">
        <f t="shared" si="5"/>
        <v>236</v>
      </c>
    </row>
    <row r="40" spans="2:12" x14ac:dyDescent="0.2">
      <c r="C40" s="1" t="s">
        <v>803</v>
      </c>
      <c r="D40" s="16">
        <f>SUM(E40:L40)</f>
        <v>6040</v>
      </c>
      <c r="E40" s="13">
        <f>E46+E52+E58+E64+E70</f>
        <v>2779</v>
      </c>
      <c r="F40" s="13">
        <f t="shared" si="5"/>
        <v>411</v>
      </c>
      <c r="G40" s="13">
        <f t="shared" si="5"/>
        <v>91</v>
      </c>
      <c r="H40" s="13">
        <f t="shared" si="5"/>
        <v>793</v>
      </c>
      <c r="I40" s="13">
        <f t="shared" si="5"/>
        <v>253</v>
      </c>
      <c r="J40" s="13">
        <f t="shared" si="5"/>
        <v>1020</v>
      </c>
      <c r="K40" s="13">
        <f t="shared" si="5"/>
        <v>510</v>
      </c>
      <c r="L40" s="13">
        <f t="shared" si="5"/>
        <v>183</v>
      </c>
    </row>
    <row r="41" spans="2:12" x14ac:dyDescent="0.2">
      <c r="C41" s="1"/>
      <c r="D41" s="16"/>
      <c r="E41" s="13"/>
      <c r="F41" s="13"/>
      <c r="G41" s="13"/>
      <c r="H41" s="13"/>
      <c r="I41" s="13"/>
      <c r="J41" s="13"/>
      <c r="K41" s="13"/>
      <c r="L41" s="13"/>
    </row>
    <row r="42" spans="2:12" x14ac:dyDescent="0.2">
      <c r="C42" s="1" t="s">
        <v>808</v>
      </c>
      <c r="D42" s="12">
        <f>SUM(E42:L42)</f>
        <v>41660</v>
      </c>
      <c r="E42" s="13">
        <f t="shared" ref="E42:L42" si="6">SUM(E43:E46)</f>
        <v>30432</v>
      </c>
      <c r="F42" s="13">
        <f t="shared" si="6"/>
        <v>1423</v>
      </c>
      <c r="G42" s="13">
        <f t="shared" si="6"/>
        <v>1059</v>
      </c>
      <c r="H42" s="13">
        <f t="shared" si="6"/>
        <v>1538</v>
      </c>
      <c r="I42" s="13">
        <f t="shared" si="6"/>
        <v>1795</v>
      </c>
      <c r="J42" s="13">
        <f t="shared" si="6"/>
        <v>1528</v>
      </c>
      <c r="K42" s="13">
        <f t="shared" si="6"/>
        <v>2595</v>
      </c>
      <c r="L42" s="13">
        <f t="shared" si="6"/>
        <v>1290</v>
      </c>
    </row>
    <row r="43" spans="2:12" x14ac:dyDescent="0.2">
      <c r="C43" s="1" t="s">
        <v>809</v>
      </c>
      <c r="D43" s="12">
        <f>SUM(E43:L43)</f>
        <v>27041</v>
      </c>
      <c r="E43" s="14">
        <v>20404</v>
      </c>
      <c r="F43" s="14">
        <v>956</v>
      </c>
      <c r="G43" s="14">
        <v>660</v>
      </c>
      <c r="H43" s="14">
        <v>714</v>
      </c>
      <c r="I43" s="14">
        <v>999</v>
      </c>
      <c r="J43" s="14">
        <v>837</v>
      </c>
      <c r="K43" s="14">
        <v>1706</v>
      </c>
      <c r="L43" s="14">
        <v>765</v>
      </c>
    </row>
    <row r="44" spans="2:12" x14ac:dyDescent="0.2">
      <c r="C44" s="1" t="s">
        <v>810</v>
      </c>
      <c r="D44" s="12">
        <f>SUM(E44:L44)</f>
        <v>2819</v>
      </c>
      <c r="E44" s="14">
        <v>1434</v>
      </c>
      <c r="F44" s="14">
        <v>254</v>
      </c>
      <c r="G44" s="14">
        <v>222</v>
      </c>
      <c r="H44" s="14">
        <v>18</v>
      </c>
      <c r="I44" s="14">
        <v>399</v>
      </c>
      <c r="J44" s="14">
        <v>40</v>
      </c>
      <c r="K44" s="14">
        <v>327</v>
      </c>
      <c r="L44" s="14">
        <v>125</v>
      </c>
    </row>
    <row r="45" spans="2:12" x14ac:dyDescent="0.2">
      <c r="C45" s="1" t="s">
        <v>811</v>
      </c>
      <c r="D45" s="12">
        <f>SUM(E45:L45)</f>
        <v>6880</v>
      </c>
      <c r="E45" s="14">
        <v>5909</v>
      </c>
      <c r="F45" s="14">
        <v>5</v>
      </c>
      <c r="G45" s="14">
        <v>100</v>
      </c>
      <c r="H45" s="14">
        <v>165</v>
      </c>
      <c r="I45" s="14">
        <v>267</v>
      </c>
      <c r="J45" s="14">
        <v>146</v>
      </c>
      <c r="K45" s="14">
        <v>52</v>
      </c>
      <c r="L45" s="14">
        <v>236</v>
      </c>
    </row>
    <row r="46" spans="2:12" x14ac:dyDescent="0.2">
      <c r="C46" s="1" t="s">
        <v>812</v>
      </c>
      <c r="D46" s="12">
        <f>SUM(E46:L46)</f>
        <v>4920</v>
      </c>
      <c r="E46" s="14">
        <v>2685</v>
      </c>
      <c r="F46" s="14">
        <v>208</v>
      </c>
      <c r="G46" s="14">
        <v>77</v>
      </c>
      <c r="H46" s="14">
        <v>641</v>
      </c>
      <c r="I46" s="14">
        <v>130</v>
      </c>
      <c r="J46" s="14">
        <v>505</v>
      </c>
      <c r="K46" s="14">
        <v>510</v>
      </c>
      <c r="L46" s="14">
        <v>164</v>
      </c>
    </row>
    <row r="47" spans="2:12" x14ac:dyDescent="0.2">
      <c r="D47" s="5"/>
      <c r="E47" s="14"/>
      <c r="F47" s="14"/>
      <c r="G47" s="14"/>
      <c r="H47" s="14"/>
      <c r="I47" s="14"/>
      <c r="J47" s="14"/>
      <c r="K47" s="14"/>
      <c r="L47" s="14"/>
    </row>
    <row r="48" spans="2:12" x14ac:dyDescent="0.2">
      <c r="C48" s="1" t="s">
        <v>813</v>
      </c>
      <c r="D48" s="12">
        <f>SUM(E48:L48)</f>
        <v>2225</v>
      </c>
      <c r="E48" s="13">
        <f t="shared" ref="E48:L48" si="7">SUM(E49:E52)</f>
        <v>803</v>
      </c>
      <c r="F48" s="13">
        <f t="shared" si="7"/>
        <v>86</v>
      </c>
      <c r="G48" s="13">
        <f t="shared" si="7"/>
        <v>14</v>
      </c>
      <c r="H48" s="13">
        <f t="shared" si="7"/>
        <v>323</v>
      </c>
      <c r="I48" s="13">
        <f t="shared" si="7"/>
        <v>215</v>
      </c>
      <c r="J48" s="13">
        <f t="shared" si="7"/>
        <v>115</v>
      </c>
      <c r="K48" s="13">
        <f t="shared" si="7"/>
        <v>412</v>
      </c>
      <c r="L48" s="13">
        <f t="shared" si="7"/>
        <v>257</v>
      </c>
    </row>
    <row r="49" spans="3:13" x14ac:dyDescent="0.2">
      <c r="C49" s="1" t="s">
        <v>809</v>
      </c>
      <c r="D49" s="12">
        <f>SUM(E49:L49)</f>
        <v>2211</v>
      </c>
      <c r="E49" s="14">
        <v>803</v>
      </c>
      <c r="F49" s="14">
        <v>86</v>
      </c>
      <c r="G49" s="232" t="s">
        <v>814</v>
      </c>
      <c r="H49" s="14">
        <v>323</v>
      </c>
      <c r="I49" s="14">
        <v>215</v>
      </c>
      <c r="J49" s="14">
        <v>115</v>
      </c>
      <c r="K49" s="14">
        <v>412</v>
      </c>
      <c r="L49" s="14">
        <v>257</v>
      </c>
    </row>
    <row r="50" spans="3:13" x14ac:dyDescent="0.2">
      <c r="C50" s="1" t="s">
        <v>810</v>
      </c>
      <c r="D50" s="20" t="s">
        <v>814</v>
      </c>
      <c r="E50" s="232" t="s">
        <v>814</v>
      </c>
      <c r="F50" s="232" t="s">
        <v>814</v>
      </c>
      <c r="G50" s="232" t="s">
        <v>814</v>
      </c>
      <c r="H50" s="232" t="s">
        <v>814</v>
      </c>
      <c r="I50" s="232" t="s">
        <v>814</v>
      </c>
      <c r="J50" s="232" t="s">
        <v>814</v>
      </c>
      <c r="K50" s="232" t="s">
        <v>814</v>
      </c>
      <c r="L50" s="232" t="s">
        <v>814</v>
      </c>
    </row>
    <row r="51" spans="3:13" x14ac:dyDescent="0.2">
      <c r="C51" s="1" t="s">
        <v>811</v>
      </c>
      <c r="D51" s="20" t="s">
        <v>814</v>
      </c>
      <c r="E51" s="232" t="s">
        <v>814</v>
      </c>
      <c r="F51" s="232" t="s">
        <v>814</v>
      </c>
      <c r="G51" s="232" t="s">
        <v>814</v>
      </c>
      <c r="H51" s="232" t="s">
        <v>814</v>
      </c>
      <c r="I51" s="232" t="s">
        <v>814</v>
      </c>
      <c r="J51" s="232" t="s">
        <v>814</v>
      </c>
      <c r="K51" s="232" t="s">
        <v>814</v>
      </c>
      <c r="L51" s="232" t="s">
        <v>814</v>
      </c>
    </row>
    <row r="52" spans="3:13" x14ac:dyDescent="0.2">
      <c r="C52" s="1" t="s">
        <v>812</v>
      </c>
      <c r="D52" s="12">
        <f>SUM(E52:L52)</f>
        <v>14</v>
      </c>
      <c r="E52" s="232" t="s">
        <v>814</v>
      </c>
      <c r="F52" s="232" t="s">
        <v>814</v>
      </c>
      <c r="G52" s="14">
        <v>14</v>
      </c>
      <c r="H52" s="232" t="s">
        <v>814</v>
      </c>
      <c r="I52" s="232" t="s">
        <v>814</v>
      </c>
      <c r="J52" s="232" t="s">
        <v>814</v>
      </c>
      <c r="K52" s="232" t="s">
        <v>814</v>
      </c>
      <c r="L52" s="232" t="s">
        <v>814</v>
      </c>
    </row>
    <row r="53" spans="3:13" x14ac:dyDescent="0.2">
      <c r="D53" s="5"/>
      <c r="E53" s="14"/>
      <c r="F53" s="94"/>
      <c r="G53" s="14"/>
      <c r="H53" s="14"/>
      <c r="I53" s="14"/>
      <c r="J53" s="14"/>
      <c r="K53" s="14"/>
      <c r="L53" s="14"/>
    </row>
    <row r="54" spans="3:13" x14ac:dyDescent="0.2">
      <c r="C54" s="1" t="s">
        <v>815</v>
      </c>
      <c r="D54" s="12">
        <f>SUM(E54:L54)</f>
        <v>769</v>
      </c>
      <c r="E54" s="13">
        <f>SUM(E55:E58)</f>
        <v>769</v>
      </c>
      <c r="F54" s="232" t="s">
        <v>814</v>
      </c>
      <c r="G54" s="232" t="s">
        <v>814</v>
      </c>
      <c r="H54" s="232" t="s">
        <v>814</v>
      </c>
      <c r="I54" s="232" t="s">
        <v>814</v>
      </c>
      <c r="J54" s="232" t="s">
        <v>814</v>
      </c>
      <c r="K54" s="232" t="s">
        <v>814</v>
      </c>
      <c r="L54" s="232" t="s">
        <v>814</v>
      </c>
      <c r="M54" s="21"/>
    </row>
    <row r="55" spans="3:13" x14ac:dyDescent="0.2">
      <c r="C55" s="1" t="s">
        <v>809</v>
      </c>
      <c r="D55" s="12">
        <f>SUM(E55:L55)</f>
        <v>399</v>
      </c>
      <c r="E55" s="14">
        <v>399</v>
      </c>
      <c r="F55" s="232" t="s">
        <v>814</v>
      </c>
      <c r="G55" s="232" t="s">
        <v>814</v>
      </c>
      <c r="H55" s="232" t="s">
        <v>814</v>
      </c>
      <c r="I55" s="232" t="s">
        <v>814</v>
      </c>
      <c r="J55" s="232" t="s">
        <v>814</v>
      </c>
      <c r="K55" s="232" t="s">
        <v>814</v>
      </c>
      <c r="L55" s="232" t="s">
        <v>814</v>
      </c>
    </row>
    <row r="56" spans="3:13" x14ac:dyDescent="0.2">
      <c r="C56" s="1" t="s">
        <v>810</v>
      </c>
      <c r="D56" s="12">
        <f>SUM(E56:L56)</f>
        <v>370</v>
      </c>
      <c r="E56" s="14">
        <v>370</v>
      </c>
      <c r="F56" s="232" t="s">
        <v>814</v>
      </c>
      <c r="G56" s="232" t="s">
        <v>814</v>
      </c>
      <c r="H56" s="232" t="s">
        <v>814</v>
      </c>
      <c r="I56" s="232" t="s">
        <v>814</v>
      </c>
      <c r="J56" s="232" t="s">
        <v>814</v>
      </c>
      <c r="K56" s="232" t="s">
        <v>814</v>
      </c>
      <c r="L56" s="232" t="s">
        <v>814</v>
      </c>
    </row>
    <row r="57" spans="3:13" x14ac:dyDescent="0.2">
      <c r="C57" s="1" t="s">
        <v>811</v>
      </c>
      <c r="D57" s="20" t="s">
        <v>814</v>
      </c>
      <c r="E57" s="232" t="s">
        <v>814</v>
      </c>
      <c r="F57" s="232" t="s">
        <v>814</v>
      </c>
      <c r="G57" s="232" t="s">
        <v>814</v>
      </c>
      <c r="H57" s="232" t="s">
        <v>814</v>
      </c>
      <c r="I57" s="232" t="s">
        <v>814</v>
      </c>
      <c r="J57" s="232" t="s">
        <v>814</v>
      </c>
      <c r="K57" s="232" t="s">
        <v>814</v>
      </c>
      <c r="L57" s="232" t="s">
        <v>814</v>
      </c>
    </row>
    <row r="58" spans="3:13" x14ac:dyDescent="0.2">
      <c r="C58" s="1" t="s">
        <v>812</v>
      </c>
      <c r="D58" s="20" t="s">
        <v>814</v>
      </c>
      <c r="E58" s="232" t="s">
        <v>814</v>
      </c>
      <c r="F58" s="232" t="s">
        <v>814</v>
      </c>
      <c r="G58" s="232" t="s">
        <v>814</v>
      </c>
      <c r="H58" s="232" t="s">
        <v>814</v>
      </c>
      <c r="I58" s="232" t="s">
        <v>814</v>
      </c>
      <c r="J58" s="232" t="s">
        <v>814</v>
      </c>
      <c r="K58" s="232" t="s">
        <v>814</v>
      </c>
      <c r="L58" s="232" t="s">
        <v>814</v>
      </c>
    </row>
    <row r="59" spans="3:13" x14ac:dyDescent="0.2">
      <c r="D59" s="5"/>
      <c r="E59" s="14"/>
      <c r="F59" s="14"/>
      <c r="G59" s="14"/>
      <c r="H59" s="14"/>
      <c r="I59" s="14"/>
      <c r="J59" s="14"/>
      <c r="K59" s="14"/>
      <c r="L59" s="14"/>
    </row>
    <row r="60" spans="3:13" x14ac:dyDescent="0.2">
      <c r="C60" s="1" t="s">
        <v>816</v>
      </c>
      <c r="D60" s="12">
        <f>SUM(E60:L60)</f>
        <v>1837</v>
      </c>
      <c r="E60" s="13">
        <f t="shared" ref="E60:L60" si="8">SUM(E61:E64)</f>
        <v>1195</v>
      </c>
      <c r="F60" s="13">
        <f t="shared" si="8"/>
        <v>22</v>
      </c>
      <c r="G60" s="13">
        <f t="shared" si="8"/>
        <v>37</v>
      </c>
      <c r="H60" s="232" t="s">
        <v>814</v>
      </c>
      <c r="I60" s="13">
        <f t="shared" si="8"/>
        <v>23</v>
      </c>
      <c r="J60" s="13">
        <f t="shared" si="8"/>
        <v>226</v>
      </c>
      <c r="K60" s="13">
        <f t="shared" si="8"/>
        <v>300</v>
      </c>
      <c r="L60" s="13">
        <f t="shared" si="8"/>
        <v>34</v>
      </c>
    </row>
    <row r="61" spans="3:13" x14ac:dyDescent="0.2">
      <c r="C61" s="1" t="s">
        <v>809</v>
      </c>
      <c r="D61" s="12">
        <f>SUM(E61:L61)</f>
        <v>439</v>
      </c>
      <c r="E61" s="14">
        <v>229</v>
      </c>
      <c r="F61" s="14">
        <v>22</v>
      </c>
      <c r="G61" s="14">
        <v>37</v>
      </c>
      <c r="H61" s="232" t="s">
        <v>814</v>
      </c>
      <c r="I61" s="14">
        <v>23</v>
      </c>
      <c r="J61" s="14">
        <v>47</v>
      </c>
      <c r="K61" s="14">
        <v>53</v>
      </c>
      <c r="L61" s="14">
        <v>28</v>
      </c>
    </row>
    <row r="62" spans="3:13" x14ac:dyDescent="0.2">
      <c r="C62" s="1" t="s">
        <v>810</v>
      </c>
      <c r="D62" s="12">
        <f>SUM(E62:L62)</f>
        <v>1339</v>
      </c>
      <c r="E62" s="14">
        <v>928</v>
      </c>
      <c r="F62" s="232" t="s">
        <v>814</v>
      </c>
      <c r="G62" s="232" t="s">
        <v>814</v>
      </c>
      <c r="H62" s="232" t="s">
        <v>814</v>
      </c>
      <c r="I62" s="232" t="s">
        <v>814</v>
      </c>
      <c r="J62" s="14">
        <v>165</v>
      </c>
      <c r="K62" s="14">
        <v>240</v>
      </c>
      <c r="L62" s="14">
        <v>6</v>
      </c>
    </row>
    <row r="63" spans="3:13" x14ac:dyDescent="0.2">
      <c r="C63" s="1" t="s">
        <v>811</v>
      </c>
      <c r="D63" s="12">
        <f>SUM(E63:L63)</f>
        <v>59</v>
      </c>
      <c r="E63" s="14">
        <v>38</v>
      </c>
      <c r="F63" s="232" t="s">
        <v>814</v>
      </c>
      <c r="G63" s="232" t="s">
        <v>814</v>
      </c>
      <c r="H63" s="232" t="s">
        <v>814</v>
      </c>
      <c r="I63" s="232" t="s">
        <v>814</v>
      </c>
      <c r="J63" s="14">
        <v>14</v>
      </c>
      <c r="K63" s="14">
        <v>7</v>
      </c>
      <c r="L63" s="232" t="s">
        <v>814</v>
      </c>
    </row>
    <row r="64" spans="3:13" x14ac:dyDescent="0.2">
      <c r="C64" s="1" t="s">
        <v>812</v>
      </c>
      <c r="D64" s="20" t="s">
        <v>814</v>
      </c>
      <c r="E64" s="232" t="s">
        <v>814</v>
      </c>
      <c r="F64" s="232" t="s">
        <v>814</v>
      </c>
      <c r="G64" s="232" t="s">
        <v>814</v>
      </c>
      <c r="H64" s="232" t="s">
        <v>814</v>
      </c>
      <c r="I64" s="232" t="s">
        <v>814</v>
      </c>
      <c r="J64" s="232" t="s">
        <v>814</v>
      </c>
      <c r="K64" s="232" t="s">
        <v>814</v>
      </c>
      <c r="L64" s="232" t="s">
        <v>814</v>
      </c>
    </row>
    <row r="65" spans="1:12" x14ac:dyDescent="0.2">
      <c r="D65" s="5"/>
      <c r="E65" s="14"/>
      <c r="F65" s="14"/>
      <c r="G65" s="14"/>
      <c r="H65" s="14"/>
      <c r="I65" s="14"/>
      <c r="J65" s="14"/>
      <c r="K65" s="14"/>
      <c r="L65" s="14"/>
    </row>
    <row r="66" spans="1:12" x14ac:dyDescent="0.2">
      <c r="C66" s="1" t="s">
        <v>817</v>
      </c>
      <c r="D66" s="12">
        <f>SUM(E66:L66)</f>
        <v>21730</v>
      </c>
      <c r="E66" s="13">
        <f t="shared" ref="E66:L66" si="9">SUM(E67:E70)</f>
        <v>6844</v>
      </c>
      <c r="F66" s="13">
        <f t="shared" si="9"/>
        <v>1313</v>
      </c>
      <c r="G66" s="13">
        <f t="shared" si="9"/>
        <v>1687</v>
      </c>
      <c r="H66" s="13">
        <f t="shared" si="9"/>
        <v>2285</v>
      </c>
      <c r="I66" s="13">
        <f t="shared" si="9"/>
        <v>1808</v>
      </c>
      <c r="J66" s="13">
        <f t="shared" si="9"/>
        <v>2586</v>
      </c>
      <c r="K66" s="13">
        <f t="shared" si="9"/>
        <v>3307</v>
      </c>
      <c r="L66" s="13">
        <f t="shared" si="9"/>
        <v>1900</v>
      </c>
    </row>
    <row r="67" spans="1:12" x14ac:dyDescent="0.2">
      <c r="A67" s="17"/>
      <c r="B67" s="17"/>
      <c r="C67" s="1" t="s">
        <v>809</v>
      </c>
      <c r="D67" s="12">
        <f>SUM(E67:L67)</f>
        <v>11909</v>
      </c>
      <c r="E67" s="14">
        <v>4865</v>
      </c>
      <c r="F67" s="14">
        <v>684</v>
      </c>
      <c r="G67" s="14">
        <v>845</v>
      </c>
      <c r="H67" s="14">
        <v>817</v>
      </c>
      <c r="I67" s="14">
        <v>1054</v>
      </c>
      <c r="J67" s="14">
        <v>479</v>
      </c>
      <c r="K67" s="14">
        <v>2361</v>
      </c>
      <c r="L67" s="14">
        <v>804</v>
      </c>
    </row>
    <row r="68" spans="1:12" x14ac:dyDescent="0.2">
      <c r="A68" s="17"/>
      <c r="B68" s="17"/>
      <c r="C68" s="1" t="s">
        <v>810</v>
      </c>
      <c r="D68" s="12">
        <f>SUM(E68:L68)</f>
        <v>8657</v>
      </c>
      <c r="E68" s="14">
        <v>1827</v>
      </c>
      <c r="F68" s="14">
        <v>426</v>
      </c>
      <c r="G68" s="14">
        <v>842</v>
      </c>
      <c r="H68" s="14">
        <v>1316</v>
      </c>
      <c r="I68" s="14">
        <v>631</v>
      </c>
      <c r="J68" s="14">
        <v>1592</v>
      </c>
      <c r="K68" s="14">
        <v>946</v>
      </c>
      <c r="L68" s="14">
        <v>1077</v>
      </c>
    </row>
    <row r="69" spans="1:12" x14ac:dyDescent="0.2">
      <c r="A69" s="17"/>
      <c r="B69" s="17"/>
      <c r="C69" s="1" t="s">
        <v>811</v>
      </c>
      <c r="D69" s="12">
        <f>SUM(E69:L69)</f>
        <v>58</v>
      </c>
      <c r="E69" s="14">
        <v>58</v>
      </c>
      <c r="F69" s="232" t="s">
        <v>814</v>
      </c>
      <c r="G69" s="232" t="s">
        <v>814</v>
      </c>
      <c r="H69" s="232" t="s">
        <v>814</v>
      </c>
      <c r="I69" s="232" t="s">
        <v>814</v>
      </c>
      <c r="J69" s="232" t="s">
        <v>814</v>
      </c>
      <c r="K69" s="232" t="s">
        <v>814</v>
      </c>
      <c r="L69" s="232" t="s">
        <v>814</v>
      </c>
    </row>
    <row r="70" spans="1:12" x14ac:dyDescent="0.2">
      <c r="A70" s="17"/>
      <c r="B70" s="17"/>
      <c r="C70" s="1" t="s">
        <v>812</v>
      </c>
      <c r="D70" s="12">
        <f>SUM(E70:L70)</f>
        <v>1106</v>
      </c>
      <c r="E70" s="14">
        <v>94</v>
      </c>
      <c r="F70" s="14">
        <v>203</v>
      </c>
      <c r="G70" s="232" t="s">
        <v>814</v>
      </c>
      <c r="H70" s="14">
        <v>152</v>
      </c>
      <c r="I70" s="14">
        <v>123</v>
      </c>
      <c r="J70" s="14">
        <v>515</v>
      </c>
      <c r="K70" s="232" t="s">
        <v>814</v>
      </c>
      <c r="L70" s="14">
        <v>19</v>
      </c>
    </row>
    <row r="71" spans="1:12" ht="18" thickBot="1" x14ac:dyDescent="0.25">
      <c r="A71" s="17"/>
      <c r="B71" s="49"/>
      <c r="C71" s="49"/>
      <c r="D71" s="26"/>
      <c r="E71" s="233"/>
      <c r="F71" s="23"/>
      <c r="G71" s="23"/>
      <c r="H71" s="23"/>
      <c r="I71" s="23"/>
      <c r="J71" s="23"/>
      <c r="K71" s="23"/>
      <c r="L71" s="23"/>
    </row>
    <row r="72" spans="1:12" x14ac:dyDescent="0.2">
      <c r="A72" s="17"/>
      <c r="B72" s="17"/>
      <c r="C72" s="1" t="s">
        <v>818</v>
      </c>
      <c r="E72" s="17"/>
      <c r="I72" s="1" t="s">
        <v>819</v>
      </c>
    </row>
    <row r="73" spans="1:12" x14ac:dyDescent="0.2">
      <c r="A73" s="1"/>
      <c r="B73" s="17"/>
      <c r="C73" s="17"/>
      <c r="D73" s="17"/>
      <c r="E73" s="17"/>
    </row>
  </sheetData>
  <phoneticPr fontId="2"/>
  <pageMargins left="0.37" right="0.6" top="0.55000000000000004" bottom="0.51" header="0.51200000000000001" footer="0.51200000000000001"/>
  <pageSetup paperSize="12" scale="75" orientation="portrait"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N73"/>
  <sheetViews>
    <sheetView showGridLines="0" zoomScale="75" zoomScaleNormal="100" workbookViewId="0">
      <selection activeCell="R27" sqref="R27"/>
    </sheetView>
  </sheetViews>
  <sheetFormatPr defaultColWidth="10.875" defaultRowHeight="17.25" x14ac:dyDescent="0.2"/>
  <cols>
    <col min="1" max="1" width="13.375" style="2" customWidth="1"/>
    <col min="2" max="2" width="19.625" style="2" customWidth="1"/>
    <col min="3" max="3" width="10.875" style="2"/>
    <col min="4" max="4" width="12.125" style="2" customWidth="1"/>
    <col min="5" max="5" width="10.875" style="2"/>
    <col min="6" max="6" width="12.125" style="2" customWidth="1"/>
    <col min="7" max="7" width="10.875" style="2"/>
    <col min="8" max="8" width="12.125" style="2" customWidth="1"/>
    <col min="9" max="9" width="9.625" style="2" customWidth="1"/>
    <col min="10" max="10" width="12.125" style="2" customWidth="1"/>
    <col min="11" max="11" width="10.875" style="2"/>
    <col min="12" max="12" width="12.125" style="2" customWidth="1"/>
    <col min="13" max="256" width="10.875" style="2"/>
    <col min="257" max="257" width="13.375" style="2" customWidth="1"/>
    <col min="258" max="258" width="19.625" style="2" customWidth="1"/>
    <col min="259" max="259" width="10.875" style="2"/>
    <col min="260" max="260" width="12.125" style="2" customWidth="1"/>
    <col min="261" max="261" width="10.875" style="2"/>
    <col min="262" max="262" width="12.125" style="2" customWidth="1"/>
    <col min="263" max="263" width="10.875" style="2"/>
    <col min="264" max="264" width="12.125" style="2" customWidth="1"/>
    <col min="265" max="265" width="9.625" style="2" customWidth="1"/>
    <col min="266" max="266" width="12.125" style="2" customWidth="1"/>
    <col min="267" max="267" width="10.875" style="2"/>
    <col min="268" max="268" width="12.125" style="2" customWidth="1"/>
    <col min="269" max="512" width="10.875" style="2"/>
    <col min="513" max="513" width="13.375" style="2" customWidth="1"/>
    <col min="514" max="514" width="19.625" style="2" customWidth="1"/>
    <col min="515" max="515" width="10.875" style="2"/>
    <col min="516" max="516" width="12.125" style="2" customWidth="1"/>
    <col min="517" max="517" width="10.875" style="2"/>
    <col min="518" max="518" width="12.125" style="2" customWidth="1"/>
    <col min="519" max="519" width="10.875" style="2"/>
    <col min="520" max="520" width="12.125" style="2" customWidth="1"/>
    <col min="521" max="521" width="9.625" style="2" customWidth="1"/>
    <col min="522" max="522" width="12.125" style="2" customWidth="1"/>
    <col min="523" max="523" width="10.875" style="2"/>
    <col min="524" max="524" width="12.125" style="2" customWidth="1"/>
    <col min="525" max="768" width="10.875" style="2"/>
    <col min="769" max="769" width="13.375" style="2" customWidth="1"/>
    <col min="770" max="770" width="19.625" style="2" customWidth="1"/>
    <col min="771" max="771" width="10.875" style="2"/>
    <col min="772" max="772" width="12.125" style="2" customWidth="1"/>
    <col min="773" max="773" width="10.875" style="2"/>
    <col min="774" max="774" width="12.125" style="2" customWidth="1"/>
    <col min="775" max="775" width="10.875" style="2"/>
    <col min="776" max="776" width="12.125" style="2" customWidth="1"/>
    <col min="777" max="777" width="9.625" style="2" customWidth="1"/>
    <col min="778" max="778" width="12.125" style="2" customWidth="1"/>
    <col min="779" max="779" width="10.875" style="2"/>
    <col min="780" max="780" width="12.125" style="2" customWidth="1"/>
    <col min="781" max="1024" width="10.875" style="2"/>
    <col min="1025" max="1025" width="13.375" style="2" customWidth="1"/>
    <col min="1026" max="1026" width="19.625" style="2" customWidth="1"/>
    <col min="1027" max="1027" width="10.875" style="2"/>
    <col min="1028" max="1028" width="12.125" style="2" customWidth="1"/>
    <col min="1029" max="1029" width="10.875" style="2"/>
    <col min="1030" max="1030" width="12.125" style="2" customWidth="1"/>
    <col min="1031" max="1031" width="10.875" style="2"/>
    <col min="1032" max="1032" width="12.125" style="2" customWidth="1"/>
    <col min="1033" max="1033" width="9.625" style="2" customWidth="1"/>
    <col min="1034" max="1034" width="12.125" style="2" customWidth="1"/>
    <col min="1035" max="1035" width="10.875" style="2"/>
    <col min="1036" max="1036" width="12.125" style="2" customWidth="1"/>
    <col min="1037" max="1280" width="10.875" style="2"/>
    <col min="1281" max="1281" width="13.375" style="2" customWidth="1"/>
    <col min="1282" max="1282" width="19.625" style="2" customWidth="1"/>
    <col min="1283" max="1283" width="10.875" style="2"/>
    <col min="1284" max="1284" width="12.125" style="2" customWidth="1"/>
    <col min="1285" max="1285" width="10.875" style="2"/>
    <col min="1286" max="1286" width="12.125" style="2" customWidth="1"/>
    <col min="1287" max="1287" width="10.875" style="2"/>
    <col min="1288" max="1288" width="12.125" style="2" customWidth="1"/>
    <col min="1289" max="1289" width="9.625" style="2" customWidth="1"/>
    <col min="1290" max="1290" width="12.125" style="2" customWidth="1"/>
    <col min="1291" max="1291" width="10.875" style="2"/>
    <col min="1292" max="1292" width="12.125" style="2" customWidth="1"/>
    <col min="1293" max="1536" width="10.875" style="2"/>
    <col min="1537" max="1537" width="13.375" style="2" customWidth="1"/>
    <col min="1538" max="1538" width="19.625" style="2" customWidth="1"/>
    <col min="1539" max="1539" width="10.875" style="2"/>
    <col min="1540" max="1540" width="12.125" style="2" customWidth="1"/>
    <col min="1541" max="1541" width="10.875" style="2"/>
    <col min="1542" max="1542" width="12.125" style="2" customWidth="1"/>
    <col min="1543" max="1543" width="10.875" style="2"/>
    <col min="1544" max="1544" width="12.125" style="2" customWidth="1"/>
    <col min="1545" max="1545" width="9.625" style="2" customWidth="1"/>
    <col min="1546" max="1546" width="12.125" style="2" customWidth="1"/>
    <col min="1547" max="1547" width="10.875" style="2"/>
    <col min="1548" max="1548" width="12.125" style="2" customWidth="1"/>
    <col min="1549" max="1792" width="10.875" style="2"/>
    <col min="1793" max="1793" width="13.375" style="2" customWidth="1"/>
    <col min="1794" max="1794" width="19.625" style="2" customWidth="1"/>
    <col min="1795" max="1795" width="10.875" style="2"/>
    <col min="1796" max="1796" width="12.125" style="2" customWidth="1"/>
    <col min="1797" max="1797" width="10.875" style="2"/>
    <col min="1798" max="1798" width="12.125" style="2" customWidth="1"/>
    <col min="1799" max="1799" width="10.875" style="2"/>
    <col min="1800" max="1800" width="12.125" style="2" customWidth="1"/>
    <col min="1801" max="1801" width="9.625" style="2" customWidth="1"/>
    <col min="1802" max="1802" width="12.125" style="2" customWidth="1"/>
    <col min="1803" max="1803" width="10.875" style="2"/>
    <col min="1804" max="1804" width="12.125" style="2" customWidth="1"/>
    <col min="1805" max="2048" width="10.875" style="2"/>
    <col min="2049" max="2049" width="13.375" style="2" customWidth="1"/>
    <col min="2050" max="2050" width="19.625" style="2" customWidth="1"/>
    <col min="2051" max="2051" width="10.875" style="2"/>
    <col min="2052" max="2052" width="12.125" style="2" customWidth="1"/>
    <col min="2053" max="2053" width="10.875" style="2"/>
    <col min="2054" max="2054" width="12.125" style="2" customWidth="1"/>
    <col min="2055" max="2055" width="10.875" style="2"/>
    <col min="2056" max="2056" width="12.125" style="2" customWidth="1"/>
    <col min="2057" max="2057" width="9.625" style="2" customWidth="1"/>
    <col min="2058" max="2058" width="12.125" style="2" customWidth="1"/>
    <col min="2059" max="2059" width="10.875" style="2"/>
    <col min="2060" max="2060" width="12.125" style="2" customWidth="1"/>
    <col min="2061" max="2304" width="10.875" style="2"/>
    <col min="2305" max="2305" width="13.375" style="2" customWidth="1"/>
    <col min="2306" max="2306" width="19.625" style="2" customWidth="1"/>
    <col min="2307" max="2307" width="10.875" style="2"/>
    <col min="2308" max="2308" width="12.125" style="2" customWidth="1"/>
    <col min="2309" max="2309" width="10.875" style="2"/>
    <col min="2310" max="2310" width="12.125" style="2" customWidth="1"/>
    <col min="2311" max="2311" width="10.875" style="2"/>
    <col min="2312" max="2312" width="12.125" style="2" customWidth="1"/>
    <col min="2313" max="2313" width="9.625" style="2" customWidth="1"/>
    <col min="2314" max="2314" width="12.125" style="2" customWidth="1"/>
    <col min="2315" max="2315" width="10.875" style="2"/>
    <col min="2316" max="2316" width="12.125" style="2" customWidth="1"/>
    <col min="2317" max="2560" width="10.875" style="2"/>
    <col min="2561" max="2561" width="13.375" style="2" customWidth="1"/>
    <col min="2562" max="2562" width="19.625" style="2" customWidth="1"/>
    <col min="2563" max="2563" width="10.875" style="2"/>
    <col min="2564" max="2564" width="12.125" style="2" customWidth="1"/>
    <col min="2565" max="2565" width="10.875" style="2"/>
    <col min="2566" max="2566" width="12.125" style="2" customWidth="1"/>
    <col min="2567" max="2567" width="10.875" style="2"/>
    <col min="2568" max="2568" width="12.125" style="2" customWidth="1"/>
    <col min="2569" max="2569" width="9.625" style="2" customWidth="1"/>
    <col min="2570" max="2570" width="12.125" style="2" customWidth="1"/>
    <col min="2571" max="2571" width="10.875" style="2"/>
    <col min="2572" max="2572" width="12.125" style="2" customWidth="1"/>
    <col min="2573" max="2816" width="10.875" style="2"/>
    <col min="2817" max="2817" width="13.375" style="2" customWidth="1"/>
    <col min="2818" max="2818" width="19.625" style="2" customWidth="1"/>
    <col min="2819" max="2819" width="10.875" style="2"/>
    <col min="2820" max="2820" width="12.125" style="2" customWidth="1"/>
    <col min="2821" max="2821" width="10.875" style="2"/>
    <col min="2822" max="2822" width="12.125" style="2" customWidth="1"/>
    <col min="2823" max="2823" width="10.875" style="2"/>
    <col min="2824" max="2824" width="12.125" style="2" customWidth="1"/>
    <col min="2825" max="2825" width="9.625" style="2" customWidth="1"/>
    <col min="2826" max="2826" width="12.125" style="2" customWidth="1"/>
    <col min="2827" max="2827" width="10.875" style="2"/>
    <col min="2828" max="2828" width="12.125" style="2" customWidth="1"/>
    <col min="2829" max="3072" width="10.875" style="2"/>
    <col min="3073" max="3073" width="13.375" style="2" customWidth="1"/>
    <col min="3074" max="3074" width="19.625" style="2" customWidth="1"/>
    <col min="3075" max="3075" width="10.875" style="2"/>
    <col min="3076" max="3076" width="12.125" style="2" customWidth="1"/>
    <col min="3077" max="3077" width="10.875" style="2"/>
    <col min="3078" max="3078" width="12.125" style="2" customWidth="1"/>
    <col min="3079" max="3079" width="10.875" style="2"/>
    <col min="3080" max="3080" width="12.125" style="2" customWidth="1"/>
    <col min="3081" max="3081" width="9.625" style="2" customWidth="1"/>
    <col min="3082" max="3082" width="12.125" style="2" customWidth="1"/>
    <col min="3083" max="3083" width="10.875" style="2"/>
    <col min="3084" max="3084" width="12.125" style="2" customWidth="1"/>
    <col min="3085" max="3328" width="10.875" style="2"/>
    <col min="3329" max="3329" width="13.375" style="2" customWidth="1"/>
    <col min="3330" max="3330" width="19.625" style="2" customWidth="1"/>
    <col min="3331" max="3331" width="10.875" style="2"/>
    <col min="3332" max="3332" width="12.125" style="2" customWidth="1"/>
    <col min="3333" max="3333" width="10.875" style="2"/>
    <col min="3334" max="3334" width="12.125" style="2" customWidth="1"/>
    <col min="3335" max="3335" width="10.875" style="2"/>
    <col min="3336" max="3336" width="12.125" style="2" customWidth="1"/>
    <col min="3337" max="3337" width="9.625" style="2" customWidth="1"/>
    <col min="3338" max="3338" width="12.125" style="2" customWidth="1"/>
    <col min="3339" max="3339" width="10.875" style="2"/>
    <col min="3340" max="3340" width="12.125" style="2" customWidth="1"/>
    <col min="3341" max="3584" width="10.875" style="2"/>
    <col min="3585" max="3585" width="13.375" style="2" customWidth="1"/>
    <col min="3586" max="3586" width="19.625" style="2" customWidth="1"/>
    <col min="3587" max="3587" width="10.875" style="2"/>
    <col min="3588" max="3588" width="12.125" style="2" customWidth="1"/>
    <col min="3589" max="3589" width="10.875" style="2"/>
    <col min="3590" max="3590" width="12.125" style="2" customWidth="1"/>
    <col min="3591" max="3591" width="10.875" style="2"/>
    <col min="3592" max="3592" width="12.125" style="2" customWidth="1"/>
    <col min="3593" max="3593" width="9.625" style="2" customWidth="1"/>
    <col min="3594" max="3594" width="12.125" style="2" customWidth="1"/>
    <col min="3595" max="3595" width="10.875" style="2"/>
    <col min="3596" max="3596" width="12.125" style="2" customWidth="1"/>
    <col min="3597" max="3840" width="10.875" style="2"/>
    <col min="3841" max="3841" width="13.375" style="2" customWidth="1"/>
    <col min="3842" max="3842" width="19.625" style="2" customWidth="1"/>
    <col min="3843" max="3843" width="10.875" style="2"/>
    <col min="3844" max="3844" width="12.125" style="2" customWidth="1"/>
    <col min="3845" max="3845" width="10.875" style="2"/>
    <col min="3846" max="3846" width="12.125" style="2" customWidth="1"/>
    <col min="3847" max="3847" width="10.875" style="2"/>
    <col min="3848" max="3848" width="12.125" style="2" customWidth="1"/>
    <col min="3849" max="3849" width="9.625" style="2" customWidth="1"/>
    <col min="3850" max="3850" width="12.125" style="2" customWidth="1"/>
    <col min="3851" max="3851" width="10.875" style="2"/>
    <col min="3852" max="3852" width="12.125" style="2" customWidth="1"/>
    <col min="3853" max="4096" width="10.875" style="2"/>
    <col min="4097" max="4097" width="13.375" style="2" customWidth="1"/>
    <col min="4098" max="4098" width="19.625" style="2" customWidth="1"/>
    <col min="4099" max="4099" width="10.875" style="2"/>
    <col min="4100" max="4100" width="12.125" style="2" customWidth="1"/>
    <col min="4101" max="4101" width="10.875" style="2"/>
    <col min="4102" max="4102" width="12.125" style="2" customWidth="1"/>
    <col min="4103" max="4103" width="10.875" style="2"/>
    <col min="4104" max="4104" width="12.125" style="2" customWidth="1"/>
    <col min="4105" max="4105" width="9.625" style="2" customWidth="1"/>
    <col min="4106" max="4106" width="12.125" style="2" customWidth="1"/>
    <col min="4107" max="4107" width="10.875" style="2"/>
    <col min="4108" max="4108" width="12.125" style="2" customWidth="1"/>
    <col min="4109" max="4352" width="10.875" style="2"/>
    <col min="4353" max="4353" width="13.375" style="2" customWidth="1"/>
    <col min="4354" max="4354" width="19.625" style="2" customWidth="1"/>
    <col min="4355" max="4355" width="10.875" style="2"/>
    <col min="4356" max="4356" width="12.125" style="2" customWidth="1"/>
    <col min="4357" max="4357" width="10.875" style="2"/>
    <col min="4358" max="4358" width="12.125" style="2" customWidth="1"/>
    <col min="4359" max="4359" width="10.875" style="2"/>
    <col min="4360" max="4360" width="12.125" style="2" customWidth="1"/>
    <col min="4361" max="4361" width="9.625" style="2" customWidth="1"/>
    <col min="4362" max="4362" width="12.125" style="2" customWidth="1"/>
    <col min="4363" max="4363" width="10.875" style="2"/>
    <col min="4364" max="4364" width="12.125" style="2" customWidth="1"/>
    <col min="4365" max="4608" width="10.875" style="2"/>
    <col min="4609" max="4609" width="13.375" style="2" customWidth="1"/>
    <col min="4610" max="4610" width="19.625" style="2" customWidth="1"/>
    <col min="4611" max="4611" width="10.875" style="2"/>
    <col min="4612" max="4612" width="12.125" style="2" customWidth="1"/>
    <col min="4613" max="4613" width="10.875" style="2"/>
    <col min="4614" max="4614" width="12.125" style="2" customWidth="1"/>
    <col min="4615" max="4615" width="10.875" style="2"/>
    <col min="4616" max="4616" width="12.125" style="2" customWidth="1"/>
    <col min="4617" max="4617" width="9.625" style="2" customWidth="1"/>
    <col min="4618" max="4618" width="12.125" style="2" customWidth="1"/>
    <col min="4619" max="4619" width="10.875" style="2"/>
    <col min="4620" max="4620" width="12.125" style="2" customWidth="1"/>
    <col min="4621" max="4864" width="10.875" style="2"/>
    <col min="4865" max="4865" width="13.375" style="2" customWidth="1"/>
    <col min="4866" max="4866" width="19.625" style="2" customWidth="1"/>
    <col min="4867" max="4867" width="10.875" style="2"/>
    <col min="4868" max="4868" width="12.125" style="2" customWidth="1"/>
    <col min="4869" max="4869" width="10.875" style="2"/>
    <col min="4870" max="4870" width="12.125" style="2" customWidth="1"/>
    <col min="4871" max="4871" width="10.875" style="2"/>
    <col min="4872" max="4872" width="12.125" style="2" customWidth="1"/>
    <col min="4873" max="4873" width="9.625" style="2" customWidth="1"/>
    <col min="4874" max="4874" width="12.125" style="2" customWidth="1"/>
    <col min="4875" max="4875" width="10.875" style="2"/>
    <col min="4876" max="4876" width="12.125" style="2" customWidth="1"/>
    <col min="4877" max="5120" width="10.875" style="2"/>
    <col min="5121" max="5121" width="13.375" style="2" customWidth="1"/>
    <col min="5122" max="5122" width="19.625" style="2" customWidth="1"/>
    <col min="5123" max="5123" width="10.875" style="2"/>
    <col min="5124" max="5124" width="12.125" style="2" customWidth="1"/>
    <col min="5125" max="5125" width="10.875" style="2"/>
    <col min="5126" max="5126" width="12.125" style="2" customWidth="1"/>
    <col min="5127" max="5127" width="10.875" style="2"/>
    <col min="5128" max="5128" width="12.125" style="2" customWidth="1"/>
    <col min="5129" max="5129" width="9.625" style="2" customWidth="1"/>
    <col min="5130" max="5130" width="12.125" style="2" customWidth="1"/>
    <col min="5131" max="5131" width="10.875" style="2"/>
    <col min="5132" max="5132" width="12.125" style="2" customWidth="1"/>
    <col min="5133" max="5376" width="10.875" style="2"/>
    <col min="5377" max="5377" width="13.375" style="2" customWidth="1"/>
    <col min="5378" max="5378" width="19.625" style="2" customWidth="1"/>
    <col min="5379" max="5379" width="10.875" style="2"/>
    <col min="5380" max="5380" width="12.125" style="2" customWidth="1"/>
    <col min="5381" max="5381" width="10.875" style="2"/>
    <col min="5382" max="5382" width="12.125" style="2" customWidth="1"/>
    <col min="5383" max="5383" width="10.875" style="2"/>
    <col min="5384" max="5384" width="12.125" style="2" customWidth="1"/>
    <col min="5385" max="5385" width="9.625" style="2" customWidth="1"/>
    <col min="5386" max="5386" width="12.125" style="2" customWidth="1"/>
    <col min="5387" max="5387" width="10.875" style="2"/>
    <col min="5388" max="5388" width="12.125" style="2" customWidth="1"/>
    <col min="5389" max="5632" width="10.875" style="2"/>
    <col min="5633" max="5633" width="13.375" style="2" customWidth="1"/>
    <col min="5634" max="5634" width="19.625" style="2" customWidth="1"/>
    <col min="5635" max="5635" width="10.875" style="2"/>
    <col min="5636" max="5636" width="12.125" style="2" customWidth="1"/>
    <col min="5637" max="5637" width="10.875" style="2"/>
    <col min="5638" max="5638" width="12.125" style="2" customWidth="1"/>
    <col min="5639" max="5639" width="10.875" style="2"/>
    <col min="5640" max="5640" width="12.125" style="2" customWidth="1"/>
    <col min="5641" max="5641" width="9.625" style="2" customWidth="1"/>
    <col min="5642" max="5642" width="12.125" style="2" customWidth="1"/>
    <col min="5643" max="5643" width="10.875" style="2"/>
    <col min="5644" max="5644" width="12.125" style="2" customWidth="1"/>
    <col min="5645" max="5888" width="10.875" style="2"/>
    <col min="5889" max="5889" width="13.375" style="2" customWidth="1"/>
    <col min="5890" max="5890" width="19.625" style="2" customWidth="1"/>
    <col min="5891" max="5891" width="10.875" style="2"/>
    <col min="5892" max="5892" width="12.125" style="2" customWidth="1"/>
    <col min="5893" max="5893" width="10.875" style="2"/>
    <col min="5894" max="5894" width="12.125" style="2" customWidth="1"/>
    <col min="5895" max="5895" width="10.875" style="2"/>
    <col min="5896" max="5896" width="12.125" style="2" customWidth="1"/>
    <col min="5897" max="5897" width="9.625" style="2" customWidth="1"/>
    <col min="5898" max="5898" width="12.125" style="2" customWidth="1"/>
    <col min="5899" max="5899" width="10.875" style="2"/>
    <col min="5900" max="5900" width="12.125" style="2" customWidth="1"/>
    <col min="5901" max="6144" width="10.875" style="2"/>
    <col min="6145" max="6145" width="13.375" style="2" customWidth="1"/>
    <col min="6146" max="6146" width="19.625" style="2" customWidth="1"/>
    <col min="6147" max="6147" width="10.875" style="2"/>
    <col min="6148" max="6148" width="12.125" style="2" customWidth="1"/>
    <col min="6149" max="6149" width="10.875" style="2"/>
    <col min="6150" max="6150" width="12.125" style="2" customWidth="1"/>
    <col min="6151" max="6151" width="10.875" style="2"/>
    <col min="6152" max="6152" width="12.125" style="2" customWidth="1"/>
    <col min="6153" max="6153" width="9.625" style="2" customWidth="1"/>
    <col min="6154" max="6154" width="12.125" style="2" customWidth="1"/>
    <col min="6155" max="6155" width="10.875" style="2"/>
    <col min="6156" max="6156" width="12.125" style="2" customWidth="1"/>
    <col min="6157" max="6400" width="10.875" style="2"/>
    <col min="6401" max="6401" width="13.375" style="2" customWidth="1"/>
    <col min="6402" max="6402" width="19.625" style="2" customWidth="1"/>
    <col min="6403" max="6403" width="10.875" style="2"/>
    <col min="6404" max="6404" width="12.125" style="2" customWidth="1"/>
    <col min="6405" max="6405" width="10.875" style="2"/>
    <col min="6406" max="6406" width="12.125" style="2" customWidth="1"/>
    <col min="6407" max="6407" width="10.875" style="2"/>
    <col min="6408" max="6408" width="12.125" style="2" customWidth="1"/>
    <col min="6409" max="6409" width="9.625" style="2" customWidth="1"/>
    <col min="6410" max="6410" width="12.125" style="2" customWidth="1"/>
    <col min="6411" max="6411" width="10.875" style="2"/>
    <col min="6412" max="6412" width="12.125" style="2" customWidth="1"/>
    <col min="6413" max="6656" width="10.875" style="2"/>
    <col min="6657" max="6657" width="13.375" style="2" customWidth="1"/>
    <col min="6658" max="6658" width="19.625" style="2" customWidth="1"/>
    <col min="6659" max="6659" width="10.875" style="2"/>
    <col min="6660" max="6660" width="12.125" style="2" customWidth="1"/>
    <col min="6661" max="6661" width="10.875" style="2"/>
    <col min="6662" max="6662" width="12.125" style="2" customWidth="1"/>
    <col min="6663" max="6663" width="10.875" style="2"/>
    <col min="6664" max="6664" width="12.125" style="2" customWidth="1"/>
    <col min="6665" max="6665" width="9.625" style="2" customWidth="1"/>
    <col min="6666" max="6666" width="12.125" style="2" customWidth="1"/>
    <col min="6667" max="6667" width="10.875" style="2"/>
    <col min="6668" max="6668" width="12.125" style="2" customWidth="1"/>
    <col min="6669" max="6912" width="10.875" style="2"/>
    <col min="6913" max="6913" width="13.375" style="2" customWidth="1"/>
    <col min="6914" max="6914" width="19.625" style="2" customWidth="1"/>
    <col min="6915" max="6915" width="10.875" style="2"/>
    <col min="6916" max="6916" width="12.125" style="2" customWidth="1"/>
    <col min="6917" max="6917" width="10.875" style="2"/>
    <col min="6918" max="6918" width="12.125" style="2" customWidth="1"/>
    <col min="6919" max="6919" width="10.875" style="2"/>
    <col min="6920" max="6920" width="12.125" style="2" customWidth="1"/>
    <col min="6921" max="6921" width="9.625" style="2" customWidth="1"/>
    <col min="6922" max="6922" width="12.125" style="2" customWidth="1"/>
    <col min="6923" max="6923" width="10.875" style="2"/>
    <col min="6924" max="6924" width="12.125" style="2" customWidth="1"/>
    <col min="6925" max="7168" width="10.875" style="2"/>
    <col min="7169" max="7169" width="13.375" style="2" customWidth="1"/>
    <col min="7170" max="7170" width="19.625" style="2" customWidth="1"/>
    <col min="7171" max="7171" width="10.875" style="2"/>
    <col min="7172" max="7172" width="12.125" style="2" customWidth="1"/>
    <col min="7173" max="7173" width="10.875" style="2"/>
    <col min="7174" max="7174" width="12.125" style="2" customWidth="1"/>
    <col min="7175" max="7175" width="10.875" style="2"/>
    <col min="7176" max="7176" width="12.125" style="2" customWidth="1"/>
    <col min="7177" max="7177" width="9.625" style="2" customWidth="1"/>
    <col min="7178" max="7178" width="12.125" style="2" customWidth="1"/>
    <col min="7179" max="7179" width="10.875" style="2"/>
    <col min="7180" max="7180" width="12.125" style="2" customWidth="1"/>
    <col min="7181" max="7424" width="10.875" style="2"/>
    <col min="7425" max="7425" width="13.375" style="2" customWidth="1"/>
    <col min="7426" max="7426" width="19.625" style="2" customWidth="1"/>
    <col min="7427" max="7427" width="10.875" style="2"/>
    <col min="7428" max="7428" width="12.125" style="2" customWidth="1"/>
    <col min="7429" max="7429" width="10.875" style="2"/>
    <col min="7430" max="7430" width="12.125" style="2" customWidth="1"/>
    <col min="7431" max="7431" width="10.875" style="2"/>
    <col min="7432" max="7432" width="12.125" style="2" customWidth="1"/>
    <col min="7433" max="7433" width="9.625" style="2" customWidth="1"/>
    <col min="7434" max="7434" width="12.125" style="2" customWidth="1"/>
    <col min="7435" max="7435" width="10.875" style="2"/>
    <col min="7436" max="7436" width="12.125" style="2" customWidth="1"/>
    <col min="7437" max="7680" width="10.875" style="2"/>
    <col min="7681" max="7681" width="13.375" style="2" customWidth="1"/>
    <col min="7682" max="7682" width="19.625" style="2" customWidth="1"/>
    <col min="7683" max="7683" width="10.875" style="2"/>
    <col min="7684" max="7684" width="12.125" style="2" customWidth="1"/>
    <col min="7685" max="7685" width="10.875" style="2"/>
    <col min="7686" max="7686" width="12.125" style="2" customWidth="1"/>
    <col min="7687" max="7687" width="10.875" style="2"/>
    <col min="7688" max="7688" width="12.125" style="2" customWidth="1"/>
    <col min="7689" max="7689" width="9.625" style="2" customWidth="1"/>
    <col min="7690" max="7690" width="12.125" style="2" customWidth="1"/>
    <col min="7691" max="7691" width="10.875" style="2"/>
    <col min="7692" max="7692" width="12.125" style="2" customWidth="1"/>
    <col min="7693" max="7936" width="10.875" style="2"/>
    <col min="7937" max="7937" width="13.375" style="2" customWidth="1"/>
    <col min="7938" max="7938" width="19.625" style="2" customWidth="1"/>
    <col min="7939" max="7939" width="10.875" style="2"/>
    <col min="7940" max="7940" width="12.125" style="2" customWidth="1"/>
    <col min="7941" max="7941" width="10.875" style="2"/>
    <col min="7942" max="7942" width="12.125" style="2" customWidth="1"/>
    <col min="7943" max="7943" width="10.875" style="2"/>
    <col min="7944" max="7944" width="12.125" style="2" customWidth="1"/>
    <col min="7945" max="7945" width="9.625" style="2" customWidth="1"/>
    <col min="7946" max="7946" width="12.125" style="2" customWidth="1"/>
    <col min="7947" max="7947" width="10.875" style="2"/>
    <col min="7948" max="7948" width="12.125" style="2" customWidth="1"/>
    <col min="7949" max="8192" width="10.875" style="2"/>
    <col min="8193" max="8193" width="13.375" style="2" customWidth="1"/>
    <col min="8194" max="8194" width="19.625" style="2" customWidth="1"/>
    <col min="8195" max="8195" width="10.875" style="2"/>
    <col min="8196" max="8196" width="12.125" style="2" customWidth="1"/>
    <col min="8197" max="8197" width="10.875" style="2"/>
    <col min="8198" max="8198" width="12.125" style="2" customWidth="1"/>
    <col min="8199" max="8199" width="10.875" style="2"/>
    <col min="8200" max="8200" width="12.125" style="2" customWidth="1"/>
    <col min="8201" max="8201" width="9.625" style="2" customWidth="1"/>
    <col min="8202" max="8202" width="12.125" style="2" customWidth="1"/>
    <col min="8203" max="8203" width="10.875" style="2"/>
    <col min="8204" max="8204" width="12.125" style="2" customWidth="1"/>
    <col min="8205" max="8448" width="10.875" style="2"/>
    <col min="8449" max="8449" width="13.375" style="2" customWidth="1"/>
    <col min="8450" max="8450" width="19.625" style="2" customWidth="1"/>
    <col min="8451" max="8451" width="10.875" style="2"/>
    <col min="8452" max="8452" width="12.125" style="2" customWidth="1"/>
    <col min="8453" max="8453" width="10.875" style="2"/>
    <col min="8454" max="8454" width="12.125" style="2" customWidth="1"/>
    <col min="8455" max="8455" width="10.875" style="2"/>
    <col min="8456" max="8456" width="12.125" style="2" customWidth="1"/>
    <col min="8457" max="8457" width="9.625" style="2" customWidth="1"/>
    <col min="8458" max="8458" width="12.125" style="2" customWidth="1"/>
    <col min="8459" max="8459" width="10.875" style="2"/>
    <col min="8460" max="8460" width="12.125" style="2" customWidth="1"/>
    <col min="8461" max="8704" width="10.875" style="2"/>
    <col min="8705" max="8705" width="13.375" style="2" customWidth="1"/>
    <col min="8706" max="8706" width="19.625" style="2" customWidth="1"/>
    <col min="8707" max="8707" width="10.875" style="2"/>
    <col min="8708" max="8708" width="12.125" style="2" customWidth="1"/>
    <col min="8709" max="8709" width="10.875" style="2"/>
    <col min="8710" max="8710" width="12.125" style="2" customWidth="1"/>
    <col min="8711" max="8711" width="10.875" style="2"/>
    <col min="8712" max="8712" width="12.125" style="2" customWidth="1"/>
    <col min="8713" max="8713" width="9.625" style="2" customWidth="1"/>
    <col min="8714" max="8714" width="12.125" style="2" customWidth="1"/>
    <col min="8715" max="8715" width="10.875" style="2"/>
    <col min="8716" max="8716" width="12.125" style="2" customWidth="1"/>
    <col min="8717" max="8960" width="10.875" style="2"/>
    <col min="8961" max="8961" width="13.375" style="2" customWidth="1"/>
    <col min="8962" max="8962" width="19.625" style="2" customWidth="1"/>
    <col min="8963" max="8963" width="10.875" style="2"/>
    <col min="8964" max="8964" width="12.125" style="2" customWidth="1"/>
    <col min="8965" max="8965" width="10.875" style="2"/>
    <col min="8966" max="8966" width="12.125" style="2" customWidth="1"/>
    <col min="8967" max="8967" width="10.875" style="2"/>
    <col min="8968" max="8968" width="12.125" style="2" customWidth="1"/>
    <col min="8969" max="8969" width="9.625" style="2" customWidth="1"/>
    <col min="8970" max="8970" width="12.125" style="2" customWidth="1"/>
    <col min="8971" max="8971" width="10.875" style="2"/>
    <col min="8972" max="8972" width="12.125" style="2" customWidth="1"/>
    <col min="8973" max="9216" width="10.875" style="2"/>
    <col min="9217" max="9217" width="13.375" style="2" customWidth="1"/>
    <col min="9218" max="9218" width="19.625" style="2" customWidth="1"/>
    <col min="9219" max="9219" width="10.875" style="2"/>
    <col min="9220" max="9220" width="12.125" style="2" customWidth="1"/>
    <col min="9221" max="9221" width="10.875" style="2"/>
    <col min="9222" max="9222" width="12.125" style="2" customWidth="1"/>
    <col min="9223" max="9223" width="10.875" style="2"/>
    <col min="9224" max="9224" width="12.125" style="2" customWidth="1"/>
    <col min="9225" max="9225" width="9.625" style="2" customWidth="1"/>
    <col min="9226" max="9226" width="12.125" style="2" customWidth="1"/>
    <col min="9227" max="9227" width="10.875" style="2"/>
    <col min="9228" max="9228" width="12.125" style="2" customWidth="1"/>
    <col min="9229" max="9472" width="10.875" style="2"/>
    <col min="9473" max="9473" width="13.375" style="2" customWidth="1"/>
    <col min="9474" max="9474" width="19.625" style="2" customWidth="1"/>
    <col min="9475" max="9475" width="10.875" style="2"/>
    <col min="9476" max="9476" width="12.125" style="2" customWidth="1"/>
    <col min="9477" max="9477" width="10.875" style="2"/>
    <col min="9478" max="9478" width="12.125" style="2" customWidth="1"/>
    <col min="9479" max="9479" width="10.875" style="2"/>
    <col min="9480" max="9480" width="12.125" style="2" customWidth="1"/>
    <col min="9481" max="9481" width="9.625" style="2" customWidth="1"/>
    <col min="9482" max="9482" width="12.125" style="2" customWidth="1"/>
    <col min="9483" max="9483" width="10.875" style="2"/>
    <col min="9484" max="9484" width="12.125" style="2" customWidth="1"/>
    <col min="9485" max="9728" width="10.875" style="2"/>
    <col min="9729" max="9729" width="13.375" style="2" customWidth="1"/>
    <col min="9730" max="9730" width="19.625" style="2" customWidth="1"/>
    <col min="9731" max="9731" width="10.875" style="2"/>
    <col min="9732" max="9732" width="12.125" style="2" customWidth="1"/>
    <col min="9733" max="9733" width="10.875" style="2"/>
    <col min="9734" max="9734" width="12.125" style="2" customWidth="1"/>
    <col min="9735" max="9735" width="10.875" style="2"/>
    <col min="9736" max="9736" width="12.125" style="2" customWidth="1"/>
    <col min="9737" max="9737" width="9.625" style="2" customWidth="1"/>
    <col min="9738" max="9738" width="12.125" style="2" customWidth="1"/>
    <col min="9739" max="9739" width="10.875" style="2"/>
    <col min="9740" max="9740" width="12.125" style="2" customWidth="1"/>
    <col min="9741" max="9984" width="10.875" style="2"/>
    <col min="9985" max="9985" width="13.375" style="2" customWidth="1"/>
    <col min="9986" max="9986" width="19.625" style="2" customWidth="1"/>
    <col min="9987" max="9987" width="10.875" style="2"/>
    <col min="9988" max="9988" width="12.125" style="2" customWidth="1"/>
    <col min="9989" max="9989" width="10.875" style="2"/>
    <col min="9990" max="9990" width="12.125" style="2" customWidth="1"/>
    <col min="9991" max="9991" width="10.875" style="2"/>
    <col min="9992" max="9992" width="12.125" style="2" customWidth="1"/>
    <col min="9993" max="9993" width="9.625" style="2" customWidth="1"/>
    <col min="9994" max="9994" width="12.125" style="2" customWidth="1"/>
    <col min="9995" max="9995" width="10.875" style="2"/>
    <col min="9996" max="9996" width="12.125" style="2" customWidth="1"/>
    <col min="9997" max="10240" width="10.875" style="2"/>
    <col min="10241" max="10241" width="13.375" style="2" customWidth="1"/>
    <col min="10242" max="10242" width="19.625" style="2" customWidth="1"/>
    <col min="10243" max="10243" width="10.875" style="2"/>
    <col min="10244" max="10244" width="12.125" style="2" customWidth="1"/>
    <col min="10245" max="10245" width="10.875" style="2"/>
    <col min="10246" max="10246" width="12.125" style="2" customWidth="1"/>
    <col min="10247" max="10247" width="10.875" style="2"/>
    <col min="10248" max="10248" width="12.125" style="2" customWidth="1"/>
    <col min="10249" max="10249" width="9.625" style="2" customWidth="1"/>
    <col min="10250" max="10250" width="12.125" style="2" customWidth="1"/>
    <col min="10251" max="10251" width="10.875" style="2"/>
    <col min="10252" max="10252" width="12.125" style="2" customWidth="1"/>
    <col min="10253" max="10496" width="10.875" style="2"/>
    <col min="10497" max="10497" width="13.375" style="2" customWidth="1"/>
    <col min="10498" max="10498" width="19.625" style="2" customWidth="1"/>
    <col min="10499" max="10499" width="10.875" style="2"/>
    <col min="10500" max="10500" width="12.125" style="2" customWidth="1"/>
    <col min="10501" max="10501" width="10.875" style="2"/>
    <col min="10502" max="10502" width="12.125" style="2" customWidth="1"/>
    <col min="10503" max="10503" width="10.875" style="2"/>
    <col min="10504" max="10504" width="12.125" style="2" customWidth="1"/>
    <col min="10505" max="10505" width="9.625" style="2" customWidth="1"/>
    <col min="10506" max="10506" width="12.125" style="2" customWidth="1"/>
    <col min="10507" max="10507" width="10.875" style="2"/>
    <col min="10508" max="10508" width="12.125" style="2" customWidth="1"/>
    <col min="10509" max="10752" width="10.875" style="2"/>
    <col min="10753" max="10753" width="13.375" style="2" customWidth="1"/>
    <col min="10754" max="10754" width="19.625" style="2" customWidth="1"/>
    <col min="10755" max="10755" width="10.875" style="2"/>
    <col min="10756" max="10756" width="12.125" style="2" customWidth="1"/>
    <col min="10757" max="10757" width="10.875" style="2"/>
    <col min="10758" max="10758" width="12.125" style="2" customWidth="1"/>
    <col min="10759" max="10759" width="10.875" style="2"/>
    <col min="10760" max="10760" width="12.125" style="2" customWidth="1"/>
    <col min="10761" max="10761" width="9.625" style="2" customWidth="1"/>
    <col min="10762" max="10762" width="12.125" style="2" customWidth="1"/>
    <col min="10763" max="10763" width="10.875" style="2"/>
    <col min="10764" max="10764" width="12.125" style="2" customWidth="1"/>
    <col min="10765" max="11008" width="10.875" style="2"/>
    <col min="11009" max="11009" width="13.375" style="2" customWidth="1"/>
    <col min="11010" max="11010" width="19.625" style="2" customWidth="1"/>
    <col min="11011" max="11011" width="10.875" style="2"/>
    <col min="11012" max="11012" width="12.125" style="2" customWidth="1"/>
    <col min="11013" max="11013" width="10.875" style="2"/>
    <col min="11014" max="11014" width="12.125" style="2" customWidth="1"/>
    <col min="11015" max="11015" width="10.875" style="2"/>
    <col min="11016" max="11016" width="12.125" style="2" customWidth="1"/>
    <col min="11017" max="11017" width="9.625" style="2" customWidth="1"/>
    <col min="11018" max="11018" width="12.125" style="2" customWidth="1"/>
    <col min="11019" max="11019" width="10.875" style="2"/>
    <col min="11020" max="11020" width="12.125" style="2" customWidth="1"/>
    <col min="11021" max="11264" width="10.875" style="2"/>
    <col min="11265" max="11265" width="13.375" style="2" customWidth="1"/>
    <col min="11266" max="11266" width="19.625" style="2" customWidth="1"/>
    <col min="11267" max="11267" width="10.875" style="2"/>
    <col min="11268" max="11268" width="12.125" style="2" customWidth="1"/>
    <col min="11269" max="11269" width="10.875" style="2"/>
    <col min="11270" max="11270" width="12.125" style="2" customWidth="1"/>
    <col min="11271" max="11271" width="10.875" style="2"/>
    <col min="11272" max="11272" width="12.125" style="2" customWidth="1"/>
    <col min="11273" max="11273" width="9.625" style="2" customWidth="1"/>
    <col min="11274" max="11274" width="12.125" style="2" customWidth="1"/>
    <col min="11275" max="11275" width="10.875" style="2"/>
    <col min="11276" max="11276" width="12.125" style="2" customWidth="1"/>
    <col min="11277" max="11520" width="10.875" style="2"/>
    <col min="11521" max="11521" width="13.375" style="2" customWidth="1"/>
    <col min="11522" max="11522" width="19.625" style="2" customWidth="1"/>
    <col min="11523" max="11523" width="10.875" style="2"/>
    <col min="11524" max="11524" width="12.125" style="2" customWidth="1"/>
    <col min="11525" max="11525" width="10.875" style="2"/>
    <col min="11526" max="11526" width="12.125" style="2" customWidth="1"/>
    <col min="11527" max="11527" width="10.875" style="2"/>
    <col min="11528" max="11528" width="12.125" style="2" customWidth="1"/>
    <col min="11529" max="11529" width="9.625" style="2" customWidth="1"/>
    <col min="11530" max="11530" width="12.125" style="2" customWidth="1"/>
    <col min="11531" max="11531" width="10.875" style="2"/>
    <col min="11532" max="11532" width="12.125" style="2" customWidth="1"/>
    <col min="11533" max="11776" width="10.875" style="2"/>
    <col min="11777" max="11777" width="13.375" style="2" customWidth="1"/>
    <col min="11778" max="11778" width="19.625" style="2" customWidth="1"/>
    <col min="11779" max="11779" width="10.875" style="2"/>
    <col min="11780" max="11780" width="12.125" style="2" customWidth="1"/>
    <col min="11781" max="11781" width="10.875" style="2"/>
    <col min="11782" max="11782" width="12.125" style="2" customWidth="1"/>
    <col min="11783" max="11783" width="10.875" style="2"/>
    <col min="11784" max="11784" width="12.125" style="2" customWidth="1"/>
    <col min="11785" max="11785" width="9.625" style="2" customWidth="1"/>
    <col min="11786" max="11786" width="12.125" style="2" customWidth="1"/>
    <col min="11787" max="11787" width="10.875" style="2"/>
    <col min="11788" max="11788" width="12.125" style="2" customWidth="1"/>
    <col min="11789" max="12032" width="10.875" style="2"/>
    <col min="12033" max="12033" width="13.375" style="2" customWidth="1"/>
    <col min="12034" max="12034" width="19.625" style="2" customWidth="1"/>
    <col min="12035" max="12035" width="10.875" style="2"/>
    <col min="12036" max="12036" width="12.125" style="2" customWidth="1"/>
    <col min="12037" max="12037" width="10.875" style="2"/>
    <col min="12038" max="12038" width="12.125" style="2" customWidth="1"/>
    <col min="12039" max="12039" width="10.875" style="2"/>
    <col min="12040" max="12040" width="12.125" style="2" customWidth="1"/>
    <col min="12041" max="12041" width="9.625" style="2" customWidth="1"/>
    <col min="12042" max="12042" width="12.125" style="2" customWidth="1"/>
    <col min="12043" max="12043" width="10.875" style="2"/>
    <col min="12044" max="12044" width="12.125" style="2" customWidth="1"/>
    <col min="12045" max="12288" width="10.875" style="2"/>
    <col min="12289" max="12289" width="13.375" style="2" customWidth="1"/>
    <col min="12290" max="12290" width="19.625" style="2" customWidth="1"/>
    <col min="12291" max="12291" width="10.875" style="2"/>
    <col min="12292" max="12292" width="12.125" style="2" customWidth="1"/>
    <col min="12293" max="12293" width="10.875" style="2"/>
    <col min="12294" max="12294" width="12.125" style="2" customWidth="1"/>
    <col min="12295" max="12295" width="10.875" style="2"/>
    <col min="12296" max="12296" width="12.125" style="2" customWidth="1"/>
    <col min="12297" max="12297" width="9.625" style="2" customWidth="1"/>
    <col min="12298" max="12298" width="12.125" style="2" customWidth="1"/>
    <col min="12299" max="12299" width="10.875" style="2"/>
    <col min="12300" max="12300" width="12.125" style="2" customWidth="1"/>
    <col min="12301" max="12544" width="10.875" style="2"/>
    <col min="12545" max="12545" width="13.375" style="2" customWidth="1"/>
    <col min="12546" max="12546" width="19.625" style="2" customWidth="1"/>
    <col min="12547" max="12547" width="10.875" style="2"/>
    <col min="12548" max="12548" width="12.125" style="2" customWidth="1"/>
    <col min="12549" max="12549" width="10.875" style="2"/>
    <col min="12550" max="12550" width="12.125" style="2" customWidth="1"/>
    <col min="12551" max="12551" width="10.875" style="2"/>
    <col min="12552" max="12552" width="12.125" style="2" customWidth="1"/>
    <col min="12553" max="12553" width="9.625" style="2" customWidth="1"/>
    <col min="12554" max="12554" width="12.125" style="2" customWidth="1"/>
    <col min="12555" max="12555" width="10.875" style="2"/>
    <col min="12556" max="12556" width="12.125" style="2" customWidth="1"/>
    <col min="12557" max="12800" width="10.875" style="2"/>
    <col min="12801" max="12801" width="13.375" style="2" customWidth="1"/>
    <col min="12802" max="12802" width="19.625" style="2" customWidth="1"/>
    <col min="12803" max="12803" width="10.875" style="2"/>
    <col min="12804" max="12804" width="12.125" style="2" customWidth="1"/>
    <col min="12805" max="12805" width="10.875" style="2"/>
    <col min="12806" max="12806" width="12.125" style="2" customWidth="1"/>
    <col min="12807" max="12807" width="10.875" style="2"/>
    <col min="12808" max="12808" width="12.125" style="2" customWidth="1"/>
    <col min="12809" max="12809" width="9.625" style="2" customWidth="1"/>
    <col min="12810" max="12810" width="12.125" style="2" customWidth="1"/>
    <col min="12811" max="12811" width="10.875" style="2"/>
    <col min="12812" max="12812" width="12.125" style="2" customWidth="1"/>
    <col min="12813" max="13056" width="10.875" style="2"/>
    <col min="13057" max="13057" width="13.375" style="2" customWidth="1"/>
    <col min="13058" max="13058" width="19.625" style="2" customWidth="1"/>
    <col min="13059" max="13059" width="10.875" style="2"/>
    <col min="13060" max="13060" width="12.125" style="2" customWidth="1"/>
    <col min="13061" max="13061" width="10.875" style="2"/>
    <col min="13062" max="13062" width="12.125" style="2" customWidth="1"/>
    <col min="13063" max="13063" width="10.875" style="2"/>
    <col min="13064" max="13064" width="12.125" style="2" customWidth="1"/>
    <col min="13065" max="13065" width="9.625" style="2" customWidth="1"/>
    <col min="13066" max="13066" width="12.125" style="2" customWidth="1"/>
    <col min="13067" max="13067" width="10.875" style="2"/>
    <col min="13068" max="13068" width="12.125" style="2" customWidth="1"/>
    <col min="13069" max="13312" width="10.875" style="2"/>
    <col min="13313" max="13313" width="13.375" style="2" customWidth="1"/>
    <col min="13314" max="13314" width="19.625" style="2" customWidth="1"/>
    <col min="13315" max="13315" width="10.875" style="2"/>
    <col min="13316" max="13316" width="12.125" style="2" customWidth="1"/>
    <col min="13317" max="13317" width="10.875" style="2"/>
    <col min="13318" max="13318" width="12.125" style="2" customWidth="1"/>
    <col min="13319" max="13319" width="10.875" style="2"/>
    <col min="13320" max="13320" width="12.125" style="2" customWidth="1"/>
    <col min="13321" max="13321" width="9.625" style="2" customWidth="1"/>
    <col min="13322" max="13322" width="12.125" style="2" customWidth="1"/>
    <col min="13323" max="13323" width="10.875" style="2"/>
    <col min="13324" max="13324" width="12.125" style="2" customWidth="1"/>
    <col min="13325" max="13568" width="10.875" style="2"/>
    <col min="13569" max="13569" width="13.375" style="2" customWidth="1"/>
    <col min="13570" max="13570" width="19.625" style="2" customWidth="1"/>
    <col min="13571" max="13571" width="10.875" style="2"/>
    <col min="13572" max="13572" width="12.125" style="2" customWidth="1"/>
    <col min="13573" max="13573" width="10.875" style="2"/>
    <col min="13574" max="13574" width="12.125" style="2" customWidth="1"/>
    <col min="13575" max="13575" width="10.875" style="2"/>
    <col min="13576" max="13576" width="12.125" style="2" customWidth="1"/>
    <col min="13577" max="13577" width="9.625" style="2" customWidth="1"/>
    <col min="13578" max="13578" width="12.125" style="2" customWidth="1"/>
    <col min="13579" max="13579" width="10.875" style="2"/>
    <col min="13580" max="13580" width="12.125" style="2" customWidth="1"/>
    <col min="13581" max="13824" width="10.875" style="2"/>
    <col min="13825" max="13825" width="13.375" style="2" customWidth="1"/>
    <col min="13826" max="13826" width="19.625" style="2" customWidth="1"/>
    <col min="13827" max="13827" width="10.875" style="2"/>
    <col min="13828" max="13828" width="12.125" style="2" customWidth="1"/>
    <col min="13829" max="13829" width="10.875" style="2"/>
    <col min="13830" max="13830" width="12.125" style="2" customWidth="1"/>
    <col min="13831" max="13831" width="10.875" style="2"/>
    <col min="13832" max="13832" width="12.125" style="2" customWidth="1"/>
    <col min="13833" max="13833" width="9.625" style="2" customWidth="1"/>
    <col min="13834" max="13834" width="12.125" style="2" customWidth="1"/>
    <col min="13835" max="13835" width="10.875" style="2"/>
    <col min="13836" max="13836" width="12.125" style="2" customWidth="1"/>
    <col min="13837" max="14080" width="10.875" style="2"/>
    <col min="14081" max="14081" width="13.375" style="2" customWidth="1"/>
    <col min="14082" max="14082" width="19.625" style="2" customWidth="1"/>
    <col min="14083" max="14083" width="10.875" style="2"/>
    <col min="14084" max="14084" width="12.125" style="2" customWidth="1"/>
    <col min="14085" max="14085" width="10.875" style="2"/>
    <col min="14086" max="14086" width="12.125" style="2" customWidth="1"/>
    <col min="14087" max="14087" width="10.875" style="2"/>
    <col min="14088" max="14088" width="12.125" style="2" customWidth="1"/>
    <col min="14089" max="14089" width="9.625" style="2" customWidth="1"/>
    <col min="14090" max="14090" width="12.125" style="2" customWidth="1"/>
    <col min="14091" max="14091" width="10.875" style="2"/>
    <col min="14092" max="14092" width="12.125" style="2" customWidth="1"/>
    <col min="14093" max="14336" width="10.875" style="2"/>
    <col min="14337" max="14337" width="13.375" style="2" customWidth="1"/>
    <col min="14338" max="14338" width="19.625" style="2" customWidth="1"/>
    <col min="14339" max="14339" width="10.875" style="2"/>
    <col min="14340" max="14340" width="12.125" style="2" customWidth="1"/>
    <col min="14341" max="14341" width="10.875" style="2"/>
    <col min="14342" max="14342" width="12.125" style="2" customWidth="1"/>
    <col min="14343" max="14343" width="10.875" style="2"/>
    <col min="14344" max="14344" width="12.125" style="2" customWidth="1"/>
    <col min="14345" max="14345" width="9.625" style="2" customWidth="1"/>
    <col min="14346" max="14346" width="12.125" style="2" customWidth="1"/>
    <col min="14347" max="14347" width="10.875" style="2"/>
    <col min="14348" max="14348" width="12.125" style="2" customWidth="1"/>
    <col min="14349" max="14592" width="10.875" style="2"/>
    <col min="14593" max="14593" width="13.375" style="2" customWidth="1"/>
    <col min="14594" max="14594" width="19.625" style="2" customWidth="1"/>
    <col min="14595" max="14595" width="10.875" style="2"/>
    <col min="14596" max="14596" width="12.125" style="2" customWidth="1"/>
    <col min="14597" max="14597" width="10.875" style="2"/>
    <col min="14598" max="14598" width="12.125" style="2" customWidth="1"/>
    <col min="14599" max="14599" width="10.875" style="2"/>
    <col min="14600" max="14600" width="12.125" style="2" customWidth="1"/>
    <col min="14601" max="14601" width="9.625" style="2" customWidth="1"/>
    <col min="14602" max="14602" width="12.125" style="2" customWidth="1"/>
    <col min="14603" max="14603" width="10.875" style="2"/>
    <col min="14604" max="14604" width="12.125" style="2" customWidth="1"/>
    <col min="14605" max="14848" width="10.875" style="2"/>
    <col min="14849" max="14849" width="13.375" style="2" customWidth="1"/>
    <col min="14850" max="14850" width="19.625" style="2" customWidth="1"/>
    <col min="14851" max="14851" width="10.875" style="2"/>
    <col min="14852" max="14852" width="12.125" style="2" customWidth="1"/>
    <col min="14853" max="14853" width="10.875" style="2"/>
    <col min="14854" max="14854" width="12.125" style="2" customWidth="1"/>
    <col min="14855" max="14855" width="10.875" style="2"/>
    <col min="14856" max="14856" width="12.125" style="2" customWidth="1"/>
    <col min="14857" max="14857" width="9.625" style="2" customWidth="1"/>
    <col min="14858" max="14858" width="12.125" style="2" customWidth="1"/>
    <col min="14859" max="14859" width="10.875" style="2"/>
    <col min="14860" max="14860" width="12.125" style="2" customWidth="1"/>
    <col min="14861" max="15104" width="10.875" style="2"/>
    <col min="15105" max="15105" width="13.375" style="2" customWidth="1"/>
    <col min="15106" max="15106" width="19.625" style="2" customWidth="1"/>
    <col min="15107" max="15107" width="10.875" style="2"/>
    <col min="15108" max="15108" width="12.125" style="2" customWidth="1"/>
    <col min="15109" max="15109" width="10.875" style="2"/>
    <col min="15110" max="15110" width="12.125" style="2" customWidth="1"/>
    <col min="15111" max="15111" width="10.875" style="2"/>
    <col min="15112" max="15112" width="12.125" style="2" customWidth="1"/>
    <col min="15113" max="15113" width="9.625" style="2" customWidth="1"/>
    <col min="15114" max="15114" width="12.125" style="2" customWidth="1"/>
    <col min="15115" max="15115" width="10.875" style="2"/>
    <col min="15116" max="15116" width="12.125" style="2" customWidth="1"/>
    <col min="15117" max="15360" width="10.875" style="2"/>
    <col min="15361" max="15361" width="13.375" style="2" customWidth="1"/>
    <col min="15362" max="15362" width="19.625" style="2" customWidth="1"/>
    <col min="15363" max="15363" width="10.875" style="2"/>
    <col min="15364" max="15364" width="12.125" style="2" customWidth="1"/>
    <col min="15365" max="15365" width="10.875" style="2"/>
    <col min="15366" max="15366" width="12.125" style="2" customWidth="1"/>
    <col min="15367" max="15367" width="10.875" style="2"/>
    <col min="15368" max="15368" width="12.125" style="2" customWidth="1"/>
    <col min="15369" max="15369" width="9.625" style="2" customWidth="1"/>
    <col min="15370" max="15370" width="12.125" style="2" customWidth="1"/>
    <col min="15371" max="15371" width="10.875" style="2"/>
    <col min="15372" max="15372" width="12.125" style="2" customWidth="1"/>
    <col min="15373" max="15616" width="10.875" style="2"/>
    <col min="15617" max="15617" width="13.375" style="2" customWidth="1"/>
    <col min="15618" max="15618" width="19.625" style="2" customWidth="1"/>
    <col min="15619" max="15619" width="10.875" style="2"/>
    <col min="15620" max="15620" width="12.125" style="2" customWidth="1"/>
    <col min="15621" max="15621" width="10.875" style="2"/>
    <col min="15622" max="15622" width="12.125" style="2" customWidth="1"/>
    <col min="15623" max="15623" width="10.875" style="2"/>
    <col min="15624" max="15624" width="12.125" style="2" customWidth="1"/>
    <col min="15625" max="15625" width="9.625" style="2" customWidth="1"/>
    <col min="15626" max="15626" width="12.125" style="2" customWidth="1"/>
    <col min="15627" max="15627" width="10.875" style="2"/>
    <col min="15628" max="15628" width="12.125" style="2" customWidth="1"/>
    <col min="15629" max="15872" width="10.875" style="2"/>
    <col min="15873" max="15873" width="13.375" style="2" customWidth="1"/>
    <col min="15874" max="15874" width="19.625" style="2" customWidth="1"/>
    <col min="15875" max="15875" width="10.875" style="2"/>
    <col min="15876" max="15876" width="12.125" style="2" customWidth="1"/>
    <col min="15877" max="15877" width="10.875" style="2"/>
    <col min="15878" max="15878" width="12.125" style="2" customWidth="1"/>
    <col min="15879" max="15879" width="10.875" style="2"/>
    <col min="15880" max="15880" width="12.125" style="2" customWidth="1"/>
    <col min="15881" max="15881" width="9.625" style="2" customWidth="1"/>
    <col min="15882" max="15882" width="12.125" style="2" customWidth="1"/>
    <col min="15883" max="15883" width="10.875" style="2"/>
    <col min="15884" max="15884" width="12.125" style="2" customWidth="1"/>
    <col min="15885" max="16128" width="10.875" style="2"/>
    <col min="16129" max="16129" width="13.375" style="2" customWidth="1"/>
    <col min="16130" max="16130" width="19.625" style="2" customWidth="1"/>
    <col min="16131" max="16131" width="10.875" style="2"/>
    <col min="16132" max="16132" width="12.125" style="2" customWidth="1"/>
    <col min="16133" max="16133" width="10.875" style="2"/>
    <col min="16134" max="16134" width="12.125" style="2" customWidth="1"/>
    <col min="16135" max="16135" width="10.875" style="2"/>
    <col min="16136" max="16136" width="12.125" style="2" customWidth="1"/>
    <col min="16137" max="16137" width="9.625" style="2" customWidth="1"/>
    <col min="16138" max="16138" width="12.125" style="2" customWidth="1"/>
    <col min="16139" max="16139" width="10.875" style="2"/>
    <col min="16140" max="16140" width="12.125" style="2" customWidth="1"/>
    <col min="16141" max="16384" width="10.875" style="2"/>
  </cols>
  <sheetData>
    <row r="1" spans="1:12" x14ac:dyDescent="0.2">
      <c r="A1" s="1"/>
    </row>
    <row r="6" spans="1:12" x14ac:dyDescent="0.2">
      <c r="E6" s="3" t="s">
        <v>0</v>
      </c>
    </row>
    <row r="7" spans="1:12" ht="18" thickBot="1" x14ac:dyDescent="0.25">
      <c r="B7" s="4"/>
      <c r="C7" s="4"/>
      <c r="D7" s="4"/>
      <c r="E7" s="4"/>
      <c r="F7" s="4"/>
      <c r="G7" s="4"/>
      <c r="H7" s="4"/>
      <c r="I7" s="4"/>
      <c r="J7" s="4"/>
      <c r="K7" s="4"/>
      <c r="L7" s="4"/>
    </row>
    <row r="8" spans="1:12" x14ac:dyDescent="0.2">
      <c r="C8" s="5"/>
      <c r="E8" s="6"/>
      <c r="F8" s="6"/>
      <c r="G8" s="6"/>
      <c r="H8" s="6"/>
      <c r="I8" s="6"/>
      <c r="J8" s="6"/>
      <c r="K8" s="6"/>
      <c r="L8" s="6"/>
    </row>
    <row r="9" spans="1:12" x14ac:dyDescent="0.2">
      <c r="C9" s="7" t="s">
        <v>1</v>
      </c>
      <c r="E9" s="7" t="s">
        <v>2</v>
      </c>
      <c r="G9" s="6"/>
      <c r="H9" s="6"/>
      <c r="I9" s="8" t="s">
        <v>3</v>
      </c>
      <c r="J9" s="6"/>
      <c r="K9" s="6"/>
      <c r="L9" s="6"/>
    </row>
    <row r="10" spans="1:12" x14ac:dyDescent="0.2">
      <c r="C10" s="9"/>
      <c r="D10" s="6"/>
      <c r="E10" s="10" t="s">
        <v>4</v>
      </c>
      <c r="F10" s="6"/>
      <c r="G10" s="10" t="s">
        <v>5</v>
      </c>
      <c r="H10" s="6"/>
      <c r="I10" s="10" t="s">
        <v>6</v>
      </c>
      <c r="J10" s="6"/>
      <c r="K10" s="10" t="s">
        <v>7</v>
      </c>
      <c r="L10" s="6"/>
    </row>
    <row r="11" spans="1:12" x14ac:dyDescent="0.2">
      <c r="C11" s="5"/>
      <c r="D11" s="7" t="s">
        <v>8</v>
      </c>
      <c r="E11" s="5"/>
      <c r="F11" s="7" t="s">
        <v>9</v>
      </c>
      <c r="G11" s="5"/>
      <c r="H11" s="7" t="s">
        <v>9</v>
      </c>
      <c r="I11" s="5"/>
      <c r="J11" s="7" t="s">
        <v>9</v>
      </c>
      <c r="K11" s="5"/>
      <c r="L11" s="7" t="s">
        <v>9</v>
      </c>
    </row>
    <row r="12" spans="1:12" x14ac:dyDescent="0.2">
      <c r="B12" s="6"/>
      <c r="C12" s="10" t="s">
        <v>10</v>
      </c>
      <c r="D12" s="10" t="s">
        <v>11</v>
      </c>
      <c r="E12" s="10" t="s">
        <v>10</v>
      </c>
      <c r="F12" s="10" t="s">
        <v>12</v>
      </c>
      <c r="G12" s="10" t="s">
        <v>10</v>
      </c>
      <c r="H12" s="10" t="s">
        <v>12</v>
      </c>
      <c r="I12" s="10" t="s">
        <v>10</v>
      </c>
      <c r="J12" s="10" t="s">
        <v>12</v>
      </c>
      <c r="K12" s="10" t="s">
        <v>10</v>
      </c>
      <c r="L12" s="10" t="s">
        <v>12</v>
      </c>
    </row>
    <row r="13" spans="1:12" x14ac:dyDescent="0.2">
      <c r="C13" s="5"/>
      <c r="D13" s="11" t="s">
        <v>13</v>
      </c>
      <c r="F13" s="11" t="s">
        <v>13</v>
      </c>
      <c r="H13" s="11" t="s">
        <v>13</v>
      </c>
      <c r="J13" s="11" t="s">
        <v>13</v>
      </c>
      <c r="L13" s="11" t="s">
        <v>13</v>
      </c>
    </row>
    <row r="14" spans="1:12" x14ac:dyDescent="0.2">
      <c r="B14" s="1" t="s">
        <v>14</v>
      </c>
      <c r="C14" s="12">
        <f t="shared" ref="C14:D17" si="0">E14+G45</f>
        <v>57</v>
      </c>
      <c r="D14" s="13">
        <f t="shared" si="0"/>
        <v>16905</v>
      </c>
      <c r="E14" s="14">
        <v>55</v>
      </c>
      <c r="F14" s="14">
        <v>16764</v>
      </c>
      <c r="G14" s="14">
        <v>17</v>
      </c>
      <c r="H14" s="14">
        <v>5256</v>
      </c>
      <c r="I14" s="14">
        <v>44</v>
      </c>
      <c r="J14" s="14">
        <v>12864</v>
      </c>
      <c r="K14" s="15" t="s">
        <v>15</v>
      </c>
      <c r="L14" s="15" t="s">
        <v>15</v>
      </c>
    </row>
    <row r="15" spans="1:12" x14ac:dyDescent="0.2">
      <c r="B15" s="1" t="s">
        <v>16</v>
      </c>
      <c r="C15" s="12">
        <f t="shared" si="0"/>
        <v>50</v>
      </c>
      <c r="D15" s="13">
        <f t="shared" si="0"/>
        <v>11800</v>
      </c>
      <c r="E15" s="14">
        <v>49</v>
      </c>
      <c r="F15" s="14">
        <v>11800</v>
      </c>
      <c r="G15" s="14">
        <v>49</v>
      </c>
      <c r="H15" s="14">
        <v>11800</v>
      </c>
      <c r="I15" s="14">
        <v>47</v>
      </c>
      <c r="J15" s="14">
        <v>11306</v>
      </c>
      <c r="K15" s="15" t="s">
        <v>15</v>
      </c>
      <c r="L15" s="15" t="s">
        <v>15</v>
      </c>
    </row>
    <row r="16" spans="1:12" x14ac:dyDescent="0.2">
      <c r="B16" s="1" t="s">
        <v>17</v>
      </c>
      <c r="C16" s="12">
        <f t="shared" si="0"/>
        <v>14</v>
      </c>
      <c r="D16" s="13">
        <f t="shared" si="0"/>
        <v>1445</v>
      </c>
      <c r="E16" s="13">
        <f>G16+K16+I16+C47+E47</f>
        <v>8</v>
      </c>
      <c r="F16" s="13">
        <f>H16+L16+J16+D47+F47</f>
        <v>1065</v>
      </c>
      <c r="G16" s="14">
        <v>3</v>
      </c>
      <c r="H16" s="14">
        <v>418</v>
      </c>
      <c r="I16" s="14">
        <v>5</v>
      </c>
      <c r="J16" s="14">
        <v>647</v>
      </c>
      <c r="K16" s="15" t="s">
        <v>15</v>
      </c>
      <c r="L16" s="15" t="s">
        <v>15</v>
      </c>
    </row>
    <row r="17" spans="2:12" x14ac:dyDescent="0.2">
      <c r="B17" s="1" t="s">
        <v>18</v>
      </c>
      <c r="C17" s="12">
        <f t="shared" si="0"/>
        <v>5</v>
      </c>
      <c r="D17" s="13">
        <f t="shared" si="0"/>
        <v>54</v>
      </c>
      <c r="E17" s="15" t="s">
        <v>15</v>
      </c>
      <c r="F17" s="15" t="s">
        <v>15</v>
      </c>
      <c r="G17" s="15" t="s">
        <v>15</v>
      </c>
      <c r="H17" s="15" t="s">
        <v>15</v>
      </c>
      <c r="I17" s="15" t="s">
        <v>15</v>
      </c>
      <c r="J17" s="15" t="s">
        <v>15</v>
      </c>
      <c r="K17" s="15" t="s">
        <v>15</v>
      </c>
      <c r="L17" s="15" t="s">
        <v>15</v>
      </c>
    </row>
    <row r="18" spans="2:12" x14ac:dyDescent="0.2">
      <c r="C18" s="5"/>
    </row>
    <row r="19" spans="2:12" x14ac:dyDescent="0.2">
      <c r="B19" s="1" t="s">
        <v>19</v>
      </c>
      <c r="C19" s="12">
        <f>E19+G50</f>
        <v>6</v>
      </c>
      <c r="D19" s="13">
        <f>F19+H50</f>
        <v>102</v>
      </c>
      <c r="E19" s="13">
        <f t="shared" ref="E19:F22" si="1">G19+K19+I19+C50+E50</f>
        <v>2</v>
      </c>
      <c r="F19" s="13">
        <f t="shared" si="1"/>
        <v>41</v>
      </c>
      <c r="G19" s="14">
        <v>1</v>
      </c>
      <c r="H19" s="14">
        <v>32</v>
      </c>
      <c r="I19" s="14">
        <v>1</v>
      </c>
      <c r="J19" s="14">
        <v>9</v>
      </c>
      <c r="K19" s="15" t="s">
        <v>20</v>
      </c>
      <c r="L19" s="15" t="s">
        <v>20</v>
      </c>
    </row>
    <row r="20" spans="2:12" x14ac:dyDescent="0.2">
      <c r="B20" s="1" t="s">
        <v>21</v>
      </c>
      <c r="C20" s="12">
        <f>E20+G51</f>
        <v>7</v>
      </c>
      <c r="D20" s="13">
        <f>F20+H51</f>
        <v>46</v>
      </c>
      <c r="E20" s="13">
        <f t="shared" si="1"/>
        <v>1</v>
      </c>
      <c r="F20" s="13">
        <f t="shared" si="1"/>
        <v>7</v>
      </c>
      <c r="G20" s="14">
        <v>1</v>
      </c>
      <c r="H20" s="14">
        <v>7</v>
      </c>
      <c r="I20" s="15" t="s">
        <v>20</v>
      </c>
      <c r="J20" s="15" t="s">
        <v>20</v>
      </c>
      <c r="K20" s="15" t="s">
        <v>20</v>
      </c>
      <c r="L20" s="15" t="s">
        <v>20</v>
      </c>
    </row>
    <row r="21" spans="2:12" x14ac:dyDescent="0.2">
      <c r="B21" s="1" t="s">
        <v>22</v>
      </c>
      <c r="C21" s="12">
        <f>E21+G52</f>
        <v>8</v>
      </c>
      <c r="D21" s="13">
        <v>803</v>
      </c>
      <c r="E21" s="13">
        <f t="shared" si="1"/>
        <v>1</v>
      </c>
      <c r="F21" s="13">
        <f t="shared" si="1"/>
        <v>100</v>
      </c>
      <c r="G21" s="15" t="s">
        <v>20</v>
      </c>
      <c r="H21" s="15" t="s">
        <v>20</v>
      </c>
      <c r="I21" s="14">
        <v>1</v>
      </c>
      <c r="J21" s="14">
        <v>100</v>
      </c>
      <c r="K21" s="15" t="s">
        <v>20</v>
      </c>
      <c r="L21" s="15" t="s">
        <v>20</v>
      </c>
    </row>
    <row r="22" spans="2:12" x14ac:dyDescent="0.2">
      <c r="B22" s="1" t="s">
        <v>23</v>
      </c>
      <c r="C22" s="12">
        <f>E22+G53</f>
        <v>5</v>
      </c>
      <c r="D22" s="13">
        <f>F22+H53</f>
        <v>234</v>
      </c>
      <c r="E22" s="13">
        <f t="shared" si="1"/>
        <v>1</v>
      </c>
      <c r="F22" s="13">
        <f t="shared" si="1"/>
        <v>178</v>
      </c>
      <c r="G22" s="15" t="s">
        <v>20</v>
      </c>
      <c r="H22" s="15" t="s">
        <v>20</v>
      </c>
      <c r="I22" s="14">
        <v>1</v>
      </c>
      <c r="J22" s="14">
        <v>178</v>
      </c>
      <c r="K22" s="15" t="s">
        <v>20</v>
      </c>
      <c r="L22" s="15" t="s">
        <v>20</v>
      </c>
    </row>
    <row r="23" spans="2:12" x14ac:dyDescent="0.2">
      <c r="B23" s="3" t="s">
        <v>24</v>
      </c>
      <c r="C23" s="16">
        <f>E23+G54</f>
        <v>4</v>
      </c>
      <c r="D23" s="17">
        <f>F23+H54</f>
        <v>199</v>
      </c>
      <c r="E23" s="18">
        <f>SUM(E25:E37)</f>
        <v>1</v>
      </c>
      <c r="F23" s="18">
        <f>SUM(F25:F37)</f>
        <v>97</v>
      </c>
      <c r="G23" s="18">
        <f>SUM(G25:G37)</f>
        <v>1</v>
      </c>
      <c r="H23" s="18">
        <f>SUM(H25:H37)</f>
        <v>97</v>
      </c>
      <c r="I23" s="18" t="s">
        <v>25</v>
      </c>
      <c r="J23" s="18" t="s">
        <v>25</v>
      </c>
      <c r="K23" s="18" t="s">
        <v>20</v>
      </c>
      <c r="L23" s="18" t="s">
        <v>20</v>
      </c>
    </row>
    <row r="24" spans="2:12" x14ac:dyDescent="0.2">
      <c r="B24" s="3"/>
      <c r="C24" s="19"/>
      <c r="D24" s="14"/>
      <c r="G24" s="14"/>
      <c r="H24" s="14"/>
      <c r="I24" s="14"/>
      <c r="J24" s="14"/>
      <c r="K24" s="14"/>
      <c r="L24" s="14"/>
    </row>
    <row r="25" spans="2:12" x14ac:dyDescent="0.2">
      <c r="B25" s="1" t="s">
        <v>26</v>
      </c>
      <c r="C25" s="20" t="s">
        <v>25</v>
      </c>
      <c r="D25" s="11" t="s">
        <v>25</v>
      </c>
      <c r="E25" s="11" t="s">
        <v>25</v>
      </c>
      <c r="F25" s="11" t="s">
        <v>25</v>
      </c>
      <c r="G25" s="15" t="s">
        <v>20</v>
      </c>
      <c r="H25" s="15" t="s">
        <v>20</v>
      </c>
      <c r="I25" s="15" t="s">
        <v>20</v>
      </c>
      <c r="J25" s="15" t="s">
        <v>20</v>
      </c>
      <c r="K25" s="15" t="s">
        <v>20</v>
      </c>
      <c r="L25" s="15" t="s">
        <v>20</v>
      </c>
    </row>
    <row r="26" spans="2:12" x14ac:dyDescent="0.2">
      <c r="B26" s="1" t="s">
        <v>27</v>
      </c>
      <c r="C26" s="20" t="s">
        <v>25</v>
      </c>
      <c r="D26" s="11" t="s">
        <v>25</v>
      </c>
      <c r="E26" s="11" t="s">
        <v>25</v>
      </c>
      <c r="F26" s="11" t="s">
        <v>25</v>
      </c>
      <c r="G26" s="15" t="s">
        <v>20</v>
      </c>
      <c r="H26" s="15" t="s">
        <v>20</v>
      </c>
      <c r="I26" s="15" t="s">
        <v>20</v>
      </c>
      <c r="J26" s="15" t="s">
        <v>20</v>
      </c>
      <c r="K26" s="15" t="s">
        <v>20</v>
      </c>
      <c r="L26" s="15" t="s">
        <v>20</v>
      </c>
    </row>
    <row r="27" spans="2:12" x14ac:dyDescent="0.2">
      <c r="B27" s="1" t="s">
        <v>28</v>
      </c>
      <c r="C27" s="12">
        <f>E27+G58</f>
        <v>1</v>
      </c>
      <c r="D27" s="13">
        <f>F27+H58</f>
        <v>97</v>
      </c>
      <c r="E27" s="13">
        <f>G27+K27+I27+C58+E58</f>
        <v>1</v>
      </c>
      <c r="F27" s="13">
        <f>H27+L27+J27+D58+F58</f>
        <v>97</v>
      </c>
      <c r="G27" s="11">
        <v>1</v>
      </c>
      <c r="H27" s="11">
        <v>97</v>
      </c>
      <c r="I27" s="15" t="s">
        <v>20</v>
      </c>
      <c r="J27" s="15" t="s">
        <v>20</v>
      </c>
      <c r="K27" s="15" t="s">
        <v>20</v>
      </c>
      <c r="L27" s="15" t="s">
        <v>20</v>
      </c>
    </row>
    <row r="28" spans="2:12" x14ac:dyDescent="0.2">
      <c r="B28" s="1" t="s">
        <v>29</v>
      </c>
      <c r="C28" s="20" t="s">
        <v>25</v>
      </c>
      <c r="D28" s="11" t="s">
        <v>25</v>
      </c>
      <c r="E28" s="11" t="s">
        <v>25</v>
      </c>
      <c r="F28" s="11" t="s">
        <v>25</v>
      </c>
      <c r="G28" s="15" t="s">
        <v>20</v>
      </c>
      <c r="H28" s="15" t="s">
        <v>20</v>
      </c>
      <c r="I28" s="15" t="s">
        <v>20</v>
      </c>
      <c r="J28" s="15" t="s">
        <v>20</v>
      </c>
      <c r="K28" s="15" t="s">
        <v>20</v>
      </c>
      <c r="L28" s="15" t="s">
        <v>20</v>
      </c>
    </row>
    <row r="29" spans="2:12" x14ac:dyDescent="0.2">
      <c r="B29" s="1" t="s">
        <v>30</v>
      </c>
      <c r="C29" s="12">
        <f>E29+G60</f>
        <v>1</v>
      </c>
      <c r="D29" s="13">
        <f>F29+H60</f>
        <v>1</v>
      </c>
      <c r="E29" s="11" t="s">
        <v>25</v>
      </c>
      <c r="F29" s="11" t="s">
        <v>25</v>
      </c>
      <c r="G29" s="15" t="s">
        <v>20</v>
      </c>
      <c r="H29" s="15" t="s">
        <v>20</v>
      </c>
      <c r="I29" s="15" t="s">
        <v>20</v>
      </c>
      <c r="J29" s="15" t="s">
        <v>20</v>
      </c>
      <c r="K29" s="15" t="s">
        <v>20</v>
      </c>
      <c r="L29" s="15" t="s">
        <v>20</v>
      </c>
    </row>
    <row r="30" spans="2:12" x14ac:dyDescent="0.2">
      <c r="B30" s="1" t="s">
        <v>31</v>
      </c>
      <c r="C30" s="20" t="s">
        <v>25</v>
      </c>
      <c r="D30" s="11" t="s">
        <v>25</v>
      </c>
      <c r="E30" s="11" t="s">
        <v>25</v>
      </c>
      <c r="F30" s="11" t="s">
        <v>25</v>
      </c>
      <c r="G30" s="15" t="s">
        <v>20</v>
      </c>
      <c r="H30" s="15" t="s">
        <v>20</v>
      </c>
      <c r="I30" s="15" t="s">
        <v>20</v>
      </c>
      <c r="J30" s="15" t="s">
        <v>20</v>
      </c>
      <c r="K30" s="15" t="s">
        <v>20</v>
      </c>
      <c r="L30" s="15" t="s">
        <v>20</v>
      </c>
    </row>
    <row r="31" spans="2:12" x14ac:dyDescent="0.2">
      <c r="C31" s="5"/>
      <c r="G31" s="15" t="s">
        <v>20</v>
      </c>
      <c r="H31" s="15" t="s">
        <v>20</v>
      </c>
      <c r="I31" s="15" t="s">
        <v>20</v>
      </c>
      <c r="J31" s="15" t="s">
        <v>20</v>
      </c>
      <c r="K31" s="15" t="s">
        <v>20</v>
      </c>
      <c r="L31" s="15" t="s">
        <v>20</v>
      </c>
    </row>
    <row r="32" spans="2:12" x14ac:dyDescent="0.2">
      <c r="B32" s="1" t="s">
        <v>32</v>
      </c>
      <c r="C32" s="20" t="s">
        <v>25</v>
      </c>
      <c r="D32" s="11" t="s">
        <v>25</v>
      </c>
      <c r="E32" s="11" t="s">
        <v>25</v>
      </c>
      <c r="F32" s="11" t="s">
        <v>25</v>
      </c>
      <c r="G32" s="15" t="s">
        <v>20</v>
      </c>
      <c r="H32" s="15" t="s">
        <v>20</v>
      </c>
      <c r="I32" s="15" t="s">
        <v>20</v>
      </c>
      <c r="J32" s="15" t="s">
        <v>20</v>
      </c>
      <c r="K32" s="15" t="s">
        <v>20</v>
      </c>
      <c r="L32" s="15" t="s">
        <v>20</v>
      </c>
    </row>
    <row r="33" spans="2:14" x14ac:dyDescent="0.2">
      <c r="B33" s="1" t="s">
        <v>33</v>
      </c>
      <c r="C33" s="20" t="s">
        <v>25</v>
      </c>
      <c r="D33" s="11" t="s">
        <v>25</v>
      </c>
      <c r="E33" s="11" t="s">
        <v>25</v>
      </c>
      <c r="F33" s="11" t="s">
        <v>25</v>
      </c>
      <c r="G33" s="15" t="s">
        <v>20</v>
      </c>
      <c r="H33" s="15" t="s">
        <v>20</v>
      </c>
      <c r="I33" s="15" t="s">
        <v>20</v>
      </c>
      <c r="J33" s="15" t="s">
        <v>20</v>
      </c>
      <c r="K33" s="15" t="s">
        <v>20</v>
      </c>
      <c r="L33" s="15" t="s">
        <v>20</v>
      </c>
    </row>
    <row r="34" spans="2:14" x14ac:dyDescent="0.2">
      <c r="B34" s="1" t="s">
        <v>34</v>
      </c>
      <c r="C34" s="12">
        <f>E34+G65</f>
        <v>1</v>
      </c>
      <c r="D34" s="13">
        <f>F34+H65</f>
        <v>98</v>
      </c>
      <c r="E34" s="11" t="s">
        <v>25</v>
      </c>
      <c r="F34" s="11" t="s">
        <v>25</v>
      </c>
      <c r="G34" s="15" t="s">
        <v>20</v>
      </c>
      <c r="H34" s="15" t="s">
        <v>20</v>
      </c>
      <c r="I34" s="15" t="s">
        <v>20</v>
      </c>
      <c r="J34" s="15" t="s">
        <v>20</v>
      </c>
      <c r="K34" s="15" t="s">
        <v>20</v>
      </c>
      <c r="L34" s="15" t="s">
        <v>20</v>
      </c>
    </row>
    <row r="35" spans="2:14" x14ac:dyDescent="0.2">
      <c r="B35" s="1" t="s">
        <v>35</v>
      </c>
      <c r="C35" s="20" t="s">
        <v>25</v>
      </c>
      <c r="D35" s="11" t="s">
        <v>25</v>
      </c>
      <c r="E35" s="11" t="s">
        <v>25</v>
      </c>
      <c r="F35" s="11" t="s">
        <v>25</v>
      </c>
      <c r="G35" s="15" t="s">
        <v>20</v>
      </c>
      <c r="H35" s="15" t="s">
        <v>20</v>
      </c>
      <c r="I35" s="15" t="s">
        <v>20</v>
      </c>
      <c r="J35" s="15" t="s">
        <v>20</v>
      </c>
      <c r="K35" s="15" t="s">
        <v>20</v>
      </c>
      <c r="L35" s="15" t="s">
        <v>20</v>
      </c>
    </row>
    <row r="36" spans="2:14" x14ac:dyDescent="0.2">
      <c r="B36" s="1" t="s">
        <v>36</v>
      </c>
      <c r="C36" s="20" t="s">
        <v>25</v>
      </c>
      <c r="D36" s="11" t="s">
        <v>25</v>
      </c>
      <c r="E36" s="11" t="s">
        <v>25</v>
      </c>
      <c r="F36" s="11" t="s">
        <v>25</v>
      </c>
      <c r="G36" s="15" t="s">
        <v>20</v>
      </c>
      <c r="H36" s="15" t="s">
        <v>20</v>
      </c>
      <c r="I36" s="15" t="s">
        <v>20</v>
      </c>
      <c r="J36" s="15" t="s">
        <v>20</v>
      </c>
      <c r="K36" s="15" t="s">
        <v>20</v>
      </c>
      <c r="L36" s="15" t="s">
        <v>20</v>
      </c>
    </row>
    <row r="37" spans="2:14" x14ac:dyDescent="0.2">
      <c r="B37" s="1" t="s">
        <v>37</v>
      </c>
      <c r="C37" s="12">
        <f>E37+G68</f>
        <v>1</v>
      </c>
      <c r="D37" s="13">
        <f>F37+H68</f>
        <v>3</v>
      </c>
      <c r="E37" s="11" t="s">
        <v>25</v>
      </c>
      <c r="F37" s="11" t="s">
        <v>25</v>
      </c>
      <c r="G37" s="15" t="s">
        <v>20</v>
      </c>
      <c r="H37" s="15" t="s">
        <v>20</v>
      </c>
      <c r="I37" s="15" t="s">
        <v>20</v>
      </c>
      <c r="J37" s="15" t="s">
        <v>20</v>
      </c>
      <c r="K37" s="15" t="s">
        <v>20</v>
      </c>
      <c r="L37" s="15" t="s">
        <v>20</v>
      </c>
      <c r="M37" s="21"/>
    </row>
    <row r="38" spans="2:14" ht="18" thickBot="1" x14ac:dyDescent="0.25">
      <c r="B38" s="4"/>
      <c r="C38" s="22"/>
      <c r="D38" s="23"/>
      <c r="E38" s="4"/>
      <c r="F38" s="4"/>
      <c r="G38" s="4"/>
      <c r="H38" s="4"/>
      <c r="I38" s="4"/>
      <c r="J38" s="4"/>
      <c r="K38" s="4"/>
      <c r="L38" s="4"/>
      <c r="N38" s="21"/>
    </row>
    <row r="39" spans="2:14" x14ac:dyDescent="0.2">
      <c r="B39" s="21"/>
      <c r="C39" s="9"/>
      <c r="D39" s="6"/>
      <c r="E39" s="8" t="s">
        <v>38</v>
      </c>
      <c r="F39" s="6"/>
      <c r="G39" s="6"/>
      <c r="H39" s="6"/>
      <c r="I39" s="5"/>
      <c r="J39" s="21"/>
      <c r="K39" s="21"/>
      <c r="L39" s="21"/>
      <c r="N39" s="21"/>
    </row>
    <row r="40" spans="2:14" x14ac:dyDescent="0.2">
      <c r="C40" s="9"/>
      <c r="D40" s="8" t="s">
        <v>3</v>
      </c>
      <c r="E40" s="6"/>
      <c r="F40" s="6"/>
      <c r="G40" s="7" t="s">
        <v>39</v>
      </c>
      <c r="I40" s="7" t="s">
        <v>40</v>
      </c>
      <c r="N40" s="21"/>
    </row>
    <row r="41" spans="2:14" x14ac:dyDescent="0.2">
      <c r="C41" s="10" t="s">
        <v>41</v>
      </c>
      <c r="D41" s="6"/>
      <c r="E41" s="10" t="s">
        <v>42</v>
      </c>
      <c r="F41" s="6"/>
      <c r="G41" s="10" t="s">
        <v>43</v>
      </c>
      <c r="H41" s="6"/>
      <c r="I41" s="9"/>
      <c r="J41" s="6"/>
      <c r="N41" s="21"/>
    </row>
    <row r="42" spans="2:14" x14ac:dyDescent="0.2">
      <c r="C42" s="5"/>
      <c r="D42" s="7" t="s">
        <v>9</v>
      </c>
      <c r="E42" s="5"/>
      <c r="F42" s="7" t="s">
        <v>9</v>
      </c>
      <c r="G42" s="5"/>
      <c r="H42" s="7" t="s">
        <v>44</v>
      </c>
      <c r="I42" s="5"/>
      <c r="J42" s="7" t="s">
        <v>8</v>
      </c>
      <c r="N42" s="21"/>
    </row>
    <row r="43" spans="2:14" x14ac:dyDescent="0.2">
      <c r="B43" s="6"/>
      <c r="C43" s="10" t="s">
        <v>10</v>
      </c>
      <c r="D43" s="10" t="s">
        <v>12</v>
      </c>
      <c r="E43" s="10" t="s">
        <v>10</v>
      </c>
      <c r="F43" s="10" t="s">
        <v>12</v>
      </c>
      <c r="G43" s="10" t="s">
        <v>10</v>
      </c>
      <c r="H43" s="10" t="s">
        <v>45</v>
      </c>
      <c r="I43" s="10" t="s">
        <v>10</v>
      </c>
      <c r="J43" s="10" t="s">
        <v>11</v>
      </c>
      <c r="K43" s="21"/>
      <c r="L43" s="21"/>
      <c r="N43" s="21"/>
    </row>
    <row r="44" spans="2:14" x14ac:dyDescent="0.2">
      <c r="C44" s="5"/>
      <c r="D44" s="11" t="s">
        <v>13</v>
      </c>
      <c r="F44" s="11" t="s">
        <v>13</v>
      </c>
      <c r="H44" s="11" t="s">
        <v>13</v>
      </c>
      <c r="I44" s="5"/>
      <c r="J44" s="11" t="s">
        <v>13</v>
      </c>
      <c r="N44" s="21"/>
    </row>
    <row r="45" spans="2:14" x14ac:dyDescent="0.2">
      <c r="B45" s="1" t="s">
        <v>46</v>
      </c>
      <c r="C45" s="24" t="s">
        <v>15</v>
      </c>
      <c r="D45" s="15" t="s">
        <v>15</v>
      </c>
      <c r="E45" s="15" t="s">
        <v>15</v>
      </c>
      <c r="F45" s="15" t="s">
        <v>15</v>
      </c>
      <c r="G45" s="14">
        <v>2</v>
      </c>
      <c r="H45" s="14">
        <v>141</v>
      </c>
      <c r="I45" s="24" t="s">
        <v>47</v>
      </c>
      <c r="J45" s="15" t="s">
        <v>47</v>
      </c>
    </row>
    <row r="46" spans="2:14" x14ac:dyDescent="0.2">
      <c r="B46" s="1" t="s">
        <v>16</v>
      </c>
      <c r="C46" s="24" t="s">
        <v>15</v>
      </c>
      <c r="D46" s="15" t="s">
        <v>15</v>
      </c>
      <c r="E46" s="15" t="s">
        <v>15</v>
      </c>
      <c r="F46" s="15" t="s">
        <v>15</v>
      </c>
      <c r="G46" s="14">
        <v>1</v>
      </c>
      <c r="H46" s="15" t="s">
        <v>15</v>
      </c>
      <c r="I46" s="19">
        <v>50</v>
      </c>
      <c r="J46" s="14">
        <v>20291</v>
      </c>
    </row>
    <row r="47" spans="2:14" x14ac:dyDescent="0.2">
      <c r="B47" s="1" t="s">
        <v>17</v>
      </c>
      <c r="C47" s="24" t="s">
        <v>15</v>
      </c>
      <c r="D47" s="15" t="s">
        <v>15</v>
      </c>
      <c r="E47" s="15" t="s">
        <v>15</v>
      </c>
      <c r="F47" s="15" t="s">
        <v>15</v>
      </c>
      <c r="G47" s="14">
        <v>6</v>
      </c>
      <c r="H47" s="14">
        <v>380</v>
      </c>
      <c r="I47" s="19">
        <v>6</v>
      </c>
      <c r="J47" s="14">
        <v>945</v>
      </c>
    </row>
    <row r="48" spans="2:14" x14ac:dyDescent="0.2">
      <c r="B48" s="1" t="s">
        <v>18</v>
      </c>
      <c r="C48" s="24" t="s">
        <v>15</v>
      </c>
      <c r="D48" s="15" t="s">
        <v>15</v>
      </c>
      <c r="E48" s="15" t="s">
        <v>15</v>
      </c>
      <c r="F48" s="15" t="s">
        <v>15</v>
      </c>
      <c r="G48" s="14">
        <v>5</v>
      </c>
      <c r="H48" s="14">
        <v>54</v>
      </c>
      <c r="I48" s="19">
        <v>2</v>
      </c>
      <c r="J48" s="14">
        <v>10</v>
      </c>
    </row>
    <row r="49" spans="2:10" x14ac:dyDescent="0.2">
      <c r="C49" s="5"/>
      <c r="I49" s="5"/>
    </row>
    <row r="50" spans="2:10" x14ac:dyDescent="0.2">
      <c r="B50" s="1" t="s">
        <v>19</v>
      </c>
      <c r="C50" s="24" t="s">
        <v>15</v>
      </c>
      <c r="D50" s="15" t="s">
        <v>15</v>
      </c>
      <c r="E50" s="15" t="s">
        <v>15</v>
      </c>
      <c r="F50" s="15" t="s">
        <v>15</v>
      </c>
      <c r="G50" s="14">
        <v>4</v>
      </c>
      <c r="H50" s="14">
        <v>61</v>
      </c>
      <c r="I50" s="19">
        <v>4</v>
      </c>
      <c r="J50" s="14">
        <v>55</v>
      </c>
    </row>
    <row r="51" spans="2:10" x14ac:dyDescent="0.2">
      <c r="B51" s="1" t="s">
        <v>21</v>
      </c>
      <c r="C51" s="24" t="s">
        <v>15</v>
      </c>
      <c r="D51" s="15" t="s">
        <v>15</v>
      </c>
      <c r="E51" s="15" t="s">
        <v>15</v>
      </c>
      <c r="F51" s="15" t="s">
        <v>15</v>
      </c>
      <c r="G51" s="14">
        <v>6</v>
      </c>
      <c r="H51" s="14">
        <v>39</v>
      </c>
      <c r="I51" s="19">
        <v>7</v>
      </c>
      <c r="J51" s="14">
        <v>46</v>
      </c>
    </row>
    <row r="52" spans="2:10" x14ac:dyDescent="0.2">
      <c r="B52" s="1" t="s">
        <v>22</v>
      </c>
      <c r="C52" s="24" t="s">
        <v>15</v>
      </c>
      <c r="D52" s="15" t="s">
        <v>15</v>
      </c>
      <c r="E52" s="15" t="s">
        <v>15</v>
      </c>
      <c r="F52" s="15" t="s">
        <v>15</v>
      </c>
      <c r="G52" s="14">
        <v>7</v>
      </c>
      <c r="H52" s="14">
        <v>572</v>
      </c>
      <c r="I52" s="19">
        <v>7</v>
      </c>
      <c r="J52" s="14">
        <v>775</v>
      </c>
    </row>
    <row r="53" spans="2:10" x14ac:dyDescent="0.2">
      <c r="B53" s="1" t="s">
        <v>23</v>
      </c>
      <c r="C53" s="24" t="s">
        <v>15</v>
      </c>
      <c r="D53" s="15" t="s">
        <v>15</v>
      </c>
      <c r="E53" s="15" t="s">
        <v>15</v>
      </c>
      <c r="F53" s="15" t="s">
        <v>15</v>
      </c>
      <c r="G53" s="14">
        <v>4</v>
      </c>
      <c r="H53" s="14">
        <v>56</v>
      </c>
      <c r="I53" s="19">
        <v>4</v>
      </c>
      <c r="J53" s="14">
        <v>220</v>
      </c>
    </row>
    <row r="54" spans="2:10" x14ac:dyDescent="0.2">
      <c r="B54" s="3" t="s">
        <v>48</v>
      </c>
      <c r="C54" s="25" t="s">
        <v>15</v>
      </c>
      <c r="D54" s="18" t="s">
        <v>15</v>
      </c>
      <c r="E54" s="18" t="s">
        <v>15</v>
      </c>
      <c r="F54" s="18" t="s">
        <v>15</v>
      </c>
      <c r="G54" s="17">
        <f>SUM(G56:G68)</f>
        <v>3</v>
      </c>
      <c r="H54" s="17">
        <f>SUM(H56:H68)</f>
        <v>102</v>
      </c>
      <c r="I54" s="16">
        <f>SUM(I56:I68)</f>
        <v>5</v>
      </c>
      <c r="J54" s="17">
        <f>SUM(J56:J68)</f>
        <v>238</v>
      </c>
    </row>
    <row r="55" spans="2:10" x14ac:dyDescent="0.2">
      <c r="C55" s="5"/>
      <c r="I55" s="5"/>
    </row>
    <row r="56" spans="2:10" x14ac:dyDescent="0.2">
      <c r="B56" s="1" t="s">
        <v>49</v>
      </c>
      <c r="C56" s="24" t="s">
        <v>15</v>
      </c>
      <c r="D56" s="15" t="s">
        <v>15</v>
      </c>
      <c r="E56" s="15" t="s">
        <v>15</v>
      </c>
      <c r="F56" s="15" t="s">
        <v>15</v>
      </c>
      <c r="G56" s="15" t="s">
        <v>15</v>
      </c>
      <c r="H56" s="15" t="s">
        <v>15</v>
      </c>
      <c r="I56" s="19">
        <v>2</v>
      </c>
      <c r="J56" s="14">
        <v>42</v>
      </c>
    </row>
    <row r="57" spans="2:10" x14ac:dyDescent="0.2">
      <c r="B57" s="1" t="s">
        <v>27</v>
      </c>
      <c r="C57" s="24" t="s">
        <v>15</v>
      </c>
      <c r="D57" s="15" t="s">
        <v>15</v>
      </c>
      <c r="E57" s="15" t="s">
        <v>15</v>
      </c>
      <c r="F57" s="15" t="s">
        <v>15</v>
      </c>
      <c r="G57" s="15" t="s">
        <v>15</v>
      </c>
      <c r="H57" s="15" t="s">
        <v>15</v>
      </c>
      <c r="I57" s="24" t="s">
        <v>15</v>
      </c>
      <c r="J57" s="15" t="s">
        <v>15</v>
      </c>
    </row>
    <row r="58" spans="2:10" x14ac:dyDescent="0.2">
      <c r="B58" s="1" t="s">
        <v>28</v>
      </c>
      <c r="C58" s="24" t="s">
        <v>15</v>
      </c>
      <c r="D58" s="15" t="s">
        <v>15</v>
      </c>
      <c r="E58" s="15" t="s">
        <v>15</v>
      </c>
      <c r="F58" s="15" t="s">
        <v>15</v>
      </c>
      <c r="G58" s="15" t="s">
        <v>15</v>
      </c>
      <c r="H58" s="15" t="s">
        <v>15</v>
      </c>
      <c r="I58" s="20">
        <v>1</v>
      </c>
      <c r="J58" s="11">
        <v>97</v>
      </c>
    </row>
    <row r="59" spans="2:10" x14ac:dyDescent="0.2">
      <c r="B59" s="1" t="s">
        <v>29</v>
      </c>
      <c r="C59" s="24" t="s">
        <v>15</v>
      </c>
      <c r="D59" s="15" t="s">
        <v>15</v>
      </c>
      <c r="E59" s="15" t="s">
        <v>15</v>
      </c>
      <c r="F59" s="15" t="s">
        <v>15</v>
      </c>
      <c r="G59" s="15" t="s">
        <v>15</v>
      </c>
      <c r="H59" s="15" t="s">
        <v>15</v>
      </c>
      <c r="I59" s="24" t="s">
        <v>15</v>
      </c>
      <c r="J59" s="15" t="s">
        <v>15</v>
      </c>
    </row>
    <row r="60" spans="2:10" x14ac:dyDescent="0.2">
      <c r="B60" s="1" t="s">
        <v>30</v>
      </c>
      <c r="C60" s="24" t="s">
        <v>15</v>
      </c>
      <c r="D60" s="15" t="s">
        <v>15</v>
      </c>
      <c r="E60" s="15" t="s">
        <v>15</v>
      </c>
      <c r="F60" s="15" t="s">
        <v>15</v>
      </c>
      <c r="G60" s="11">
        <v>1</v>
      </c>
      <c r="H60" s="11">
        <v>1</v>
      </c>
      <c r="I60" s="24" t="s">
        <v>15</v>
      </c>
      <c r="J60" s="15" t="s">
        <v>15</v>
      </c>
    </row>
    <row r="61" spans="2:10" x14ac:dyDescent="0.2">
      <c r="B61" s="1" t="s">
        <v>31</v>
      </c>
      <c r="C61" s="24" t="s">
        <v>15</v>
      </c>
      <c r="D61" s="15" t="s">
        <v>15</v>
      </c>
      <c r="E61" s="15" t="s">
        <v>15</v>
      </c>
      <c r="F61" s="15" t="s">
        <v>15</v>
      </c>
      <c r="G61" s="15" t="s">
        <v>15</v>
      </c>
      <c r="H61" s="15" t="s">
        <v>15</v>
      </c>
      <c r="I61" s="19">
        <v>1</v>
      </c>
      <c r="J61" s="14">
        <v>1</v>
      </c>
    </row>
    <row r="62" spans="2:10" x14ac:dyDescent="0.2">
      <c r="C62" s="24"/>
      <c r="D62" s="15"/>
      <c r="E62" s="15"/>
      <c r="F62" s="15"/>
      <c r="G62" s="15"/>
      <c r="H62" s="15"/>
      <c r="I62" s="24"/>
      <c r="J62" s="15"/>
    </row>
    <row r="63" spans="2:10" x14ac:dyDescent="0.2">
      <c r="B63" s="1" t="s">
        <v>32</v>
      </c>
      <c r="C63" s="24" t="s">
        <v>15</v>
      </c>
      <c r="D63" s="15" t="s">
        <v>15</v>
      </c>
      <c r="E63" s="15" t="s">
        <v>15</v>
      </c>
      <c r="F63" s="15" t="s">
        <v>15</v>
      </c>
      <c r="G63" s="15" t="s">
        <v>15</v>
      </c>
      <c r="H63" s="15" t="s">
        <v>15</v>
      </c>
      <c r="I63" s="24" t="s">
        <v>15</v>
      </c>
      <c r="J63" s="15" t="s">
        <v>15</v>
      </c>
    </row>
    <row r="64" spans="2:10" x14ac:dyDescent="0.2">
      <c r="B64" s="1" t="s">
        <v>33</v>
      </c>
      <c r="C64" s="24" t="s">
        <v>15</v>
      </c>
      <c r="D64" s="15" t="s">
        <v>15</v>
      </c>
      <c r="E64" s="15" t="s">
        <v>15</v>
      </c>
      <c r="F64" s="15" t="s">
        <v>15</v>
      </c>
      <c r="G64" s="15" t="s">
        <v>15</v>
      </c>
      <c r="H64" s="15" t="s">
        <v>15</v>
      </c>
      <c r="I64" s="24" t="s">
        <v>15</v>
      </c>
      <c r="J64" s="15" t="s">
        <v>15</v>
      </c>
    </row>
    <row r="65" spans="1:12" x14ac:dyDescent="0.2">
      <c r="B65" s="1" t="s">
        <v>34</v>
      </c>
      <c r="C65" s="24" t="s">
        <v>15</v>
      </c>
      <c r="D65" s="15" t="s">
        <v>15</v>
      </c>
      <c r="E65" s="15" t="s">
        <v>15</v>
      </c>
      <c r="F65" s="15" t="s">
        <v>15</v>
      </c>
      <c r="G65" s="11">
        <v>1</v>
      </c>
      <c r="H65" s="11">
        <v>98</v>
      </c>
      <c r="I65" s="24" t="s">
        <v>15</v>
      </c>
      <c r="J65" s="15" t="s">
        <v>15</v>
      </c>
    </row>
    <row r="66" spans="1:12" x14ac:dyDescent="0.2">
      <c r="B66" s="1" t="s">
        <v>35</v>
      </c>
      <c r="C66" s="24" t="s">
        <v>15</v>
      </c>
      <c r="D66" s="15" t="s">
        <v>15</v>
      </c>
      <c r="E66" s="15" t="s">
        <v>15</v>
      </c>
      <c r="F66" s="15" t="s">
        <v>15</v>
      </c>
      <c r="G66" s="15" t="s">
        <v>15</v>
      </c>
      <c r="H66" s="15" t="s">
        <v>15</v>
      </c>
      <c r="I66" s="24" t="s">
        <v>15</v>
      </c>
      <c r="J66" s="15" t="s">
        <v>15</v>
      </c>
    </row>
    <row r="67" spans="1:12" x14ac:dyDescent="0.2">
      <c r="B67" s="1" t="s">
        <v>36</v>
      </c>
      <c r="C67" s="24" t="s">
        <v>15</v>
      </c>
      <c r="D67" s="15" t="s">
        <v>15</v>
      </c>
      <c r="E67" s="15" t="s">
        <v>15</v>
      </c>
      <c r="F67" s="15" t="s">
        <v>15</v>
      </c>
      <c r="G67" s="15" t="s">
        <v>15</v>
      </c>
      <c r="H67" s="15" t="s">
        <v>15</v>
      </c>
      <c r="I67" s="24" t="s">
        <v>15</v>
      </c>
      <c r="J67" s="15" t="s">
        <v>15</v>
      </c>
    </row>
    <row r="68" spans="1:12" x14ac:dyDescent="0.2">
      <c r="B68" s="1" t="s">
        <v>37</v>
      </c>
      <c r="C68" s="24" t="s">
        <v>15</v>
      </c>
      <c r="D68" s="15" t="s">
        <v>15</v>
      </c>
      <c r="E68" s="15" t="s">
        <v>15</v>
      </c>
      <c r="F68" s="15" t="s">
        <v>15</v>
      </c>
      <c r="G68" s="11">
        <v>1</v>
      </c>
      <c r="H68" s="11">
        <v>3</v>
      </c>
      <c r="I68" s="20">
        <v>1</v>
      </c>
      <c r="J68" s="11">
        <v>98</v>
      </c>
    </row>
    <row r="69" spans="1:12" ht="18" thickBot="1" x14ac:dyDescent="0.25">
      <c r="B69" s="4"/>
      <c r="C69" s="26"/>
      <c r="D69" s="4"/>
      <c r="E69" s="4"/>
      <c r="F69" s="4"/>
      <c r="G69" s="4"/>
      <c r="H69" s="4"/>
      <c r="I69" s="26"/>
      <c r="J69" s="4"/>
      <c r="K69" s="21"/>
      <c r="L69" s="21"/>
    </row>
    <row r="70" spans="1:12" x14ac:dyDescent="0.2">
      <c r="C70" s="1" t="s">
        <v>50</v>
      </c>
    </row>
    <row r="71" spans="1:12" x14ac:dyDescent="0.2">
      <c r="C71" s="1" t="s">
        <v>51</v>
      </c>
    </row>
    <row r="72" spans="1:12" x14ac:dyDescent="0.2">
      <c r="C72" s="1" t="s">
        <v>52</v>
      </c>
    </row>
    <row r="73" spans="1:12" x14ac:dyDescent="0.2">
      <c r="A73" s="1"/>
    </row>
  </sheetData>
  <phoneticPr fontId="2"/>
  <pageMargins left="0.43" right="0.43" top="0.55000000000000004" bottom="0.56000000000000005" header="0.51200000000000001" footer="0.51200000000000001"/>
  <pageSetup paperSize="12" scale="75" orientation="portrait" verticalDpi="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R142"/>
  <sheetViews>
    <sheetView showGridLines="0" zoomScale="75" zoomScaleNormal="100" workbookViewId="0">
      <selection activeCell="C28" sqref="C28"/>
    </sheetView>
  </sheetViews>
  <sheetFormatPr defaultColWidth="10.875" defaultRowHeight="17.25" x14ac:dyDescent="0.2"/>
  <cols>
    <col min="1" max="1" width="13.375" style="28" customWidth="1"/>
    <col min="2" max="2" width="18.375" style="28" customWidth="1"/>
    <col min="3" max="3" width="10.875" style="28"/>
    <col min="4" max="4" width="13.375" style="28" customWidth="1"/>
    <col min="5" max="6" width="10.875" style="28"/>
    <col min="7" max="7" width="12.125" style="28" customWidth="1"/>
    <col min="8" max="8" width="10.875" style="28"/>
    <col min="9" max="10" width="10.875" style="28" customWidth="1"/>
    <col min="11" max="11" width="12.125" style="28" customWidth="1"/>
    <col min="12" max="12" width="10.875" style="28" customWidth="1"/>
    <col min="13" max="256" width="10.875" style="28"/>
    <col min="257" max="257" width="13.375" style="28" customWidth="1"/>
    <col min="258" max="258" width="18.375" style="28" customWidth="1"/>
    <col min="259" max="259" width="10.875" style="28"/>
    <col min="260" max="260" width="13.375" style="28" customWidth="1"/>
    <col min="261" max="262" width="10.875" style="28"/>
    <col min="263" max="263" width="12.125" style="28" customWidth="1"/>
    <col min="264" max="264" width="10.875" style="28"/>
    <col min="265" max="266" width="10.875" style="28" customWidth="1"/>
    <col min="267" max="267" width="12.125" style="28" customWidth="1"/>
    <col min="268" max="268" width="10.875" style="28" customWidth="1"/>
    <col min="269" max="512" width="10.875" style="28"/>
    <col min="513" max="513" width="13.375" style="28" customWidth="1"/>
    <col min="514" max="514" width="18.375" style="28" customWidth="1"/>
    <col min="515" max="515" width="10.875" style="28"/>
    <col min="516" max="516" width="13.375" style="28" customWidth="1"/>
    <col min="517" max="518" width="10.875" style="28"/>
    <col min="519" max="519" width="12.125" style="28" customWidth="1"/>
    <col min="520" max="520" width="10.875" style="28"/>
    <col min="521" max="522" width="10.875" style="28" customWidth="1"/>
    <col min="523" max="523" width="12.125" style="28" customWidth="1"/>
    <col min="524" max="524" width="10.875" style="28" customWidth="1"/>
    <col min="525" max="768" width="10.875" style="28"/>
    <col min="769" max="769" width="13.375" style="28" customWidth="1"/>
    <col min="770" max="770" width="18.375" style="28" customWidth="1"/>
    <col min="771" max="771" width="10.875" style="28"/>
    <col min="772" max="772" width="13.375" style="28" customWidth="1"/>
    <col min="773" max="774" width="10.875" style="28"/>
    <col min="775" max="775" width="12.125" style="28" customWidth="1"/>
    <col min="776" max="776" width="10.875" style="28"/>
    <col min="777" max="778" width="10.875" style="28" customWidth="1"/>
    <col min="779" max="779" width="12.125" style="28" customWidth="1"/>
    <col min="780" max="780" width="10.875" style="28" customWidth="1"/>
    <col min="781" max="1024" width="10.875" style="28"/>
    <col min="1025" max="1025" width="13.375" style="28" customWidth="1"/>
    <col min="1026" max="1026" width="18.375" style="28" customWidth="1"/>
    <col min="1027" max="1027" width="10.875" style="28"/>
    <col min="1028" max="1028" width="13.375" style="28" customWidth="1"/>
    <col min="1029" max="1030" width="10.875" style="28"/>
    <col min="1031" max="1031" width="12.125" style="28" customWidth="1"/>
    <col min="1032" max="1032" width="10.875" style="28"/>
    <col min="1033" max="1034" width="10.875" style="28" customWidth="1"/>
    <col min="1035" max="1035" width="12.125" style="28" customWidth="1"/>
    <col min="1036" max="1036" width="10.875" style="28" customWidth="1"/>
    <col min="1037" max="1280" width="10.875" style="28"/>
    <col min="1281" max="1281" width="13.375" style="28" customWidth="1"/>
    <col min="1282" max="1282" width="18.375" style="28" customWidth="1"/>
    <col min="1283" max="1283" width="10.875" style="28"/>
    <col min="1284" max="1284" width="13.375" style="28" customWidth="1"/>
    <col min="1285" max="1286" width="10.875" style="28"/>
    <col min="1287" max="1287" width="12.125" style="28" customWidth="1"/>
    <col min="1288" max="1288" width="10.875" style="28"/>
    <col min="1289" max="1290" width="10.875" style="28" customWidth="1"/>
    <col min="1291" max="1291" width="12.125" style="28" customWidth="1"/>
    <col min="1292" max="1292" width="10.875" style="28" customWidth="1"/>
    <col min="1293" max="1536" width="10.875" style="28"/>
    <col min="1537" max="1537" width="13.375" style="28" customWidth="1"/>
    <col min="1538" max="1538" width="18.375" style="28" customWidth="1"/>
    <col min="1539" max="1539" width="10.875" style="28"/>
    <col min="1540" max="1540" width="13.375" style="28" customWidth="1"/>
    <col min="1541" max="1542" width="10.875" style="28"/>
    <col min="1543" max="1543" width="12.125" style="28" customWidth="1"/>
    <col min="1544" max="1544" width="10.875" style="28"/>
    <col min="1545" max="1546" width="10.875" style="28" customWidth="1"/>
    <col min="1547" max="1547" width="12.125" style="28" customWidth="1"/>
    <col min="1548" max="1548" width="10.875" style="28" customWidth="1"/>
    <col min="1549" max="1792" width="10.875" style="28"/>
    <col min="1793" max="1793" width="13.375" style="28" customWidth="1"/>
    <col min="1794" max="1794" width="18.375" style="28" customWidth="1"/>
    <col min="1795" max="1795" width="10.875" style="28"/>
    <col min="1796" max="1796" width="13.375" style="28" customWidth="1"/>
    <col min="1797" max="1798" width="10.875" style="28"/>
    <col min="1799" max="1799" width="12.125" style="28" customWidth="1"/>
    <col min="1800" max="1800" width="10.875" style="28"/>
    <col min="1801" max="1802" width="10.875" style="28" customWidth="1"/>
    <col min="1803" max="1803" width="12.125" style="28" customWidth="1"/>
    <col min="1804" max="1804" width="10.875" style="28" customWidth="1"/>
    <col min="1805" max="2048" width="10.875" style="28"/>
    <col min="2049" max="2049" width="13.375" style="28" customWidth="1"/>
    <col min="2050" max="2050" width="18.375" style="28" customWidth="1"/>
    <col min="2051" max="2051" width="10.875" style="28"/>
    <col min="2052" max="2052" width="13.375" style="28" customWidth="1"/>
    <col min="2053" max="2054" width="10.875" style="28"/>
    <col min="2055" max="2055" width="12.125" style="28" customWidth="1"/>
    <col min="2056" max="2056" width="10.875" style="28"/>
    <col min="2057" max="2058" width="10.875" style="28" customWidth="1"/>
    <col min="2059" max="2059" width="12.125" style="28" customWidth="1"/>
    <col min="2060" max="2060" width="10.875" style="28" customWidth="1"/>
    <col min="2061" max="2304" width="10.875" style="28"/>
    <col min="2305" max="2305" width="13.375" style="28" customWidth="1"/>
    <col min="2306" max="2306" width="18.375" style="28" customWidth="1"/>
    <col min="2307" max="2307" width="10.875" style="28"/>
    <col min="2308" max="2308" width="13.375" style="28" customWidth="1"/>
    <col min="2309" max="2310" width="10.875" style="28"/>
    <col min="2311" max="2311" width="12.125" style="28" customWidth="1"/>
    <col min="2312" max="2312" width="10.875" style="28"/>
    <col min="2313" max="2314" width="10.875" style="28" customWidth="1"/>
    <col min="2315" max="2315" width="12.125" style="28" customWidth="1"/>
    <col min="2316" max="2316" width="10.875" style="28" customWidth="1"/>
    <col min="2317" max="2560" width="10.875" style="28"/>
    <col min="2561" max="2561" width="13.375" style="28" customWidth="1"/>
    <col min="2562" max="2562" width="18.375" style="28" customWidth="1"/>
    <col min="2563" max="2563" width="10.875" style="28"/>
    <col min="2564" max="2564" width="13.375" style="28" customWidth="1"/>
    <col min="2565" max="2566" width="10.875" style="28"/>
    <col min="2567" max="2567" width="12.125" style="28" customWidth="1"/>
    <col min="2568" max="2568" width="10.875" style="28"/>
    <col min="2569" max="2570" width="10.875" style="28" customWidth="1"/>
    <col min="2571" max="2571" width="12.125" style="28" customWidth="1"/>
    <col min="2572" max="2572" width="10.875" style="28" customWidth="1"/>
    <col min="2573" max="2816" width="10.875" style="28"/>
    <col min="2817" max="2817" width="13.375" style="28" customWidth="1"/>
    <col min="2818" max="2818" width="18.375" style="28" customWidth="1"/>
    <col min="2819" max="2819" width="10.875" style="28"/>
    <col min="2820" max="2820" width="13.375" style="28" customWidth="1"/>
    <col min="2821" max="2822" width="10.875" style="28"/>
    <col min="2823" max="2823" width="12.125" style="28" customWidth="1"/>
    <col min="2824" max="2824" width="10.875" style="28"/>
    <col min="2825" max="2826" width="10.875" style="28" customWidth="1"/>
    <col min="2827" max="2827" width="12.125" style="28" customWidth="1"/>
    <col min="2828" max="2828" width="10.875" style="28" customWidth="1"/>
    <col min="2829" max="3072" width="10.875" style="28"/>
    <col min="3073" max="3073" width="13.375" style="28" customWidth="1"/>
    <col min="3074" max="3074" width="18.375" style="28" customWidth="1"/>
    <col min="3075" max="3075" width="10.875" style="28"/>
    <col min="3076" max="3076" width="13.375" style="28" customWidth="1"/>
    <col min="3077" max="3078" width="10.875" style="28"/>
    <col min="3079" max="3079" width="12.125" style="28" customWidth="1"/>
    <col min="3080" max="3080" width="10.875" style="28"/>
    <col min="3081" max="3082" width="10.875" style="28" customWidth="1"/>
    <col min="3083" max="3083" width="12.125" style="28" customWidth="1"/>
    <col min="3084" max="3084" width="10.875" style="28" customWidth="1"/>
    <col min="3085" max="3328" width="10.875" style="28"/>
    <col min="3329" max="3329" width="13.375" style="28" customWidth="1"/>
    <col min="3330" max="3330" width="18.375" style="28" customWidth="1"/>
    <col min="3331" max="3331" width="10.875" style="28"/>
    <col min="3332" max="3332" width="13.375" style="28" customWidth="1"/>
    <col min="3333" max="3334" width="10.875" style="28"/>
    <col min="3335" max="3335" width="12.125" style="28" customWidth="1"/>
    <col min="3336" max="3336" width="10.875" style="28"/>
    <col min="3337" max="3338" width="10.875" style="28" customWidth="1"/>
    <col min="3339" max="3339" width="12.125" style="28" customWidth="1"/>
    <col min="3340" max="3340" width="10.875" style="28" customWidth="1"/>
    <col min="3341" max="3584" width="10.875" style="28"/>
    <col min="3585" max="3585" width="13.375" style="28" customWidth="1"/>
    <col min="3586" max="3586" width="18.375" style="28" customWidth="1"/>
    <col min="3587" max="3587" width="10.875" style="28"/>
    <col min="3588" max="3588" width="13.375" style="28" customWidth="1"/>
    <col min="3589" max="3590" width="10.875" style="28"/>
    <col min="3591" max="3591" width="12.125" style="28" customWidth="1"/>
    <col min="3592" max="3592" width="10.875" style="28"/>
    <col min="3593" max="3594" width="10.875" style="28" customWidth="1"/>
    <col min="3595" max="3595" width="12.125" style="28" customWidth="1"/>
    <col min="3596" max="3596" width="10.875" style="28" customWidth="1"/>
    <col min="3597" max="3840" width="10.875" style="28"/>
    <col min="3841" max="3841" width="13.375" style="28" customWidth="1"/>
    <col min="3842" max="3842" width="18.375" style="28" customWidth="1"/>
    <col min="3843" max="3843" width="10.875" style="28"/>
    <col min="3844" max="3844" width="13.375" style="28" customWidth="1"/>
    <col min="3845" max="3846" width="10.875" style="28"/>
    <col min="3847" max="3847" width="12.125" style="28" customWidth="1"/>
    <col min="3848" max="3848" width="10.875" style="28"/>
    <col min="3849" max="3850" width="10.875" style="28" customWidth="1"/>
    <col min="3851" max="3851" width="12.125" style="28" customWidth="1"/>
    <col min="3852" max="3852" width="10.875" style="28" customWidth="1"/>
    <col min="3853" max="4096" width="10.875" style="28"/>
    <col min="4097" max="4097" width="13.375" style="28" customWidth="1"/>
    <col min="4098" max="4098" width="18.375" style="28" customWidth="1"/>
    <col min="4099" max="4099" width="10.875" style="28"/>
    <col min="4100" max="4100" width="13.375" style="28" customWidth="1"/>
    <col min="4101" max="4102" width="10.875" style="28"/>
    <col min="4103" max="4103" width="12.125" style="28" customWidth="1"/>
    <col min="4104" max="4104" width="10.875" style="28"/>
    <col min="4105" max="4106" width="10.875" style="28" customWidth="1"/>
    <col min="4107" max="4107" width="12.125" style="28" customWidth="1"/>
    <col min="4108" max="4108" width="10.875" style="28" customWidth="1"/>
    <col min="4109" max="4352" width="10.875" style="28"/>
    <col min="4353" max="4353" width="13.375" style="28" customWidth="1"/>
    <col min="4354" max="4354" width="18.375" style="28" customWidth="1"/>
    <col min="4355" max="4355" width="10.875" style="28"/>
    <col min="4356" max="4356" width="13.375" style="28" customWidth="1"/>
    <col min="4357" max="4358" width="10.875" style="28"/>
    <col min="4359" max="4359" width="12.125" style="28" customWidth="1"/>
    <col min="4360" max="4360" width="10.875" style="28"/>
    <col min="4361" max="4362" width="10.875" style="28" customWidth="1"/>
    <col min="4363" max="4363" width="12.125" style="28" customWidth="1"/>
    <col min="4364" max="4364" width="10.875" style="28" customWidth="1"/>
    <col min="4365" max="4608" width="10.875" style="28"/>
    <col min="4609" max="4609" width="13.375" style="28" customWidth="1"/>
    <col min="4610" max="4610" width="18.375" style="28" customWidth="1"/>
    <col min="4611" max="4611" width="10.875" style="28"/>
    <col min="4612" max="4612" width="13.375" style="28" customWidth="1"/>
    <col min="4613" max="4614" width="10.875" style="28"/>
    <col min="4615" max="4615" width="12.125" style="28" customWidth="1"/>
    <col min="4616" max="4616" width="10.875" style="28"/>
    <col min="4617" max="4618" width="10.875" style="28" customWidth="1"/>
    <col min="4619" max="4619" width="12.125" style="28" customWidth="1"/>
    <col min="4620" max="4620" width="10.875" style="28" customWidth="1"/>
    <col min="4621" max="4864" width="10.875" style="28"/>
    <col min="4865" max="4865" width="13.375" style="28" customWidth="1"/>
    <col min="4866" max="4866" width="18.375" style="28" customWidth="1"/>
    <col min="4867" max="4867" width="10.875" style="28"/>
    <col min="4868" max="4868" width="13.375" style="28" customWidth="1"/>
    <col min="4869" max="4870" width="10.875" style="28"/>
    <col min="4871" max="4871" width="12.125" style="28" customWidth="1"/>
    <col min="4872" max="4872" width="10.875" style="28"/>
    <col min="4873" max="4874" width="10.875" style="28" customWidth="1"/>
    <col min="4875" max="4875" width="12.125" style="28" customWidth="1"/>
    <col min="4876" max="4876" width="10.875" style="28" customWidth="1"/>
    <col min="4877" max="5120" width="10.875" style="28"/>
    <col min="5121" max="5121" width="13.375" style="28" customWidth="1"/>
    <col min="5122" max="5122" width="18.375" style="28" customWidth="1"/>
    <col min="5123" max="5123" width="10.875" style="28"/>
    <col min="5124" max="5124" width="13.375" style="28" customWidth="1"/>
    <col min="5125" max="5126" width="10.875" style="28"/>
    <col min="5127" max="5127" width="12.125" style="28" customWidth="1"/>
    <col min="5128" max="5128" width="10.875" style="28"/>
    <col min="5129" max="5130" width="10.875" style="28" customWidth="1"/>
    <col min="5131" max="5131" width="12.125" style="28" customWidth="1"/>
    <col min="5132" max="5132" width="10.875" style="28" customWidth="1"/>
    <col min="5133" max="5376" width="10.875" style="28"/>
    <col min="5377" max="5377" width="13.375" style="28" customWidth="1"/>
    <col min="5378" max="5378" width="18.375" style="28" customWidth="1"/>
    <col min="5379" max="5379" width="10.875" style="28"/>
    <col min="5380" max="5380" width="13.375" style="28" customWidth="1"/>
    <col min="5381" max="5382" width="10.875" style="28"/>
    <col min="5383" max="5383" width="12.125" style="28" customWidth="1"/>
    <col min="5384" max="5384" width="10.875" style="28"/>
    <col min="5385" max="5386" width="10.875" style="28" customWidth="1"/>
    <col min="5387" max="5387" width="12.125" style="28" customWidth="1"/>
    <col min="5388" max="5388" width="10.875" style="28" customWidth="1"/>
    <col min="5389" max="5632" width="10.875" style="28"/>
    <col min="5633" max="5633" width="13.375" style="28" customWidth="1"/>
    <col min="5634" max="5634" width="18.375" style="28" customWidth="1"/>
    <col min="5635" max="5635" width="10.875" style="28"/>
    <col min="5636" max="5636" width="13.375" style="28" customWidth="1"/>
    <col min="5637" max="5638" width="10.875" style="28"/>
    <col min="5639" max="5639" width="12.125" style="28" customWidth="1"/>
    <col min="5640" max="5640" width="10.875" style="28"/>
    <col min="5641" max="5642" width="10.875" style="28" customWidth="1"/>
    <col min="5643" max="5643" width="12.125" style="28" customWidth="1"/>
    <col min="5644" max="5644" width="10.875" style="28" customWidth="1"/>
    <col min="5645" max="5888" width="10.875" style="28"/>
    <col min="5889" max="5889" width="13.375" style="28" customWidth="1"/>
    <col min="5890" max="5890" width="18.375" style="28" customWidth="1"/>
    <col min="5891" max="5891" width="10.875" style="28"/>
    <col min="5892" max="5892" width="13.375" style="28" customWidth="1"/>
    <col min="5893" max="5894" width="10.875" style="28"/>
    <col min="5895" max="5895" width="12.125" style="28" customWidth="1"/>
    <col min="5896" max="5896" width="10.875" style="28"/>
    <col min="5897" max="5898" width="10.875" style="28" customWidth="1"/>
    <col min="5899" max="5899" width="12.125" style="28" customWidth="1"/>
    <col min="5900" max="5900" width="10.875" style="28" customWidth="1"/>
    <col min="5901" max="6144" width="10.875" style="28"/>
    <col min="6145" max="6145" width="13.375" style="28" customWidth="1"/>
    <col min="6146" max="6146" width="18.375" style="28" customWidth="1"/>
    <col min="6147" max="6147" width="10.875" style="28"/>
    <col min="6148" max="6148" width="13.375" style="28" customWidth="1"/>
    <col min="6149" max="6150" width="10.875" style="28"/>
    <col min="6151" max="6151" width="12.125" style="28" customWidth="1"/>
    <col min="6152" max="6152" width="10.875" style="28"/>
    <col min="6153" max="6154" width="10.875" style="28" customWidth="1"/>
    <col min="6155" max="6155" width="12.125" style="28" customWidth="1"/>
    <col min="6156" max="6156" width="10.875" style="28" customWidth="1"/>
    <col min="6157" max="6400" width="10.875" style="28"/>
    <col min="6401" max="6401" width="13.375" style="28" customWidth="1"/>
    <col min="6402" max="6402" width="18.375" style="28" customWidth="1"/>
    <col min="6403" max="6403" width="10.875" style="28"/>
    <col min="6404" max="6404" width="13.375" style="28" customWidth="1"/>
    <col min="6405" max="6406" width="10.875" style="28"/>
    <col min="6407" max="6407" width="12.125" style="28" customWidth="1"/>
    <col min="6408" max="6408" width="10.875" style="28"/>
    <col min="6409" max="6410" width="10.875" style="28" customWidth="1"/>
    <col min="6411" max="6411" width="12.125" style="28" customWidth="1"/>
    <col min="6412" max="6412" width="10.875" style="28" customWidth="1"/>
    <col min="6413" max="6656" width="10.875" style="28"/>
    <col min="6657" max="6657" width="13.375" style="28" customWidth="1"/>
    <col min="6658" max="6658" width="18.375" style="28" customWidth="1"/>
    <col min="6659" max="6659" width="10.875" style="28"/>
    <col min="6660" max="6660" width="13.375" style="28" customWidth="1"/>
    <col min="6661" max="6662" width="10.875" style="28"/>
    <col min="6663" max="6663" width="12.125" style="28" customWidth="1"/>
    <col min="6664" max="6664" width="10.875" style="28"/>
    <col min="6665" max="6666" width="10.875" style="28" customWidth="1"/>
    <col min="6667" max="6667" width="12.125" style="28" customWidth="1"/>
    <col min="6668" max="6668" width="10.875" style="28" customWidth="1"/>
    <col min="6669" max="6912" width="10.875" style="28"/>
    <col min="6913" max="6913" width="13.375" style="28" customWidth="1"/>
    <col min="6914" max="6914" width="18.375" style="28" customWidth="1"/>
    <col min="6915" max="6915" width="10.875" style="28"/>
    <col min="6916" max="6916" width="13.375" style="28" customWidth="1"/>
    <col min="6917" max="6918" width="10.875" style="28"/>
    <col min="6919" max="6919" width="12.125" style="28" customWidth="1"/>
    <col min="6920" max="6920" width="10.875" style="28"/>
    <col min="6921" max="6922" width="10.875" style="28" customWidth="1"/>
    <col min="6923" max="6923" width="12.125" style="28" customWidth="1"/>
    <col min="6924" max="6924" width="10.875" style="28" customWidth="1"/>
    <col min="6925" max="7168" width="10.875" style="28"/>
    <col min="7169" max="7169" width="13.375" style="28" customWidth="1"/>
    <col min="7170" max="7170" width="18.375" style="28" customWidth="1"/>
    <col min="7171" max="7171" width="10.875" style="28"/>
    <col min="7172" max="7172" width="13.375" style="28" customWidth="1"/>
    <col min="7173" max="7174" width="10.875" style="28"/>
    <col min="7175" max="7175" width="12.125" style="28" customWidth="1"/>
    <col min="7176" max="7176" width="10.875" style="28"/>
    <col min="7177" max="7178" width="10.875" style="28" customWidth="1"/>
    <col min="7179" max="7179" width="12.125" style="28" customWidth="1"/>
    <col min="7180" max="7180" width="10.875" style="28" customWidth="1"/>
    <col min="7181" max="7424" width="10.875" style="28"/>
    <col min="7425" max="7425" width="13.375" style="28" customWidth="1"/>
    <col min="7426" max="7426" width="18.375" style="28" customWidth="1"/>
    <col min="7427" max="7427" width="10.875" style="28"/>
    <col min="7428" max="7428" width="13.375" style="28" customWidth="1"/>
    <col min="7429" max="7430" width="10.875" style="28"/>
    <col min="7431" max="7431" width="12.125" style="28" customWidth="1"/>
    <col min="7432" max="7432" width="10.875" style="28"/>
    <col min="7433" max="7434" width="10.875" style="28" customWidth="1"/>
    <col min="7435" max="7435" width="12.125" style="28" customWidth="1"/>
    <col min="7436" max="7436" width="10.875" style="28" customWidth="1"/>
    <col min="7437" max="7680" width="10.875" style="28"/>
    <col min="7681" max="7681" width="13.375" style="28" customWidth="1"/>
    <col min="7682" max="7682" width="18.375" style="28" customWidth="1"/>
    <col min="7683" max="7683" width="10.875" style="28"/>
    <col min="7684" max="7684" width="13.375" style="28" customWidth="1"/>
    <col min="7685" max="7686" width="10.875" style="28"/>
    <col min="7687" max="7687" width="12.125" style="28" customWidth="1"/>
    <col min="7688" max="7688" width="10.875" style="28"/>
    <col min="7689" max="7690" width="10.875" style="28" customWidth="1"/>
    <col min="7691" max="7691" width="12.125" style="28" customWidth="1"/>
    <col min="7692" max="7692" width="10.875" style="28" customWidth="1"/>
    <col min="7693" max="7936" width="10.875" style="28"/>
    <col min="7937" max="7937" width="13.375" style="28" customWidth="1"/>
    <col min="7938" max="7938" width="18.375" style="28" customWidth="1"/>
    <col min="7939" max="7939" width="10.875" style="28"/>
    <col min="7940" max="7940" width="13.375" style="28" customWidth="1"/>
    <col min="7941" max="7942" width="10.875" style="28"/>
    <col min="7943" max="7943" width="12.125" style="28" customWidth="1"/>
    <col min="7944" max="7944" width="10.875" style="28"/>
    <col min="7945" max="7946" width="10.875" style="28" customWidth="1"/>
    <col min="7947" max="7947" width="12.125" style="28" customWidth="1"/>
    <col min="7948" max="7948" width="10.875" style="28" customWidth="1"/>
    <col min="7949" max="8192" width="10.875" style="28"/>
    <col min="8193" max="8193" width="13.375" style="28" customWidth="1"/>
    <col min="8194" max="8194" width="18.375" style="28" customWidth="1"/>
    <col min="8195" max="8195" width="10.875" style="28"/>
    <col min="8196" max="8196" width="13.375" style="28" customWidth="1"/>
    <col min="8197" max="8198" width="10.875" style="28"/>
    <col min="8199" max="8199" width="12.125" style="28" customWidth="1"/>
    <col min="8200" max="8200" width="10.875" style="28"/>
    <col min="8201" max="8202" width="10.875" style="28" customWidth="1"/>
    <col min="8203" max="8203" width="12.125" style="28" customWidth="1"/>
    <col min="8204" max="8204" width="10.875" style="28" customWidth="1"/>
    <col min="8205" max="8448" width="10.875" style="28"/>
    <col min="8449" max="8449" width="13.375" style="28" customWidth="1"/>
    <col min="8450" max="8450" width="18.375" style="28" customWidth="1"/>
    <col min="8451" max="8451" width="10.875" style="28"/>
    <col min="8452" max="8452" width="13.375" style="28" customWidth="1"/>
    <col min="8453" max="8454" width="10.875" style="28"/>
    <col min="8455" max="8455" width="12.125" style="28" customWidth="1"/>
    <col min="8456" max="8456" width="10.875" style="28"/>
    <col min="8457" max="8458" width="10.875" style="28" customWidth="1"/>
    <col min="8459" max="8459" width="12.125" style="28" customWidth="1"/>
    <col min="8460" max="8460" width="10.875" style="28" customWidth="1"/>
    <col min="8461" max="8704" width="10.875" style="28"/>
    <col min="8705" max="8705" width="13.375" style="28" customWidth="1"/>
    <col min="8706" max="8706" width="18.375" style="28" customWidth="1"/>
    <col min="8707" max="8707" width="10.875" style="28"/>
    <col min="8708" max="8708" width="13.375" style="28" customWidth="1"/>
    <col min="8709" max="8710" width="10.875" style="28"/>
    <col min="8711" max="8711" width="12.125" style="28" customWidth="1"/>
    <col min="8712" max="8712" width="10.875" style="28"/>
    <col min="8713" max="8714" width="10.875" style="28" customWidth="1"/>
    <col min="8715" max="8715" width="12.125" style="28" customWidth="1"/>
    <col min="8716" max="8716" width="10.875" style="28" customWidth="1"/>
    <col min="8717" max="8960" width="10.875" style="28"/>
    <col min="8961" max="8961" width="13.375" style="28" customWidth="1"/>
    <col min="8962" max="8962" width="18.375" style="28" customWidth="1"/>
    <col min="8963" max="8963" width="10.875" style="28"/>
    <col min="8964" max="8964" width="13.375" style="28" customWidth="1"/>
    <col min="8965" max="8966" width="10.875" style="28"/>
    <col min="8967" max="8967" width="12.125" style="28" customWidth="1"/>
    <col min="8968" max="8968" width="10.875" style="28"/>
    <col min="8969" max="8970" width="10.875" style="28" customWidth="1"/>
    <col min="8971" max="8971" width="12.125" style="28" customWidth="1"/>
    <col min="8972" max="8972" width="10.875" style="28" customWidth="1"/>
    <col min="8973" max="9216" width="10.875" style="28"/>
    <col min="9217" max="9217" width="13.375" style="28" customWidth="1"/>
    <col min="9218" max="9218" width="18.375" style="28" customWidth="1"/>
    <col min="9219" max="9219" width="10.875" style="28"/>
    <col min="9220" max="9220" width="13.375" style="28" customWidth="1"/>
    <col min="9221" max="9222" width="10.875" style="28"/>
    <col min="9223" max="9223" width="12.125" style="28" customWidth="1"/>
    <col min="9224" max="9224" width="10.875" style="28"/>
    <col min="9225" max="9226" width="10.875" style="28" customWidth="1"/>
    <col min="9227" max="9227" width="12.125" style="28" customWidth="1"/>
    <col min="9228" max="9228" width="10.875" style="28" customWidth="1"/>
    <col min="9229" max="9472" width="10.875" style="28"/>
    <col min="9473" max="9473" width="13.375" style="28" customWidth="1"/>
    <col min="9474" max="9474" width="18.375" style="28" customWidth="1"/>
    <col min="9475" max="9475" width="10.875" style="28"/>
    <col min="9476" max="9476" width="13.375" style="28" customWidth="1"/>
    <col min="9477" max="9478" width="10.875" style="28"/>
    <col min="9479" max="9479" width="12.125" style="28" customWidth="1"/>
    <col min="9480" max="9480" width="10.875" style="28"/>
    <col min="9481" max="9482" width="10.875" style="28" customWidth="1"/>
    <col min="9483" max="9483" width="12.125" style="28" customWidth="1"/>
    <col min="9484" max="9484" width="10.875" style="28" customWidth="1"/>
    <col min="9485" max="9728" width="10.875" style="28"/>
    <col min="9729" max="9729" width="13.375" style="28" customWidth="1"/>
    <col min="9730" max="9730" width="18.375" style="28" customWidth="1"/>
    <col min="9731" max="9731" width="10.875" style="28"/>
    <col min="9732" max="9732" width="13.375" style="28" customWidth="1"/>
    <col min="9733" max="9734" width="10.875" style="28"/>
    <col min="9735" max="9735" width="12.125" style="28" customWidth="1"/>
    <col min="9736" max="9736" width="10.875" style="28"/>
    <col min="9737" max="9738" width="10.875" style="28" customWidth="1"/>
    <col min="9739" max="9739" width="12.125" style="28" customWidth="1"/>
    <col min="9740" max="9740" width="10.875" style="28" customWidth="1"/>
    <col min="9741" max="9984" width="10.875" style="28"/>
    <col min="9985" max="9985" width="13.375" style="28" customWidth="1"/>
    <col min="9986" max="9986" width="18.375" style="28" customWidth="1"/>
    <col min="9987" max="9987" width="10.875" style="28"/>
    <col min="9988" max="9988" width="13.375" style="28" customWidth="1"/>
    <col min="9989" max="9990" width="10.875" style="28"/>
    <col min="9991" max="9991" width="12.125" style="28" customWidth="1"/>
    <col min="9992" max="9992" width="10.875" style="28"/>
    <col min="9993" max="9994" width="10.875" style="28" customWidth="1"/>
    <col min="9995" max="9995" width="12.125" style="28" customWidth="1"/>
    <col min="9996" max="9996" width="10.875" style="28" customWidth="1"/>
    <col min="9997" max="10240" width="10.875" style="28"/>
    <col min="10241" max="10241" width="13.375" style="28" customWidth="1"/>
    <col min="10242" max="10242" width="18.375" style="28" customWidth="1"/>
    <col min="10243" max="10243" width="10.875" style="28"/>
    <col min="10244" max="10244" width="13.375" style="28" customWidth="1"/>
    <col min="10245" max="10246" width="10.875" style="28"/>
    <col min="10247" max="10247" width="12.125" style="28" customWidth="1"/>
    <col min="10248" max="10248" width="10.875" style="28"/>
    <col min="10249" max="10250" width="10.875" style="28" customWidth="1"/>
    <col min="10251" max="10251" width="12.125" style="28" customWidth="1"/>
    <col min="10252" max="10252" width="10.875" style="28" customWidth="1"/>
    <col min="10253" max="10496" width="10.875" style="28"/>
    <col min="10497" max="10497" width="13.375" style="28" customWidth="1"/>
    <col min="10498" max="10498" width="18.375" style="28" customWidth="1"/>
    <col min="10499" max="10499" width="10.875" style="28"/>
    <col min="10500" max="10500" width="13.375" style="28" customWidth="1"/>
    <col min="10501" max="10502" width="10.875" style="28"/>
    <col min="10503" max="10503" width="12.125" style="28" customWidth="1"/>
    <col min="10504" max="10504" width="10.875" style="28"/>
    <col min="10505" max="10506" width="10.875" style="28" customWidth="1"/>
    <col min="10507" max="10507" width="12.125" style="28" customWidth="1"/>
    <col min="10508" max="10508" width="10.875" style="28" customWidth="1"/>
    <col min="10509" max="10752" width="10.875" style="28"/>
    <col min="10753" max="10753" width="13.375" style="28" customWidth="1"/>
    <col min="10754" max="10754" width="18.375" style="28" customWidth="1"/>
    <col min="10755" max="10755" width="10.875" style="28"/>
    <col min="10756" max="10756" width="13.375" style="28" customWidth="1"/>
    <col min="10757" max="10758" width="10.875" style="28"/>
    <col min="10759" max="10759" width="12.125" style="28" customWidth="1"/>
    <col min="10760" max="10760" width="10.875" style="28"/>
    <col min="10761" max="10762" width="10.875" style="28" customWidth="1"/>
    <col min="10763" max="10763" width="12.125" style="28" customWidth="1"/>
    <col min="10764" max="10764" width="10.875" style="28" customWidth="1"/>
    <col min="10765" max="11008" width="10.875" style="28"/>
    <col min="11009" max="11009" width="13.375" style="28" customWidth="1"/>
    <col min="11010" max="11010" width="18.375" style="28" customWidth="1"/>
    <col min="11011" max="11011" width="10.875" style="28"/>
    <col min="11012" max="11012" width="13.375" style="28" customWidth="1"/>
    <col min="11013" max="11014" width="10.875" style="28"/>
    <col min="11015" max="11015" width="12.125" style="28" customWidth="1"/>
    <col min="11016" max="11016" width="10.875" style="28"/>
    <col min="11017" max="11018" width="10.875" style="28" customWidth="1"/>
    <col min="11019" max="11019" width="12.125" style="28" customWidth="1"/>
    <col min="11020" max="11020" width="10.875" style="28" customWidth="1"/>
    <col min="11021" max="11264" width="10.875" style="28"/>
    <col min="11265" max="11265" width="13.375" style="28" customWidth="1"/>
    <col min="11266" max="11266" width="18.375" style="28" customWidth="1"/>
    <col min="11267" max="11267" width="10.875" style="28"/>
    <col min="11268" max="11268" width="13.375" style="28" customWidth="1"/>
    <col min="11269" max="11270" width="10.875" style="28"/>
    <col min="11271" max="11271" width="12.125" style="28" customWidth="1"/>
    <col min="11272" max="11272" width="10.875" style="28"/>
    <col min="11273" max="11274" width="10.875" style="28" customWidth="1"/>
    <col min="11275" max="11275" width="12.125" style="28" customWidth="1"/>
    <col min="11276" max="11276" width="10.875" style="28" customWidth="1"/>
    <col min="11277" max="11520" width="10.875" style="28"/>
    <col min="11521" max="11521" width="13.375" style="28" customWidth="1"/>
    <col min="11522" max="11522" width="18.375" style="28" customWidth="1"/>
    <col min="11523" max="11523" width="10.875" style="28"/>
    <col min="11524" max="11524" width="13.375" style="28" customWidth="1"/>
    <col min="11525" max="11526" width="10.875" style="28"/>
    <col min="11527" max="11527" width="12.125" style="28" customWidth="1"/>
    <col min="11528" max="11528" width="10.875" style="28"/>
    <col min="11529" max="11530" width="10.875" style="28" customWidth="1"/>
    <col min="11531" max="11531" width="12.125" style="28" customWidth="1"/>
    <col min="11532" max="11532" width="10.875" style="28" customWidth="1"/>
    <col min="11533" max="11776" width="10.875" style="28"/>
    <col min="11777" max="11777" width="13.375" style="28" customWidth="1"/>
    <col min="11778" max="11778" width="18.375" style="28" customWidth="1"/>
    <col min="11779" max="11779" width="10.875" style="28"/>
    <col min="11780" max="11780" width="13.375" style="28" customWidth="1"/>
    <col min="11781" max="11782" width="10.875" style="28"/>
    <col min="11783" max="11783" width="12.125" style="28" customWidth="1"/>
    <col min="11784" max="11784" width="10.875" style="28"/>
    <col min="11785" max="11786" width="10.875" style="28" customWidth="1"/>
    <col min="11787" max="11787" width="12.125" style="28" customWidth="1"/>
    <col min="11788" max="11788" width="10.875" style="28" customWidth="1"/>
    <col min="11789" max="12032" width="10.875" style="28"/>
    <col min="12033" max="12033" width="13.375" style="28" customWidth="1"/>
    <col min="12034" max="12034" width="18.375" style="28" customWidth="1"/>
    <col min="12035" max="12035" width="10.875" style="28"/>
    <col min="12036" max="12036" width="13.375" style="28" customWidth="1"/>
    <col min="12037" max="12038" width="10.875" style="28"/>
    <col min="12039" max="12039" width="12.125" style="28" customWidth="1"/>
    <col min="12040" max="12040" width="10.875" style="28"/>
    <col min="12041" max="12042" width="10.875" style="28" customWidth="1"/>
    <col min="12043" max="12043" width="12.125" style="28" customWidth="1"/>
    <col min="12044" max="12044" width="10.875" style="28" customWidth="1"/>
    <col min="12045" max="12288" width="10.875" style="28"/>
    <col min="12289" max="12289" width="13.375" style="28" customWidth="1"/>
    <col min="12290" max="12290" width="18.375" style="28" customWidth="1"/>
    <col min="12291" max="12291" width="10.875" style="28"/>
    <col min="12292" max="12292" width="13.375" style="28" customWidth="1"/>
    <col min="12293" max="12294" width="10.875" style="28"/>
    <col min="12295" max="12295" width="12.125" style="28" customWidth="1"/>
    <col min="12296" max="12296" width="10.875" style="28"/>
    <col min="12297" max="12298" width="10.875" style="28" customWidth="1"/>
    <col min="12299" max="12299" width="12.125" style="28" customWidth="1"/>
    <col min="12300" max="12300" width="10.875" style="28" customWidth="1"/>
    <col min="12301" max="12544" width="10.875" style="28"/>
    <col min="12545" max="12545" width="13.375" style="28" customWidth="1"/>
    <col min="12546" max="12546" width="18.375" style="28" customWidth="1"/>
    <col min="12547" max="12547" width="10.875" style="28"/>
    <col min="12548" max="12548" width="13.375" style="28" customWidth="1"/>
    <col min="12549" max="12550" width="10.875" style="28"/>
    <col min="12551" max="12551" width="12.125" style="28" customWidth="1"/>
    <col min="12552" max="12552" width="10.875" style="28"/>
    <col min="12553" max="12554" width="10.875" style="28" customWidth="1"/>
    <col min="12555" max="12555" width="12.125" style="28" customWidth="1"/>
    <col min="12556" max="12556" width="10.875" style="28" customWidth="1"/>
    <col min="12557" max="12800" width="10.875" style="28"/>
    <col min="12801" max="12801" width="13.375" style="28" customWidth="1"/>
    <col min="12802" max="12802" width="18.375" style="28" customWidth="1"/>
    <col min="12803" max="12803" width="10.875" style="28"/>
    <col min="12804" max="12804" width="13.375" style="28" customWidth="1"/>
    <col min="12805" max="12806" width="10.875" style="28"/>
    <col min="12807" max="12807" width="12.125" style="28" customWidth="1"/>
    <col min="12808" max="12808" width="10.875" style="28"/>
    <col min="12809" max="12810" width="10.875" style="28" customWidth="1"/>
    <col min="12811" max="12811" width="12.125" style="28" customWidth="1"/>
    <col min="12812" max="12812" width="10.875" style="28" customWidth="1"/>
    <col min="12813" max="13056" width="10.875" style="28"/>
    <col min="13057" max="13057" width="13.375" style="28" customWidth="1"/>
    <col min="13058" max="13058" width="18.375" style="28" customWidth="1"/>
    <col min="13059" max="13059" width="10.875" style="28"/>
    <col min="13060" max="13060" width="13.375" style="28" customWidth="1"/>
    <col min="13061" max="13062" width="10.875" style="28"/>
    <col min="13063" max="13063" width="12.125" style="28" customWidth="1"/>
    <col min="13064" max="13064" width="10.875" style="28"/>
    <col min="13065" max="13066" width="10.875" style="28" customWidth="1"/>
    <col min="13067" max="13067" width="12.125" style="28" customWidth="1"/>
    <col min="13068" max="13068" width="10.875" style="28" customWidth="1"/>
    <col min="13069" max="13312" width="10.875" style="28"/>
    <col min="13313" max="13313" width="13.375" style="28" customWidth="1"/>
    <col min="13314" max="13314" width="18.375" style="28" customWidth="1"/>
    <col min="13315" max="13315" width="10.875" style="28"/>
    <col min="13316" max="13316" width="13.375" style="28" customWidth="1"/>
    <col min="13317" max="13318" width="10.875" style="28"/>
    <col min="13319" max="13319" width="12.125" style="28" customWidth="1"/>
    <col min="13320" max="13320" width="10.875" style="28"/>
    <col min="13321" max="13322" width="10.875" style="28" customWidth="1"/>
    <col min="13323" max="13323" width="12.125" style="28" customWidth="1"/>
    <col min="13324" max="13324" width="10.875" style="28" customWidth="1"/>
    <col min="13325" max="13568" width="10.875" style="28"/>
    <col min="13569" max="13569" width="13.375" style="28" customWidth="1"/>
    <col min="13570" max="13570" width="18.375" style="28" customWidth="1"/>
    <col min="13571" max="13571" width="10.875" style="28"/>
    <col min="13572" max="13572" width="13.375" style="28" customWidth="1"/>
    <col min="13573" max="13574" width="10.875" style="28"/>
    <col min="13575" max="13575" width="12.125" style="28" customWidth="1"/>
    <col min="13576" max="13576" width="10.875" style="28"/>
    <col min="13577" max="13578" width="10.875" style="28" customWidth="1"/>
    <col min="13579" max="13579" width="12.125" style="28" customWidth="1"/>
    <col min="13580" max="13580" width="10.875" style="28" customWidth="1"/>
    <col min="13581" max="13824" width="10.875" style="28"/>
    <col min="13825" max="13825" width="13.375" style="28" customWidth="1"/>
    <col min="13826" max="13826" width="18.375" style="28" customWidth="1"/>
    <col min="13827" max="13827" width="10.875" style="28"/>
    <col min="13828" max="13828" width="13.375" style="28" customWidth="1"/>
    <col min="13829" max="13830" width="10.875" style="28"/>
    <col min="13831" max="13831" width="12.125" style="28" customWidth="1"/>
    <col min="13832" max="13832" width="10.875" style="28"/>
    <col min="13833" max="13834" width="10.875" style="28" customWidth="1"/>
    <col min="13835" max="13835" width="12.125" style="28" customWidth="1"/>
    <col min="13836" max="13836" width="10.875" style="28" customWidth="1"/>
    <col min="13837" max="14080" width="10.875" style="28"/>
    <col min="14081" max="14081" width="13.375" style="28" customWidth="1"/>
    <col min="14082" max="14082" width="18.375" style="28" customWidth="1"/>
    <col min="14083" max="14083" width="10.875" style="28"/>
    <col min="14084" max="14084" width="13.375" style="28" customWidth="1"/>
    <col min="14085" max="14086" width="10.875" style="28"/>
    <col min="14087" max="14087" width="12.125" style="28" customWidth="1"/>
    <col min="14088" max="14088" width="10.875" style="28"/>
    <col min="14089" max="14090" width="10.875" style="28" customWidth="1"/>
    <col min="14091" max="14091" width="12.125" style="28" customWidth="1"/>
    <col min="14092" max="14092" width="10.875" style="28" customWidth="1"/>
    <col min="14093" max="14336" width="10.875" style="28"/>
    <col min="14337" max="14337" width="13.375" style="28" customWidth="1"/>
    <col min="14338" max="14338" width="18.375" style="28" customWidth="1"/>
    <col min="14339" max="14339" width="10.875" style="28"/>
    <col min="14340" max="14340" width="13.375" style="28" customWidth="1"/>
    <col min="14341" max="14342" width="10.875" style="28"/>
    <col min="14343" max="14343" width="12.125" style="28" customWidth="1"/>
    <col min="14344" max="14344" width="10.875" style="28"/>
    <col min="14345" max="14346" width="10.875" style="28" customWidth="1"/>
    <col min="14347" max="14347" width="12.125" style="28" customWidth="1"/>
    <col min="14348" max="14348" width="10.875" style="28" customWidth="1"/>
    <col min="14349" max="14592" width="10.875" style="28"/>
    <col min="14593" max="14593" width="13.375" style="28" customWidth="1"/>
    <col min="14594" max="14594" width="18.375" style="28" customWidth="1"/>
    <col min="14595" max="14595" width="10.875" style="28"/>
    <col min="14596" max="14596" width="13.375" style="28" customWidth="1"/>
    <col min="14597" max="14598" width="10.875" style="28"/>
    <col min="14599" max="14599" width="12.125" style="28" customWidth="1"/>
    <col min="14600" max="14600" width="10.875" style="28"/>
    <col min="14601" max="14602" width="10.875" style="28" customWidth="1"/>
    <col min="14603" max="14603" width="12.125" style="28" customWidth="1"/>
    <col min="14604" max="14604" width="10.875" style="28" customWidth="1"/>
    <col min="14605" max="14848" width="10.875" style="28"/>
    <col min="14849" max="14849" width="13.375" style="28" customWidth="1"/>
    <col min="14850" max="14850" width="18.375" style="28" customWidth="1"/>
    <col min="14851" max="14851" width="10.875" style="28"/>
    <col min="14852" max="14852" width="13.375" style="28" customWidth="1"/>
    <col min="14853" max="14854" width="10.875" style="28"/>
    <col min="14855" max="14855" width="12.125" style="28" customWidth="1"/>
    <col min="14856" max="14856" width="10.875" style="28"/>
    <col min="14857" max="14858" width="10.875" style="28" customWidth="1"/>
    <col min="14859" max="14859" width="12.125" style="28" customWidth="1"/>
    <col min="14860" max="14860" width="10.875" style="28" customWidth="1"/>
    <col min="14861" max="15104" width="10.875" style="28"/>
    <col min="15105" max="15105" width="13.375" style="28" customWidth="1"/>
    <col min="15106" max="15106" width="18.375" style="28" customWidth="1"/>
    <col min="15107" max="15107" width="10.875" style="28"/>
    <col min="15108" max="15108" width="13.375" style="28" customWidth="1"/>
    <col min="15109" max="15110" width="10.875" style="28"/>
    <col min="15111" max="15111" width="12.125" style="28" customWidth="1"/>
    <col min="15112" max="15112" width="10.875" style="28"/>
    <col min="15113" max="15114" width="10.875" style="28" customWidth="1"/>
    <col min="15115" max="15115" width="12.125" style="28" customWidth="1"/>
    <col min="15116" max="15116" width="10.875" style="28" customWidth="1"/>
    <col min="15117" max="15360" width="10.875" style="28"/>
    <col min="15361" max="15361" width="13.375" style="28" customWidth="1"/>
    <col min="15362" max="15362" width="18.375" style="28" customWidth="1"/>
    <col min="15363" max="15363" width="10.875" style="28"/>
    <col min="15364" max="15364" width="13.375" style="28" customWidth="1"/>
    <col min="15365" max="15366" width="10.875" style="28"/>
    <col min="15367" max="15367" width="12.125" style="28" customWidth="1"/>
    <col min="15368" max="15368" width="10.875" style="28"/>
    <col min="15369" max="15370" width="10.875" style="28" customWidth="1"/>
    <col min="15371" max="15371" width="12.125" style="28" customWidth="1"/>
    <col min="15372" max="15372" width="10.875" style="28" customWidth="1"/>
    <col min="15373" max="15616" width="10.875" style="28"/>
    <col min="15617" max="15617" width="13.375" style="28" customWidth="1"/>
    <col min="15618" max="15618" width="18.375" style="28" customWidth="1"/>
    <col min="15619" max="15619" width="10.875" style="28"/>
    <col min="15620" max="15620" width="13.375" style="28" customWidth="1"/>
    <col min="15621" max="15622" width="10.875" style="28"/>
    <col min="15623" max="15623" width="12.125" style="28" customWidth="1"/>
    <col min="15624" max="15624" width="10.875" style="28"/>
    <col min="15625" max="15626" width="10.875" style="28" customWidth="1"/>
    <col min="15627" max="15627" width="12.125" style="28" customWidth="1"/>
    <col min="15628" max="15628" width="10.875" style="28" customWidth="1"/>
    <col min="15629" max="15872" width="10.875" style="28"/>
    <col min="15873" max="15873" width="13.375" style="28" customWidth="1"/>
    <col min="15874" max="15874" width="18.375" style="28" customWidth="1"/>
    <col min="15875" max="15875" width="10.875" style="28"/>
    <col min="15876" max="15876" width="13.375" style="28" customWidth="1"/>
    <col min="15877" max="15878" width="10.875" style="28"/>
    <col min="15879" max="15879" width="12.125" style="28" customWidth="1"/>
    <col min="15880" max="15880" width="10.875" style="28"/>
    <col min="15881" max="15882" width="10.875" style="28" customWidth="1"/>
    <col min="15883" max="15883" width="12.125" style="28" customWidth="1"/>
    <col min="15884" max="15884" width="10.875" style="28" customWidth="1"/>
    <col min="15885" max="16128" width="10.875" style="28"/>
    <col min="16129" max="16129" width="13.375" style="28" customWidth="1"/>
    <col min="16130" max="16130" width="18.375" style="28" customWidth="1"/>
    <col min="16131" max="16131" width="10.875" style="28"/>
    <col min="16132" max="16132" width="13.375" style="28" customWidth="1"/>
    <col min="16133" max="16134" width="10.875" style="28"/>
    <col min="16135" max="16135" width="12.125" style="28" customWidth="1"/>
    <col min="16136" max="16136" width="10.875" style="28"/>
    <col min="16137" max="16138" width="10.875" style="28" customWidth="1"/>
    <col min="16139" max="16139" width="12.125" style="28" customWidth="1"/>
    <col min="16140" max="16140" width="10.875" style="28" customWidth="1"/>
    <col min="16141" max="16384" width="10.875" style="28"/>
  </cols>
  <sheetData>
    <row r="1" spans="1:12" x14ac:dyDescent="0.2">
      <c r="A1" s="27"/>
    </row>
    <row r="6" spans="1:12" x14ac:dyDescent="0.2">
      <c r="D6" s="29" t="s">
        <v>53</v>
      </c>
    </row>
    <row r="7" spans="1:12" x14ac:dyDescent="0.2">
      <c r="C7" s="27" t="s">
        <v>54</v>
      </c>
    </row>
    <row r="8" spans="1:12" x14ac:dyDescent="0.2">
      <c r="C8" s="27" t="s">
        <v>55</v>
      </c>
    </row>
    <row r="9" spans="1:12" x14ac:dyDescent="0.2">
      <c r="C9" s="27" t="s">
        <v>56</v>
      </c>
    </row>
    <row r="10" spans="1:12" x14ac:dyDescent="0.2">
      <c r="C10" s="27" t="s">
        <v>57</v>
      </c>
    </row>
    <row r="11" spans="1:12" x14ac:dyDescent="0.2">
      <c r="C11" s="27" t="s">
        <v>58</v>
      </c>
    </row>
    <row r="13" spans="1:12" x14ac:dyDescent="0.2">
      <c r="C13" s="29" t="s">
        <v>59</v>
      </c>
    </row>
    <row r="14" spans="1:12" ht="18" thickBot="1" x14ac:dyDescent="0.25">
      <c r="B14" s="30"/>
      <c r="C14" s="31"/>
      <c r="D14" s="30"/>
      <c r="E14" s="30"/>
      <c r="F14" s="30"/>
      <c r="G14" s="31"/>
      <c r="H14" s="31"/>
      <c r="I14" s="31"/>
      <c r="J14" s="31"/>
      <c r="K14" s="32" t="s">
        <v>60</v>
      </c>
      <c r="L14" s="31"/>
    </row>
    <row r="15" spans="1:12" x14ac:dyDescent="0.2">
      <c r="C15" s="33"/>
      <c r="D15" s="34" t="s">
        <v>61</v>
      </c>
      <c r="E15" s="33"/>
      <c r="F15" s="33"/>
      <c r="G15" s="34" t="s">
        <v>62</v>
      </c>
      <c r="H15" s="33"/>
      <c r="I15" s="34" t="s">
        <v>63</v>
      </c>
      <c r="J15" s="33"/>
      <c r="K15" s="33"/>
      <c r="L15" s="33"/>
    </row>
    <row r="16" spans="1:12" x14ac:dyDescent="0.2">
      <c r="C16" s="34" t="s">
        <v>64</v>
      </c>
      <c r="D16" s="34" t="s">
        <v>65</v>
      </c>
      <c r="E16" s="34" t="s">
        <v>66</v>
      </c>
      <c r="F16" s="34" t="s">
        <v>67</v>
      </c>
      <c r="G16" s="34" t="s">
        <v>68</v>
      </c>
      <c r="H16" s="34" t="s">
        <v>69</v>
      </c>
      <c r="I16" s="34" t="s">
        <v>70</v>
      </c>
      <c r="J16" s="34" t="s">
        <v>71</v>
      </c>
      <c r="K16" s="34" t="s">
        <v>72</v>
      </c>
      <c r="L16" s="34" t="s">
        <v>73</v>
      </c>
    </row>
    <row r="17" spans="2:18" x14ac:dyDescent="0.2">
      <c r="B17" s="35"/>
      <c r="C17" s="36" t="s">
        <v>74</v>
      </c>
      <c r="D17" s="36" t="s">
        <v>75</v>
      </c>
      <c r="E17" s="37"/>
      <c r="F17" s="37"/>
      <c r="G17" s="36" t="s">
        <v>76</v>
      </c>
      <c r="H17" s="36" t="s">
        <v>77</v>
      </c>
      <c r="I17" s="36" t="s">
        <v>78</v>
      </c>
      <c r="J17" s="36" t="s">
        <v>79</v>
      </c>
      <c r="K17" s="37"/>
      <c r="L17" s="36"/>
    </row>
    <row r="18" spans="2:18" x14ac:dyDescent="0.2">
      <c r="C18" s="33"/>
    </row>
    <row r="19" spans="2:18" x14ac:dyDescent="0.2">
      <c r="B19" s="27" t="s">
        <v>80</v>
      </c>
      <c r="C19" s="38">
        <v>98.9</v>
      </c>
      <c r="D19" s="39">
        <v>97.4</v>
      </c>
      <c r="E19" s="39">
        <v>96.9</v>
      </c>
      <c r="F19" s="39">
        <v>99.4</v>
      </c>
      <c r="G19" s="40">
        <v>95.8</v>
      </c>
      <c r="H19" s="39">
        <v>86.3</v>
      </c>
      <c r="I19" s="39">
        <v>103.4</v>
      </c>
      <c r="J19" s="39">
        <v>102.5</v>
      </c>
      <c r="K19" s="40" t="s">
        <v>81</v>
      </c>
      <c r="L19" s="39">
        <v>102</v>
      </c>
    </row>
    <row r="20" spans="2:18" x14ac:dyDescent="0.2">
      <c r="B20" s="27" t="s">
        <v>21</v>
      </c>
      <c r="C20" s="38">
        <v>100.2</v>
      </c>
      <c r="D20" s="39">
        <v>96.8</v>
      </c>
      <c r="E20" s="39">
        <v>91.8</v>
      </c>
      <c r="F20" s="39">
        <v>101.7</v>
      </c>
      <c r="G20" s="40">
        <v>93.8</v>
      </c>
      <c r="H20" s="39">
        <v>91.9</v>
      </c>
      <c r="I20" s="39">
        <v>100.4</v>
      </c>
      <c r="J20" s="39">
        <v>91.7</v>
      </c>
      <c r="K20" s="40" t="s">
        <v>81</v>
      </c>
      <c r="L20" s="39">
        <v>106.9</v>
      </c>
    </row>
    <row r="21" spans="2:18" x14ac:dyDescent="0.2">
      <c r="B21" s="27" t="s">
        <v>22</v>
      </c>
      <c r="C21" s="38">
        <v>98.6</v>
      </c>
      <c r="D21" s="39">
        <v>94.2</v>
      </c>
      <c r="E21" s="39">
        <v>85.1</v>
      </c>
      <c r="F21" s="39">
        <v>104.1</v>
      </c>
      <c r="G21" s="40">
        <v>87.3</v>
      </c>
      <c r="H21" s="39">
        <v>86.7</v>
      </c>
      <c r="I21" s="39">
        <v>93.6</v>
      </c>
      <c r="J21" s="39">
        <v>84.9</v>
      </c>
      <c r="K21" s="40" t="s">
        <v>81</v>
      </c>
      <c r="L21" s="39">
        <v>107.1</v>
      </c>
    </row>
    <row r="22" spans="2:18" x14ac:dyDescent="0.2">
      <c r="B22" s="27" t="s">
        <v>82</v>
      </c>
      <c r="C22" s="38">
        <v>92.5</v>
      </c>
      <c r="D22" s="39">
        <v>91.7</v>
      </c>
      <c r="E22" s="39">
        <v>74.099999999999994</v>
      </c>
      <c r="F22" s="39">
        <v>101.5</v>
      </c>
      <c r="G22" s="40">
        <v>99.1</v>
      </c>
      <c r="H22" s="39">
        <v>88.4</v>
      </c>
      <c r="I22" s="39">
        <v>93.4</v>
      </c>
      <c r="J22" s="39">
        <v>71.2</v>
      </c>
      <c r="K22" s="40" t="s">
        <v>81</v>
      </c>
      <c r="L22" s="39">
        <v>92.9</v>
      </c>
    </row>
    <row r="23" spans="2:18" x14ac:dyDescent="0.2">
      <c r="B23" s="29" t="s">
        <v>83</v>
      </c>
      <c r="C23" s="41">
        <v>93.2</v>
      </c>
      <c r="D23" s="42">
        <v>91.8</v>
      </c>
      <c r="E23" s="42">
        <v>73.099999999999994</v>
      </c>
      <c r="F23" s="42">
        <v>102</v>
      </c>
      <c r="G23" s="42">
        <v>103</v>
      </c>
      <c r="H23" s="42">
        <v>86.4</v>
      </c>
      <c r="I23" s="42">
        <v>96</v>
      </c>
      <c r="J23" s="42">
        <v>67.7</v>
      </c>
      <c r="K23" s="43" t="s">
        <v>81</v>
      </c>
      <c r="L23" s="42">
        <v>94.1</v>
      </c>
    </row>
    <row r="24" spans="2:18" x14ac:dyDescent="0.2">
      <c r="C24" s="33"/>
    </row>
    <row r="25" spans="2:18" x14ac:dyDescent="0.2">
      <c r="B25" s="27" t="s">
        <v>84</v>
      </c>
      <c r="C25" s="38">
        <v>76.8</v>
      </c>
      <c r="D25" s="39">
        <v>75.7</v>
      </c>
      <c r="E25" s="39">
        <v>64.599999999999994</v>
      </c>
      <c r="F25" s="39">
        <v>82.2</v>
      </c>
      <c r="G25" s="39">
        <v>72.7</v>
      </c>
      <c r="H25" s="39">
        <v>71.8</v>
      </c>
      <c r="I25" s="39">
        <v>83.4</v>
      </c>
      <c r="J25" s="39">
        <v>56.5</v>
      </c>
      <c r="K25" s="40" t="s">
        <v>81</v>
      </c>
      <c r="L25" s="39">
        <v>77.900000000000006</v>
      </c>
    </row>
    <row r="26" spans="2:18" x14ac:dyDescent="0.2">
      <c r="B26" s="27" t="s">
        <v>27</v>
      </c>
      <c r="C26" s="38">
        <v>74</v>
      </c>
      <c r="D26" s="39">
        <v>73.3</v>
      </c>
      <c r="E26" s="39">
        <v>68.400000000000006</v>
      </c>
      <c r="F26" s="39">
        <v>79.900000000000006</v>
      </c>
      <c r="G26" s="39">
        <v>74.099999999999994</v>
      </c>
      <c r="H26" s="39">
        <v>69.7</v>
      </c>
      <c r="I26" s="39">
        <v>76.8</v>
      </c>
      <c r="J26" s="39">
        <v>53.6</v>
      </c>
      <c r="K26" s="40" t="s">
        <v>81</v>
      </c>
      <c r="L26" s="39">
        <v>74.2</v>
      </c>
      <c r="M26" s="39"/>
      <c r="N26" s="39"/>
      <c r="O26" s="39"/>
      <c r="P26" s="39"/>
      <c r="Q26" s="40"/>
      <c r="R26" s="39"/>
    </row>
    <row r="27" spans="2:18" x14ac:dyDescent="0.2">
      <c r="B27" s="27" t="s">
        <v>28</v>
      </c>
      <c r="C27" s="38">
        <v>83.4</v>
      </c>
      <c r="D27" s="39">
        <v>82</v>
      </c>
      <c r="E27" s="39">
        <v>65.900000000000006</v>
      </c>
      <c r="F27" s="39">
        <v>87</v>
      </c>
      <c r="G27" s="39">
        <v>99.9</v>
      </c>
      <c r="H27" s="39">
        <v>86.3</v>
      </c>
      <c r="I27" s="39">
        <v>88</v>
      </c>
      <c r="J27" s="39">
        <v>53.2</v>
      </c>
      <c r="K27" s="40" t="s">
        <v>81</v>
      </c>
      <c r="L27" s="39">
        <v>84.9</v>
      </c>
    </row>
    <row r="28" spans="2:18" x14ac:dyDescent="0.2">
      <c r="C28" s="33"/>
      <c r="K28" s="40"/>
    </row>
    <row r="29" spans="2:18" x14ac:dyDescent="0.2">
      <c r="B29" s="27" t="s">
        <v>29</v>
      </c>
      <c r="C29" s="38">
        <v>76.2</v>
      </c>
      <c r="D29" s="39">
        <v>75.7</v>
      </c>
      <c r="E29" s="39">
        <v>67.599999999999994</v>
      </c>
      <c r="F29" s="39">
        <v>83.9</v>
      </c>
      <c r="G29" s="39">
        <v>75.5</v>
      </c>
      <c r="H29" s="39">
        <v>72.7</v>
      </c>
      <c r="I29" s="39">
        <v>77.5</v>
      </c>
      <c r="J29" s="39">
        <v>53.6</v>
      </c>
      <c r="K29" s="40" t="s">
        <v>81</v>
      </c>
      <c r="L29" s="39">
        <v>75.900000000000006</v>
      </c>
    </row>
    <row r="30" spans="2:18" x14ac:dyDescent="0.2">
      <c r="B30" s="27" t="s">
        <v>30</v>
      </c>
      <c r="C30" s="38">
        <v>75.5</v>
      </c>
      <c r="D30" s="39">
        <v>74.900000000000006</v>
      </c>
      <c r="E30" s="39">
        <v>62.1</v>
      </c>
      <c r="F30" s="39">
        <v>81.599999999999994</v>
      </c>
      <c r="G30" s="39">
        <v>97.7</v>
      </c>
      <c r="H30" s="39">
        <v>69.099999999999994</v>
      </c>
      <c r="I30" s="39">
        <v>78.3</v>
      </c>
      <c r="J30" s="39">
        <v>56.7</v>
      </c>
      <c r="K30" s="40" t="s">
        <v>81</v>
      </c>
      <c r="L30" s="39">
        <v>75.3</v>
      </c>
    </row>
    <row r="31" spans="2:18" x14ac:dyDescent="0.2">
      <c r="B31" s="27" t="s">
        <v>31</v>
      </c>
      <c r="C31" s="38">
        <v>130.80000000000001</v>
      </c>
      <c r="D31" s="39">
        <v>123.1</v>
      </c>
      <c r="E31" s="39">
        <v>79.8</v>
      </c>
      <c r="F31" s="39">
        <v>133.69999999999999</v>
      </c>
      <c r="G31" s="39">
        <v>198.6</v>
      </c>
      <c r="H31" s="39">
        <v>127.9</v>
      </c>
      <c r="I31" s="39">
        <v>100.5</v>
      </c>
      <c r="J31" s="39">
        <v>121.8</v>
      </c>
      <c r="K31" s="40" t="s">
        <v>81</v>
      </c>
      <c r="L31" s="39">
        <v>142</v>
      </c>
    </row>
    <row r="32" spans="2:18" x14ac:dyDescent="0.2">
      <c r="C32" s="33"/>
    </row>
    <row r="33" spans="2:12" x14ac:dyDescent="0.2">
      <c r="B33" s="27" t="s">
        <v>32</v>
      </c>
      <c r="C33" s="38">
        <v>108.5</v>
      </c>
      <c r="D33" s="39">
        <v>111</v>
      </c>
      <c r="E33" s="39">
        <v>74.3</v>
      </c>
      <c r="F33" s="39">
        <v>134.80000000000001</v>
      </c>
      <c r="G33" s="39">
        <v>82</v>
      </c>
      <c r="H33" s="39">
        <v>81.5</v>
      </c>
      <c r="I33" s="39">
        <v>139.80000000000001</v>
      </c>
      <c r="J33" s="39">
        <v>64</v>
      </c>
      <c r="K33" s="40" t="s">
        <v>81</v>
      </c>
      <c r="L33" s="39">
        <v>102.5</v>
      </c>
    </row>
    <row r="34" spans="2:12" x14ac:dyDescent="0.2">
      <c r="B34" s="27" t="s">
        <v>33</v>
      </c>
      <c r="C34" s="38">
        <v>82.5</v>
      </c>
      <c r="D34" s="39">
        <v>84.5</v>
      </c>
      <c r="E34" s="39">
        <v>78.5</v>
      </c>
      <c r="F34" s="39">
        <v>95.2</v>
      </c>
      <c r="G34" s="39">
        <v>74.599999999999994</v>
      </c>
      <c r="H34" s="39">
        <v>79.7</v>
      </c>
      <c r="I34" s="39">
        <v>87.1</v>
      </c>
      <c r="J34" s="39">
        <v>57.1</v>
      </c>
      <c r="K34" s="40" t="s">
        <v>81</v>
      </c>
      <c r="L34" s="39">
        <v>77.900000000000006</v>
      </c>
    </row>
    <row r="35" spans="2:12" x14ac:dyDescent="0.2">
      <c r="B35" s="27" t="s">
        <v>34</v>
      </c>
      <c r="C35" s="38">
        <v>75.400000000000006</v>
      </c>
      <c r="D35" s="39">
        <v>74.8</v>
      </c>
      <c r="E35" s="39">
        <v>67.5</v>
      </c>
      <c r="F35" s="39">
        <v>81.2</v>
      </c>
      <c r="G35" s="39">
        <v>74.5</v>
      </c>
      <c r="H35" s="39">
        <v>70.099999999999994</v>
      </c>
      <c r="I35" s="39">
        <v>81.7</v>
      </c>
      <c r="J35" s="39">
        <v>55</v>
      </c>
      <c r="K35" s="40" t="s">
        <v>81</v>
      </c>
      <c r="L35" s="39">
        <v>75.2</v>
      </c>
    </row>
    <row r="36" spans="2:12" x14ac:dyDescent="0.2">
      <c r="C36" s="33"/>
    </row>
    <row r="37" spans="2:12" x14ac:dyDescent="0.2">
      <c r="B37" s="27" t="s">
        <v>35</v>
      </c>
      <c r="C37" s="38">
        <v>75.2</v>
      </c>
      <c r="D37" s="39">
        <v>74.400000000000006</v>
      </c>
      <c r="E37" s="39">
        <v>66.7</v>
      </c>
      <c r="F37" s="39">
        <v>81.7</v>
      </c>
      <c r="G37" s="39">
        <v>76.3</v>
      </c>
      <c r="H37" s="39">
        <v>70.400000000000006</v>
      </c>
      <c r="I37" s="39">
        <v>79.8</v>
      </c>
      <c r="J37" s="39">
        <v>51.7</v>
      </c>
      <c r="K37" s="40" t="s">
        <v>81</v>
      </c>
      <c r="L37" s="39">
        <v>75.5</v>
      </c>
    </row>
    <row r="38" spans="2:12" x14ac:dyDescent="0.2">
      <c r="B38" s="27" t="s">
        <v>36</v>
      </c>
      <c r="C38" s="38">
        <v>78.400000000000006</v>
      </c>
      <c r="D38" s="39">
        <v>79.099999999999994</v>
      </c>
      <c r="E38" s="39">
        <v>68.8</v>
      </c>
      <c r="F38" s="39">
        <v>83.7</v>
      </c>
      <c r="G38" s="39">
        <v>75.2</v>
      </c>
      <c r="H38" s="39">
        <v>87</v>
      </c>
      <c r="I38" s="39">
        <v>77.5</v>
      </c>
      <c r="J38" s="39">
        <v>63.8</v>
      </c>
      <c r="K38" s="40" t="s">
        <v>81</v>
      </c>
      <c r="L38" s="39">
        <v>75.900000000000006</v>
      </c>
    </row>
    <row r="39" spans="2:12" x14ac:dyDescent="0.2">
      <c r="B39" s="27" t="s">
        <v>37</v>
      </c>
      <c r="C39" s="38">
        <v>181.2</v>
      </c>
      <c r="D39" s="39">
        <v>173.3</v>
      </c>
      <c r="E39" s="39">
        <v>113.1</v>
      </c>
      <c r="F39" s="39">
        <v>199.2</v>
      </c>
      <c r="G39" s="39">
        <v>235</v>
      </c>
      <c r="H39" s="39">
        <v>151</v>
      </c>
      <c r="I39" s="39">
        <v>181.9</v>
      </c>
      <c r="J39" s="39">
        <v>125.6</v>
      </c>
      <c r="K39" s="40" t="s">
        <v>81</v>
      </c>
      <c r="L39" s="39">
        <v>192</v>
      </c>
    </row>
    <row r="40" spans="2:12" ht="18" thickBot="1" x14ac:dyDescent="0.25">
      <c r="B40" s="30"/>
      <c r="C40" s="44"/>
      <c r="D40" s="45"/>
      <c r="E40" s="45"/>
      <c r="F40" s="45"/>
      <c r="G40" s="45"/>
      <c r="H40" s="45"/>
      <c r="I40" s="45"/>
      <c r="J40" s="45"/>
      <c r="K40" s="45"/>
      <c r="L40" s="45"/>
    </row>
    <row r="41" spans="2:12" x14ac:dyDescent="0.2">
      <c r="C41" s="27" t="s">
        <v>85</v>
      </c>
      <c r="D41" s="39"/>
      <c r="E41" s="39"/>
      <c r="F41" s="39"/>
      <c r="G41" s="39"/>
      <c r="H41" s="39"/>
      <c r="I41" s="39"/>
      <c r="J41" s="39"/>
      <c r="K41" s="39"/>
      <c r="L41" s="39"/>
    </row>
    <row r="44" spans="2:12" x14ac:dyDescent="0.2">
      <c r="C44" s="29" t="s">
        <v>86</v>
      </c>
      <c r="E44" s="42"/>
    </row>
    <row r="45" spans="2:12" ht="18" thickBot="1" x14ac:dyDescent="0.25">
      <c r="B45" s="30"/>
      <c r="C45" s="30"/>
      <c r="D45" s="30"/>
      <c r="E45" s="30"/>
      <c r="F45" s="30"/>
      <c r="G45" s="30"/>
      <c r="H45" s="30"/>
      <c r="I45" s="30"/>
      <c r="J45" s="30"/>
      <c r="K45" s="32" t="s">
        <v>60</v>
      </c>
      <c r="L45" s="30"/>
    </row>
    <row r="46" spans="2:12" x14ac:dyDescent="0.2">
      <c r="C46" s="33"/>
      <c r="D46" s="34" t="s">
        <v>61</v>
      </c>
      <c r="E46" s="33"/>
      <c r="F46" s="33"/>
      <c r="G46" s="34" t="s">
        <v>62</v>
      </c>
      <c r="H46" s="33"/>
      <c r="I46" s="34" t="s">
        <v>63</v>
      </c>
      <c r="J46" s="33"/>
      <c r="K46" s="33"/>
      <c r="L46" s="33"/>
    </row>
    <row r="47" spans="2:12" x14ac:dyDescent="0.2">
      <c r="C47" s="34" t="s">
        <v>64</v>
      </c>
      <c r="D47" s="34" t="s">
        <v>65</v>
      </c>
      <c r="E47" s="34" t="s">
        <v>66</v>
      </c>
      <c r="F47" s="34" t="s">
        <v>67</v>
      </c>
      <c r="G47" s="34" t="s">
        <v>68</v>
      </c>
      <c r="H47" s="34" t="s">
        <v>69</v>
      </c>
      <c r="I47" s="34" t="s">
        <v>70</v>
      </c>
      <c r="J47" s="34" t="s">
        <v>71</v>
      </c>
      <c r="K47" s="34" t="s">
        <v>72</v>
      </c>
      <c r="L47" s="34" t="s">
        <v>73</v>
      </c>
    </row>
    <row r="48" spans="2:12" x14ac:dyDescent="0.2">
      <c r="B48" s="35"/>
      <c r="C48" s="36" t="s">
        <v>74</v>
      </c>
      <c r="D48" s="36" t="s">
        <v>75</v>
      </c>
      <c r="E48" s="37"/>
      <c r="F48" s="37"/>
      <c r="G48" s="36" t="s">
        <v>76</v>
      </c>
      <c r="H48" s="36" t="s">
        <v>77</v>
      </c>
      <c r="I48" s="36" t="s">
        <v>87</v>
      </c>
      <c r="J48" s="36" t="s">
        <v>79</v>
      </c>
      <c r="K48" s="37"/>
      <c r="L48" s="36"/>
    </row>
    <row r="49" spans="2:12" x14ac:dyDescent="0.2">
      <c r="C49" s="33"/>
    </row>
    <row r="50" spans="2:12" x14ac:dyDescent="0.2">
      <c r="B50" s="27" t="s">
        <v>80</v>
      </c>
      <c r="C50" s="38">
        <v>96.3</v>
      </c>
      <c r="D50" s="39">
        <v>97.2</v>
      </c>
      <c r="E50" s="39">
        <v>101.2</v>
      </c>
      <c r="F50" s="39">
        <v>96.7</v>
      </c>
      <c r="G50" s="39">
        <v>95.6</v>
      </c>
      <c r="H50" s="39">
        <v>84.1</v>
      </c>
      <c r="I50" s="39">
        <v>104.6</v>
      </c>
      <c r="J50" s="39">
        <v>99.1</v>
      </c>
      <c r="K50" s="39">
        <v>144</v>
      </c>
      <c r="L50" s="39">
        <v>94.4</v>
      </c>
    </row>
    <row r="51" spans="2:12" x14ac:dyDescent="0.2">
      <c r="B51" s="27" t="s">
        <v>21</v>
      </c>
      <c r="C51" s="38">
        <v>98.2</v>
      </c>
      <c r="D51" s="39">
        <v>96.6</v>
      </c>
      <c r="E51" s="39">
        <v>97.4</v>
      </c>
      <c r="F51" s="39">
        <v>98.6</v>
      </c>
      <c r="G51" s="39">
        <v>93.3</v>
      </c>
      <c r="H51" s="39">
        <v>91.8</v>
      </c>
      <c r="I51" s="39">
        <v>99.3</v>
      </c>
      <c r="J51" s="39">
        <v>94</v>
      </c>
      <c r="K51" s="39">
        <v>161.69999999999999</v>
      </c>
      <c r="L51" s="39">
        <v>101.3</v>
      </c>
    </row>
    <row r="52" spans="2:12" x14ac:dyDescent="0.2">
      <c r="B52" s="27" t="s">
        <v>22</v>
      </c>
      <c r="C52" s="38">
        <v>96.6</v>
      </c>
      <c r="D52" s="39">
        <v>92.9</v>
      </c>
      <c r="E52" s="39">
        <v>92.2</v>
      </c>
      <c r="F52" s="39">
        <v>97.8</v>
      </c>
      <c r="G52" s="39">
        <v>86.6</v>
      </c>
      <c r="H52" s="39">
        <v>93.6</v>
      </c>
      <c r="I52" s="39">
        <v>90.9</v>
      </c>
      <c r="J52" s="39">
        <v>86.5</v>
      </c>
      <c r="K52" s="39">
        <v>134.5</v>
      </c>
      <c r="L52" s="39">
        <v>104.1</v>
      </c>
    </row>
    <row r="53" spans="2:12" x14ac:dyDescent="0.2">
      <c r="B53" s="27" t="s">
        <v>82</v>
      </c>
      <c r="C53" s="38">
        <v>94.8</v>
      </c>
      <c r="D53" s="39">
        <v>94.2</v>
      </c>
      <c r="E53" s="39">
        <v>87.9</v>
      </c>
      <c r="F53" s="39">
        <v>97.5</v>
      </c>
      <c r="G53" s="39">
        <v>98.2</v>
      </c>
      <c r="H53" s="39">
        <v>88.4</v>
      </c>
      <c r="I53" s="39">
        <v>103.3</v>
      </c>
      <c r="J53" s="39">
        <v>81.8</v>
      </c>
      <c r="K53" s="39">
        <v>168.9</v>
      </c>
      <c r="L53" s="39">
        <v>95.4</v>
      </c>
    </row>
    <row r="54" spans="2:12" x14ac:dyDescent="0.2">
      <c r="B54" s="29" t="s">
        <v>83</v>
      </c>
      <c r="C54" s="46">
        <v>94.1</v>
      </c>
      <c r="D54" s="47">
        <v>91.2</v>
      </c>
      <c r="E54" s="47">
        <v>86.9</v>
      </c>
      <c r="F54" s="47">
        <v>98.2</v>
      </c>
      <c r="G54" s="47">
        <v>97.2</v>
      </c>
      <c r="H54" s="47">
        <v>89.9</v>
      </c>
      <c r="I54" s="47">
        <v>92.5</v>
      </c>
      <c r="J54" s="47">
        <v>76.8</v>
      </c>
      <c r="K54" s="47">
        <v>179.8</v>
      </c>
      <c r="L54" s="47">
        <v>99.5</v>
      </c>
    </row>
    <row r="55" spans="2:12" x14ac:dyDescent="0.2">
      <c r="C55" s="33"/>
    </row>
    <row r="56" spans="2:12" x14ac:dyDescent="0.2">
      <c r="B56" s="27" t="s">
        <v>84</v>
      </c>
      <c r="C56" s="38">
        <v>81.7</v>
      </c>
      <c r="D56" s="39">
        <v>80.2</v>
      </c>
      <c r="E56" s="39">
        <v>81.7</v>
      </c>
      <c r="F56" s="39">
        <v>82</v>
      </c>
      <c r="G56" s="39">
        <v>70.599999999999994</v>
      </c>
      <c r="H56" s="39">
        <v>78.2</v>
      </c>
      <c r="I56" s="39">
        <v>89</v>
      </c>
      <c r="J56" s="39">
        <v>61.4</v>
      </c>
      <c r="K56" s="39">
        <v>135.80000000000001</v>
      </c>
      <c r="L56" s="39">
        <v>84.3</v>
      </c>
    </row>
    <row r="57" spans="2:12" x14ac:dyDescent="0.2">
      <c r="B57" s="27" t="s">
        <v>27</v>
      </c>
      <c r="C57" s="38">
        <v>77.900000000000006</v>
      </c>
      <c r="D57" s="39">
        <v>77.2</v>
      </c>
      <c r="E57" s="39">
        <v>85.7</v>
      </c>
      <c r="F57" s="39">
        <v>81.099999999999994</v>
      </c>
      <c r="G57" s="39">
        <v>71.2</v>
      </c>
      <c r="H57" s="39">
        <v>71.599999999999994</v>
      </c>
      <c r="I57" s="39">
        <v>81.3</v>
      </c>
      <c r="J57" s="39">
        <v>58.5</v>
      </c>
      <c r="K57" s="39">
        <v>137.4</v>
      </c>
      <c r="L57" s="39">
        <v>79</v>
      </c>
    </row>
    <row r="58" spans="2:12" x14ac:dyDescent="0.2">
      <c r="B58" s="27" t="s">
        <v>28</v>
      </c>
      <c r="C58" s="38">
        <v>85.9</v>
      </c>
      <c r="D58" s="39">
        <v>83.8</v>
      </c>
      <c r="E58" s="39">
        <v>84.5</v>
      </c>
      <c r="F58" s="39">
        <v>87.9</v>
      </c>
      <c r="G58" s="39">
        <v>91</v>
      </c>
      <c r="H58" s="39">
        <v>85.4</v>
      </c>
      <c r="I58" s="39">
        <v>89</v>
      </c>
      <c r="J58" s="39">
        <v>58</v>
      </c>
      <c r="K58" s="39">
        <v>150.4</v>
      </c>
      <c r="L58" s="39">
        <v>89.8</v>
      </c>
    </row>
    <row r="59" spans="2:12" x14ac:dyDescent="0.2">
      <c r="C59" s="33"/>
    </row>
    <row r="60" spans="2:12" x14ac:dyDescent="0.2">
      <c r="B60" s="27" t="s">
        <v>29</v>
      </c>
      <c r="C60" s="38">
        <v>79.7</v>
      </c>
      <c r="D60" s="39">
        <v>79.8</v>
      </c>
      <c r="E60" s="39">
        <v>86.3</v>
      </c>
      <c r="F60" s="39">
        <v>84.52</v>
      </c>
      <c r="G60" s="39">
        <v>72.8</v>
      </c>
      <c r="H60" s="39">
        <v>73.7</v>
      </c>
      <c r="I60" s="39">
        <v>84.9</v>
      </c>
      <c r="J60" s="39">
        <v>58.8</v>
      </c>
      <c r="K60" s="39">
        <v>138.19999999999999</v>
      </c>
      <c r="L60" s="39">
        <v>79.3</v>
      </c>
    </row>
    <row r="61" spans="2:12" x14ac:dyDescent="0.2">
      <c r="B61" s="27" t="s">
        <v>30</v>
      </c>
      <c r="C61" s="38">
        <v>78.099999999999994</v>
      </c>
      <c r="D61" s="39">
        <v>77.599999999999994</v>
      </c>
      <c r="E61" s="39">
        <v>81.099999999999994</v>
      </c>
      <c r="F61" s="39">
        <v>81.099999999999994</v>
      </c>
      <c r="G61" s="39">
        <v>88.4</v>
      </c>
      <c r="H61" s="39">
        <v>70.8</v>
      </c>
      <c r="I61" s="39">
        <v>83</v>
      </c>
      <c r="J61" s="39">
        <v>58.7</v>
      </c>
      <c r="K61" s="39">
        <v>134.30000000000001</v>
      </c>
      <c r="L61" s="39">
        <v>78.900000000000006</v>
      </c>
    </row>
    <row r="62" spans="2:12" x14ac:dyDescent="0.2">
      <c r="B62" s="27" t="s">
        <v>31</v>
      </c>
      <c r="C62" s="38">
        <v>127.5</v>
      </c>
      <c r="D62" s="39">
        <v>116.3</v>
      </c>
      <c r="E62" s="39">
        <v>89.9</v>
      </c>
      <c r="F62" s="39">
        <v>119.6</v>
      </c>
      <c r="G62" s="39">
        <v>195.6</v>
      </c>
      <c r="H62" s="39">
        <v>125.8</v>
      </c>
      <c r="I62" s="39">
        <v>102</v>
      </c>
      <c r="J62" s="39">
        <v>137.9</v>
      </c>
      <c r="K62" s="39">
        <v>391.8</v>
      </c>
      <c r="L62" s="39">
        <v>149</v>
      </c>
    </row>
    <row r="63" spans="2:12" x14ac:dyDescent="0.2">
      <c r="C63" s="33"/>
    </row>
    <row r="64" spans="2:12" x14ac:dyDescent="0.2">
      <c r="B64" s="27" t="s">
        <v>32</v>
      </c>
      <c r="C64" s="38">
        <v>108.2</v>
      </c>
      <c r="D64" s="39">
        <v>107.3</v>
      </c>
      <c r="E64" s="39">
        <v>94.3</v>
      </c>
      <c r="F64" s="39">
        <v>127.4</v>
      </c>
      <c r="G64" s="39">
        <v>75.8</v>
      </c>
      <c r="H64" s="39">
        <v>93</v>
      </c>
      <c r="I64" s="39">
        <v>118.9</v>
      </c>
      <c r="J64" s="39">
        <v>67.400000000000006</v>
      </c>
      <c r="K64" s="39">
        <v>129.6</v>
      </c>
      <c r="L64" s="39">
        <v>109.4</v>
      </c>
    </row>
    <row r="65" spans="1:12" x14ac:dyDescent="0.2">
      <c r="B65" s="27" t="s">
        <v>33</v>
      </c>
      <c r="C65" s="38">
        <v>84.7</v>
      </c>
      <c r="D65" s="39">
        <v>85.8</v>
      </c>
      <c r="E65" s="39">
        <v>91.2</v>
      </c>
      <c r="F65" s="39">
        <v>92.7</v>
      </c>
      <c r="G65" s="39">
        <v>71.099999999999994</v>
      </c>
      <c r="H65" s="39">
        <v>82.9</v>
      </c>
      <c r="I65" s="39">
        <v>89.6</v>
      </c>
      <c r="J65" s="39">
        <v>62.7</v>
      </c>
      <c r="K65" s="39">
        <v>130.5</v>
      </c>
      <c r="L65" s="39">
        <v>81.900000000000006</v>
      </c>
    </row>
    <row r="66" spans="1:12" x14ac:dyDescent="0.2">
      <c r="B66" s="27" t="s">
        <v>34</v>
      </c>
      <c r="C66" s="38">
        <v>76.7</v>
      </c>
      <c r="D66" s="39">
        <v>75.2</v>
      </c>
      <c r="E66" s="39">
        <v>82.2</v>
      </c>
      <c r="F66" s="39">
        <v>79.5</v>
      </c>
      <c r="G66" s="39">
        <v>70.900000000000006</v>
      </c>
      <c r="H66" s="39">
        <v>75</v>
      </c>
      <c r="I66" s="39">
        <v>75.099999999999994</v>
      </c>
      <c r="J66" s="39">
        <v>62</v>
      </c>
      <c r="K66" s="39">
        <v>134.4</v>
      </c>
      <c r="L66" s="39">
        <v>79.2</v>
      </c>
    </row>
    <row r="67" spans="1:12" x14ac:dyDescent="0.2">
      <c r="C67" s="33"/>
    </row>
    <row r="68" spans="1:12" x14ac:dyDescent="0.2">
      <c r="B68" s="27" t="s">
        <v>35</v>
      </c>
      <c r="C68" s="38">
        <v>76.099999999999994</v>
      </c>
      <c r="D68" s="39">
        <v>74.3</v>
      </c>
      <c r="E68" s="39">
        <v>76.8</v>
      </c>
      <c r="F68" s="39">
        <v>81.099999999999994</v>
      </c>
      <c r="G68" s="39">
        <v>72.400000000000006</v>
      </c>
      <c r="H68" s="39">
        <v>74</v>
      </c>
      <c r="I68" s="39">
        <v>74</v>
      </c>
      <c r="J68" s="39">
        <v>58.9</v>
      </c>
      <c r="K68" s="39">
        <v>133.69999999999999</v>
      </c>
      <c r="L68" s="39">
        <v>79.3</v>
      </c>
    </row>
    <row r="69" spans="1:12" x14ac:dyDescent="0.2">
      <c r="B69" s="27" t="s">
        <v>36</v>
      </c>
      <c r="C69" s="38">
        <v>77.8</v>
      </c>
      <c r="D69" s="39">
        <v>76.8</v>
      </c>
      <c r="E69" s="39">
        <v>78.400000000000006</v>
      </c>
      <c r="F69" s="39">
        <v>82.2</v>
      </c>
      <c r="G69" s="39">
        <v>71.5</v>
      </c>
      <c r="H69" s="39">
        <v>86.5</v>
      </c>
      <c r="I69" s="39">
        <v>72.5</v>
      </c>
      <c r="J69" s="39">
        <v>64.3</v>
      </c>
      <c r="K69" s="39">
        <v>134.6</v>
      </c>
      <c r="L69" s="39">
        <v>79.2</v>
      </c>
    </row>
    <row r="70" spans="1:12" x14ac:dyDescent="0.2">
      <c r="B70" s="27" t="s">
        <v>37</v>
      </c>
      <c r="C70" s="38">
        <v>175</v>
      </c>
      <c r="D70" s="39">
        <v>159.5</v>
      </c>
      <c r="E70" s="39">
        <v>110.1</v>
      </c>
      <c r="F70" s="39">
        <v>178.9</v>
      </c>
      <c r="G70" s="39">
        <v>214.9</v>
      </c>
      <c r="H70" s="39">
        <v>162.1</v>
      </c>
      <c r="I70" s="39">
        <v>150.30000000000001</v>
      </c>
      <c r="J70" s="39">
        <v>173.3</v>
      </c>
      <c r="K70" s="39">
        <v>406.4</v>
      </c>
      <c r="L70" s="39">
        <v>204.7</v>
      </c>
    </row>
    <row r="71" spans="1:12" ht="18" thickBot="1" x14ac:dyDescent="0.25">
      <c r="B71" s="31"/>
      <c r="C71" s="44"/>
      <c r="D71" s="45"/>
      <c r="E71" s="45"/>
      <c r="F71" s="45"/>
      <c r="G71" s="45"/>
      <c r="H71" s="45"/>
      <c r="I71" s="45"/>
      <c r="J71" s="45"/>
      <c r="K71" s="45"/>
      <c r="L71" s="45"/>
    </row>
    <row r="72" spans="1:12" x14ac:dyDescent="0.2">
      <c r="B72" s="42"/>
      <c r="C72" s="27" t="s">
        <v>85</v>
      </c>
      <c r="D72" s="42"/>
      <c r="E72" s="42"/>
      <c r="F72" s="42"/>
      <c r="G72" s="42"/>
      <c r="H72" s="42"/>
      <c r="I72" s="42"/>
      <c r="J72" s="42"/>
      <c r="K72" s="42"/>
      <c r="L72" s="42"/>
    </row>
    <row r="73" spans="1:12" x14ac:dyDescent="0.2">
      <c r="A73" s="27"/>
      <c r="B73" s="42"/>
      <c r="C73" s="42"/>
      <c r="D73" s="42"/>
      <c r="E73" s="42"/>
      <c r="F73" s="42"/>
      <c r="G73" s="42"/>
      <c r="H73" s="42"/>
      <c r="I73" s="42"/>
      <c r="J73" s="42"/>
      <c r="K73" s="42"/>
      <c r="L73" s="42"/>
    </row>
    <row r="74" spans="1:12" x14ac:dyDescent="0.2">
      <c r="A74" s="27"/>
    </row>
    <row r="142" spans="1:12" x14ac:dyDescent="0.2">
      <c r="A142" s="27"/>
      <c r="B142" s="42"/>
      <c r="C142" s="42"/>
      <c r="D142" s="42"/>
      <c r="E142" s="42"/>
      <c r="F142" s="42"/>
      <c r="G142" s="42"/>
      <c r="H142" s="42"/>
      <c r="I142" s="42"/>
      <c r="J142" s="42"/>
      <c r="K142" s="42"/>
      <c r="L142" s="42"/>
    </row>
  </sheetData>
  <phoneticPr fontId="2"/>
  <pageMargins left="0.43" right="0.43" top="0.56999999999999995" bottom="0.56000000000000005" header="0.51200000000000001" footer="0.51200000000000001"/>
  <pageSetup paperSize="12" scale="75" orientation="portrait" verticalDpi="0" r:id="rId1"/>
  <headerFooter alignWithMargins="0"/>
  <rowBreaks count="1" manualBreakCount="1">
    <brk id="73"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6:K47"/>
  <sheetViews>
    <sheetView showGridLines="0" zoomScale="75" zoomScaleNormal="75" workbookViewId="0">
      <selection activeCell="P29" sqref="P29"/>
    </sheetView>
  </sheetViews>
  <sheetFormatPr defaultColWidth="12.125" defaultRowHeight="17.25" x14ac:dyDescent="0.2"/>
  <cols>
    <col min="1" max="1" width="13.375" style="2" customWidth="1"/>
    <col min="2" max="2" width="18.375" style="2" customWidth="1"/>
    <col min="3" max="5" width="13.375" style="2" customWidth="1"/>
    <col min="6" max="6" width="12.125" style="2"/>
    <col min="7" max="9" width="13.375" style="2" customWidth="1"/>
    <col min="10" max="10" width="12.125" style="2" customWidth="1"/>
    <col min="11" max="11" width="10.875" style="2" customWidth="1"/>
    <col min="12" max="256" width="12.125" style="2"/>
    <col min="257" max="257" width="13.375" style="2" customWidth="1"/>
    <col min="258" max="258" width="18.375" style="2" customWidth="1"/>
    <col min="259" max="261" width="13.375" style="2" customWidth="1"/>
    <col min="262" max="262" width="12.125" style="2"/>
    <col min="263" max="265" width="13.375" style="2" customWidth="1"/>
    <col min="266" max="266" width="12.125" style="2" customWidth="1"/>
    <col min="267" max="267" width="10.875" style="2" customWidth="1"/>
    <col min="268" max="512" width="12.125" style="2"/>
    <col min="513" max="513" width="13.375" style="2" customWidth="1"/>
    <col min="514" max="514" width="18.375" style="2" customWidth="1"/>
    <col min="515" max="517" width="13.375" style="2" customWidth="1"/>
    <col min="518" max="518" width="12.125" style="2"/>
    <col min="519" max="521" width="13.375" style="2" customWidth="1"/>
    <col min="522" max="522" width="12.125" style="2" customWidth="1"/>
    <col min="523" max="523" width="10.875" style="2" customWidth="1"/>
    <col min="524" max="768" width="12.125" style="2"/>
    <col min="769" max="769" width="13.375" style="2" customWidth="1"/>
    <col min="770" max="770" width="18.375" style="2" customWidth="1"/>
    <col min="771" max="773" width="13.375" style="2" customWidth="1"/>
    <col min="774" max="774" width="12.125" style="2"/>
    <col min="775" max="777" width="13.375" style="2" customWidth="1"/>
    <col min="778" max="778" width="12.125" style="2" customWidth="1"/>
    <col min="779" max="779" width="10.875" style="2" customWidth="1"/>
    <col min="780" max="1024" width="12.125" style="2"/>
    <col min="1025" max="1025" width="13.375" style="2" customWidth="1"/>
    <col min="1026" max="1026" width="18.375" style="2" customWidth="1"/>
    <col min="1027" max="1029" width="13.375" style="2" customWidth="1"/>
    <col min="1030" max="1030" width="12.125" style="2"/>
    <col min="1031" max="1033" width="13.375" style="2" customWidth="1"/>
    <col min="1034" max="1034" width="12.125" style="2" customWidth="1"/>
    <col min="1035" max="1035" width="10.875" style="2" customWidth="1"/>
    <col min="1036" max="1280" width="12.125" style="2"/>
    <col min="1281" max="1281" width="13.375" style="2" customWidth="1"/>
    <col min="1282" max="1282" width="18.375" style="2" customWidth="1"/>
    <col min="1283" max="1285" width="13.375" style="2" customWidth="1"/>
    <col min="1286" max="1286" width="12.125" style="2"/>
    <col min="1287" max="1289" width="13.375" style="2" customWidth="1"/>
    <col min="1290" max="1290" width="12.125" style="2" customWidth="1"/>
    <col min="1291" max="1291" width="10.875" style="2" customWidth="1"/>
    <col min="1292" max="1536" width="12.125" style="2"/>
    <col min="1537" max="1537" width="13.375" style="2" customWidth="1"/>
    <col min="1538" max="1538" width="18.375" style="2" customWidth="1"/>
    <col min="1539" max="1541" width="13.375" style="2" customWidth="1"/>
    <col min="1542" max="1542" width="12.125" style="2"/>
    <col min="1543" max="1545" width="13.375" style="2" customWidth="1"/>
    <col min="1546" max="1546" width="12.125" style="2" customWidth="1"/>
    <col min="1547" max="1547" width="10.875" style="2" customWidth="1"/>
    <col min="1548" max="1792" width="12.125" style="2"/>
    <col min="1793" max="1793" width="13.375" style="2" customWidth="1"/>
    <col min="1794" max="1794" width="18.375" style="2" customWidth="1"/>
    <col min="1795" max="1797" width="13.375" style="2" customWidth="1"/>
    <col min="1798" max="1798" width="12.125" style="2"/>
    <col min="1799" max="1801" width="13.375" style="2" customWidth="1"/>
    <col min="1802" max="1802" width="12.125" style="2" customWidth="1"/>
    <col min="1803" max="1803" width="10.875" style="2" customWidth="1"/>
    <col min="1804" max="2048" width="12.125" style="2"/>
    <col min="2049" max="2049" width="13.375" style="2" customWidth="1"/>
    <col min="2050" max="2050" width="18.375" style="2" customWidth="1"/>
    <col min="2051" max="2053" width="13.375" style="2" customWidth="1"/>
    <col min="2054" max="2054" width="12.125" style="2"/>
    <col min="2055" max="2057" width="13.375" style="2" customWidth="1"/>
    <col min="2058" max="2058" width="12.125" style="2" customWidth="1"/>
    <col min="2059" max="2059" width="10.875" style="2" customWidth="1"/>
    <col min="2060" max="2304" width="12.125" style="2"/>
    <col min="2305" max="2305" width="13.375" style="2" customWidth="1"/>
    <col min="2306" max="2306" width="18.375" style="2" customWidth="1"/>
    <col min="2307" max="2309" width="13.375" style="2" customWidth="1"/>
    <col min="2310" max="2310" width="12.125" style="2"/>
    <col min="2311" max="2313" width="13.375" style="2" customWidth="1"/>
    <col min="2314" max="2314" width="12.125" style="2" customWidth="1"/>
    <col min="2315" max="2315" width="10.875" style="2" customWidth="1"/>
    <col min="2316" max="2560" width="12.125" style="2"/>
    <col min="2561" max="2561" width="13.375" style="2" customWidth="1"/>
    <col min="2562" max="2562" width="18.375" style="2" customWidth="1"/>
    <col min="2563" max="2565" width="13.375" style="2" customWidth="1"/>
    <col min="2566" max="2566" width="12.125" style="2"/>
    <col min="2567" max="2569" width="13.375" style="2" customWidth="1"/>
    <col min="2570" max="2570" width="12.125" style="2" customWidth="1"/>
    <col min="2571" max="2571" width="10.875" style="2" customWidth="1"/>
    <col min="2572" max="2816" width="12.125" style="2"/>
    <col min="2817" max="2817" width="13.375" style="2" customWidth="1"/>
    <col min="2818" max="2818" width="18.375" style="2" customWidth="1"/>
    <col min="2819" max="2821" width="13.375" style="2" customWidth="1"/>
    <col min="2822" max="2822" width="12.125" style="2"/>
    <col min="2823" max="2825" width="13.375" style="2" customWidth="1"/>
    <col min="2826" max="2826" width="12.125" style="2" customWidth="1"/>
    <col min="2827" max="2827" width="10.875" style="2" customWidth="1"/>
    <col min="2828" max="3072" width="12.125" style="2"/>
    <col min="3073" max="3073" width="13.375" style="2" customWidth="1"/>
    <col min="3074" max="3074" width="18.375" style="2" customWidth="1"/>
    <col min="3075" max="3077" width="13.375" style="2" customWidth="1"/>
    <col min="3078" max="3078" width="12.125" style="2"/>
    <col min="3079" max="3081" width="13.375" style="2" customWidth="1"/>
    <col min="3082" max="3082" width="12.125" style="2" customWidth="1"/>
    <col min="3083" max="3083" width="10.875" style="2" customWidth="1"/>
    <col min="3084" max="3328" width="12.125" style="2"/>
    <col min="3329" max="3329" width="13.375" style="2" customWidth="1"/>
    <col min="3330" max="3330" width="18.375" style="2" customWidth="1"/>
    <col min="3331" max="3333" width="13.375" style="2" customWidth="1"/>
    <col min="3334" max="3334" width="12.125" style="2"/>
    <col min="3335" max="3337" width="13.375" style="2" customWidth="1"/>
    <col min="3338" max="3338" width="12.125" style="2" customWidth="1"/>
    <col min="3339" max="3339" width="10.875" style="2" customWidth="1"/>
    <col min="3340" max="3584" width="12.125" style="2"/>
    <col min="3585" max="3585" width="13.375" style="2" customWidth="1"/>
    <col min="3586" max="3586" width="18.375" style="2" customWidth="1"/>
    <col min="3587" max="3589" width="13.375" style="2" customWidth="1"/>
    <col min="3590" max="3590" width="12.125" style="2"/>
    <col min="3591" max="3593" width="13.375" style="2" customWidth="1"/>
    <col min="3594" max="3594" width="12.125" style="2" customWidth="1"/>
    <col min="3595" max="3595" width="10.875" style="2" customWidth="1"/>
    <col min="3596" max="3840" width="12.125" style="2"/>
    <col min="3841" max="3841" width="13.375" style="2" customWidth="1"/>
    <col min="3842" max="3842" width="18.375" style="2" customWidth="1"/>
    <col min="3843" max="3845" width="13.375" style="2" customWidth="1"/>
    <col min="3846" max="3846" width="12.125" style="2"/>
    <col min="3847" max="3849" width="13.375" style="2" customWidth="1"/>
    <col min="3850" max="3850" width="12.125" style="2" customWidth="1"/>
    <col min="3851" max="3851" width="10.875" style="2" customWidth="1"/>
    <col min="3852" max="4096" width="12.125" style="2"/>
    <col min="4097" max="4097" width="13.375" style="2" customWidth="1"/>
    <col min="4098" max="4098" width="18.375" style="2" customWidth="1"/>
    <col min="4099" max="4101" width="13.375" style="2" customWidth="1"/>
    <col min="4102" max="4102" width="12.125" style="2"/>
    <col min="4103" max="4105" width="13.375" style="2" customWidth="1"/>
    <col min="4106" max="4106" width="12.125" style="2" customWidth="1"/>
    <col min="4107" max="4107" width="10.875" style="2" customWidth="1"/>
    <col min="4108" max="4352" width="12.125" style="2"/>
    <col min="4353" max="4353" width="13.375" style="2" customWidth="1"/>
    <col min="4354" max="4354" width="18.375" style="2" customWidth="1"/>
    <col min="4355" max="4357" width="13.375" style="2" customWidth="1"/>
    <col min="4358" max="4358" width="12.125" style="2"/>
    <col min="4359" max="4361" width="13.375" style="2" customWidth="1"/>
    <col min="4362" max="4362" width="12.125" style="2" customWidth="1"/>
    <col min="4363" max="4363" width="10.875" style="2" customWidth="1"/>
    <col min="4364" max="4608" width="12.125" style="2"/>
    <col min="4609" max="4609" width="13.375" style="2" customWidth="1"/>
    <col min="4610" max="4610" width="18.375" style="2" customWidth="1"/>
    <col min="4611" max="4613" width="13.375" style="2" customWidth="1"/>
    <col min="4614" max="4614" width="12.125" style="2"/>
    <col min="4615" max="4617" width="13.375" style="2" customWidth="1"/>
    <col min="4618" max="4618" width="12.125" style="2" customWidth="1"/>
    <col min="4619" max="4619" width="10.875" style="2" customWidth="1"/>
    <col min="4620" max="4864" width="12.125" style="2"/>
    <col min="4865" max="4865" width="13.375" style="2" customWidth="1"/>
    <col min="4866" max="4866" width="18.375" style="2" customWidth="1"/>
    <col min="4867" max="4869" width="13.375" style="2" customWidth="1"/>
    <col min="4870" max="4870" width="12.125" style="2"/>
    <col min="4871" max="4873" width="13.375" style="2" customWidth="1"/>
    <col min="4874" max="4874" width="12.125" style="2" customWidth="1"/>
    <col min="4875" max="4875" width="10.875" style="2" customWidth="1"/>
    <col min="4876" max="5120" width="12.125" style="2"/>
    <col min="5121" max="5121" width="13.375" style="2" customWidth="1"/>
    <col min="5122" max="5122" width="18.375" style="2" customWidth="1"/>
    <col min="5123" max="5125" width="13.375" style="2" customWidth="1"/>
    <col min="5126" max="5126" width="12.125" style="2"/>
    <col min="5127" max="5129" width="13.375" style="2" customWidth="1"/>
    <col min="5130" max="5130" width="12.125" style="2" customWidth="1"/>
    <col min="5131" max="5131" width="10.875" style="2" customWidth="1"/>
    <col min="5132" max="5376" width="12.125" style="2"/>
    <col min="5377" max="5377" width="13.375" style="2" customWidth="1"/>
    <col min="5378" max="5378" width="18.375" style="2" customWidth="1"/>
    <col min="5379" max="5381" width="13.375" style="2" customWidth="1"/>
    <col min="5382" max="5382" width="12.125" style="2"/>
    <col min="5383" max="5385" width="13.375" style="2" customWidth="1"/>
    <col min="5386" max="5386" width="12.125" style="2" customWidth="1"/>
    <col min="5387" max="5387" width="10.875" style="2" customWidth="1"/>
    <col min="5388" max="5632" width="12.125" style="2"/>
    <col min="5633" max="5633" width="13.375" style="2" customWidth="1"/>
    <col min="5634" max="5634" width="18.375" style="2" customWidth="1"/>
    <col min="5635" max="5637" width="13.375" style="2" customWidth="1"/>
    <col min="5638" max="5638" width="12.125" style="2"/>
    <col min="5639" max="5641" width="13.375" style="2" customWidth="1"/>
    <col min="5642" max="5642" width="12.125" style="2" customWidth="1"/>
    <col min="5643" max="5643" width="10.875" style="2" customWidth="1"/>
    <col min="5644" max="5888" width="12.125" style="2"/>
    <col min="5889" max="5889" width="13.375" style="2" customWidth="1"/>
    <col min="5890" max="5890" width="18.375" style="2" customWidth="1"/>
    <col min="5891" max="5893" width="13.375" style="2" customWidth="1"/>
    <col min="5894" max="5894" width="12.125" style="2"/>
    <col min="5895" max="5897" width="13.375" style="2" customWidth="1"/>
    <col min="5898" max="5898" width="12.125" style="2" customWidth="1"/>
    <col min="5899" max="5899" width="10.875" style="2" customWidth="1"/>
    <col min="5900" max="6144" width="12.125" style="2"/>
    <col min="6145" max="6145" width="13.375" style="2" customWidth="1"/>
    <col min="6146" max="6146" width="18.375" style="2" customWidth="1"/>
    <col min="6147" max="6149" width="13.375" style="2" customWidth="1"/>
    <col min="6150" max="6150" width="12.125" style="2"/>
    <col min="6151" max="6153" width="13.375" style="2" customWidth="1"/>
    <col min="6154" max="6154" width="12.125" style="2" customWidth="1"/>
    <col min="6155" max="6155" width="10.875" style="2" customWidth="1"/>
    <col min="6156" max="6400" width="12.125" style="2"/>
    <col min="6401" max="6401" width="13.375" style="2" customWidth="1"/>
    <col min="6402" max="6402" width="18.375" style="2" customWidth="1"/>
    <col min="6403" max="6405" width="13.375" style="2" customWidth="1"/>
    <col min="6406" max="6406" width="12.125" style="2"/>
    <col min="6407" max="6409" width="13.375" style="2" customWidth="1"/>
    <col min="6410" max="6410" width="12.125" style="2" customWidth="1"/>
    <col min="6411" max="6411" width="10.875" style="2" customWidth="1"/>
    <col min="6412" max="6656" width="12.125" style="2"/>
    <col min="6657" max="6657" width="13.375" style="2" customWidth="1"/>
    <col min="6658" max="6658" width="18.375" style="2" customWidth="1"/>
    <col min="6659" max="6661" width="13.375" style="2" customWidth="1"/>
    <col min="6662" max="6662" width="12.125" style="2"/>
    <col min="6663" max="6665" width="13.375" style="2" customWidth="1"/>
    <col min="6666" max="6666" width="12.125" style="2" customWidth="1"/>
    <col min="6667" max="6667" width="10.875" style="2" customWidth="1"/>
    <col min="6668" max="6912" width="12.125" style="2"/>
    <col min="6913" max="6913" width="13.375" style="2" customWidth="1"/>
    <col min="6914" max="6914" width="18.375" style="2" customWidth="1"/>
    <col min="6915" max="6917" width="13.375" style="2" customWidth="1"/>
    <col min="6918" max="6918" width="12.125" style="2"/>
    <col min="6919" max="6921" width="13.375" style="2" customWidth="1"/>
    <col min="6922" max="6922" width="12.125" style="2" customWidth="1"/>
    <col min="6923" max="6923" width="10.875" style="2" customWidth="1"/>
    <col min="6924" max="7168" width="12.125" style="2"/>
    <col min="7169" max="7169" width="13.375" style="2" customWidth="1"/>
    <col min="7170" max="7170" width="18.375" style="2" customWidth="1"/>
    <col min="7171" max="7173" width="13.375" style="2" customWidth="1"/>
    <col min="7174" max="7174" width="12.125" style="2"/>
    <col min="7175" max="7177" width="13.375" style="2" customWidth="1"/>
    <col min="7178" max="7178" width="12.125" style="2" customWidth="1"/>
    <col min="7179" max="7179" width="10.875" style="2" customWidth="1"/>
    <col min="7180" max="7424" width="12.125" style="2"/>
    <col min="7425" max="7425" width="13.375" style="2" customWidth="1"/>
    <col min="7426" max="7426" width="18.375" style="2" customWidth="1"/>
    <col min="7427" max="7429" width="13.375" style="2" customWidth="1"/>
    <col min="7430" max="7430" width="12.125" style="2"/>
    <col min="7431" max="7433" width="13.375" style="2" customWidth="1"/>
    <col min="7434" max="7434" width="12.125" style="2" customWidth="1"/>
    <col min="7435" max="7435" width="10.875" style="2" customWidth="1"/>
    <col min="7436" max="7680" width="12.125" style="2"/>
    <col min="7681" max="7681" width="13.375" style="2" customWidth="1"/>
    <col min="7682" max="7682" width="18.375" style="2" customWidth="1"/>
    <col min="7683" max="7685" width="13.375" style="2" customWidth="1"/>
    <col min="7686" max="7686" width="12.125" style="2"/>
    <col min="7687" max="7689" width="13.375" style="2" customWidth="1"/>
    <col min="7690" max="7690" width="12.125" style="2" customWidth="1"/>
    <col min="7691" max="7691" width="10.875" style="2" customWidth="1"/>
    <col min="7692" max="7936" width="12.125" style="2"/>
    <col min="7937" max="7937" width="13.375" style="2" customWidth="1"/>
    <col min="7938" max="7938" width="18.375" style="2" customWidth="1"/>
    <col min="7939" max="7941" width="13.375" style="2" customWidth="1"/>
    <col min="7942" max="7942" width="12.125" style="2"/>
    <col min="7943" max="7945" width="13.375" style="2" customWidth="1"/>
    <col min="7946" max="7946" width="12.125" style="2" customWidth="1"/>
    <col min="7947" max="7947" width="10.875" style="2" customWidth="1"/>
    <col min="7948" max="8192" width="12.125" style="2"/>
    <col min="8193" max="8193" width="13.375" style="2" customWidth="1"/>
    <col min="8194" max="8194" width="18.375" style="2" customWidth="1"/>
    <col min="8195" max="8197" width="13.375" style="2" customWidth="1"/>
    <col min="8198" max="8198" width="12.125" style="2"/>
    <col min="8199" max="8201" width="13.375" style="2" customWidth="1"/>
    <col min="8202" max="8202" width="12.125" style="2" customWidth="1"/>
    <col min="8203" max="8203" width="10.875" style="2" customWidth="1"/>
    <col min="8204" max="8448" width="12.125" style="2"/>
    <col min="8449" max="8449" width="13.375" style="2" customWidth="1"/>
    <col min="8450" max="8450" width="18.375" style="2" customWidth="1"/>
    <col min="8451" max="8453" width="13.375" style="2" customWidth="1"/>
    <col min="8454" max="8454" width="12.125" style="2"/>
    <col min="8455" max="8457" width="13.375" style="2" customWidth="1"/>
    <col min="8458" max="8458" width="12.125" style="2" customWidth="1"/>
    <col min="8459" max="8459" width="10.875" style="2" customWidth="1"/>
    <col min="8460" max="8704" width="12.125" style="2"/>
    <col min="8705" max="8705" width="13.375" style="2" customWidth="1"/>
    <col min="8706" max="8706" width="18.375" style="2" customWidth="1"/>
    <col min="8707" max="8709" width="13.375" style="2" customWidth="1"/>
    <col min="8710" max="8710" width="12.125" style="2"/>
    <col min="8711" max="8713" width="13.375" style="2" customWidth="1"/>
    <col min="8714" max="8714" width="12.125" style="2" customWidth="1"/>
    <col min="8715" max="8715" width="10.875" style="2" customWidth="1"/>
    <col min="8716" max="8960" width="12.125" style="2"/>
    <col min="8961" max="8961" width="13.375" style="2" customWidth="1"/>
    <col min="8962" max="8962" width="18.375" style="2" customWidth="1"/>
    <col min="8963" max="8965" width="13.375" style="2" customWidth="1"/>
    <col min="8966" max="8966" width="12.125" style="2"/>
    <col min="8967" max="8969" width="13.375" style="2" customWidth="1"/>
    <col min="8970" max="8970" width="12.125" style="2" customWidth="1"/>
    <col min="8971" max="8971" width="10.875" style="2" customWidth="1"/>
    <col min="8972" max="9216" width="12.125" style="2"/>
    <col min="9217" max="9217" width="13.375" style="2" customWidth="1"/>
    <col min="9218" max="9218" width="18.375" style="2" customWidth="1"/>
    <col min="9219" max="9221" width="13.375" style="2" customWidth="1"/>
    <col min="9222" max="9222" width="12.125" style="2"/>
    <col min="9223" max="9225" width="13.375" style="2" customWidth="1"/>
    <col min="9226" max="9226" width="12.125" style="2" customWidth="1"/>
    <col min="9227" max="9227" width="10.875" style="2" customWidth="1"/>
    <col min="9228" max="9472" width="12.125" style="2"/>
    <col min="9473" max="9473" width="13.375" style="2" customWidth="1"/>
    <col min="9474" max="9474" width="18.375" style="2" customWidth="1"/>
    <col min="9475" max="9477" width="13.375" style="2" customWidth="1"/>
    <col min="9478" max="9478" width="12.125" style="2"/>
    <col min="9479" max="9481" width="13.375" style="2" customWidth="1"/>
    <col min="9482" max="9482" width="12.125" style="2" customWidth="1"/>
    <col min="9483" max="9483" width="10.875" style="2" customWidth="1"/>
    <col min="9484" max="9728" width="12.125" style="2"/>
    <col min="9729" max="9729" width="13.375" style="2" customWidth="1"/>
    <col min="9730" max="9730" width="18.375" style="2" customWidth="1"/>
    <col min="9731" max="9733" width="13.375" style="2" customWidth="1"/>
    <col min="9734" max="9734" width="12.125" style="2"/>
    <col min="9735" max="9737" width="13.375" style="2" customWidth="1"/>
    <col min="9738" max="9738" width="12.125" style="2" customWidth="1"/>
    <col min="9739" max="9739" width="10.875" style="2" customWidth="1"/>
    <col min="9740" max="9984" width="12.125" style="2"/>
    <col min="9985" max="9985" width="13.375" style="2" customWidth="1"/>
    <col min="9986" max="9986" width="18.375" style="2" customWidth="1"/>
    <col min="9987" max="9989" width="13.375" style="2" customWidth="1"/>
    <col min="9990" max="9990" width="12.125" style="2"/>
    <col min="9991" max="9993" width="13.375" style="2" customWidth="1"/>
    <col min="9994" max="9994" width="12.125" style="2" customWidth="1"/>
    <col min="9995" max="9995" width="10.875" style="2" customWidth="1"/>
    <col min="9996" max="10240" width="12.125" style="2"/>
    <col min="10241" max="10241" width="13.375" style="2" customWidth="1"/>
    <col min="10242" max="10242" width="18.375" style="2" customWidth="1"/>
    <col min="10243" max="10245" width="13.375" style="2" customWidth="1"/>
    <col min="10246" max="10246" width="12.125" style="2"/>
    <col min="10247" max="10249" width="13.375" style="2" customWidth="1"/>
    <col min="10250" max="10250" width="12.125" style="2" customWidth="1"/>
    <col min="10251" max="10251" width="10.875" style="2" customWidth="1"/>
    <col min="10252" max="10496" width="12.125" style="2"/>
    <col min="10497" max="10497" width="13.375" style="2" customWidth="1"/>
    <col min="10498" max="10498" width="18.375" style="2" customWidth="1"/>
    <col min="10499" max="10501" width="13.375" style="2" customWidth="1"/>
    <col min="10502" max="10502" width="12.125" style="2"/>
    <col min="10503" max="10505" width="13.375" style="2" customWidth="1"/>
    <col min="10506" max="10506" width="12.125" style="2" customWidth="1"/>
    <col min="10507" max="10507" width="10.875" style="2" customWidth="1"/>
    <col min="10508" max="10752" width="12.125" style="2"/>
    <col min="10753" max="10753" width="13.375" style="2" customWidth="1"/>
    <col min="10754" max="10754" width="18.375" style="2" customWidth="1"/>
    <col min="10755" max="10757" width="13.375" style="2" customWidth="1"/>
    <col min="10758" max="10758" width="12.125" style="2"/>
    <col min="10759" max="10761" width="13.375" style="2" customWidth="1"/>
    <col min="10762" max="10762" width="12.125" style="2" customWidth="1"/>
    <col min="10763" max="10763" width="10.875" style="2" customWidth="1"/>
    <col min="10764" max="11008" width="12.125" style="2"/>
    <col min="11009" max="11009" width="13.375" style="2" customWidth="1"/>
    <col min="11010" max="11010" width="18.375" style="2" customWidth="1"/>
    <col min="11011" max="11013" width="13.375" style="2" customWidth="1"/>
    <col min="11014" max="11014" width="12.125" style="2"/>
    <col min="11015" max="11017" width="13.375" style="2" customWidth="1"/>
    <col min="11018" max="11018" width="12.125" style="2" customWidth="1"/>
    <col min="11019" max="11019" width="10.875" style="2" customWidth="1"/>
    <col min="11020" max="11264" width="12.125" style="2"/>
    <col min="11265" max="11265" width="13.375" style="2" customWidth="1"/>
    <col min="11266" max="11266" width="18.375" style="2" customWidth="1"/>
    <col min="11267" max="11269" width="13.375" style="2" customWidth="1"/>
    <col min="11270" max="11270" width="12.125" style="2"/>
    <col min="11271" max="11273" width="13.375" style="2" customWidth="1"/>
    <col min="11274" max="11274" width="12.125" style="2" customWidth="1"/>
    <col min="11275" max="11275" width="10.875" style="2" customWidth="1"/>
    <col min="11276" max="11520" width="12.125" style="2"/>
    <col min="11521" max="11521" width="13.375" style="2" customWidth="1"/>
    <col min="11522" max="11522" width="18.375" style="2" customWidth="1"/>
    <col min="11523" max="11525" width="13.375" style="2" customWidth="1"/>
    <col min="11526" max="11526" width="12.125" style="2"/>
    <col min="11527" max="11529" width="13.375" style="2" customWidth="1"/>
    <col min="11530" max="11530" width="12.125" style="2" customWidth="1"/>
    <col min="11531" max="11531" width="10.875" style="2" customWidth="1"/>
    <col min="11532" max="11776" width="12.125" style="2"/>
    <col min="11777" max="11777" width="13.375" style="2" customWidth="1"/>
    <col min="11778" max="11778" width="18.375" style="2" customWidth="1"/>
    <col min="11779" max="11781" width="13.375" style="2" customWidth="1"/>
    <col min="11782" max="11782" width="12.125" style="2"/>
    <col min="11783" max="11785" width="13.375" style="2" customWidth="1"/>
    <col min="11786" max="11786" width="12.125" style="2" customWidth="1"/>
    <col min="11787" max="11787" width="10.875" style="2" customWidth="1"/>
    <col min="11788" max="12032" width="12.125" style="2"/>
    <col min="12033" max="12033" width="13.375" style="2" customWidth="1"/>
    <col min="12034" max="12034" width="18.375" style="2" customWidth="1"/>
    <col min="12035" max="12037" width="13.375" style="2" customWidth="1"/>
    <col min="12038" max="12038" width="12.125" style="2"/>
    <col min="12039" max="12041" width="13.375" style="2" customWidth="1"/>
    <col min="12042" max="12042" width="12.125" style="2" customWidth="1"/>
    <col min="12043" max="12043" width="10.875" style="2" customWidth="1"/>
    <col min="12044" max="12288" width="12.125" style="2"/>
    <col min="12289" max="12289" width="13.375" style="2" customWidth="1"/>
    <col min="12290" max="12290" width="18.375" style="2" customWidth="1"/>
    <col min="12291" max="12293" width="13.375" style="2" customWidth="1"/>
    <col min="12294" max="12294" width="12.125" style="2"/>
    <col min="12295" max="12297" width="13.375" style="2" customWidth="1"/>
    <col min="12298" max="12298" width="12.125" style="2" customWidth="1"/>
    <col min="12299" max="12299" width="10.875" style="2" customWidth="1"/>
    <col min="12300" max="12544" width="12.125" style="2"/>
    <col min="12545" max="12545" width="13.375" style="2" customWidth="1"/>
    <col min="12546" max="12546" width="18.375" style="2" customWidth="1"/>
    <col min="12547" max="12549" width="13.375" style="2" customWidth="1"/>
    <col min="12550" max="12550" width="12.125" style="2"/>
    <col min="12551" max="12553" width="13.375" style="2" customWidth="1"/>
    <col min="12554" max="12554" width="12.125" style="2" customWidth="1"/>
    <col min="12555" max="12555" width="10.875" style="2" customWidth="1"/>
    <col min="12556" max="12800" width="12.125" style="2"/>
    <col min="12801" max="12801" width="13.375" style="2" customWidth="1"/>
    <col min="12802" max="12802" width="18.375" style="2" customWidth="1"/>
    <col min="12803" max="12805" width="13.375" style="2" customWidth="1"/>
    <col min="12806" max="12806" width="12.125" style="2"/>
    <col min="12807" max="12809" width="13.375" style="2" customWidth="1"/>
    <col min="12810" max="12810" width="12.125" style="2" customWidth="1"/>
    <col min="12811" max="12811" width="10.875" style="2" customWidth="1"/>
    <col min="12812" max="13056" width="12.125" style="2"/>
    <col min="13057" max="13057" width="13.375" style="2" customWidth="1"/>
    <col min="13058" max="13058" width="18.375" style="2" customWidth="1"/>
    <col min="13059" max="13061" width="13.375" style="2" customWidth="1"/>
    <col min="13062" max="13062" width="12.125" style="2"/>
    <col min="13063" max="13065" width="13.375" style="2" customWidth="1"/>
    <col min="13066" max="13066" width="12.125" style="2" customWidth="1"/>
    <col min="13067" max="13067" width="10.875" style="2" customWidth="1"/>
    <col min="13068" max="13312" width="12.125" style="2"/>
    <col min="13313" max="13313" width="13.375" style="2" customWidth="1"/>
    <col min="13314" max="13314" width="18.375" style="2" customWidth="1"/>
    <col min="13315" max="13317" width="13.375" style="2" customWidth="1"/>
    <col min="13318" max="13318" width="12.125" style="2"/>
    <col min="13319" max="13321" width="13.375" style="2" customWidth="1"/>
    <col min="13322" max="13322" width="12.125" style="2" customWidth="1"/>
    <col min="13323" max="13323" width="10.875" style="2" customWidth="1"/>
    <col min="13324" max="13568" width="12.125" style="2"/>
    <col min="13569" max="13569" width="13.375" style="2" customWidth="1"/>
    <col min="13570" max="13570" width="18.375" style="2" customWidth="1"/>
    <col min="13571" max="13573" width="13.375" style="2" customWidth="1"/>
    <col min="13574" max="13574" width="12.125" style="2"/>
    <col min="13575" max="13577" width="13.375" style="2" customWidth="1"/>
    <col min="13578" max="13578" width="12.125" style="2" customWidth="1"/>
    <col min="13579" max="13579" width="10.875" style="2" customWidth="1"/>
    <col min="13580" max="13824" width="12.125" style="2"/>
    <col min="13825" max="13825" width="13.375" style="2" customWidth="1"/>
    <col min="13826" max="13826" width="18.375" style="2" customWidth="1"/>
    <col min="13827" max="13829" width="13.375" style="2" customWidth="1"/>
    <col min="13830" max="13830" width="12.125" style="2"/>
    <col min="13831" max="13833" width="13.375" style="2" customWidth="1"/>
    <col min="13834" max="13834" width="12.125" style="2" customWidth="1"/>
    <col min="13835" max="13835" width="10.875" style="2" customWidth="1"/>
    <col min="13836" max="14080" width="12.125" style="2"/>
    <col min="14081" max="14081" width="13.375" style="2" customWidth="1"/>
    <col min="14082" max="14082" width="18.375" style="2" customWidth="1"/>
    <col min="14083" max="14085" width="13.375" style="2" customWidth="1"/>
    <col min="14086" max="14086" width="12.125" style="2"/>
    <col min="14087" max="14089" width="13.375" style="2" customWidth="1"/>
    <col min="14090" max="14090" width="12.125" style="2" customWidth="1"/>
    <col min="14091" max="14091" width="10.875" style="2" customWidth="1"/>
    <col min="14092" max="14336" width="12.125" style="2"/>
    <col min="14337" max="14337" width="13.375" style="2" customWidth="1"/>
    <col min="14338" max="14338" width="18.375" style="2" customWidth="1"/>
    <col min="14339" max="14341" width="13.375" style="2" customWidth="1"/>
    <col min="14342" max="14342" width="12.125" style="2"/>
    <col min="14343" max="14345" width="13.375" style="2" customWidth="1"/>
    <col min="14346" max="14346" width="12.125" style="2" customWidth="1"/>
    <col min="14347" max="14347" width="10.875" style="2" customWidth="1"/>
    <col min="14348" max="14592" width="12.125" style="2"/>
    <col min="14593" max="14593" width="13.375" style="2" customWidth="1"/>
    <col min="14594" max="14594" width="18.375" style="2" customWidth="1"/>
    <col min="14595" max="14597" width="13.375" style="2" customWidth="1"/>
    <col min="14598" max="14598" width="12.125" style="2"/>
    <col min="14599" max="14601" width="13.375" style="2" customWidth="1"/>
    <col min="14602" max="14602" width="12.125" style="2" customWidth="1"/>
    <col min="14603" max="14603" width="10.875" style="2" customWidth="1"/>
    <col min="14604" max="14848" width="12.125" style="2"/>
    <col min="14849" max="14849" width="13.375" style="2" customWidth="1"/>
    <col min="14850" max="14850" width="18.375" style="2" customWidth="1"/>
    <col min="14851" max="14853" width="13.375" style="2" customWidth="1"/>
    <col min="14854" max="14854" width="12.125" style="2"/>
    <col min="14855" max="14857" width="13.375" style="2" customWidth="1"/>
    <col min="14858" max="14858" width="12.125" style="2" customWidth="1"/>
    <col min="14859" max="14859" width="10.875" style="2" customWidth="1"/>
    <col min="14860" max="15104" width="12.125" style="2"/>
    <col min="15105" max="15105" width="13.375" style="2" customWidth="1"/>
    <col min="15106" max="15106" width="18.375" style="2" customWidth="1"/>
    <col min="15107" max="15109" width="13.375" style="2" customWidth="1"/>
    <col min="15110" max="15110" width="12.125" style="2"/>
    <col min="15111" max="15113" width="13.375" style="2" customWidth="1"/>
    <col min="15114" max="15114" width="12.125" style="2" customWidth="1"/>
    <col min="15115" max="15115" width="10.875" style="2" customWidth="1"/>
    <col min="15116" max="15360" width="12.125" style="2"/>
    <col min="15361" max="15361" width="13.375" style="2" customWidth="1"/>
    <col min="15362" max="15362" width="18.375" style="2" customWidth="1"/>
    <col min="15363" max="15365" width="13.375" style="2" customWidth="1"/>
    <col min="15366" max="15366" width="12.125" style="2"/>
    <col min="15367" max="15369" width="13.375" style="2" customWidth="1"/>
    <col min="15370" max="15370" width="12.125" style="2" customWidth="1"/>
    <col min="15371" max="15371" width="10.875" style="2" customWidth="1"/>
    <col min="15372" max="15616" width="12.125" style="2"/>
    <col min="15617" max="15617" width="13.375" style="2" customWidth="1"/>
    <col min="15618" max="15618" width="18.375" style="2" customWidth="1"/>
    <col min="15619" max="15621" width="13.375" style="2" customWidth="1"/>
    <col min="15622" max="15622" width="12.125" style="2"/>
    <col min="15623" max="15625" width="13.375" style="2" customWidth="1"/>
    <col min="15626" max="15626" width="12.125" style="2" customWidth="1"/>
    <col min="15627" max="15627" width="10.875" style="2" customWidth="1"/>
    <col min="15628" max="15872" width="12.125" style="2"/>
    <col min="15873" max="15873" width="13.375" style="2" customWidth="1"/>
    <col min="15874" max="15874" width="18.375" style="2" customWidth="1"/>
    <col min="15875" max="15877" width="13.375" style="2" customWidth="1"/>
    <col min="15878" max="15878" width="12.125" style="2"/>
    <col min="15879" max="15881" width="13.375" style="2" customWidth="1"/>
    <col min="15882" max="15882" width="12.125" style="2" customWidth="1"/>
    <col min="15883" max="15883" width="10.875" style="2" customWidth="1"/>
    <col min="15884" max="16128" width="12.125" style="2"/>
    <col min="16129" max="16129" width="13.375" style="2" customWidth="1"/>
    <col min="16130" max="16130" width="18.375" style="2" customWidth="1"/>
    <col min="16131" max="16133" width="13.375" style="2" customWidth="1"/>
    <col min="16134" max="16134" width="12.125" style="2"/>
    <col min="16135" max="16137" width="13.375" style="2" customWidth="1"/>
    <col min="16138" max="16138" width="12.125" style="2" customWidth="1"/>
    <col min="16139" max="16139" width="10.875" style="2" customWidth="1"/>
    <col min="16140" max="16384" width="12.125" style="2"/>
  </cols>
  <sheetData>
    <row r="6" spans="1:11" x14ac:dyDescent="0.2">
      <c r="C6" s="3" t="s">
        <v>277</v>
      </c>
      <c r="G6" s="21"/>
      <c r="H6" s="21"/>
      <c r="I6" s="21"/>
      <c r="J6" s="21"/>
    </row>
    <row r="7" spans="1:11" ht="18" thickBot="1" x14ac:dyDescent="0.25">
      <c r="B7" s="4"/>
      <c r="C7" s="50" t="s">
        <v>257</v>
      </c>
      <c r="D7" s="4"/>
      <c r="E7" s="4"/>
      <c r="F7" s="4"/>
      <c r="G7" s="4"/>
      <c r="H7" s="4"/>
      <c r="I7" s="4"/>
      <c r="J7" s="50" t="s">
        <v>258</v>
      </c>
      <c r="K7" s="4"/>
    </row>
    <row r="8" spans="1:11" x14ac:dyDescent="0.2">
      <c r="C8" s="5"/>
      <c r="D8" s="21"/>
      <c r="G8" s="5"/>
      <c r="H8" s="21"/>
      <c r="K8" s="21"/>
    </row>
    <row r="9" spans="1:11" x14ac:dyDescent="0.2">
      <c r="A9" s="17"/>
      <c r="C9" s="7" t="s">
        <v>259</v>
      </c>
      <c r="D9" s="8" t="s">
        <v>278</v>
      </c>
      <c r="E9" s="6"/>
      <c r="F9" s="6"/>
      <c r="G9" s="7" t="s">
        <v>259</v>
      </c>
      <c r="H9" s="6"/>
      <c r="I9" s="8" t="s">
        <v>279</v>
      </c>
      <c r="J9" s="6"/>
      <c r="K9" s="6"/>
    </row>
    <row r="10" spans="1:11" x14ac:dyDescent="0.2">
      <c r="C10" s="92" t="s">
        <v>261</v>
      </c>
      <c r="D10" s="5"/>
      <c r="E10" s="5"/>
      <c r="F10" s="5"/>
      <c r="G10" s="92" t="s">
        <v>261</v>
      </c>
      <c r="H10" s="7" t="s">
        <v>280</v>
      </c>
      <c r="I10" s="7" t="s">
        <v>281</v>
      </c>
      <c r="J10" s="92" t="s">
        <v>282</v>
      </c>
      <c r="K10" s="7" t="s">
        <v>283</v>
      </c>
    </row>
    <row r="11" spans="1:11" x14ac:dyDescent="0.2">
      <c r="B11" s="6"/>
      <c r="C11" s="93" t="s">
        <v>266</v>
      </c>
      <c r="D11" s="93" t="s">
        <v>284</v>
      </c>
      <c r="E11" s="93" t="s">
        <v>285</v>
      </c>
      <c r="F11" s="93" t="s">
        <v>286</v>
      </c>
      <c r="G11" s="93" t="s">
        <v>266</v>
      </c>
      <c r="H11" s="10" t="s">
        <v>287</v>
      </c>
      <c r="I11" s="10" t="s">
        <v>287</v>
      </c>
      <c r="J11" s="93" t="s">
        <v>288</v>
      </c>
      <c r="K11" s="10" t="s">
        <v>289</v>
      </c>
    </row>
    <row r="12" spans="1:11" x14ac:dyDescent="0.2">
      <c r="C12" s="5"/>
      <c r="G12" s="5"/>
      <c r="K12" s="21"/>
    </row>
    <row r="13" spans="1:11" x14ac:dyDescent="0.2">
      <c r="B13" s="1" t="s">
        <v>290</v>
      </c>
      <c r="C13" s="12">
        <v>438007</v>
      </c>
      <c r="D13" s="14">
        <v>180128</v>
      </c>
      <c r="E13" s="14">
        <v>110792</v>
      </c>
      <c r="F13" s="14">
        <v>147040</v>
      </c>
      <c r="G13" s="12">
        <v>438007</v>
      </c>
      <c r="H13" s="14">
        <v>178130</v>
      </c>
      <c r="I13" s="14">
        <v>128940</v>
      </c>
      <c r="J13" s="14">
        <v>69656</v>
      </c>
      <c r="K13" s="94">
        <v>61279</v>
      </c>
    </row>
    <row r="14" spans="1:11" x14ac:dyDescent="0.2">
      <c r="B14" s="1" t="s">
        <v>269</v>
      </c>
      <c r="C14" s="12">
        <v>457345</v>
      </c>
      <c r="D14" s="14">
        <v>157936</v>
      </c>
      <c r="E14" s="14">
        <v>127447</v>
      </c>
      <c r="F14" s="14">
        <v>171879</v>
      </c>
      <c r="G14" s="12">
        <v>457345</v>
      </c>
      <c r="H14" s="14">
        <v>157972</v>
      </c>
      <c r="I14" s="14">
        <v>152399</v>
      </c>
      <c r="J14" s="14">
        <v>77468</v>
      </c>
      <c r="K14" s="94">
        <v>69443</v>
      </c>
    </row>
    <row r="15" spans="1:11" x14ac:dyDescent="0.2">
      <c r="B15" s="1" t="s">
        <v>270</v>
      </c>
      <c r="C15" s="12">
        <v>481181</v>
      </c>
      <c r="D15" s="14">
        <v>129783</v>
      </c>
      <c r="E15" s="14">
        <v>144465</v>
      </c>
      <c r="F15" s="14">
        <v>206700</v>
      </c>
      <c r="G15" s="12">
        <v>481181</v>
      </c>
      <c r="H15" s="14">
        <v>129850</v>
      </c>
      <c r="I15" s="14">
        <v>176452</v>
      </c>
      <c r="J15" s="14">
        <v>90379</v>
      </c>
      <c r="K15" s="94">
        <v>84275</v>
      </c>
    </row>
    <row r="16" spans="1:11" x14ac:dyDescent="0.2">
      <c r="B16" s="1" t="s">
        <v>271</v>
      </c>
      <c r="C16" s="12">
        <v>511565</v>
      </c>
      <c r="D16" s="14">
        <v>113326</v>
      </c>
      <c r="E16" s="14">
        <v>159668</v>
      </c>
      <c r="F16" s="14">
        <v>238047</v>
      </c>
      <c r="G16" s="12">
        <v>511565</v>
      </c>
      <c r="H16" s="14">
        <v>113840</v>
      </c>
      <c r="I16" s="14">
        <v>190210</v>
      </c>
      <c r="J16" s="14">
        <v>98760</v>
      </c>
      <c r="K16" s="94">
        <v>107290</v>
      </c>
    </row>
    <row r="17" spans="2:11" x14ac:dyDescent="0.2">
      <c r="B17" s="1"/>
      <c r="C17" s="12"/>
      <c r="D17" s="14"/>
      <c r="E17" s="14"/>
      <c r="F17" s="14"/>
      <c r="G17" s="12"/>
      <c r="H17" s="14"/>
      <c r="I17" s="14"/>
      <c r="J17" s="14"/>
      <c r="K17" s="94"/>
    </row>
    <row r="18" spans="2:11" x14ac:dyDescent="0.2">
      <c r="B18" s="1" t="s">
        <v>272</v>
      </c>
      <c r="C18" s="12">
        <v>487213</v>
      </c>
      <c r="D18" s="14">
        <v>87405</v>
      </c>
      <c r="E18" s="14">
        <v>150660</v>
      </c>
      <c r="F18" s="14">
        <v>247245</v>
      </c>
      <c r="G18" s="12">
        <v>487213</v>
      </c>
      <c r="H18" s="14">
        <v>87440</v>
      </c>
      <c r="I18" s="14">
        <v>178190</v>
      </c>
      <c r="J18" s="14">
        <v>99780</v>
      </c>
      <c r="K18" s="94">
        <v>119885</v>
      </c>
    </row>
    <row r="19" spans="2:11" x14ac:dyDescent="0.2">
      <c r="B19" s="1" t="s">
        <v>273</v>
      </c>
      <c r="C19" s="12">
        <v>499416</v>
      </c>
      <c r="D19" s="14">
        <v>80323</v>
      </c>
      <c r="E19" s="14">
        <v>148264</v>
      </c>
      <c r="F19" s="14">
        <v>270182</v>
      </c>
      <c r="G19" s="12">
        <v>499416</v>
      </c>
      <c r="H19" s="14">
        <v>80252</v>
      </c>
      <c r="I19" s="14">
        <v>178110</v>
      </c>
      <c r="J19" s="14">
        <v>112403</v>
      </c>
      <c r="K19" s="94">
        <v>127962</v>
      </c>
    </row>
    <row r="20" spans="2:11" x14ac:dyDescent="0.2">
      <c r="B20" s="1" t="s">
        <v>274</v>
      </c>
      <c r="C20" s="12">
        <v>497049</v>
      </c>
      <c r="D20" s="14">
        <v>74153</v>
      </c>
      <c r="E20" s="14">
        <v>140508</v>
      </c>
      <c r="F20" s="14">
        <v>281078</v>
      </c>
      <c r="G20" s="12">
        <v>497049</v>
      </c>
      <c r="H20" s="14">
        <v>73940</v>
      </c>
      <c r="I20" s="14">
        <v>169166</v>
      </c>
      <c r="J20" s="14">
        <v>110629</v>
      </c>
      <c r="K20" s="94">
        <v>142009</v>
      </c>
    </row>
    <row r="21" spans="2:11" x14ac:dyDescent="0.2">
      <c r="B21" s="1"/>
      <c r="C21" s="12"/>
      <c r="D21" s="14"/>
      <c r="E21" s="14"/>
      <c r="F21" s="14"/>
      <c r="G21" s="12"/>
      <c r="H21" s="14"/>
      <c r="I21" s="14"/>
      <c r="J21" s="14"/>
      <c r="K21" s="94"/>
    </row>
    <row r="22" spans="2:11" x14ac:dyDescent="0.2">
      <c r="B22" s="1" t="s">
        <v>17</v>
      </c>
      <c r="C22" s="12">
        <v>503903</v>
      </c>
      <c r="D22" s="14">
        <v>63542</v>
      </c>
      <c r="E22" s="14">
        <v>146093</v>
      </c>
      <c r="F22" s="14">
        <v>291796</v>
      </c>
      <c r="G22" s="12">
        <v>503903</v>
      </c>
      <c r="H22" s="14">
        <v>63373</v>
      </c>
      <c r="I22" s="14">
        <v>173209</v>
      </c>
      <c r="J22" s="14">
        <v>114387</v>
      </c>
      <c r="K22" s="94">
        <v>150514</v>
      </c>
    </row>
    <row r="23" spans="2:11" x14ac:dyDescent="0.2">
      <c r="B23" s="1" t="s">
        <v>18</v>
      </c>
      <c r="C23" s="12">
        <v>521584</v>
      </c>
      <c r="D23" s="14">
        <v>60823</v>
      </c>
      <c r="E23" s="14">
        <v>146920</v>
      </c>
      <c r="F23" s="14">
        <v>310469</v>
      </c>
      <c r="G23" s="12">
        <v>521584</v>
      </c>
      <c r="H23" s="14">
        <v>60461</v>
      </c>
      <c r="I23" s="14">
        <v>172437</v>
      </c>
      <c r="J23" s="14">
        <v>120437</v>
      </c>
      <c r="K23" s="94">
        <v>164963</v>
      </c>
    </row>
    <row r="24" spans="2:11" x14ac:dyDescent="0.2">
      <c r="B24" s="3" t="s">
        <v>291</v>
      </c>
      <c r="C24" s="16">
        <v>499157</v>
      </c>
      <c r="D24" s="52">
        <v>52712</v>
      </c>
      <c r="E24" s="52">
        <v>132006</v>
      </c>
      <c r="F24" s="52">
        <v>310576</v>
      </c>
      <c r="G24" s="16">
        <v>499157</v>
      </c>
      <c r="H24" s="18" t="s">
        <v>47</v>
      </c>
      <c r="I24" s="18" t="s">
        <v>47</v>
      </c>
      <c r="J24" s="18" t="s">
        <v>47</v>
      </c>
      <c r="K24" s="18" t="s">
        <v>47</v>
      </c>
    </row>
    <row r="25" spans="2:11" ht="18" thickBot="1" x14ac:dyDescent="0.25">
      <c r="B25" s="4"/>
      <c r="C25" s="26"/>
      <c r="D25" s="4"/>
      <c r="E25" s="4"/>
      <c r="F25" s="4"/>
      <c r="G25" s="26"/>
      <c r="H25" s="4"/>
      <c r="I25" s="4"/>
      <c r="J25" s="4"/>
      <c r="K25" s="4"/>
    </row>
    <row r="26" spans="2:11" x14ac:dyDescent="0.2">
      <c r="C26" s="5"/>
      <c r="D26" s="21"/>
      <c r="E26" s="21"/>
      <c r="F26" s="21"/>
      <c r="G26" s="21"/>
      <c r="H26" s="21"/>
      <c r="I26" s="21"/>
      <c r="J26" s="21"/>
    </row>
    <row r="27" spans="2:11" x14ac:dyDescent="0.2">
      <c r="C27" s="7" t="s">
        <v>259</v>
      </c>
      <c r="D27" s="6"/>
      <c r="E27" s="6"/>
      <c r="F27" s="6"/>
      <c r="G27" s="8" t="s">
        <v>292</v>
      </c>
      <c r="H27" s="6"/>
      <c r="I27" s="6"/>
      <c r="J27" s="6"/>
      <c r="K27" s="6"/>
    </row>
    <row r="28" spans="2:11" x14ac:dyDescent="0.2">
      <c r="C28" s="92" t="s">
        <v>261</v>
      </c>
      <c r="D28" s="5"/>
      <c r="E28" s="6"/>
      <c r="F28" s="6"/>
      <c r="G28" s="5"/>
      <c r="H28" s="6"/>
      <c r="I28" s="6"/>
      <c r="J28" s="6"/>
      <c r="K28" s="5"/>
    </row>
    <row r="29" spans="2:11" x14ac:dyDescent="0.2">
      <c r="C29" s="92" t="s">
        <v>266</v>
      </c>
      <c r="D29" s="92" t="s">
        <v>293</v>
      </c>
      <c r="E29" s="7" t="s">
        <v>294</v>
      </c>
      <c r="F29" s="5"/>
      <c r="G29" s="92" t="s">
        <v>295</v>
      </c>
      <c r="H29" s="7" t="s">
        <v>296</v>
      </c>
      <c r="I29" s="7" t="s">
        <v>296</v>
      </c>
      <c r="J29" s="7" t="s">
        <v>297</v>
      </c>
      <c r="K29" s="7" t="s">
        <v>298</v>
      </c>
    </row>
    <row r="30" spans="2:11" x14ac:dyDescent="0.2">
      <c r="B30" s="6"/>
      <c r="C30" s="9"/>
      <c r="D30" s="9"/>
      <c r="E30" s="10" t="s">
        <v>299</v>
      </c>
      <c r="F30" s="93" t="s">
        <v>300</v>
      </c>
      <c r="G30" s="9"/>
      <c r="H30" s="10" t="s">
        <v>301</v>
      </c>
      <c r="I30" s="10" t="s">
        <v>302</v>
      </c>
      <c r="J30" s="93" t="s">
        <v>303</v>
      </c>
      <c r="K30" s="93" t="s">
        <v>304</v>
      </c>
    </row>
    <row r="31" spans="2:11" x14ac:dyDescent="0.2">
      <c r="C31" s="5"/>
      <c r="K31" s="21"/>
    </row>
    <row r="32" spans="2:11" x14ac:dyDescent="0.2">
      <c r="B32" s="1" t="s">
        <v>290</v>
      </c>
      <c r="C32" s="12">
        <v>438007</v>
      </c>
      <c r="D32" s="14">
        <v>194832</v>
      </c>
      <c r="E32" s="11" t="s">
        <v>47</v>
      </c>
      <c r="F32" s="11" t="s">
        <v>47</v>
      </c>
      <c r="G32" s="14">
        <v>126120</v>
      </c>
      <c r="H32" s="11" t="s">
        <v>47</v>
      </c>
      <c r="I32" s="11" t="s">
        <v>47</v>
      </c>
      <c r="J32" s="11" t="s">
        <v>47</v>
      </c>
      <c r="K32" s="94">
        <v>117053</v>
      </c>
    </row>
    <row r="33" spans="1:11" x14ac:dyDescent="0.2">
      <c r="B33" s="1" t="s">
        <v>269</v>
      </c>
      <c r="C33" s="12">
        <v>457345</v>
      </c>
      <c r="D33" s="14">
        <v>229297</v>
      </c>
      <c r="E33" s="11" t="s">
        <v>47</v>
      </c>
      <c r="F33" s="11" t="s">
        <v>47</v>
      </c>
      <c r="G33" s="14">
        <v>123770</v>
      </c>
      <c r="H33" s="11" t="s">
        <v>47</v>
      </c>
      <c r="I33" s="11" t="s">
        <v>47</v>
      </c>
      <c r="J33" s="11" t="s">
        <v>47</v>
      </c>
      <c r="K33" s="94">
        <v>104235</v>
      </c>
    </row>
    <row r="34" spans="1:11" x14ac:dyDescent="0.2">
      <c r="B34" s="1" t="s">
        <v>270</v>
      </c>
      <c r="C34" s="12">
        <v>481181</v>
      </c>
      <c r="D34" s="14">
        <v>268212</v>
      </c>
      <c r="E34" s="11" t="s">
        <v>47</v>
      </c>
      <c r="F34" s="11" t="s">
        <v>47</v>
      </c>
      <c r="G34" s="14">
        <v>117822</v>
      </c>
      <c r="H34" s="11" t="s">
        <v>47</v>
      </c>
      <c r="I34" s="11" t="s">
        <v>47</v>
      </c>
      <c r="J34" s="11" t="s">
        <v>47</v>
      </c>
      <c r="K34" s="94">
        <v>94420</v>
      </c>
    </row>
    <row r="35" spans="1:11" x14ac:dyDescent="0.2">
      <c r="B35" s="1" t="s">
        <v>271</v>
      </c>
      <c r="C35" s="12">
        <v>511565</v>
      </c>
      <c r="D35" s="14">
        <v>296250</v>
      </c>
      <c r="E35" s="11" t="s">
        <v>47</v>
      </c>
      <c r="F35" s="11" t="s">
        <v>47</v>
      </c>
      <c r="G35" s="14">
        <v>125222</v>
      </c>
      <c r="H35" s="11" t="s">
        <v>47</v>
      </c>
      <c r="I35" s="11" t="s">
        <v>47</v>
      </c>
      <c r="J35" s="11" t="s">
        <v>47</v>
      </c>
      <c r="K35" s="94">
        <v>90090</v>
      </c>
    </row>
    <row r="36" spans="1:11" x14ac:dyDescent="0.2">
      <c r="B36" s="1"/>
      <c r="C36" s="12"/>
      <c r="D36" s="14"/>
      <c r="E36" s="11"/>
      <c r="F36" s="11"/>
      <c r="G36" s="14"/>
      <c r="H36" s="11"/>
      <c r="I36" s="11"/>
      <c r="J36" s="11"/>
      <c r="K36" s="94"/>
    </row>
    <row r="37" spans="1:11" x14ac:dyDescent="0.2">
      <c r="B37" s="1" t="s">
        <v>272</v>
      </c>
      <c r="C37" s="12">
        <v>487213</v>
      </c>
      <c r="D37" s="13">
        <v>299924</v>
      </c>
      <c r="E37" s="14">
        <v>288185</v>
      </c>
      <c r="F37" s="14">
        <v>11739</v>
      </c>
      <c r="G37" s="13">
        <v>114284</v>
      </c>
      <c r="H37" s="14">
        <v>21701</v>
      </c>
      <c r="I37" s="14">
        <v>85143</v>
      </c>
      <c r="J37" s="14">
        <v>7440</v>
      </c>
      <c r="K37" s="94">
        <v>72267</v>
      </c>
    </row>
    <row r="38" spans="1:11" x14ac:dyDescent="0.2">
      <c r="B38" s="1" t="s">
        <v>273</v>
      </c>
      <c r="C38" s="12">
        <v>499416</v>
      </c>
      <c r="D38" s="13">
        <v>311268</v>
      </c>
      <c r="E38" s="14">
        <v>297631</v>
      </c>
      <c r="F38" s="14">
        <v>13637</v>
      </c>
      <c r="G38" s="13">
        <v>115066</v>
      </c>
      <c r="H38" s="14">
        <v>25506</v>
      </c>
      <c r="I38" s="14">
        <v>80894</v>
      </c>
      <c r="J38" s="14">
        <v>8666</v>
      </c>
      <c r="K38" s="94">
        <v>72883</v>
      </c>
    </row>
    <row r="39" spans="1:11" x14ac:dyDescent="0.2">
      <c r="B39" s="1" t="s">
        <v>274</v>
      </c>
      <c r="C39" s="12">
        <v>497049</v>
      </c>
      <c r="D39" s="13">
        <v>325188</v>
      </c>
      <c r="E39" s="14">
        <v>310011</v>
      </c>
      <c r="F39" s="14">
        <v>15177</v>
      </c>
      <c r="G39" s="13">
        <v>108401</v>
      </c>
      <c r="H39" s="14">
        <v>24651</v>
      </c>
      <c r="I39" s="14">
        <v>77550</v>
      </c>
      <c r="J39" s="14">
        <v>6200</v>
      </c>
      <c r="K39" s="94">
        <v>63398</v>
      </c>
    </row>
    <row r="40" spans="1:11" x14ac:dyDescent="0.2">
      <c r="B40" s="1"/>
      <c r="C40" s="12"/>
      <c r="D40" s="13"/>
      <c r="E40" s="14"/>
      <c r="F40" s="14"/>
      <c r="G40" s="13"/>
      <c r="H40" s="14"/>
      <c r="I40" s="14"/>
      <c r="J40" s="14"/>
      <c r="K40" s="94"/>
    </row>
    <row r="41" spans="1:11" x14ac:dyDescent="0.2">
      <c r="B41" s="1" t="s">
        <v>17</v>
      </c>
      <c r="C41" s="12">
        <v>503903</v>
      </c>
      <c r="D41" s="13">
        <v>344711</v>
      </c>
      <c r="E41" s="14">
        <v>326455</v>
      </c>
      <c r="F41" s="14">
        <v>18256</v>
      </c>
      <c r="G41" s="13">
        <v>99704</v>
      </c>
      <c r="H41" s="14">
        <v>24492</v>
      </c>
      <c r="I41" s="14">
        <v>68574</v>
      </c>
      <c r="J41" s="14">
        <v>6638</v>
      </c>
      <c r="K41" s="94">
        <v>59398</v>
      </c>
    </row>
    <row r="42" spans="1:11" x14ac:dyDescent="0.2">
      <c r="B42" s="1" t="s">
        <v>18</v>
      </c>
      <c r="C42" s="12">
        <v>521584</v>
      </c>
      <c r="D42" s="13">
        <v>371197</v>
      </c>
      <c r="E42" s="14">
        <v>349991</v>
      </c>
      <c r="F42" s="14">
        <v>21206</v>
      </c>
      <c r="G42" s="13">
        <v>94569</v>
      </c>
      <c r="H42" s="14">
        <v>24560</v>
      </c>
      <c r="I42" s="14">
        <v>66173</v>
      </c>
      <c r="J42" s="14">
        <v>3836</v>
      </c>
      <c r="K42" s="94">
        <v>55756</v>
      </c>
    </row>
    <row r="43" spans="1:11" x14ac:dyDescent="0.2">
      <c r="B43" s="3" t="s">
        <v>291</v>
      </c>
      <c r="C43" s="16">
        <v>499157</v>
      </c>
      <c r="D43" s="17">
        <v>368498</v>
      </c>
      <c r="E43" s="52">
        <v>346797</v>
      </c>
      <c r="F43" s="52">
        <v>21701</v>
      </c>
      <c r="G43" s="17">
        <v>82885</v>
      </c>
      <c r="H43" s="52">
        <v>23213</v>
      </c>
      <c r="I43" s="52">
        <v>56788</v>
      </c>
      <c r="J43" s="52">
        <v>2884</v>
      </c>
      <c r="K43" s="95">
        <v>47747</v>
      </c>
    </row>
    <row r="44" spans="1:11" ht="18" thickBot="1" x14ac:dyDescent="0.25">
      <c r="B44" s="49"/>
      <c r="C44" s="26"/>
      <c r="D44" s="4"/>
      <c r="E44" s="4"/>
      <c r="F44" s="4"/>
      <c r="G44" s="49"/>
      <c r="H44" s="49"/>
      <c r="I44" s="4"/>
      <c r="J44" s="49"/>
      <c r="K44" s="4"/>
    </row>
    <row r="45" spans="1:11" x14ac:dyDescent="0.2">
      <c r="C45" s="1" t="s">
        <v>305</v>
      </c>
    </row>
    <row r="46" spans="1:11" x14ac:dyDescent="0.2">
      <c r="A46" s="17"/>
      <c r="B46" s="17"/>
      <c r="C46" s="1" t="s">
        <v>275</v>
      </c>
      <c r="D46" s="17"/>
      <c r="E46" s="17"/>
      <c r="F46" s="17"/>
      <c r="G46" s="17"/>
      <c r="I46" s="17"/>
      <c r="K46" s="17"/>
    </row>
    <row r="47" spans="1:11" x14ac:dyDescent="0.2">
      <c r="A47" s="1"/>
      <c r="B47" s="17"/>
      <c r="F47" s="17"/>
      <c r="G47" s="17"/>
      <c r="I47" s="17"/>
    </row>
  </sheetData>
  <phoneticPr fontId="2"/>
  <pageMargins left="0.43" right="0.66" top="0.55000000000000004" bottom="0.53" header="0.51200000000000001" footer="0.51200000000000001"/>
  <pageSetup paperSize="12" scale="75" orientation="portrait" verticalDpi="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2:R69"/>
  <sheetViews>
    <sheetView showGridLines="0" zoomScale="75" zoomScaleNormal="100" workbookViewId="0">
      <selection activeCell="A6" sqref="A6"/>
    </sheetView>
  </sheetViews>
  <sheetFormatPr defaultColWidth="10.875" defaultRowHeight="17.25" x14ac:dyDescent="0.2"/>
  <cols>
    <col min="1" max="1" width="13.375" style="28" customWidth="1"/>
    <col min="2" max="2" width="18.375" style="28" customWidth="1"/>
    <col min="3" max="3" width="10.875" style="28"/>
    <col min="4" max="4" width="13.375" style="28" customWidth="1"/>
    <col min="5" max="6" width="10.875" style="28"/>
    <col min="7" max="7" width="12.125" style="28" customWidth="1"/>
    <col min="8" max="8" width="10.875" style="28"/>
    <col min="9" max="10" width="10.875" style="28" customWidth="1"/>
    <col min="11" max="11" width="12.125" style="28" customWidth="1"/>
    <col min="12" max="12" width="10.875" style="28" customWidth="1"/>
    <col min="13" max="256" width="10.875" style="28"/>
    <col min="257" max="257" width="13.375" style="28" customWidth="1"/>
    <col min="258" max="258" width="18.375" style="28" customWidth="1"/>
    <col min="259" max="259" width="10.875" style="28"/>
    <col min="260" max="260" width="13.375" style="28" customWidth="1"/>
    <col min="261" max="262" width="10.875" style="28"/>
    <col min="263" max="263" width="12.125" style="28" customWidth="1"/>
    <col min="264" max="264" width="10.875" style="28"/>
    <col min="265" max="266" width="10.875" style="28" customWidth="1"/>
    <col min="267" max="267" width="12.125" style="28" customWidth="1"/>
    <col min="268" max="268" width="10.875" style="28" customWidth="1"/>
    <col min="269" max="512" width="10.875" style="28"/>
    <col min="513" max="513" width="13.375" style="28" customWidth="1"/>
    <col min="514" max="514" width="18.375" style="28" customWidth="1"/>
    <col min="515" max="515" width="10.875" style="28"/>
    <col min="516" max="516" width="13.375" style="28" customWidth="1"/>
    <col min="517" max="518" width="10.875" style="28"/>
    <col min="519" max="519" width="12.125" style="28" customWidth="1"/>
    <col min="520" max="520" width="10.875" style="28"/>
    <col min="521" max="522" width="10.875" style="28" customWidth="1"/>
    <col min="523" max="523" width="12.125" style="28" customWidth="1"/>
    <col min="524" max="524" width="10.875" style="28" customWidth="1"/>
    <col min="525" max="768" width="10.875" style="28"/>
    <col min="769" max="769" width="13.375" style="28" customWidth="1"/>
    <col min="770" max="770" width="18.375" style="28" customWidth="1"/>
    <col min="771" max="771" width="10.875" style="28"/>
    <col min="772" max="772" width="13.375" style="28" customWidth="1"/>
    <col min="773" max="774" width="10.875" style="28"/>
    <col min="775" max="775" width="12.125" style="28" customWidth="1"/>
    <col min="776" max="776" width="10.875" style="28"/>
    <col min="777" max="778" width="10.875" style="28" customWidth="1"/>
    <col min="779" max="779" width="12.125" style="28" customWidth="1"/>
    <col min="780" max="780" width="10.875" style="28" customWidth="1"/>
    <col min="781" max="1024" width="10.875" style="28"/>
    <col min="1025" max="1025" width="13.375" style="28" customWidth="1"/>
    <col min="1026" max="1026" width="18.375" style="28" customWidth="1"/>
    <col min="1027" max="1027" width="10.875" style="28"/>
    <col min="1028" max="1028" width="13.375" style="28" customWidth="1"/>
    <col min="1029" max="1030" width="10.875" style="28"/>
    <col min="1031" max="1031" width="12.125" style="28" customWidth="1"/>
    <col min="1032" max="1032" width="10.875" style="28"/>
    <col min="1033" max="1034" width="10.875" style="28" customWidth="1"/>
    <col min="1035" max="1035" width="12.125" style="28" customWidth="1"/>
    <col min="1036" max="1036" width="10.875" style="28" customWidth="1"/>
    <col min="1037" max="1280" width="10.875" style="28"/>
    <col min="1281" max="1281" width="13.375" style="28" customWidth="1"/>
    <col min="1282" max="1282" width="18.375" style="28" customWidth="1"/>
    <col min="1283" max="1283" width="10.875" style="28"/>
    <col min="1284" max="1284" width="13.375" style="28" customWidth="1"/>
    <col min="1285" max="1286" width="10.875" style="28"/>
    <col min="1287" max="1287" width="12.125" style="28" customWidth="1"/>
    <col min="1288" max="1288" width="10.875" style="28"/>
    <col min="1289" max="1290" width="10.875" style="28" customWidth="1"/>
    <col min="1291" max="1291" width="12.125" style="28" customWidth="1"/>
    <col min="1292" max="1292" width="10.875" style="28" customWidth="1"/>
    <col min="1293" max="1536" width="10.875" style="28"/>
    <col min="1537" max="1537" width="13.375" style="28" customWidth="1"/>
    <col min="1538" max="1538" width="18.375" style="28" customWidth="1"/>
    <col min="1539" max="1539" width="10.875" style="28"/>
    <col min="1540" max="1540" width="13.375" style="28" customWidth="1"/>
    <col min="1541" max="1542" width="10.875" style="28"/>
    <col min="1543" max="1543" width="12.125" style="28" customWidth="1"/>
    <col min="1544" max="1544" width="10.875" style="28"/>
    <col min="1545" max="1546" width="10.875" style="28" customWidth="1"/>
    <col min="1547" max="1547" width="12.125" style="28" customWidth="1"/>
    <col min="1548" max="1548" width="10.875" style="28" customWidth="1"/>
    <col min="1549" max="1792" width="10.875" style="28"/>
    <col min="1793" max="1793" width="13.375" style="28" customWidth="1"/>
    <col min="1794" max="1794" width="18.375" style="28" customWidth="1"/>
    <col min="1795" max="1795" width="10.875" style="28"/>
    <col min="1796" max="1796" width="13.375" style="28" customWidth="1"/>
    <col min="1797" max="1798" width="10.875" style="28"/>
    <col min="1799" max="1799" width="12.125" style="28" customWidth="1"/>
    <col min="1800" max="1800" width="10.875" style="28"/>
    <col min="1801" max="1802" width="10.875" style="28" customWidth="1"/>
    <col min="1803" max="1803" width="12.125" style="28" customWidth="1"/>
    <col min="1804" max="1804" width="10.875" style="28" customWidth="1"/>
    <col min="1805" max="2048" width="10.875" style="28"/>
    <col min="2049" max="2049" width="13.375" style="28" customWidth="1"/>
    <col min="2050" max="2050" width="18.375" style="28" customWidth="1"/>
    <col min="2051" max="2051" width="10.875" style="28"/>
    <col min="2052" max="2052" width="13.375" style="28" customWidth="1"/>
    <col min="2053" max="2054" width="10.875" style="28"/>
    <col min="2055" max="2055" width="12.125" style="28" customWidth="1"/>
    <col min="2056" max="2056" width="10.875" style="28"/>
    <col min="2057" max="2058" width="10.875" style="28" customWidth="1"/>
    <col min="2059" max="2059" width="12.125" style="28" customWidth="1"/>
    <col min="2060" max="2060" width="10.875" style="28" customWidth="1"/>
    <col min="2061" max="2304" width="10.875" style="28"/>
    <col min="2305" max="2305" width="13.375" style="28" customWidth="1"/>
    <col min="2306" max="2306" width="18.375" style="28" customWidth="1"/>
    <col min="2307" max="2307" width="10.875" style="28"/>
    <col min="2308" max="2308" width="13.375" style="28" customWidth="1"/>
    <col min="2309" max="2310" width="10.875" style="28"/>
    <col min="2311" max="2311" width="12.125" style="28" customWidth="1"/>
    <col min="2312" max="2312" width="10.875" style="28"/>
    <col min="2313" max="2314" width="10.875" style="28" customWidth="1"/>
    <col min="2315" max="2315" width="12.125" style="28" customWidth="1"/>
    <col min="2316" max="2316" width="10.875" style="28" customWidth="1"/>
    <col min="2317" max="2560" width="10.875" style="28"/>
    <col min="2561" max="2561" width="13.375" style="28" customWidth="1"/>
    <col min="2562" max="2562" width="18.375" style="28" customWidth="1"/>
    <col min="2563" max="2563" width="10.875" style="28"/>
    <col min="2564" max="2564" width="13.375" style="28" customWidth="1"/>
    <col min="2565" max="2566" width="10.875" style="28"/>
    <col min="2567" max="2567" width="12.125" style="28" customWidth="1"/>
    <col min="2568" max="2568" width="10.875" style="28"/>
    <col min="2569" max="2570" width="10.875" style="28" customWidth="1"/>
    <col min="2571" max="2571" width="12.125" style="28" customWidth="1"/>
    <col min="2572" max="2572" width="10.875" style="28" customWidth="1"/>
    <col min="2573" max="2816" width="10.875" style="28"/>
    <col min="2817" max="2817" width="13.375" style="28" customWidth="1"/>
    <col min="2818" max="2818" width="18.375" style="28" customWidth="1"/>
    <col min="2819" max="2819" width="10.875" style="28"/>
    <col min="2820" max="2820" width="13.375" style="28" customWidth="1"/>
    <col min="2821" max="2822" width="10.875" style="28"/>
    <col min="2823" max="2823" width="12.125" style="28" customWidth="1"/>
    <col min="2824" max="2824" width="10.875" style="28"/>
    <col min="2825" max="2826" width="10.875" style="28" customWidth="1"/>
    <col min="2827" max="2827" width="12.125" style="28" customWidth="1"/>
    <col min="2828" max="2828" width="10.875" style="28" customWidth="1"/>
    <col min="2829" max="3072" width="10.875" style="28"/>
    <col min="3073" max="3073" width="13.375" style="28" customWidth="1"/>
    <col min="3074" max="3074" width="18.375" style="28" customWidth="1"/>
    <col min="3075" max="3075" width="10.875" style="28"/>
    <col min="3076" max="3076" width="13.375" style="28" customWidth="1"/>
    <col min="3077" max="3078" width="10.875" style="28"/>
    <col min="3079" max="3079" width="12.125" style="28" customWidth="1"/>
    <col min="3080" max="3080" width="10.875" style="28"/>
    <col min="3081" max="3082" width="10.875" style="28" customWidth="1"/>
    <col min="3083" max="3083" width="12.125" style="28" customWidth="1"/>
    <col min="3084" max="3084" width="10.875" style="28" customWidth="1"/>
    <col min="3085" max="3328" width="10.875" style="28"/>
    <col min="3329" max="3329" width="13.375" style="28" customWidth="1"/>
    <col min="3330" max="3330" width="18.375" style="28" customWidth="1"/>
    <col min="3331" max="3331" width="10.875" style="28"/>
    <col min="3332" max="3332" width="13.375" style="28" customWidth="1"/>
    <col min="3333" max="3334" width="10.875" style="28"/>
    <col min="3335" max="3335" width="12.125" style="28" customWidth="1"/>
    <col min="3336" max="3336" width="10.875" style="28"/>
    <col min="3337" max="3338" width="10.875" style="28" customWidth="1"/>
    <col min="3339" max="3339" width="12.125" style="28" customWidth="1"/>
    <col min="3340" max="3340" width="10.875" style="28" customWidth="1"/>
    <col min="3341" max="3584" width="10.875" style="28"/>
    <col min="3585" max="3585" width="13.375" style="28" customWidth="1"/>
    <col min="3586" max="3586" width="18.375" style="28" customWidth="1"/>
    <col min="3587" max="3587" width="10.875" style="28"/>
    <col min="3588" max="3588" width="13.375" style="28" customWidth="1"/>
    <col min="3589" max="3590" width="10.875" style="28"/>
    <col min="3591" max="3591" width="12.125" style="28" customWidth="1"/>
    <col min="3592" max="3592" width="10.875" style="28"/>
    <col min="3593" max="3594" width="10.875" style="28" customWidth="1"/>
    <col min="3595" max="3595" width="12.125" style="28" customWidth="1"/>
    <col min="3596" max="3596" width="10.875" style="28" customWidth="1"/>
    <col min="3597" max="3840" width="10.875" style="28"/>
    <col min="3841" max="3841" width="13.375" style="28" customWidth="1"/>
    <col min="3842" max="3842" width="18.375" style="28" customWidth="1"/>
    <col min="3843" max="3843" width="10.875" style="28"/>
    <col min="3844" max="3844" width="13.375" style="28" customWidth="1"/>
    <col min="3845" max="3846" width="10.875" style="28"/>
    <col min="3847" max="3847" width="12.125" style="28" customWidth="1"/>
    <col min="3848" max="3848" width="10.875" style="28"/>
    <col min="3849" max="3850" width="10.875" style="28" customWidth="1"/>
    <col min="3851" max="3851" width="12.125" style="28" customWidth="1"/>
    <col min="3852" max="3852" width="10.875" style="28" customWidth="1"/>
    <col min="3853" max="4096" width="10.875" style="28"/>
    <col min="4097" max="4097" width="13.375" style="28" customWidth="1"/>
    <col min="4098" max="4098" width="18.375" style="28" customWidth="1"/>
    <col min="4099" max="4099" width="10.875" style="28"/>
    <col min="4100" max="4100" width="13.375" style="28" customWidth="1"/>
    <col min="4101" max="4102" width="10.875" style="28"/>
    <col min="4103" max="4103" width="12.125" style="28" customWidth="1"/>
    <col min="4104" max="4104" width="10.875" style="28"/>
    <col min="4105" max="4106" width="10.875" style="28" customWidth="1"/>
    <col min="4107" max="4107" width="12.125" style="28" customWidth="1"/>
    <col min="4108" max="4108" width="10.875" style="28" customWidth="1"/>
    <col min="4109" max="4352" width="10.875" style="28"/>
    <col min="4353" max="4353" width="13.375" style="28" customWidth="1"/>
    <col min="4354" max="4354" width="18.375" style="28" customWidth="1"/>
    <col min="4355" max="4355" width="10.875" style="28"/>
    <col min="4356" max="4356" width="13.375" style="28" customWidth="1"/>
    <col min="4357" max="4358" width="10.875" style="28"/>
    <col min="4359" max="4359" width="12.125" style="28" customWidth="1"/>
    <col min="4360" max="4360" width="10.875" style="28"/>
    <col min="4361" max="4362" width="10.875" style="28" customWidth="1"/>
    <col min="4363" max="4363" width="12.125" style="28" customWidth="1"/>
    <col min="4364" max="4364" width="10.875" style="28" customWidth="1"/>
    <col min="4365" max="4608" width="10.875" style="28"/>
    <col min="4609" max="4609" width="13.375" style="28" customWidth="1"/>
    <col min="4610" max="4610" width="18.375" style="28" customWidth="1"/>
    <col min="4611" max="4611" width="10.875" style="28"/>
    <col min="4612" max="4612" width="13.375" style="28" customWidth="1"/>
    <col min="4613" max="4614" width="10.875" style="28"/>
    <col min="4615" max="4615" width="12.125" style="28" customWidth="1"/>
    <col min="4616" max="4616" width="10.875" style="28"/>
    <col min="4617" max="4618" width="10.875" style="28" customWidth="1"/>
    <col min="4619" max="4619" width="12.125" style="28" customWidth="1"/>
    <col min="4620" max="4620" width="10.875" style="28" customWidth="1"/>
    <col min="4621" max="4864" width="10.875" style="28"/>
    <col min="4865" max="4865" width="13.375" style="28" customWidth="1"/>
    <col min="4866" max="4866" width="18.375" style="28" customWidth="1"/>
    <col min="4867" max="4867" width="10.875" style="28"/>
    <col min="4868" max="4868" width="13.375" style="28" customWidth="1"/>
    <col min="4869" max="4870" width="10.875" style="28"/>
    <col min="4871" max="4871" width="12.125" style="28" customWidth="1"/>
    <col min="4872" max="4872" width="10.875" style="28"/>
    <col min="4873" max="4874" width="10.875" style="28" customWidth="1"/>
    <col min="4875" max="4875" width="12.125" style="28" customWidth="1"/>
    <col min="4876" max="4876" width="10.875" style="28" customWidth="1"/>
    <col min="4877" max="5120" width="10.875" style="28"/>
    <col min="5121" max="5121" width="13.375" style="28" customWidth="1"/>
    <col min="5122" max="5122" width="18.375" style="28" customWidth="1"/>
    <col min="5123" max="5123" width="10.875" style="28"/>
    <col min="5124" max="5124" width="13.375" style="28" customWidth="1"/>
    <col min="5125" max="5126" width="10.875" style="28"/>
    <col min="5127" max="5127" width="12.125" style="28" customWidth="1"/>
    <col min="5128" max="5128" width="10.875" style="28"/>
    <col min="5129" max="5130" width="10.875" style="28" customWidth="1"/>
    <col min="5131" max="5131" width="12.125" style="28" customWidth="1"/>
    <col min="5132" max="5132" width="10.875" style="28" customWidth="1"/>
    <col min="5133" max="5376" width="10.875" style="28"/>
    <col min="5377" max="5377" width="13.375" style="28" customWidth="1"/>
    <col min="5378" max="5378" width="18.375" style="28" customWidth="1"/>
    <col min="5379" max="5379" width="10.875" style="28"/>
    <col min="5380" max="5380" width="13.375" style="28" customWidth="1"/>
    <col min="5381" max="5382" width="10.875" style="28"/>
    <col min="5383" max="5383" width="12.125" style="28" customWidth="1"/>
    <col min="5384" max="5384" width="10.875" style="28"/>
    <col min="5385" max="5386" width="10.875" style="28" customWidth="1"/>
    <col min="5387" max="5387" width="12.125" style="28" customWidth="1"/>
    <col min="5388" max="5388" width="10.875" style="28" customWidth="1"/>
    <col min="5389" max="5632" width="10.875" style="28"/>
    <col min="5633" max="5633" width="13.375" style="28" customWidth="1"/>
    <col min="5634" max="5634" width="18.375" style="28" customWidth="1"/>
    <col min="5635" max="5635" width="10.875" style="28"/>
    <col min="5636" max="5636" width="13.375" style="28" customWidth="1"/>
    <col min="5637" max="5638" width="10.875" style="28"/>
    <col min="5639" max="5639" width="12.125" style="28" customWidth="1"/>
    <col min="5640" max="5640" width="10.875" style="28"/>
    <col min="5641" max="5642" width="10.875" style="28" customWidth="1"/>
    <col min="5643" max="5643" width="12.125" style="28" customWidth="1"/>
    <col min="5644" max="5644" width="10.875" style="28" customWidth="1"/>
    <col min="5645" max="5888" width="10.875" style="28"/>
    <col min="5889" max="5889" width="13.375" style="28" customWidth="1"/>
    <col min="5890" max="5890" width="18.375" style="28" customWidth="1"/>
    <col min="5891" max="5891" width="10.875" style="28"/>
    <col min="5892" max="5892" width="13.375" style="28" customWidth="1"/>
    <col min="5893" max="5894" width="10.875" style="28"/>
    <col min="5895" max="5895" width="12.125" style="28" customWidth="1"/>
    <col min="5896" max="5896" width="10.875" style="28"/>
    <col min="5897" max="5898" width="10.875" style="28" customWidth="1"/>
    <col min="5899" max="5899" width="12.125" style="28" customWidth="1"/>
    <col min="5900" max="5900" width="10.875" style="28" customWidth="1"/>
    <col min="5901" max="6144" width="10.875" style="28"/>
    <col min="6145" max="6145" width="13.375" style="28" customWidth="1"/>
    <col min="6146" max="6146" width="18.375" style="28" customWidth="1"/>
    <col min="6147" max="6147" width="10.875" style="28"/>
    <col min="6148" max="6148" width="13.375" style="28" customWidth="1"/>
    <col min="6149" max="6150" width="10.875" style="28"/>
    <col min="6151" max="6151" width="12.125" style="28" customWidth="1"/>
    <col min="6152" max="6152" width="10.875" style="28"/>
    <col min="6153" max="6154" width="10.875" style="28" customWidth="1"/>
    <col min="6155" max="6155" width="12.125" style="28" customWidth="1"/>
    <col min="6156" max="6156" width="10.875" style="28" customWidth="1"/>
    <col min="6157" max="6400" width="10.875" style="28"/>
    <col min="6401" max="6401" width="13.375" style="28" customWidth="1"/>
    <col min="6402" max="6402" width="18.375" style="28" customWidth="1"/>
    <col min="6403" max="6403" width="10.875" style="28"/>
    <col min="6404" max="6404" width="13.375" style="28" customWidth="1"/>
    <col min="6405" max="6406" width="10.875" style="28"/>
    <col min="6407" max="6407" width="12.125" style="28" customWidth="1"/>
    <col min="6408" max="6408" width="10.875" style="28"/>
    <col min="6409" max="6410" width="10.875" style="28" customWidth="1"/>
    <col min="6411" max="6411" width="12.125" style="28" customWidth="1"/>
    <col min="6412" max="6412" width="10.875" style="28" customWidth="1"/>
    <col min="6413" max="6656" width="10.875" style="28"/>
    <col min="6657" max="6657" width="13.375" style="28" customWidth="1"/>
    <col min="6658" max="6658" width="18.375" style="28" customWidth="1"/>
    <col min="6659" max="6659" width="10.875" style="28"/>
    <col min="6660" max="6660" width="13.375" style="28" customWidth="1"/>
    <col min="6661" max="6662" width="10.875" style="28"/>
    <col min="6663" max="6663" width="12.125" style="28" customWidth="1"/>
    <col min="6664" max="6664" width="10.875" style="28"/>
    <col min="6665" max="6666" width="10.875" style="28" customWidth="1"/>
    <col min="6667" max="6667" width="12.125" style="28" customWidth="1"/>
    <col min="6668" max="6668" width="10.875" style="28" customWidth="1"/>
    <col min="6669" max="6912" width="10.875" style="28"/>
    <col min="6913" max="6913" width="13.375" style="28" customWidth="1"/>
    <col min="6914" max="6914" width="18.375" style="28" customWidth="1"/>
    <col min="6915" max="6915" width="10.875" style="28"/>
    <col min="6916" max="6916" width="13.375" style="28" customWidth="1"/>
    <col min="6917" max="6918" width="10.875" style="28"/>
    <col min="6919" max="6919" width="12.125" style="28" customWidth="1"/>
    <col min="6920" max="6920" width="10.875" style="28"/>
    <col min="6921" max="6922" width="10.875" style="28" customWidth="1"/>
    <col min="6923" max="6923" width="12.125" style="28" customWidth="1"/>
    <col min="6924" max="6924" width="10.875" style="28" customWidth="1"/>
    <col min="6925" max="7168" width="10.875" style="28"/>
    <col min="7169" max="7169" width="13.375" style="28" customWidth="1"/>
    <col min="7170" max="7170" width="18.375" style="28" customWidth="1"/>
    <col min="7171" max="7171" width="10.875" style="28"/>
    <col min="7172" max="7172" width="13.375" style="28" customWidth="1"/>
    <col min="7173" max="7174" width="10.875" style="28"/>
    <col min="7175" max="7175" width="12.125" style="28" customWidth="1"/>
    <col min="7176" max="7176" width="10.875" style="28"/>
    <col min="7177" max="7178" width="10.875" style="28" customWidth="1"/>
    <col min="7179" max="7179" width="12.125" style="28" customWidth="1"/>
    <col min="7180" max="7180" width="10.875" style="28" customWidth="1"/>
    <col min="7181" max="7424" width="10.875" style="28"/>
    <col min="7425" max="7425" width="13.375" style="28" customWidth="1"/>
    <col min="7426" max="7426" width="18.375" style="28" customWidth="1"/>
    <col min="7427" max="7427" width="10.875" style="28"/>
    <col min="7428" max="7428" width="13.375" style="28" customWidth="1"/>
    <col min="7429" max="7430" width="10.875" style="28"/>
    <col min="7431" max="7431" width="12.125" style="28" customWidth="1"/>
    <col min="7432" max="7432" width="10.875" style="28"/>
    <col min="7433" max="7434" width="10.875" style="28" customWidth="1"/>
    <col min="7435" max="7435" width="12.125" style="28" customWidth="1"/>
    <col min="7436" max="7436" width="10.875" style="28" customWidth="1"/>
    <col min="7437" max="7680" width="10.875" style="28"/>
    <col min="7681" max="7681" width="13.375" style="28" customWidth="1"/>
    <col min="7682" max="7682" width="18.375" style="28" customWidth="1"/>
    <col min="7683" max="7683" width="10.875" style="28"/>
    <col min="7684" max="7684" width="13.375" style="28" customWidth="1"/>
    <col min="7685" max="7686" width="10.875" style="28"/>
    <col min="7687" max="7687" width="12.125" style="28" customWidth="1"/>
    <col min="7688" max="7688" width="10.875" style="28"/>
    <col min="7689" max="7690" width="10.875" style="28" customWidth="1"/>
    <col min="7691" max="7691" width="12.125" style="28" customWidth="1"/>
    <col min="7692" max="7692" width="10.875" style="28" customWidth="1"/>
    <col min="7693" max="7936" width="10.875" style="28"/>
    <col min="7937" max="7937" width="13.375" style="28" customWidth="1"/>
    <col min="7938" max="7938" width="18.375" style="28" customWidth="1"/>
    <col min="7939" max="7939" width="10.875" style="28"/>
    <col min="7940" max="7940" width="13.375" style="28" customWidth="1"/>
    <col min="7941" max="7942" width="10.875" style="28"/>
    <col min="7943" max="7943" width="12.125" style="28" customWidth="1"/>
    <col min="7944" max="7944" width="10.875" style="28"/>
    <col min="7945" max="7946" width="10.875" style="28" customWidth="1"/>
    <col min="7947" max="7947" width="12.125" style="28" customWidth="1"/>
    <col min="7948" max="7948" width="10.875" style="28" customWidth="1"/>
    <col min="7949" max="8192" width="10.875" style="28"/>
    <col min="8193" max="8193" width="13.375" style="28" customWidth="1"/>
    <col min="8194" max="8194" width="18.375" style="28" customWidth="1"/>
    <col min="8195" max="8195" width="10.875" style="28"/>
    <col min="8196" max="8196" width="13.375" style="28" customWidth="1"/>
    <col min="8197" max="8198" width="10.875" style="28"/>
    <col min="8199" max="8199" width="12.125" style="28" customWidth="1"/>
    <col min="8200" max="8200" width="10.875" style="28"/>
    <col min="8201" max="8202" width="10.875" style="28" customWidth="1"/>
    <col min="8203" max="8203" width="12.125" style="28" customWidth="1"/>
    <col min="8204" max="8204" width="10.875" style="28" customWidth="1"/>
    <col min="8205" max="8448" width="10.875" style="28"/>
    <col min="8449" max="8449" width="13.375" style="28" customWidth="1"/>
    <col min="8450" max="8450" width="18.375" style="28" customWidth="1"/>
    <col min="8451" max="8451" width="10.875" style="28"/>
    <col min="8452" max="8452" width="13.375" style="28" customWidth="1"/>
    <col min="8453" max="8454" width="10.875" style="28"/>
    <col min="8455" max="8455" width="12.125" style="28" customWidth="1"/>
    <col min="8456" max="8456" width="10.875" style="28"/>
    <col min="8457" max="8458" width="10.875" style="28" customWidth="1"/>
    <col min="8459" max="8459" width="12.125" style="28" customWidth="1"/>
    <col min="8460" max="8460" width="10.875" style="28" customWidth="1"/>
    <col min="8461" max="8704" width="10.875" style="28"/>
    <col min="8705" max="8705" width="13.375" style="28" customWidth="1"/>
    <col min="8706" max="8706" width="18.375" style="28" customWidth="1"/>
    <col min="8707" max="8707" width="10.875" style="28"/>
    <col min="8708" max="8708" width="13.375" style="28" customWidth="1"/>
    <col min="8709" max="8710" width="10.875" style="28"/>
    <col min="8711" max="8711" width="12.125" style="28" customWidth="1"/>
    <col min="8712" max="8712" width="10.875" style="28"/>
    <col min="8713" max="8714" width="10.875" style="28" customWidth="1"/>
    <col min="8715" max="8715" width="12.125" style="28" customWidth="1"/>
    <col min="8716" max="8716" width="10.875" style="28" customWidth="1"/>
    <col min="8717" max="8960" width="10.875" style="28"/>
    <col min="8961" max="8961" width="13.375" style="28" customWidth="1"/>
    <col min="8962" max="8962" width="18.375" style="28" customWidth="1"/>
    <col min="8963" max="8963" width="10.875" style="28"/>
    <col min="8964" max="8964" width="13.375" style="28" customWidth="1"/>
    <col min="8965" max="8966" width="10.875" style="28"/>
    <col min="8967" max="8967" width="12.125" style="28" customWidth="1"/>
    <col min="8968" max="8968" width="10.875" style="28"/>
    <col min="8969" max="8970" width="10.875" style="28" customWidth="1"/>
    <col min="8971" max="8971" width="12.125" style="28" customWidth="1"/>
    <col min="8972" max="8972" width="10.875" style="28" customWidth="1"/>
    <col min="8973" max="9216" width="10.875" style="28"/>
    <col min="9217" max="9217" width="13.375" style="28" customWidth="1"/>
    <col min="9218" max="9218" width="18.375" style="28" customWidth="1"/>
    <col min="9219" max="9219" width="10.875" style="28"/>
    <col min="9220" max="9220" width="13.375" style="28" customWidth="1"/>
    <col min="9221" max="9222" width="10.875" style="28"/>
    <col min="9223" max="9223" width="12.125" style="28" customWidth="1"/>
    <col min="9224" max="9224" width="10.875" style="28"/>
    <col min="9225" max="9226" width="10.875" style="28" customWidth="1"/>
    <col min="9227" max="9227" width="12.125" style="28" customWidth="1"/>
    <col min="9228" max="9228" width="10.875" style="28" customWidth="1"/>
    <col min="9229" max="9472" width="10.875" style="28"/>
    <col min="9473" max="9473" width="13.375" style="28" customWidth="1"/>
    <col min="9474" max="9474" width="18.375" style="28" customWidth="1"/>
    <col min="9475" max="9475" width="10.875" style="28"/>
    <col min="9476" max="9476" width="13.375" style="28" customWidth="1"/>
    <col min="9477" max="9478" width="10.875" style="28"/>
    <col min="9479" max="9479" width="12.125" style="28" customWidth="1"/>
    <col min="9480" max="9480" width="10.875" style="28"/>
    <col min="9481" max="9482" width="10.875" style="28" customWidth="1"/>
    <col min="9483" max="9483" width="12.125" style="28" customWidth="1"/>
    <col min="9484" max="9484" width="10.875" style="28" customWidth="1"/>
    <col min="9485" max="9728" width="10.875" style="28"/>
    <col min="9729" max="9729" width="13.375" style="28" customWidth="1"/>
    <col min="9730" max="9730" width="18.375" style="28" customWidth="1"/>
    <col min="9731" max="9731" width="10.875" style="28"/>
    <col min="9732" max="9732" width="13.375" style="28" customWidth="1"/>
    <col min="9733" max="9734" width="10.875" style="28"/>
    <col min="9735" max="9735" width="12.125" style="28" customWidth="1"/>
    <col min="9736" max="9736" width="10.875" style="28"/>
    <col min="9737" max="9738" width="10.875" style="28" customWidth="1"/>
    <col min="9739" max="9739" width="12.125" style="28" customWidth="1"/>
    <col min="9740" max="9740" width="10.875" style="28" customWidth="1"/>
    <col min="9741" max="9984" width="10.875" style="28"/>
    <col min="9985" max="9985" width="13.375" style="28" customWidth="1"/>
    <col min="9986" max="9986" width="18.375" style="28" customWidth="1"/>
    <col min="9987" max="9987" width="10.875" style="28"/>
    <col min="9988" max="9988" width="13.375" style="28" customWidth="1"/>
    <col min="9989" max="9990" width="10.875" style="28"/>
    <col min="9991" max="9991" width="12.125" style="28" customWidth="1"/>
    <col min="9992" max="9992" width="10.875" style="28"/>
    <col min="9993" max="9994" width="10.875" style="28" customWidth="1"/>
    <col min="9995" max="9995" width="12.125" style="28" customWidth="1"/>
    <col min="9996" max="9996" width="10.875" style="28" customWidth="1"/>
    <col min="9997" max="10240" width="10.875" style="28"/>
    <col min="10241" max="10241" width="13.375" style="28" customWidth="1"/>
    <col min="10242" max="10242" width="18.375" style="28" customWidth="1"/>
    <col min="10243" max="10243" width="10.875" style="28"/>
    <col min="10244" max="10244" width="13.375" style="28" customWidth="1"/>
    <col min="10245" max="10246" width="10.875" style="28"/>
    <col min="10247" max="10247" width="12.125" style="28" customWidth="1"/>
    <col min="10248" max="10248" width="10.875" style="28"/>
    <col min="10249" max="10250" width="10.875" style="28" customWidth="1"/>
    <col min="10251" max="10251" width="12.125" style="28" customWidth="1"/>
    <col min="10252" max="10252" width="10.875" style="28" customWidth="1"/>
    <col min="10253" max="10496" width="10.875" style="28"/>
    <col min="10497" max="10497" width="13.375" style="28" customWidth="1"/>
    <col min="10498" max="10498" width="18.375" style="28" customWidth="1"/>
    <col min="10499" max="10499" width="10.875" style="28"/>
    <col min="10500" max="10500" width="13.375" style="28" customWidth="1"/>
    <col min="10501" max="10502" width="10.875" style="28"/>
    <col min="10503" max="10503" width="12.125" style="28" customWidth="1"/>
    <col min="10504" max="10504" width="10.875" style="28"/>
    <col min="10505" max="10506" width="10.875" style="28" customWidth="1"/>
    <col min="10507" max="10507" width="12.125" style="28" customWidth="1"/>
    <col min="10508" max="10508" width="10.875" style="28" customWidth="1"/>
    <col min="10509" max="10752" width="10.875" style="28"/>
    <col min="10753" max="10753" width="13.375" style="28" customWidth="1"/>
    <col min="10754" max="10754" width="18.375" style="28" customWidth="1"/>
    <col min="10755" max="10755" width="10.875" style="28"/>
    <col min="10756" max="10756" width="13.375" style="28" customWidth="1"/>
    <col min="10757" max="10758" width="10.875" style="28"/>
    <col min="10759" max="10759" width="12.125" style="28" customWidth="1"/>
    <col min="10760" max="10760" width="10.875" style="28"/>
    <col min="10761" max="10762" width="10.875" style="28" customWidth="1"/>
    <col min="10763" max="10763" width="12.125" style="28" customWidth="1"/>
    <col min="10764" max="10764" width="10.875" style="28" customWidth="1"/>
    <col min="10765" max="11008" width="10.875" style="28"/>
    <col min="11009" max="11009" width="13.375" style="28" customWidth="1"/>
    <col min="11010" max="11010" width="18.375" style="28" customWidth="1"/>
    <col min="11011" max="11011" width="10.875" style="28"/>
    <col min="11012" max="11012" width="13.375" style="28" customWidth="1"/>
    <col min="11013" max="11014" width="10.875" style="28"/>
    <col min="11015" max="11015" width="12.125" style="28" customWidth="1"/>
    <col min="11016" max="11016" width="10.875" style="28"/>
    <col min="11017" max="11018" width="10.875" style="28" customWidth="1"/>
    <col min="11019" max="11019" width="12.125" style="28" customWidth="1"/>
    <col min="11020" max="11020" width="10.875" style="28" customWidth="1"/>
    <col min="11021" max="11264" width="10.875" style="28"/>
    <col min="11265" max="11265" width="13.375" style="28" customWidth="1"/>
    <col min="11266" max="11266" width="18.375" style="28" customWidth="1"/>
    <col min="11267" max="11267" width="10.875" style="28"/>
    <col min="11268" max="11268" width="13.375" style="28" customWidth="1"/>
    <col min="11269" max="11270" width="10.875" style="28"/>
    <col min="11271" max="11271" width="12.125" style="28" customWidth="1"/>
    <col min="11272" max="11272" width="10.875" style="28"/>
    <col min="11273" max="11274" width="10.875" style="28" customWidth="1"/>
    <col min="11275" max="11275" width="12.125" style="28" customWidth="1"/>
    <col min="11276" max="11276" width="10.875" style="28" customWidth="1"/>
    <col min="11277" max="11520" width="10.875" style="28"/>
    <col min="11521" max="11521" width="13.375" style="28" customWidth="1"/>
    <col min="11522" max="11522" width="18.375" style="28" customWidth="1"/>
    <col min="11523" max="11523" width="10.875" style="28"/>
    <col min="11524" max="11524" width="13.375" style="28" customWidth="1"/>
    <col min="11525" max="11526" width="10.875" style="28"/>
    <col min="11527" max="11527" width="12.125" style="28" customWidth="1"/>
    <col min="11528" max="11528" width="10.875" style="28"/>
    <col min="11529" max="11530" width="10.875" style="28" customWidth="1"/>
    <col min="11531" max="11531" width="12.125" style="28" customWidth="1"/>
    <col min="11532" max="11532" width="10.875" style="28" customWidth="1"/>
    <col min="11533" max="11776" width="10.875" style="28"/>
    <col min="11777" max="11777" width="13.375" style="28" customWidth="1"/>
    <col min="11778" max="11778" width="18.375" style="28" customWidth="1"/>
    <col min="11779" max="11779" width="10.875" style="28"/>
    <col min="11780" max="11780" width="13.375" style="28" customWidth="1"/>
    <col min="11781" max="11782" width="10.875" style="28"/>
    <col min="11783" max="11783" width="12.125" style="28" customWidth="1"/>
    <col min="11784" max="11784" width="10.875" style="28"/>
    <col min="11785" max="11786" width="10.875" style="28" customWidth="1"/>
    <col min="11787" max="11787" width="12.125" style="28" customWidth="1"/>
    <col min="11788" max="11788" width="10.875" style="28" customWidth="1"/>
    <col min="11789" max="12032" width="10.875" style="28"/>
    <col min="12033" max="12033" width="13.375" style="28" customWidth="1"/>
    <col min="12034" max="12034" width="18.375" style="28" customWidth="1"/>
    <col min="12035" max="12035" width="10.875" style="28"/>
    <col min="12036" max="12036" width="13.375" style="28" customWidth="1"/>
    <col min="12037" max="12038" width="10.875" style="28"/>
    <col min="12039" max="12039" width="12.125" style="28" customWidth="1"/>
    <col min="12040" max="12040" width="10.875" style="28"/>
    <col min="12041" max="12042" width="10.875" style="28" customWidth="1"/>
    <col min="12043" max="12043" width="12.125" style="28" customWidth="1"/>
    <col min="12044" max="12044" width="10.875" style="28" customWidth="1"/>
    <col min="12045" max="12288" width="10.875" style="28"/>
    <col min="12289" max="12289" width="13.375" style="28" customWidth="1"/>
    <col min="12290" max="12290" width="18.375" style="28" customWidth="1"/>
    <col min="12291" max="12291" width="10.875" style="28"/>
    <col min="12292" max="12292" width="13.375" style="28" customWidth="1"/>
    <col min="12293" max="12294" width="10.875" style="28"/>
    <col min="12295" max="12295" width="12.125" style="28" customWidth="1"/>
    <col min="12296" max="12296" width="10.875" style="28"/>
    <col min="12297" max="12298" width="10.875" style="28" customWidth="1"/>
    <col min="12299" max="12299" width="12.125" style="28" customWidth="1"/>
    <col min="12300" max="12300" width="10.875" style="28" customWidth="1"/>
    <col min="12301" max="12544" width="10.875" style="28"/>
    <col min="12545" max="12545" width="13.375" style="28" customWidth="1"/>
    <col min="12546" max="12546" width="18.375" style="28" customWidth="1"/>
    <col min="12547" max="12547" width="10.875" style="28"/>
    <col min="12548" max="12548" width="13.375" style="28" customWidth="1"/>
    <col min="12549" max="12550" width="10.875" style="28"/>
    <col min="12551" max="12551" width="12.125" style="28" customWidth="1"/>
    <col min="12552" max="12552" width="10.875" style="28"/>
    <col min="12553" max="12554" width="10.875" style="28" customWidth="1"/>
    <col min="12555" max="12555" width="12.125" style="28" customWidth="1"/>
    <col min="12556" max="12556" width="10.875" style="28" customWidth="1"/>
    <col min="12557" max="12800" width="10.875" style="28"/>
    <col min="12801" max="12801" width="13.375" style="28" customWidth="1"/>
    <col min="12802" max="12802" width="18.375" style="28" customWidth="1"/>
    <col min="12803" max="12803" width="10.875" style="28"/>
    <col min="12804" max="12804" width="13.375" style="28" customWidth="1"/>
    <col min="12805" max="12806" width="10.875" style="28"/>
    <col min="12807" max="12807" width="12.125" style="28" customWidth="1"/>
    <col min="12808" max="12808" width="10.875" style="28"/>
    <col min="12809" max="12810" width="10.875" style="28" customWidth="1"/>
    <col min="12811" max="12811" width="12.125" style="28" customWidth="1"/>
    <col min="12812" max="12812" width="10.875" style="28" customWidth="1"/>
    <col min="12813" max="13056" width="10.875" style="28"/>
    <col min="13057" max="13057" width="13.375" style="28" customWidth="1"/>
    <col min="13058" max="13058" width="18.375" style="28" customWidth="1"/>
    <col min="13059" max="13059" width="10.875" style="28"/>
    <col min="13060" max="13060" width="13.375" style="28" customWidth="1"/>
    <col min="13061" max="13062" width="10.875" style="28"/>
    <col min="13063" max="13063" width="12.125" style="28" customWidth="1"/>
    <col min="13064" max="13064" width="10.875" style="28"/>
    <col min="13065" max="13066" width="10.875" style="28" customWidth="1"/>
    <col min="13067" max="13067" width="12.125" style="28" customWidth="1"/>
    <col min="13068" max="13068" width="10.875" style="28" customWidth="1"/>
    <col min="13069" max="13312" width="10.875" style="28"/>
    <col min="13313" max="13313" width="13.375" style="28" customWidth="1"/>
    <col min="13314" max="13314" width="18.375" style="28" customWidth="1"/>
    <col min="13315" max="13315" width="10.875" style="28"/>
    <col min="13316" max="13316" width="13.375" style="28" customWidth="1"/>
    <col min="13317" max="13318" width="10.875" style="28"/>
    <col min="13319" max="13319" width="12.125" style="28" customWidth="1"/>
    <col min="13320" max="13320" width="10.875" style="28"/>
    <col min="13321" max="13322" width="10.875" style="28" customWidth="1"/>
    <col min="13323" max="13323" width="12.125" style="28" customWidth="1"/>
    <col min="13324" max="13324" width="10.875" style="28" customWidth="1"/>
    <col min="13325" max="13568" width="10.875" style="28"/>
    <col min="13569" max="13569" width="13.375" style="28" customWidth="1"/>
    <col min="13570" max="13570" width="18.375" style="28" customWidth="1"/>
    <col min="13571" max="13571" width="10.875" style="28"/>
    <col min="13572" max="13572" width="13.375" style="28" customWidth="1"/>
    <col min="13573" max="13574" width="10.875" style="28"/>
    <col min="13575" max="13575" width="12.125" style="28" customWidth="1"/>
    <col min="13576" max="13576" width="10.875" style="28"/>
    <col min="13577" max="13578" width="10.875" style="28" customWidth="1"/>
    <col min="13579" max="13579" width="12.125" style="28" customWidth="1"/>
    <col min="13580" max="13580" width="10.875" style="28" customWidth="1"/>
    <col min="13581" max="13824" width="10.875" style="28"/>
    <col min="13825" max="13825" width="13.375" style="28" customWidth="1"/>
    <col min="13826" max="13826" width="18.375" style="28" customWidth="1"/>
    <col min="13827" max="13827" width="10.875" style="28"/>
    <col min="13828" max="13828" width="13.375" style="28" customWidth="1"/>
    <col min="13829" max="13830" width="10.875" style="28"/>
    <col min="13831" max="13831" width="12.125" style="28" customWidth="1"/>
    <col min="13832" max="13832" width="10.875" style="28"/>
    <col min="13833" max="13834" width="10.875" style="28" customWidth="1"/>
    <col min="13835" max="13835" width="12.125" style="28" customWidth="1"/>
    <col min="13836" max="13836" width="10.875" style="28" customWidth="1"/>
    <col min="13837" max="14080" width="10.875" style="28"/>
    <col min="14081" max="14081" width="13.375" style="28" customWidth="1"/>
    <col min="14082" max="14082" width="18.375" style="28" customWidth="1"/>
    <col min="14083" max="14083" width="10.875" style="28"/>
    <col min="14084" max="14084" width="13.375" style="28" customWidth="1"/>
    <col min="14085" max="14086" width="10.875" style="28"/>
    <col min="14087" max="14087" width="12.125" style="28" customWidth="1"/>
    <col min="14088" max="14088" width="10.875" style="28"/>
    <col min="14089" max="14090" width="10.875" style="28" customWidth="1"/>
    <col min="14091" max="14091" width="12.125" style="28" customWidth="1"/>
    <col min="14092" max="14092" width="10.875" style="28" customWidth="1"/>
    <col min="14093" max="14336" width="10.875" style="28"/>
    <col min="14337" max="14337" width="13.375" style="28" customWidth="1"/>
    <col min="14338" max="14338" width="18.375" style="28" customWidth="1"/>
    <col min="14339" max="14339" width="10.875" style="28"/>
    <col min="14340" max="14340" width="13.375" style="28" customWidth="1"/>
    <col min="14341" max="14342" width="10.875" style="28"/>
    <col min="14343" max="14343" width="12.125" style="28" customWidth="1"/>
    <col min="14344" max="14344" width="10.875" style="28"/>
    <col min="14345" max="14346" width="10.875" style="28" customWidth="1"/>
    <col min="14347" max="14347" width="12.125" style="28" customWidth="1"/>
    <col min="14348" max="14348" width="10.875" style="28" customWidth="1"/>
    <col min="14349" max="14592" width="10.875" style="28"/>
    <col min="14593" max="14593" width="13.375" style="28" customWidth="1"/>
    <col min="14594" max="14594" width="18.375" style="28" customWidth="1"/>
    <col min="14595" max="14595" width="10.875" style="28"/>
    <col min="14596" max="14596" width="13.375" style="28" customWidth="1"/>
    <col min="14597" max="14598" width="10.875" style="28"/>
    <col min="14599" max="14599" width="12.125" style="28" customWidth="1"/>
    <col min="14600" max="14600" width="10.875" style="28"/>
    <col min="14601" max="14602" width="10.875" style="28" customWidth="1"/>
    <col min="14603" max="14603" width="12.125" style="28" customWidth="1"/>
    <col min="14604" max="14604" width="10.875" style="28" customWidth="1"/>
    <col min="14605" max="14848" width="10.875" style="28"/>
    <col min="14849" max="14849" width="13.375" style="28" customWidth="1"/>
    <col min="14850" max="14850" width="18.375" style="28" customWidth="1"/>
    <col min="14851" max="14851" width="10.875" style="28"/>
    <col min="14852" max="14852" width="13.375" style="28" customWidth="1"/>
    <col min="14853" max="14854" width="10.875" style="28"/>
    <col min="14855" max="14855" width="12.125" style="28" customWidth="1"/>
    <col min="14856" max="14856" width="10.875" style="28"/>
    <col min="14857" max="14858" width="10.875" style="28" customWidth="1"/>
    <col min="14859" max="14859" width="12.125" style="28" customWidth="1"/>
    <col min="14860" max="14860" width="10.875" style="28" customWidth="1"/>
    <col min="14861" max="15104" width="10.875" style="28"/>
    <col min="15105" max="15105" width="13.375" style="28" customWidth="1"/>
    <col min="15106" max="15106" width="18.375" style="28" customWidth="1"/>
    <col min="15107" max="15107" width="10.875" style="28"/>
    <col min="15108" max="15108" width="13.375" style="28" customWidth="1"/>
    <col min="15109" max="15110" width="10.875" style="28"/>
    <col min="15111" max="15111" width="12.125" style="28" customWidth="1"/>
    <col min="15112" max="15112" width="10.875" style="28"/>
    <col min="15113" max="15114" width="10.875" style="28" customWidth="1"/>
    <col min="15115" max="15115" width="12.125" style="28" customWidth="1"/>
    <col min="15116" max="15116" width="10.875" style="28" customWidth="1"/>
    <col min="15117" max="15360" width="10.875" style="28"/>
    <col min="15361" max="15361" width="13.375" style="28" customWidth="1"/>
    <col min="15362" max="15362" width="18.375" style="28" customWidth="1"/>
    <col min="15363" max="15363" width="10.875" style="28"/>
    <col min="15364" max="15364" width="13.375" style="28" customWidth="1"/>
    <col min="15365" max="15366" width="10.875" style="28"/>
    <col min="15367" max="15367" width="12.125" style="28" customWidth="1"/>
    <col min="15368" max="15368" width="10.875" style="28"/>
    <col min="15369" max="15370" width="10.875" style="28" customWidth="1"/>
    <col min="15371" max="15371" width="12.125" style="28" customWidth="1"/>
    <col min="15372" max="15372" width="10.875" style="28" customWidth="1"/>
    <col min="15373" max="15616" width="10.875" style="28"/>
    <col min="15617" max="15617" width="13.375" style="28" customWidth="1"/>
    <col min="15618" max="15618" width="18.375" style="28" customWidth="1"/>
    <col min="15619" max="15619" width="10.875" style="28"/>
    <col min="15620" max="15620" width="13.375" style="28" customWidth="1"/>
    <col min="15621" max="15622" width="10.875" style="28"/>
    <col min="15623" max="15623" width="12.125" style="28" customWidth="1"/>
    <col min="15624" max="15624" width="10.875" style="28"/>
    <col min="15625" max="15626" width="10.875" style="28" customWidth="1"/>
    <col min="15627" max="15627" width="12.125" style="28" customWidth="1"/>
    <col min="15628" max="15628" width="10.875" style="28" customWidth="1"/>
    <col min="15629" max="15872" width="10.875" style="28"/>
    <col min="15873" max="15873" width="13.375" style="28" customWidth="1"/>
    <col min="15874" max="15874" width="18.375" style="28" customWidth="1"/>
    <col min="15875" max="15875" width="10.875" style="28"/>
    <col min="15876" max="15876" width="13.375" style="28" customWidth="1"/>
    <col min="15877" max="15878" width="10.875" style="28"/>
    <col min="15879" max="15879" width="12.125" style="28" customWidth="1"/>
    <col min="15880" max="15880" width="10.875" style="28"/>
    <col min="15881" max="15882" width="10.875" style="28" customWidth="1"/>
    <col min="15883" max="15883" width="12.125" style="28" customWidth="1"/>
    <col min="15884" max="15884" width="10.875" style="28" customWidth="1"/>
    <col min="15885" max="16128" width="10.875" style="28"/>
    <col min="16129" max="16129" width="13.375" style="28" customWidth="1"/>
    <col min="16130" max="16130" width="18.375" style="28" customWidth="1"/>
    <col min="16131" max="16131" width="10.875" style="28"/>
    <col min="16132" max="16132" width="13.375" style="28" customWidth="1"/>
    <col min="16133" max="16134" width="10.875" style="28"/>
    <col min="16135" max="16135" width="12.125" style="28" customWidth="1"/>
    <col min="16136" max="16136" width="10.875" style="28"/>
    <col min="16137" max="16138" width="10.875" style="28" customWidth="1"/>
    <col min="16139" max="16139" width="12.125" style="28" customWidth="1"/>
    <col min="16140" max="16140" width="10.875" style="28" customWidth="1"/>
    <col min="16141" max="16384" width="10.875" style="28"/>
  </cols>
  <sheetData>
    <row r="2" spans="1:12" x14ac:dyDescent="0.2">
      <c r="A2" s="27"/>
    </row>
    <row r="6" spans="1:12" x14ac:dyDescent="0.2">
      <c r="D6" s="29" t="s">
        <v>88</v>
      </c>
    </row>
    <row r="8" spans="1:12" x14ac:dyDescent="0.2">
      <c r="C8" s="29" t="s">
        <v>59</v>
      </c>
      <c r="G8" s="27" t="s">
        <v>89</v>
      </c>
    </row>
    <row r="9" spans="1:12" ht="18" thickBot="1" x14ac:dyDescent="0.25">
      <c r="B9" s="30"/>
      <c r="C9" s="31"/>
      <c r="D9" s="30"/>
      <c r="E9" s="30"/>
      <c r="F9" s="30"/>
      <c r="G9" s="31"/>
      <c r="H9" s="31"/>
      <c r="I9" s="31"/>
      <c r="J9" s="31"/>
      <c r="K9" s="32" t="s">
        <v>60</v>
      </c>
      <c r="L9" s="31"/>
    </row>
    <row r="10" spans="1:12" x14ac:dyDescent="0.2">
      <c r="C10" s="33"/>
      <c r="D10" s="34" t="s">
        <v>61</v>
      </c>
      <c r="E10" s="33"/>
      <c r="F10" s="33"/>
      <c r="G10" s="34" t="s">
        <v>62</v>
      </c>
      <c r="H10" s="33"/>
      <c r="I10" s="34" t="s">
        <v>90</v>
      </c>
      <c r="J10" s="33"/>
      <c r="K10" s="33"/>
      <c r="L10" s="33"/>
    </row>
    <row r="11" spans="1:12" x14ac:dyDescent="0.2">
      <c r="C11" s="34" t="s">
        <v>64</v>
      </c>
      <c r="D11" s="34" t="s">
        <v>65</v>
      </c>
      <c r="E11" s="34" t="s">
        <v>66</v>
      </c>
      <c r="F11" s="34" t="s">
        <v>67</v>
      </c>
      <c r="G11" s="34" t="s">
        <v>68</v>
      </c>
      <c r="H11" s="34" t="s">
        <v>91</v>
      </c>
      <c r="I11" s="34" t="s">
        <v>70</v>
      </c>
      <c r="J11" s="34" t="s">
        <v>92</v>
      </c>
      <c r="K11" s="48" t="s">
        <v>93</v>
      </c>
      <c r="L11" s="34" t="s">
        <v>73</v>
      </c>
    </row>
    <row r="12" spans="1:12" x14ac:dyDescent="0.2">
      <c r="B12" s="35"/>
      <c r="C12" s="36" t="s">
        <v>74</v>
      </c>
      <c r="D12" s="36" t="s">
        <v>75</v>
      </c>
      <c r="E12" s="37"/>
      <c r="F12" s="37"/>
      <c r="G12" s="36" t="s">
        <v>76</v>
      </c>
      <c r="H12" s="36" t="s">
        <v>77</v>
      </c>
      <c r="I12" s="36" t="s">
        <v>78</v>
      </c>
      <c r="J12" s="36" t="s">
        <v>79</v>
      </c>
      <c r="K12" s="37"/>
      <c r="L12" s="36"/>
    </row>
    <row r="13" spans="1:12" x14ac:dyDescent="0.2">
      <c r="C13" s="33"/>
    </row>
    <row r="14" spans="1:12" x14ac:dyDescent="0.2">
      <c r="B14" s="27" t="s">
        <v>94</v>
      </c>
      <c r="C14" s="38">
        <v>99</v>
      </c>
      <c r="D14" s="39">
        <v>97.5</v>
      </c>
      <c r="E14" s="39">
        <v>97</v>
      </c>
      <c r="F14" s="39">
        <v>99.5</v>
      </c>
      <c r="G14" s="40">
        <v>95.9</v>
      </c>
      <c r="H14" s="39">
        <v>86.4</v>
      </c>
      <c r="I14" s="39">
        <v>103.5</v>
      </c>
      <c r="J14" s="39">
        <v>102.6</v>
      </c>
      <c r="K14" s="40" t="s">
        <v>81</v>
      </c>
      <c r="L14" s="39">
        <v>102.1</v>
      </c>
    </row>
    <row r="15" spans="1:12" x14ac:dyDescent="0.2">
      <c r="B15" s="27" t="s">
        <v>21</v>
      </c>
      <c r="C15" s="38">
        <v>98.4</v>
      </c>
      <c r="D15" s="39">
        <v>95.1</v>
      </c>
      <c r="E15" s="39">
        <v>90.2</v>
      </c>
      <c r="F15" s="39">
        <v>99.9</v>
      </c>
      <c r="G15" s="40">
        <v>92.1</v>
      </c>
      <c r="H15" s="39">
        <v>90.3</v>
      </c>
      <c r="I15" s="39">
        <v>98.6</v>
      </c>
      <c r="J15" s="39">
        <v>90.1</v>
      </c>
      <c r="K15" s="40" t="s">
        <v>81</v>
      </c>
      <c r="L15" s="39">
        <v>105</v>
      </c>
    </row>
    <row r="16" spans="1:12" x14ac:dyDescent="0.2">
      <c r="B16" s="27" t="s">
        <v>22</v>
      </c>
      <c r="C16" s="38">
        <v>95.7</v>
      </c>
      <c r="D16" s="39">
        <v>91.5</v>
      </c>
      <c r="E16" s="39">
        <v>82.6</v>
      </c>
      <c r="F16" s="39">
        <v>101.1</v>
      </c>
      <c r="G16" s="40">
        <v>84.8</v>
      </c>
      <c r="H16" s="39">
        <v>84.2</v>
      </c>
      <c r="I16" s="39">
        <v>90.9</v>
      </c>
      <c r="J16" s="39">
        <v>82.4</v>
      </c>
      <c r="K16" s="40" t="s">
        <v>81</v>
      </c>
      <c r="L16" s="39">
        <v>104</v>
      </c>
    </row>
    <row r="17" spans="2:18" x14ac:dyDescent="0.2">
      <c r="B17" s="27" t="s">
        <v>95</v>
      </c>
      <c r="C17" s="38">
        <v>90.2</v>
      </c>
      <c r="D17" s="39">
        <v>89.5</v>
      </c>
      <c r="E17" s="39">
        <v>72.3</v>
      </c>
      <c r="F17" s="39">
        <v>99</v>
      </c>
      <c r="G17" s="40">
        <v>96.7</v>
      </c>
      <c r="H17" s="39">
        <v>86.2</v>
      </c>
      <c r="I17" s="39">
        <v>91.1</v>
      </c>
      <c r="J17" s="39">
        <v>69.5</v>
      </c>
      <c r="K17" s="40" t="s">
        <v>81</v>
      </c>
      <c r="L17" s="39">
        <v>90.6</v>
      </c>
    </row>
    <row r="18" spans="2:18" x14ac:dyDescent="0.2">
      <c r="B18" s="29" t="s">
        <v>96</v>
      </c>
      <c r="C18" s="46">
        <v>91.6</v>
      </c>
      <c r="D18" s="47">
        <v>90.3</v>
      </c>
      <c r="E18" s="47">
        <v>71.900000000000006</v>
      </c>
      <c r="F18" s="47">
        <v>100.3</v>
      </c>
      <c r="G18" s="47">
        <v>101.3</v>
      </c>
      <c r="H18" s="47">
        <v>85</v>
      </c>
      <c r="I18" s="47">
        <v>94.4</v>
      </c>
      <c r="J18" s="47">
        <v>66.599999999999994</v>
      </c>
      <c r="K18" s="43" t="s">
        <v>81</v>
      </c>
      <c r="L18" s="47">
        <v>92.5</v>
      </c>
    </row>
    <row r="19" spans="2:18" x14ac:dyDescent="0.2">
      <c r="C19" s="33"/>
    </row>
    <row r="20" spans="2:18" x14ac:dyDescent="0.2">
      <c r="B20" s="27" t="s">
        <v>97</v>
      </c>
      <c r="C20" s="38">
        <v>75.7</v>
      </c>
      <c r="D20" s="39">
        <v>74.7</v>
      </c>
      <c r="E20" s="39">
        <v>63.7</v>
      </c>
      <c r="F20" s="39">
        <v>81.099999999999994</v>
      </c>
      <c r="G20" s="39">
        <v>71.7</v>
      </c>
      <c r="H20" s="39">
        <v>70.8</v>
      </c>
      <c r="I20" s="39">
        <v>82.2</v>
      </c>
      <c r="J20" s="39">
        <v>55.7</v>
      </c>
      <c r="K20" s="40" t="s">
        <v>81</v>
      </c>
      <c r="L20" s="39">
        <v>76.8</v>
      </c>
    </row>
    <row r="21" spans="2:18" x14ac:dyDescent="0.2">
      <c r="B21" s="27" t="s">
        <v>27</v>
      </c>
      <c r="C21" s="38">
        <v>73.400000000000006</v>
      </c>
      <c r="D21" s="39">
        <v>72.7</v>
      </c>
      <c r="E21" s="39">
        <v>67.900000000000006</v>
      </c>
      <c r="F21" s="39">
        <v>79.3</v>
      </c>
      <c r="G21" s="39">
        <v>73.5</v>
      </c>
      <c r="H21" s="39">
        <v>69.099999999999994</v>
      </c>
      <c r="I21" s="39">
        <v>76.2</v>
      </c>
      <c r="J21" s="39">
        <v>53.2</v>
      </c>
      <c r="K21" s="40" t="s">
        <v>81</v>
      </c>
      <c r="L21" s="39">
        <v>73.599999999999994</v>
      </c>
    </row>
    <row r="22" spans="2:18" x14ac:dyDescent="0.2">
      <c r="B22" s="27" t="s">
        <v>28</v>
      </c>
      <c r="C22" s="38">
        <v>82.3</v>
      </c>
      <c r="D22" s="39">
        <v>80.900000000000006</v>
      </c>
      <c r="E22" s="39">
        <v>65.099999999999994</v>
      </c>
      <c r="F22" s="39">
        <v>85.9</v>
      </c>
      <c r="G22" s="39">
        <v>98.6</v>
      </c>
      <c r="H22" s="39">
        <v>85.2</v>
      </c>
      <c r="I22" s="39">
        <v>86.9</v>
      </c>
      <c r="J22" s="39">
        <v>52.5</v>
      </c>
      <c r="K22" s="40" t="s">
        <v>81</v>
      </c>
      <c r="L22" s="39">
        <v>83.8</v>
      </c>
    </row>
    <row r="23" spans="2:18" x14ac:dyDescent="0.2">
      <c r="C23" s="33"/>
    </row>
    <row r="24" spans="2:18" x14ac:dyDescent="0.2">
      <c r="B24" s="27" t="s">
        <v>29</v>
      </c>
      <c r="C24" s="38">
        <v>74.8</v>
      </c>
      <c r="D24" s="39">
        <v>74.3</v>
      </c>
      <c r="E24" s="39">
        <v>66.3</v>
      </c>
      <c r="F24" s="39">
        <v>82.3</v>
      </c>
      <c r="G24" s="39">
        <v>74.099999999999994</v>
      </c>
      <c r="H24" s="39">
        <v>71.3</v>
      </c>
      <c r="I24" s="39">
        <v>76.099999999999994</v>
      </c>
      <c r="J24" s="39">
        <v>52.6</v>
      </c>
      <c r="K24" s="40" t="s">
        <v>81</v>
      </c>
      <c r="L24" s="39">
        <v>74.5</v>
      </c>
    </row>
    <row r="25" spans="2:18" x14ac:dyDescent="0.2">
      <c r="B25" s="27" t="s">
        <v>30</v>
      </c>
      <c r="C25" s="38">
        <v>73.900000000000006</v>
      </c>
      <c r="D25" s="39">
        <v>73.3</v>
      </c>
      <c r="E25" s="39">
        <v>60.8</v>
      </c>
      <c r="F25" s="39">
        <v>79.8</v>
      </c>
      <c r="G25" s="39">
        <v>95.6</v>
      </c>
      <c r="H25" s="39">
        <v>67.599999999999994</v>
      </c>
      <c r="I25" s="39">
        <v>76.599999999999994</v>
      </c>
      <c r="J25" s="39">
        <v>55.5</v>
      </c>
      <c r="K25" s="40" t="s">
        <v>81</v>
      </c>
      <c r="L25" s="39">
        <v>73.7</v>
      </c>
    </row>
    <row r="26" spans="2:18" x14ac:dyDescent="0.2">
      <c r="B26" s="27" t="s">
        <v>31</v>
      </c>
      <c r="C26" s="38">
        <v>128.4</v>
      </c>
      <c r="D26" s="39">
        <v>120.8</v>
      </c>
      <c r="E26" s="39">
        <v>78.3</v>
      </c>
      <c r="F26" s="39">
        <v>131.19999999999999</v>
      </c>
      <c r="G26" s="39">
        <v>194.9</v>
      </c>
      <c r="H26" s="39">
        <v>125.5</v>
      </c>
      <c r="I26" s="39">
        <v>98.6</v>
      </c>
      <c r="J26" s="39">
        <v>119.5</v>
      </c>
      <c r="K26" s="40" t="s">
        <v>81</v>
      </c>
      <c r="L26" s="39">
        <v>139.4</v>
      </c>
    </row>
    <row r="27" spans="2:18" x14ac:dyDescent="0.2">
      <c r="C27" s="33"/>
      <c r="N27" s="39"/>
      <c r="O27" s="39"/>
      <c r="P27" s="39"/>
      <c r="Q27" s="40"/>
      <c r="R27" s="39"/>
    </row>
    <row r="28" spans="2:18" x14ac:dyDescent="0.2">
      <c r="B28" s="27" t="s">
        <v>32</v>
      </c>
      <c r="C28" s="38">
        <v>107.1</v>
      </c>
      <c r="D28" s="39">
        <v>109.6</v>
      </c>
      <c r="E28" s="39">
        <v>73.3</v>
      </c>
      <c r="F28" s="39">
        <v>133.1</v>
      </c>
      <c r="G28" s="39">
        <v>80.900000000000006</v>
      </c>
      <c r="H28" s="39">
        <v>80.5</v>
      </c>
      <c r="I28" s="39">
        <v>138</v>
      </c>
      <c r="J28" s="39">
        <v>63.2</v>
      </c>
      <c r="K28" s="40" t="s">
        <v>81</v>
      </c>
      <c r="L28" s="39">
        <v>101.2</v>
      </c>
    </row>
    <row r="29" spans="2:18" x14ac:dyDescent="0.2">
      <c r="B29" s="27" t="s">
        <v>33</v>
      </c>
      <c r="C29" s="38">
        <v>81.5</v>
      </c>
      <c r="D29" s="39">
        <v>83.5</v>
      </c>
      <c r="E29" s="39">
        <v>77.599999999999994</v>
      </c>
      <c r="F29" s="39">
        <v>94.1</v>
      </c>
      <c r="G29" s="39">
        <v>73.7</v>
      </c>
      <c r="H29" s="39">
        <v>78.8</v>
      </c>
      <c r="I29" s="39">
        <v>86.1</v>
      </c>
      <c r="J29" s="39">
        <v>56.4</v>
      </c>
      <c r="K29" s="40" t="s">
        <v>81</v>
      </c>
      <c r="L29" s="39">
        <v>77</v>
      </c>
    </row>
    <row r="30" spans="2:18" x14ac:dyDescent="0.2">
      <c r="B30" s="27" t="s">
        <v>34</v>
      </c>
      <c r="C30" s="38">
        <v>73.900000000000006</v>
      </c>
      <c r="D30" s="39">
        <v>73.3</v>
      </c>
      <c r="E30" s="39">
        <v>66.2</v>
      </c>
      <c r="F30" s="39">
        <v>79.599999999999994</v>
      </c>
      <c r="G30" s="39">
        <v>73</v>
      </c>
      <c r="H30" s="39">
        <v>68.7</v>
      </c>
      <c r="I30" s="39">
        <v>80.099999999999994</v>
      </c>
      <c r="J30" s="39">
        <v>53.9</v>
      </c>
      <c r="K30" s="40" t="s">
        <v>81</v>
      </c>
      <c r="L30" s="39">
        <v>73.7</v>
      </c>
    </row>
    <row r="31" spans="2:18" x14ac:dyDescent="0.2">
      <c r="C31" s="33"/>
    </row>
    <row r="32" spans="2:18" x14ac:dyDescent="0.2">
      <c r="B32" s="27" t="s">
        <v>35</v>
      </c>
      <c r="C32" s="38">
        <v>73.3</v>
      </c>
      <c r="D32" s="39">
        <v>72.5</v>
      </c>
      <c r="E32" s="39">
        <v>65</v>
      </c>
      <c r="F32" s="39">
        <v>79.599999999999994</v>
      </c>
      <c r="G32" s="39">
        <v>74.400000000000006</v>
      </c>
      <c r="H32" s="39">
        <v>68.599999999999994</v>
      </c>
      <c r="I32" s="39">
        <v>77.8</v>
      </c>
      <c r="J32" s="39">
        <v>50.4</v>
      </c>
      <c r="K32" s="40" t="s">
        <v>81</v>
      </c>
      <c r="L32" s="39">
        <v>73.599999999999994</v>
      </c>
    </row>
    <row r="33" spans="2:12" x14ac:dyDescent="0.2">
      <c r="B33" s="27" t="s">
        <v>36</v>
      </c>
      <c r="C33" s="38">
        <v>76.7</v>
      </c>
      <c r="D33" s="39">
        <v>77.400000000000006</v>
      </c>
      <c r="E33" s="39">
        <v>67.3</v>
      </c>
      <c r="F33" s="39">
        <v>81.900000000000006</v>
      </c>
      <c r="G33" s="39">
        <v>73.599999999999994</v>
      </c>
      <c r="H33" s="39">
        <v>85.1</v>
      </c>
      <c r="I33" s="39">
        <v>75.8</v>
      </c>
      <c r="J33" s="39">
        <v>62.4</v>
      </c>
      <c r="K33" s="40" t="s">
        <v>81</v>
      </c>
      <c r="L33" s="39">
        <v>74.3</v>
      </c>
    </row>
    <row r="34" spans="2:12" x14ac:dyDescent="0.2">
      <c r="B34" s="27" t="s">
        <v>37</v>
      </c>
      <c r="C34" s="38">
        <v>178.7</v>
      </c>
      <c r="D34" s="39">
        <v>170.9</v>
      </c>
      <c r="E34" s="39">
        <v>111.5</v>
      </c>
      <c r="F34" s="39">
        <v>196.4</v>
      </c>
      <c r="G34" s="39">
        <v>231.8</v>
      </c>
      <c r="H34" s="39">
        <v>148.9</v>
      </c>
      <c r="I34" s="39">
        <v>179.4</v>
      </c>
      <c r="J34" s="39">
        <v>123.9</v>
      </c>
      <c r="K34" s="40" t="s">
        <v>81</v>
      </c>
      <c r="L34" s="39">
        <v>189.3</v>
      </c>
    </row>
    <row r="35" spans="2:12" ht="18" thickBot="1" x14ac:dyDescent="0.25">
      <c r="B35" s="30"/>
      <c r="C35" s="44"/>
      <c r="D35" s="45"/>
      <c r="E35" s="45"/>
      <c r="F35" s="45"/>
      <c r="G35" s="45"/>
      <c r="H35" s="45"/>
      <c r="I35" s="45"/>
      <c r="J35" s="45"/>
      <c r="K35" s="45"/>
      <c r="L35" s="45"/>
    </row>
    <row r="36" spans="2:12" x14ac:dyDescent="0.2">
      <c r="C36" s="27" t="s">
        <v>85</v>
      </c>
      <c r="D36" s="39"/>
      <c r="E36" s="39"/>
      <c r="F36" s="39"/>
      <c r="G36" s="39"/>
      <c r="H36" s="39"/>
      <c r="I36" s="39"/>
      <c r="J36" s="39"/>
      <c r="K36" s="39"/>
      <c r="L36" s="39"/>
    </row>
    <row r="40" spans="2:12" x14ac:dyDescent="0.2">
      <c r="C40" s="29" t="s">
        <v>86</v>
      </c>
      <c r="E40" s="42"/>
    </row>
    <row r="41" spans="2:12" ht="18" thickBot="1" x14ac:dyDescent="0.25">
      <c r="B41" s="30"/>
      <c r="C41" s="30"/>
      <c r="D41" s="30"/>
      <c r="E41" s="30"/>
      <c r="F41" s="30"/>
      <c r="G41" s="30"/>
      <c r="H41" s="30"/>
      <c r="I41" s="30"/>
      <c r="J41" s="30"/>
      <c r="K41" s="32" t="s">
        <v>60</v>
      </c>
      <c r="L41" s="30"/>
    </row>
    <row r="42" spans="2:12" x14ac:dyDescent="0.2">
      <c r="C42" s="33"/>
      <c r="D42" s="34" t="s">
        <v>61</v>
      </c>
      <c r="E42" s="33"/>
      <c r="F42" s="33"/>
      <c r="G42" s="34" t="s">
        <v>62</v>
      </c>
      <c r="H42" s="33"/>
      <c r="I42" s="34" t="s">
        <v>90</v>
      </c>
      <c r="J42" s="33"/>
      <c r="K42" s="33"/>
      <c r="L42" s="33"/>
    </row>
    <row r="43" spans="2:12" x14ac:dyDescent="0.2">
      <c r="C43" s="34" t="s">
        <v>64</v>
      </c>
      <c r="D43" s="34" t="s">
        <v>65</v>
      </c>
      <c r="E43" s="34" t="s">
        <v>66</v>
      </c>
      <c r="F43" s="34" t="s">
        <v>67</v>
      </c>
      <c r="G43" s="34" t="s">
        <v>68</v>
      </c>
      <c r="H43" s="34" t="s">
        <v>91</v>
      </c>
      <c r="I43" s="34" t="s">
        <v>70</v>
      </c>
      <c r="J43" s="34" t="s">
        <v>92</v>
      </c>
      <c r="K43" s="34" t="s">
        <v>72</v>
      </c>
      <c r="L43" s="48" t="s">
        <v>98</v>
      </c>
    </row>
    <row r="44" spans="2:12" x14ac:dyDescent="0.2">
      <c r="B44" s="35"/>
      <c r="C44" s="36" t="s">
        <v>74</v>
      </c>
      <c r="D44" s="36" t="s">
        <v>75</v>
      </c>
      <c r="E44" s="37"/>
      <c r="F44" s="37"/>
      <c r="G44" s="36" t="s">
        <v>76</v>
      </c>
      <c r="H44" s="36" t="s">
        <v>77</v>
      </c>
      <c r="I44" s="36" t="s">
        <v>87</v>
      </c>
      <c r="J44" s="36" t="s">
        <v>79</v>
      </c>
      <c r="K44" s="37"/>
      <c r="L44" s="36"/>
    </row>
    <row r="45" spans="2:12" x14ac:dyDescent="0.2">
      <c r="C45" s="33"/>
    </row>
    <row r="46" spans="2:12" x14ac:dyDescent="0.2">
      <c r="B46" s="27" t="s">
        <v>94</v>
      </c>
      <c r="C46" s="38">
        <v>96.4</v>
      </c>
      <c r="D46" s="39">
        <v>97.3</v>
      </c>
      <c r="E46" s="39">
        <v>101.3</v>
      </c>
      <c r="F46" s="39">
        <v>96.8</v>
      </c>
      <c r="G46" s="39">
        <v>95.7</v>
      </c>
      <c r="H46" s="39">
        <v>84.2</v>
      </c>
      <c r="I46" s="39">
        <v>104.7</v>
      </c>
      <c r="J46" s="39">
        <v>99.2</v>
      </c>
      <c r="K46" s="39">
        <v>144.1</v>
      </c>
      <c r="L46" s="39">
        <v>94.5</v>
      </c>
    </row>
    <row r="47" spans="2:12" x14ac:dyDescent="0.2">
      <c r="B47" s="27" t="s">
        <v>21</v>
      </c>
      <c r="C47" s="38">
        <v>96.5</v>
      </c>
      <c r="D47" s="39">
        <v>94.9</v>
      </c>
      <c r="E47" s="39">
        <v>95.7</v>
      </c>
      <c r="F47" s="39">
        <v>96.9</v>
      </c>
      <c r="G47" s="39">
        <v>91.7</v>
      </c>
      <c r="H47" s="39">
        <v>90.2</v>
      </c>
      <c r="I47" s="39">
        <v>97.5</v>
      </c>
      <c r="J47" s="39">
        <v>92.3</v>
      </c>
      <c r="K47" s="39">
        <v>158.80000000000001</v>
      </c>
      <c r="L47" s="39">
        <v>99.5</v>
      </c>
    </row>
    <row r="48" spans="2:12" x14ac:dyDescent="0.2">
      <c r="B48" s="27" t="s">
        <v>22</v>
      </c>
      <c r="C48" s="38">
        <v>93.8</v>
      </c>
      <c r="D48" s="39">
        <v>90.2</v>
      </c>
      <c r="E48" s="39">
        <v>89.5</v>
      </c>
      <c r="F48" s="39">
        <v>95</v>
      </c>
      <c r="G48" s="39">
        <v>84.1</v>
      </c>
      <c r="H48" s="39">
        <v>90.9</v>
      </c>
      <c r="I48" s="39">
        <v>88.3</v>
      </c>
      <c r="J48" s="39">
        <v>84</v>
      </c>
      <c r="K48" s="39">
        <v>130.6</v>
      </c>
      <c r="L48" s="39">
        <v>101.1</v>
      </c>
    </row>
    <row r="49" spans="2:12" x14ac:dyDescent="0.2">
      <c r="B49" s="27" t="s">
        <v>95</v>
      </c>
      <c r="C49" s="38">
        <v>92.5</v>
      </c>
      <c r="D49" s="39">
        <v>91.9</v>
      </c>
      <c r="E49" s="39">
        <v>85.8</v>
      </c>
      <c r="F49" s="39">
        <v>95.1</v>
      </c>
      <c r="G49" s="39">
        <v>95.8</v>
      </c>
      <c r="H49" s="39">
        <v>86.2</v>
      </c>
      <c r="I49" s="39">
        <v>100.8</v>
      </c>
      <c r="J49" s="39">
        <v>79.8</v>
      </c>
      <c r="K49" s="39">
        <v>164.8</v>
      </c>
      <c r="L49" s="39">
        <v>93.1</v>
      </c>
    </row>
    <row r="50" spans="2:12" x14ac:dyDescent="0.2">
      <c r="B50" s="29" t="s">
        <v>96</v>
      </c>
      <c r="C50" s="46">
        <v>92.5</v>
      </c>
      <c r="D50" s="47">
        <v>89.7</v>
      </c>
      <c r="E50" s="47">
        <v>85.4</v>
      </c>
      <c r="F50" s="47">
        <v>96.6</v>
      </c>
      <c r="G50" s="47">
        <v>95.6</v>
      </c>
      <c r="H50" s="47">
        <v>88.4</v>
      </c>
      <c r="I50" s="47">
        <v>91</v>
      </c>
      <c r="J50" s="47">
        <v>75.5</v>
      </c>
      <c r="K50" s="47">
        <v>176.8</v>
      </c>
      <c r="L50" s="47">
        <v>97.8</v>
      </c>
    </row>
    <row r="51" spans="2:12" x14ac:dyDescent="0.2">
      <c r="C51" s="33"/>
    </row>
    <row r="52" spans="2:12" x14ac:dyDescent="0.2">
      <c r="B52" s="27" t="s">
        <v>97</v>
      </c>
      <c r="C52" s="38">
        <v>80.599999999999994</v>
      </c>
      <c r="D52" s="39">
        <v>79.099999999999994</v>
      </c>
      <c r="E52" s="39">
        <v>80.599999999999994</v>
      </c>
      <c r="F52" s="39">
        <v>80.900000000000006</v>
      </c>
      <c r="G52" s="39">
        <v>69.599999999999994</v>
      </c>
      <c r="H52" s="39">
        <v>77.099999999999994</v>
      </c>
      <c r="I52" s="39">
        <v>87.8</v>
      </c>
      <c r="J52" s="39">
        <v>60.6</v>
      </c>
      <c r="K52" s="39">
        <v>133.9</v>
      </c>
      <c r="L52" s="39">
        <v>83.1</v>
      </c>
    </row>
    <row r="53" spans="2:12" x14ac:dyDescent="0.2">
      <c r="B53" s="27" t="s">
        <v>27</v>
      </c>
      <c r="C53" s="38">
        <v>77.3</v>
      </c>
      <c r="D53" s="39">
        <v>76.599999999999994</v>
      </c>
      <c r="E53" s="39">
        <v>85</v>
      </c>
      <c r="F53" s="39">
        <v>80.5</v>
      </c>
      <c r="G53" s="39">
        <v>70.599999999999994</v>
      </c>
      <c r="H53" s="39">
        <v>71</v>
      </c>
      <c r="I53" s="39">
        <v>80.7</v>
      </c>
      <c r="J53" s="39">
        <v>58</v>
      </c>
      <c r="K53" s="39">
        <v>136.30000000000001</v>
      </c>
      <c r="L53" s="39">
        <v>78.400000000000006</v>
      </c>
    </row>
    <row r="54" spans="2:12" x14ac:dyDescent="0.2">
      <c r="B54" s="27" t="s">
        <v>28</v>
      </c>
      <c r="C54" s="38">
        <v>84.8</v>
      </c>
      <c r="D54" s="39">
        <v>82.7</v>
      </c>
      <c r="E54" s="39">
        <v>83.4</v>
      </c>
      <c r="F54" s="39">
        <v>86.8</v>
      </c>
      <c r="G54" s="39">
        <v>89.8</v>
      </c>
      <c r="H54" s="39">
        <v>84.3</v>
      </c>
      <c r="I54" s="39">
        <v>87.9</v>
      </c>
      <c r="J54" s="39">
        <v>57.3</v>
      </c>
      <c r="K54" s="39">
        <v>148.5</v>
      </c>
      <c r="L54" s="39">
        <v>88.6</v>
      </c>
    </row>
    <row r="55" spans="2:12" x14ac:dyDescent="0.2">
      <c r="C55" s="33"/>
    </row>
    <row r="56" spans="2:12" x14ac:dyDescent="0.2">
      <c r="B56" s="27" t="s">
        <v>29</v>
      </c>
      <c r="C56" s="38">
        <v>78.2</v>
      </c>
      <c r="D56" s="39">
        <v>78.3</v>
      </c>
      <c r="E56" s="39">
        <v>84.7</v>
      </c>
      <c r="F56" s="39">
        <v>82.9</v>
      </c>
      <c r="G56" s="39">
        <v>71.400000000000006</v>
      </c>
      <c r="H56" s="39">
        <v>72.3</v>
      </c>
      <c r="I56" s="39">
        <v>83.3</v>
      </c>
      <c r="J56" s="39">
        <v>57.7</v>
      </c>
      <c r="K56" s="39">
        <v>135.6</v>
      </c>
      <c r="L56" s="39">
        <v>77.8</v>
      </c>
    </row>
    <row r="57" spans="2:12" x14ac:dyDescent="0.2">
      <c r="B57" s="27" t="s">
        <v>30</v>
      </c>
      <c r="C57" s="38">
        <v>76.400000000000006</v>
      </c>
      <c r="D57" s="39">
        <v>75.900000000000006</v>
      </c>
      <c r="E57" s="39">
        <v>79.400000000000006</v>
      </c>
      <c r="F57" s="39">
        <v>79.400000000000006</v>
      </c>
      <c r="G57" s="39">
        <v>86.5</v>
      </c>
      <c r="H57" s="39">
        <v>69.3</v>
      </c>
      <c r="I57" s="39">
        <v>81.2</v>
      </c>
      <c r="J57" s="39">
        <v>57.4</v>
      </c>
      <c r="K57" s="39">
        <v>131.4</v>
      </c>
      <c r="L57" s="39">
        <v>77.2</v>
      </c>
    </row>
    <row r="58" spans="2:12" x14ac:dyDescent="0.2">
      <c r="B58" s="27" t="s">
        <v>31</v>
      </c>
      <c r="C58" s="38">
        <v>125.1</v>
      </c>
      <c r="D58" s="39">
        <v>114.1</v>
      </c>
      <c r="E58" s="39">
        <v>88.2</v>
      </c>
      <c r="F58" s="39">
        <v>117.4</v>
      </c>
      <c r="G58" s="39">
        <v>192</v>
      </c>
      <c r="H58" s="39">
        <v>123.5</v>
      </c>
      <c r="I58" s="39">
        <v>100.1</v>
      </c>
      <c r="J58" s="39">
        <v>135.30000000000001</v>
      </c>
      <c r="K58" s="39">
        <v>384.5</v>
      </c>
      <c r="L58" s="39">
        <v>146.19999999999999</v>
      </c>
    </row>
    <row r="59" spans="2:12" x14ac:dyDescent="0.2">
      <c r="C59" s="33"/>
    </row>
    <row r="60" spans="2:12" x14ac:dyDescent="0.2">
      <c r="B60" s="27" t="s">
        <v>32</v>
      </c>
      <c r="C60" s="38">
        <v>106.8</v>
      </c>
      <c r="D60" s="39">
        <v>105.9</v>
      </c>
      <c r="E60" s="39">
        <v>93.1</v>
      </c>
      <c r="F60" s="39">
        <v>125.8</v>
      </c>
      <c r="G60" s="39">
        <v>74.8</v>
      </c>
      <c r="H60" s="39">
        <v>91.8</v>
      </c>
      <c r="I60" s="39">
        <v>117.4</v>
      </c>
      <c r="J60" s="39">
        <v>66.5</v>
      </c>
      <c r="K60" s="39">
        <v>127.9</v>
      </c>
      <c r="L60" s="39">
        <v>108</v>
      </c>
    </row>
    <row r="61" spans="2:12" x14ac:dyDescent="0.2">
      <c r="B61" s="27" t="s">
        <v>33</v>
      </c>
      <c r="C61" s="38">
        <v>83.7</v>
      </c>
      <c r="D61" s="39">
        <v>84.8</v>
      </c>
      <c r="E61" s="39">
        <v>90.1</v>
      </c>
      <c r="F61" s="39">
        <v>91.6</v>
      </c>
      <c r="G61" s="39">
        <v>70.3</v>
      </c>
      <c r="H61" s="39">
        <v>81.900000000000006</v>
      </c>
      <c r="I61" s="39">
        <v>88.5</v>
      </c>
      <c r="J61" s="39">
        <v>62</v>
      </c>
      <c r="K61" s="39">
        <v>129</v>
      </c>
      <c r="L61" s="39">
        <v>80.900000000000006</v>
      </c>
    </row>
    <row r="62" spans="2:12" x14ac:dyDescent="0.2">
      <c r="B62" s="27" t="s">
        <v>34</v>
      </c>
      <c r="C62" s="38">
        <v>75.2</v>
      </c>
      <c r="D62" s="39">
        <v>73.7</v>
      </c>
      <c r="E62" s="39">
        <v>80.599999999999994</v>
      </c>
      <c r="F62" s="39">
        <v>77.900000000000006</v>
      </c>
      <c r="G62" s="39">
        <v>69.5</v>
      </c>
      <c r="H62" s="39">
        <v>73.5</v>
      </c>
      <c r="I62" s="39">
        <v>73.599999999999994</v>
      </c>
      <c r="J62" s="39">
        <v>60.8</v>
      </c>
      <c r="K62" s="39">
        <v>131.80000000000001</v>
      </c>
      <c r="L62" s="39">
        <v>77.599999999999994</v>
      </c>
    </row>
    <row r="63" spans="2:12" x14ac:dyDescent="0.2">
      <c r="C63" s="33"/>
    </row>
    <row r="64" spans="2:12" x14ac:dyDescent="0.2">
      <c r="B64" s="27" t="s">
        <v>35</v>
      </c>
      <c r="C64" s="38">
        <v>74.2</v>
      </c>
      <c r="D64" s="39">
        <v>72.400000000000006</v>
      </c>
      <c r="E64" s="39">
        <v>74.900000000000006</v>
      </c>
      <c r="F64" s="39">
        <v>79</v>
      </c>
      <c r="G64" s="39">
        <v>70.599999999999994</v>
      </c>
      <c r="H64" s="39">
        <v>72.099999999999994</v>
      </c>
      <c r="I64" s="39">
        <v>72.099999999999994</v>
      </c>
      <c r="J64" s="39">
        <v>57.4</v>
      </c>
      <c r="K64" s="39">
        <v>130.30000000000001</v>
      </c>
      <c r="L64" s="39">
        <v>77.3</v>
      </c>
    </row>
    <row r="65" spans="1:12" x14ac:dyDescent="0.2">
      <c r="B65" s="27" t="s">
        <v>36</v>
      </c>
      <c r="C65" s="38">
        <v>76.099999999999994</v>
      </c>
      <c r="D65" s="39">
        <v>75.099999999999994</v>
      </c>
      <c r="E65" s="39">
        <v>76.7</v>
      </c>
      <c r="F65" s="39">
        <v>80.400000000000006</v>
      </c>
      <c r="G65" s="39">
        <v>70</v>
      </c>
      <c r="H65" s="39">
        <v>84.6</v>
      </c>
      <c r="I65" s="39">
        <v>70.900000000000006</v>
      </c>
      <c r="J65" s="39">
        <v>62.9</v>
      </c>
      <c r="K65" s="39">
        <v>131.69999999999999</v>
      </c>
      <c r="L65" s="39">
        <v>77.5</v>
      </c>
    </row>
    <row r="66" spans="1:12" x14ac:dyDescent="0.2">
      <c r="B66" s="27" t="s">
        <v>37</v>
      </c>
      <c r="C66" s="38">
        <v>172.6</v>
      </c>
      <c r="D66" s="39">
        <v>157.30000000000001</v>
      </c>
      <c r="E66" s="39">
        <v>108.6</v>
      </c>
      <c r="F66" s="39">
        <v>176.4</v>
      </c>
      <c r="G66" s="39">
        <v>211.9</v>
      </c>
      <c r="H66" s="39">
        <v>159.9</v>
      </c>
      <c r="I66" s="39">
        <v>148.19999999999999</v>
      </c>
      <c r="J66" s="39">
        <v>170.9</v>
      </c>
      <c r="K66" s="39">
        <v>400.8</v>
      </c>
      <c r="L66" s="39">
        <v>201.9</v>
      </c>
    </row>
    <row r="67" spans="1:12" ht="18" thickBot="1" x14ac:dyDescent="0.25">
      <c r="B67" s="31"/>
      <c r="C67" s="44"/>
      <c r="D67" s="45"/>
      <c r="E67" s="45"/>
      <c r="F67" s="45"/>
      <c r="G67" s="45"/>
      <c r="H67" s="45"/>
      <c r="I67" s="45"/>
      <c r="J67" s="45"/>
      <c r="K67" s="45"/>
      <c r="L67" s="45"/>
    </row>
    <row r="68" spans="1:12" x14ac:dyDescent="0.2">
      <c r="B68" s="42"/>
      <c r="C68" s="27" t="s">
        <v>85</v>
      </c>
      <c r="D68" s="42"/>
      <c r="E68" s="42"/>
      <c r="F68" s="42"/>
      <c r="G68" s="42"/>
      <c r="H68" s="42"/>
      <c r="I68" s="42"/>
      <c r="J68" s="42"/>
      <c r="K68" s="42"/>
      <c r="L68" s="42"/>
    </row>
    <row r="69" spans="1:12" x14ac:dyDescent="0.2">
      <c r="A69" s="27"/>
      <c r="B69" s="42"/>
      <c r="C69" s="42"/>
      <c r="D69" s="42"/>
      <c r="E69" s="42"/>
      <c r="F69" s="42"/>
      <c r="G69" s="42"/>
      <c r="H69" s="42"/>
      <c r="I69" s="42"/>
      <c r="J69" s="42"/>
      <c r="K69" s="42"/>
      <c r="L69" s="42"/>
    </row>
  </sheetData>
  <phoneticPr fontId="2"/>
  <pageMargins left="0.43" right="0.43" top="0.56999999999999995" bottom="0.56000000000000005" header="0.51200000000000001" footer="0.51200000000000001"/>
  <pageSetup paperSize="12" scale="75" orientation="portrait" verticalDpi="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L73"/>
  <sheetViews>
    <sheetView showGridLines="0" zoomScale="75" zoomScaleNormal="100" workbookViewId="0">
      <selection activeCell="B84" sqref="B84"/>
    </sheetView>
  </sheetViews>
  <sheetFormatPr defaultColWidth="10.875" defaultRowHeight="17.25" x14ac:dyDescent="0.2"/>
  <cols>
    <col min="1" max="1" width="13.375" style="2" customWidth="1"/>
    <col min="2" max="2" width="18.375" style="2" customWidth="1"/>
    <col min="3" max="3" width="10.875" style="2"/>
    <col min="4" max="4" width="13.375" style="2" customWidth="1"/>
    <col min="5" max="6" width="10.875" style="2"/>
    <col min="7" max="7" width="12.125" style="2" customWidth="1"/>
    <col min="8" max="8" width="10.875" style="2"/>
    <col min="9" max="10" width="10.875" style="2" customWidth="1"/>
    <col min="11" max="11" width="12.125" style="2" customWidth="1"/>
    <col min="12" max="12" width="10.875" style="2" customWidth="1"/>
    <col min="13" max="256" width="10.875" style="2"/>
    <col min="257" max="257" width="13.375" style="2" customWidth="1"/>
    <col min="258" max="258" width="18.375" style="2" customWidth="1"/>
    <col min="259" max="259" width="10.875" style="2"/>
    <col min="260" max="260" width="13.375" style="2" customWidth="1"/>
    <col min="261" max="262" width="10.875" style="2"/>
    <col min="263" max="263" width="12.125" style="2" customWidth="1"/>
    <col min="264" max="264" width="10.875" style="2"/>
    <col min="265" max="266" width="10.875" style="2" customWidth="1"/>
    <col min="267" max="267" width="12.125" style="2" customWidth="1"/>
    <col min="268" max="268" width="10.875" style="2" customWidth="1"/>
    <col min="269" max="512" width="10.875" style="2"/>
    <col min="513" max="513" width="13.375" style="2" customWidth="1"/>
    <col min="514" max="514" width="18.375" style="2" customWidth="1"/>
    <col min="515" max="515" width="10.875" style="2"/>
    <col min="516" max="516" width="13.375" style="2" customWidth="1"/>
    <col min="517" max="518" width="10.875" style="2"/>
    <col min="519" max="519" width="12.125" style="2" customWidth="1"/>
    <col min="520" max="520" width="10.875" style="2"/>
    <col min="521" max="522" width="10.875" style="2" customWidth="1"/>
    <col min="523" max="523" width="12.125" style="2" customWidth="1"/>
    <col min="524" max="524" width="10.875" style="2" customWidth="1"/>
    <col min="525" max="768" width="10.875" style="2"/>
    <col min="769" max="769" width="13.375" style="2" customWidth="1"/>
    <col min="770" max="770" width="18.375" style="2" customWidth="1"/>
    <col min="771" max="771" width="10.875" style="2"/>
    <col min="772" max="772" width="13.375" style="2" customWidth="1"/>
    <col min="773" max="774" width="10.875" style="2"/>
    <col min="775" max="775" width="12.125" style="2" customWidth="1"/>
    <col min="776" max="776" width="10.875" style="2"/>
    <col min="777" max="778" width="10.875" style="2" customWidth="1"/>
    <col min="779" max="779" width="12.125" style="2" customWidth="1"/>
    <col min="780" max="780" width="10.875" style="2" customWidth="1"/>
    <col min="781" max="1024" width="10.875" style="2"/>
    <col min="1025" max="1025" width="13.375" style="2" customWidth="1"/>
    <col min="1026" max="1026" width="18.375" style="2" customWidth="1"/>
    <col min="1027" max="1027" width="10.875" style="2"/>
    <col min="1028" max="1028" width="13.375" style="2" customWidth="1"/>
    <col min="1029" max="1030" width="10.875" style="2"/>
    <col min="1031" max="1031" width="12.125" style="2" customWidth="1"/>
    <col min="1032" max="1032" width="10.875" style="2"/>
    <col min="1033" max="1034" width="10.875" style="2" customWidth="1"/>
    <col min="1035" max="1035" width="12.125" style="2" customWidth="1"/>
    <col min="1036" max="1036" width="10.875" style="2" customWidth="1"/>
    <col min="1037" max="1280" width="10.875" style="2"/>
    <col min="1281" max="1281" width="13.375" style="2" customWidth="1"/>
    <col min="1282" max="1282" width="18.375" style="2" customWidth="1"/>
    <col min="1283" max="1283" width="10.875" style="2"/>
    <col min="1284" max="1284" width="13.375" style="2" customWidth="1"/>
    <col min="1285" max="1286" width="10.875" style="2"/>
    <col min="1287" max="1287" width="12.125" style="2" customWidth="1"/>
    <col min="1288" max="1288" width="10.875" style="2"/>
    <col min="1289" max="1290" width="10.875" style="2" customWidth="1"/>
    <col min="1291" max="1291" width="12.125" style="2" customWidth="1"/>
    <col min="1292" max="1292" width="10.875" style="2" customWidth="1"/>
    <col min="1293" max="1536" width="10.875" style="2"/>
    <col min="1537" max="1537" width="13.375" style="2" customWidth="1"/>
    <col min="1538" max="1538" width="18.375" style="2" customWidth="1"/>
    <col min="1539" max="1539" width="10.875" style="2"/>
    <col min="1540" max="1540" width="13.375" style="2" customWidth="1"/>
    <col min="1541" max="1542" width="10.875" style="2"/>
    <col min="1543" max="1543" width="12.125" style="2" customWidth="1"/>
    <col min="1544" max="1544" width="10.875" style="2"/>
    <col min="1545" max="1546" width="10.875" style="2" customWidth="1"/>
    <col min="1547" max="1547" width="12.125" style="2" customWidth="1"/>
    <col min="1548" max="1548" width="10.875" style="2" customWidth="1"/>
    <col min="1549" max="1792" width="10.875" style="2"/>
    <col min="1793" max="1793" width="13.375" style="2" customWidth="1"/>
    <col min="1794" max="1794" width="18.375" style="2" customWidth="1"/>
    <col min="1795" max="1795" width="10.875" style="2"/>
    <col min="1796" max="1796" width="13.375" style="2" customWidth="1"/>
    <col min="1797" max="1798" width="10.875" style="2"/>
    <col min="1799" max="1799" width="12.125" style="2" customWidth="1"/>
    <col min="1800" max="1800" width="10.875" style="2"/>
    <col min="1801" max="1802" width="10.875" style="2" customWidth="1"/>
    <col min="1803" max="1803" width="12.125" style="2" customWidth="1"/>
    <col min="1804" max="1804" width="10.875" style="2" customWidth="1"/>
    <col min="1805" max="2048" width="10.875" style="2"/>
    <col min="2049" max="2049" width="13.375" style="2" customWidth="1"/>
    <col min="2050" max="2050" width="18.375" style="2" customWidth="1"/>
    <col min="2051" max="2051" width="10.875" style="2"/>
    <col min="2052" max="2052" width="13.375" style="2" customWidth="1"/>
    <col min="2053" max="2054" width="10.875" style="2"/>
    <col min="2055" max="2055" width="12.125" style="2" customWidth="1"/>
    <col min="2056" max="2056" width="10.875" style="2"/>
    <col min="2057" max="2058" width="10.875" style="2" customWidth="1"/>
    <col min="2059" max="2059" width="12.125" style="2" customWidth="1"/>
    <col min="2060" max="2060" width="10.875" style="2" customWidth="1"/>
    <col min="2061" max="2304" width="10.875" style="2"/>
    <col min="2305" max="2305" width="13.375" style="2" customWidth="1"/>
    <col min="2306" max="2306" width="18.375" style="2" customWidth="1"/>
    <col min="2307" max="2307" width="10.875" style="2"/>
    <col min="2308" max="2308" width="13.375" style="2" customWidth="1"/>
    <col min="2309" max="2310" width="10.875" style="2"/>
    <col min="2311" max="2311" width="12.125" style="2" customWidth="1"/>
    <col min="2312" max="2312" width="10.875" style="2"/>
    <col min="2313" max="2314" width="10.875" style="2" customWidth="1"/>
    <col min="2315" max="2315" width="12.125" style="2" customWidth="1"/>
    <col min="2316" max="2316" width="10.875" style="2" customWidth="1"/>
    <col min="2317" max="2560" width="10.875" style="2"/>
    <col min="2561" max="2561" width="13.375" style="2" customWidth="1"/>
    <col min="2562" max="2562" width="18.375" style="2" customWidth="1"/>
    <col min="2563" max="2563" width="10.875" style="2"/>
    <col min="2564" max="2564" width="13.375" style="2" customWidth="1"/>
    <col min="2565" max="2566" width="10.875" style="2"/>
    <col min="2567" max="2567" width="12.125" style="2" customWidth="1"/>
    <col min="2568" max="2568" width="10.875" style="2"/>
    <col min="2569" max="2570" width="10.875" style="2" customWidth="1"/>
    <col min="2571" max="2571" width="12.125" style="2" customWidth="1"/>
    <col min="2572" max="2572" width="10.875" style="2" customWidth="1"/>
    <col min="2573" max="2816" width="10.875" style="2"/>
    <col min="2817" max="2817" width="13.375" style="2" customWidth="1"/>
    <col min="2818" max="2818" width="18.375" style="2" customWidth="1"/>
    <col min="2819" max="2819" width="10.875" style="2"/>
    <col min="2820" max="2820" width="13.375" style="2" customWidth="1"/>
    <col min="2821" max="2822" width="10.875" style="2"/>
    <col min="2823" max="2823" width="12.125" style="2" customWidth="1"/>
    <col min="2824" max="2824" width="10.875" style="2"/>
    <col min="2825" max="2826" width="10.875" style="2" customWidth="1"/>
    <col min="2827" max="2827" width="12.125" style="2" customWidth="1"/>
    <col min="2828" max="2828" width="10.875" style="2" customWidth="1"/>
    <col min="2829" max="3072" width="10.875" style="2"/>
    <col min="3073" max="3073" width="13.375" style="2" customWidth="1"/>
    <col min="3074" max="3074" width="18.375" style="2" customWidth="1"/>
    <col min="3075" max="3075" width="10.875" style="2"/>
    <col min="3076" max="3076" width="13.375" style="2" customWidth="1"/>
    <col min="3077" max="3078" width="10.875" style="2"/>
    <col min="3079" max="3079" width="12.125" style="2" customWidth="1"/>
    <col min="3080" max="3080" width="10.875" style="2"/>
    <col min="3081" max="3082" width="10.875" style="2" customWidth="1"/>
    <col min="3083" max="3083" width="12.125" style="2" customWidth="1"/>
    <col min="3084" max="3084" width="10.875" style="2" customWidth="1"/>
    <col min="3085" max="3328" width="10.875" style="2"/>
    <col min="3329" max="3329" width="13.375" style="2" customWidth="1"/>
    <col min="3330" max="3330" width="18.375" style="2" customWidth="1"/>
    <col min="3331" max="3331" width="10.875" style="2"/>
    <col min="3332" max="3332" width="13.375" style="2" customWidth="1"/>
    <col min="3333" max="3334" width="10.875" style="2"/>
    <col min="3335" max="3335" width="12.125" style="2" customWidth="1"/>
    <col min="3336" max="3336" width="10.875" style="2"/>
    <col min="3337" max="3338" width="10.875" style="2" customWidth="1"/>
    <col min="3339" max="3339" width="12.125" style="2" customWidth="1"/>
    <col min="3340" max="3340" width="10.875" style="2" customWidth="1"/>
    <col min="3341" max="3584" width="10.875" style="2"/>
    <col min="3585" max="3585" width="13.375" style="2" customWidth="1"/>
    <col min="3586" max="3586" width="18.375" style="2" customWidth="1"/>
    <col min="3587" max="3587" width="10.875" style="2"/>
    <col min="3588" max="3588" width="13.375" style="2" customWidth="1"/>
    <col min="3589" max="3590" width="10.875" style="2"/>
    <col min="3591" max="3591" width="12.125" style="2" customWidth="1"/>
    <col min="3592" max="3592" width="10.875" style="2"/>
    <col min="3593" max="3594" width="10.875" style="2" customWidth="1"/>
    <col min="3595" max="3595" width="12.125" style="2" customWidth="1"/>
    <col min="3596" max="3596" width="10.875" style="2" customWidth="1"/>
    <col min="3597" max="3840" width="10.875" style="2"/>
    <col min="3841" max="3841" width="13.375" style="2" customWidth="1"/>
    <col min="3842" max="3842" width="18.375" style="2" customWidth="1"/>
    <col min="3843" max="3843" width="10.875" style="2"/>
    <col min="3844" max="3844" width="13.375" style="2" customWidth="1"/>
    <col min="3845" max="3846" width="10.875" style="2"/>
    <col min="3847" max="3847" width="12.125" style="2" customWidth="1"/>
    <col min="3848" max="3848" width="10.875" style="2"/>
    <col min="3849" max="3850" width="10.875" style="2" customWidth="1"/>
    <col min="3851" max="3851" width="12.125" style="2" customWidth="1"/>
    <col min="3852" max="3852" width="10.875" style="2" customWidth="1"/>
    <col min="3853" max="4096" width="10.875" style="2"/>
    <col min="4097" max="4097" width="13.375" style="2" customWidth="1"/>
    <col min="4098" max="4098" width="18.375" style="2" customWidth="1"/>
    <col min="4099" max="4099" width="10.875" style="2"/>
    <col min="4100" max="4100" width="13.375" style="2" customWidth="1"/>
    <col min="4101" max="4102" width="10.875" style="2"/>
    <col min="4103" max="4103" width="12.125" style="2" customWidth="1"/>
    <col min="4104" max="4104" width="10.875" style="2"/>
    <col min="4105" max="4106" width="10.875" style="2" customWidth="1"/>
    <col min="4107" max="4107" width="12.125" style="2" customWidth="1"/>
    <col min="4108" max="4108" width="10.875" style="2" customWidth="1"/>
    <col min="4109" max="4352" width="10.875" style="2"/>
    <col min="4353" max="4353" width="13.375" style="2" customWidth="1"/>
    <col min="4354" max="4354" width="18.375" style="2" customWidth="1"/>
    <col min="4355" max="4355" width="10.875" style="2"/>
    <col min="4356" max="4356" width="13.375" style="2" customWidth="1"/>
    <col min="4357" max="4358" width="10.875" style="2"/>
    <col min="4359" max="4359" width="12.125" style="2" customWidth="1"/>
    <col min="4360" max="4360" width="10.875" style="2"/>
    <col min="4361" max="4362" width="10.875" style="2" customWidth="1"/>
    <col min="4363" max="4363" width="12.125" style="2" customWidth="1"/>
    <col min="4364" max="4364" width="10.875" style="2" customWidth="1"/>
    <col min="4365" max="4608" width="10.875" style="2"/>
    <col min="4609" max="4609" width="13.375" style="2" customWidth="1"/>
    <col min="4610" max="4610" width="18.375" style="2" customWidth="1"/>
    <col min="4611" max="4611" width="10.875" style="2"/>
    <col min="4612" max="4612" width="13.375" style="2" customWidth="1"/>
    <col min="4613" max="4614" width="10.875" style="2"/>
    <col min="4615" max="4615" width="12.125" style="2" customWidth="1"/>
    <col min="4616" max="4616" width="10.875" style="2"/>
    <col min="4617" max="4618" width="10.875" style="2" customWidth="1"/>
    <col min="4619" max="4619" width="12.125" style="2" customWidth="1"/>
    <col min="4620" max="4620" width="10.875" style="2" customWidth="1"/>
    <col min="4621" max="4864" width="10.875" style="2"/>
    <col min="4865" max="4865" width="13.375" style="2" customWidth="1"/>
    <col min="4866" max="4866" width="18.375" style="2" customWidth="1"/>
    <col min="4867" max="4867" width="10.875" style="2"/>
    <col min="4868" max="4868" width="13.375" style="2" customWidth="1"/>
    <col min="4869" max="4870" width="10.875" style="2"/>
    <col min="4871" max="4871" width="12.125" style="2" customWidth="1"/>
    <col min="4872" max="4872" width="10.875" style="2"/>
    <col min="4873" max="4874" width="10.875" style="2" customWidth="1"/>
    <col min="4875" max="4875" width="12.125" style="2" customWidth="1"/>
    <col min="4876" max="4876" width="10.875" style="2" customWidth="1"/>
    <col min="4877" max="5120" width="10.875" style="2"/>
    <col min="5121" max="5121" width="13.375" style="2" customWidth="1"/>
    <col min="5122" max="5122" width="18.375" style="2" customWidth="1"/>
    <col min="5123" max="5123" width="10.875" style="2"/>
    <col min="5124" max="5124" width="13.375" style="2" customWidth="1"/>
    <col min="5125" max="5126" width="10.875" style="2"/>
    <col min="5127" max="5127" width="12.125" style="2" customWidth="1"/>
    <col min="5128" max="5128" width="10.875" style="2"/>
    <col min="5129" max="5130" width="10.875" style="2" customWidth="1"/>
    <col min="5131" max="5131" width="12.125" style="2" customWidth="1"/>
    <col min="5132" max="5132" width="10.875" style="2" customWidth="1"/>
    <col min="5133" max="5376" width="10.875" style="2"/>
    <col min="5377" max="5377" width="13.375" style="2" customWidth="1"/>
    <col min="5378" max="5378" width="18.375" style="2" customWidth="1"/>
    <col min="5379" max="5379" width="10.875" style="2"/>
    <col min="5380" max="5380" width="13.375" style="2" customWidth="1"/>
    <col min="5381" max="5382" width="10.875" style="2"/>
    <col min="5383" max="5383" width="12.125" style="2" customWidth="1"/>
    <col min="5384" max="5384" width="10.875" style="2"/>
    <col min="5385" max="5386" width="10.875" style="2" customWidth="1"/>
    <col min="5387" max="5387" width="12.125" style="2" customWidth="1"/>
    <col min="5388" max="5388" width="10.875" style="2" customWidth="1"/>
    <col min="5389" max="5632" width="10.875" style="2"/>
    <col min="5633" max="5633" width="13.375" style="2" customWidth="1"/>
    <col min="5634" max="5634" width="18.375" style="2" customWidth="1"/>
    <col min="5635" max="5635" width="10.875" style="2"/>
    <col min="5636" max="5636" width="13.375" style="2" customWidth="1"/>
    <col min="5637" max="5638" width="10.875" style="2"/>
    <col min="5639" max="5639" width="12.125" style="2" customWidth="1"/>
    <col min="5640" max="5640" width="10.875" style="2"/>
    <col min="5641" max="5642" width="10.875" style="2" customWidth="1"/>
    <col min="5643" max="5643" width="12.125" style="2" customWidth="1"/>
    <col min="5644" max="5644" width="10.875" style="2" customWidth="1"/>
    <col min="5645" max="5888" width="10.875" style="2"/>
    <col min="5889" max="5889" width="13.375" style="2" customWidth="1"/>
    <col min="5890" max="5890" width="18.375" style="2" customWidth="1"/>
    <col min="5891" max="5891" width="10.875" style="2"/>
    <col min="5892" max="5892" width="13.375" style="2" customWidth="1"/>
    <col min="5893" max="5894" width="10.875" style="2"/>
    <col min="5895" max="5895" width="12.125" style="2" customWidth="1"/>
    <col min="5896" max="5896" width="10.875" style="2"/>
    <col min="5897" max="5898" width="10.875" style="2" customWidth="1"/>
    <col min="5899" max="5899" width="12.125" style="2" customWidth="1"/>
    <col min="5900" max="5900" width="10.875" style="2" customWidth="1"/>
    <col min="5901" max="6144" width="10.875" style="2"/>
    <col min="6145" max="6145" width="13.375" style="2" customWidth="1"/>
    <col min="6146" max="6146" width="18.375" style="2" customWidth="1"/>
    <col min="6147" max="6147" width="10.875" style="2"/>
    <col min="6148" max="6148" width="13.375" style="2" customWidth="1"/>
    <col min="6149" max="6150" width="10.875" style="2"/>
    <col min="6151" max="6151" width="12.125" style="2" customWidth="1"/>
    <col min="6152" max="6152" width="10.875" style="2"/>
    <col min="6153" max="6154" width="10.875" style="2" customWidth="1"/>
    <col min="6155" max="6155" width="12.125" style="2" customWidth="1"/>
    <col min="6156" max="6156" width="10.875" style="2" customWidth="1"/>
    <col min="6157" max="6400" width="10.875" style="2"/>
    <col min="6401" max="6401" width="13.375" style="2" customWidth="1"/>
    <col min="6402" max="6402" width="18.375" style="2" customWidth="1"/>
    <col min="6403" max="6403" width="10.875" style="2"/>
    <col min="6404" max="6404" width="13.375" style="2" customWidth="1"/>
    <col min="6405" max="6406" width="10.875" style="2"/>
    <col min="6407" max="6407" width="12.125" style="2" customWidth="1"/>
    <col min="6408" max="6408" width="10.875" style="2"/>
    <col min="6409" max="6410" width="10.875" style="2" customWidth="1"/>
    <col min="6411" max="6411" width="12.125" style="2" customWidth="1"/>
    <col min="6412" max="6412" width="10.875" style="2" customWidth="1"/>
    <col min="6413" max="6656" width="10.875" style="2"/>
    <col min="6657" max="6657" width="13.375" style="2" customWidth="1"/>
    <col min="6658" max="6658" width="18.375" style="2" customWidth="1"/>
    <col min="6659" max="6659" width="10.875" style="2"/>
    <col min="6660" max="6660" width="13.375" style="2" customWidth="1"/>
    <col min="6661" max="6662" width="10.875" style="2"/>
    <col min="6663" max="6663" width="12.125" style="2" customWidth="1"/>
    <col min="6664" max="6664" width="10.875" style="2"/>
    <col min="6665" max="6666" width="10.875" style="2" customWidth="1"/>
    <col min="6667" max="6667" width="12.125" style="2" customWidth="1"/>
    <col min="6668" max="6668" width="10.875" style="2" customWidth="1"/>
    <col min="6669" max="6912" width="10.875" style="2"/>
    <col min="6913" max="6913" width="13.375" style="2" customWidth="1"/>
    <col min="6914" max="6914" width="18.375" style="2" customWidth="1"/>
    <col min="6915" max="6915" width="10.875" style="2"/>
    <col min="6916" max="6916" width="13.375" style="2" customWidth="1"/>
    <col min="6917" max="6918" width="10.875" style="2"/>
    <col min="6919" max="6919" width="12.125" style="2" customWidth="1"/>
    <col min="6920" max="6920" width="10.875" style="2"/>
    <col min="6921" max="6922" width="10.875" style="2" customWidth="1"/>
    <col min="6923" max="6923" width="12.125" style="2" customWidth="1"/>
    <col min="6924" max="6924" width="10.875" style="2" customWidth="1"/>
    <col min="6925" max="7168" width="10.875" style="2"/>
    <col min="7169" max="7169" width="13.375" style="2" customWidth="1"/>
    <col min="7170" max="7170" width="18.375" style="2" customWidth="1"/>
    <col min="7171" max="7171" width="10.875" style="2"/>
    <col min="7172" max="7172" width="13.375" style="2" customWidth="1"/>
    <col min="7173" max="7174" width="10.875" style="2"/>
    <col min="7175" max="7175" width="12.125" style="2" customWidth="1"/>
    <col min="7176" max="7176" width="10.875" style="2"/>
    <col min="7177" max="7178" width="10.875" style="2" customWidth="1"/>
    <col min="7179" max="7179" width="12.125" style="2" customWidth="1"/>
    <col min="7180" max="7180" width="10.875" style="2" customWidth="1"/>
    <col min="7181" max="7424" width="10.875" style="2"/>
    <col min="7425" max="7425" width="13.375" style="2" customWidth="1"/>
    <col min="7426" max="7426" width="18.375" style="2" customWidth="1"/>
    <col min="7427" max="7427" width="10.875" style="2"/>
    <col min="7428" max="7428" width="13.375" style="2" customWidth="1"/>
    <col min="7429" max="7430" width="10.875" style="2"/>
    <col min="7431" max="7431" width="12.125" style="2" customWidth="1"/>
    <col min="7432" max="7432" width="10.875" style="2"/>
    <col min="7433" max="7434" width="10.875" style="2" customWidth="1"/>
    <col min="7435" max="7435" width="12.125" style="2" customWidth="1"/>
    <col min="7436" max="7436" width="10.875" style="2" customWidth="1"/>
    <col min="7437" max="7680" width="10.875" style="2"/>
    <col min="7681" max="7681" width="13.375" style="2" customWidth="1"/>
    <col min="7682" max="7682" width="18.375" style="2" customWidth="1"/>
    <col min="7683" max="7683" width="10.875" style="2"/>
    <col min="7684" max="7684" width="13.375" style="2" customWidth="1"/>
    <col min="7685" max="7686" width="10.875" style="2"/>
    <col min="7687" max="7687" width="12.125" style="2" customWidth="1"/>
    <col min="7688" max="7688" width="10.875" style="2"/>
    <col min="7689" max="7690" width="10.875" style="2" customWidth="1"/>
    <col min="7691" max="7691" width="12.125" style="2" customWidth="1"/>
    <col min="7692" max="7692" width="10.875" style="2" customWidth="1"/>
    <col min="7693" max="7936" width="10.875" style="2"/>
    <col min="7937" max="7937" width="13.375" style="2" customWidth="1"/>
    <col min="7938" max="7938" width="18.375" style="2" customWidth="1"/>
    <col min="7939" max="7939" width="10.875" style="2"/>
    <col min="7940" max="7940" width="13.375" style="2" customWidth="1"/>
    <col min="7941" max="7942" width="10.875" style="2"/>
    <col min="7943" max="7943" width="12.125" style="2" customWidth="1"/>
    <col min="7944" max="7944" width="10.875" style="2"/>
    <col min="7945" max="7946" width="10.875" style="2" customWidth="1"/>
    <col min="7947" max="7947" width="12.125" style="2" customWidth="1"/>
    <col min="7948" max="7948" width="10.875" style="2" customWidth="1"/>
    <col min="7949" max="8192" width="10.875" style="2"/>
    <col min="8193" max="8193" width="13.375" style="2" customWidth="1"/>
    <col min="8194" max="8194" width="18.375" style="2" customWidth="1"/>
    <col min="8195" max="8195" width="10.875" style="2"/>
    <col min="8196" max="8196" width="13.375" style="2" customWidth="1"/>
    <col min="8197" max="8198" width="10.875" style="2"/>
    <col min="8199" max="8199" width="12.125" style="2" customWidth="1"/>
    <col min="8200" max="8200" width="10.875" style="2"/>
    <col min="8201" max="8202" width="10.875" style="2" customWidth="1"/>
    <col min="8203" max="8203" width="12.125" style="2" customWidth="1"/>
    <col min="8204" max="8204" width="10.875" style="2" customWidth="1"/>
    <col min="8205" max="8448" width="10.875" style="2"/>
    <col min="8449" max="8449" width="13.375" style="2" customWidth="1"/>
    <col min="8450" max="8450" width="18.375" style="2" customWidth="1"/>
    <col min="8451" max="8451" width="10.875" style="2"/>
    <col min="8452" max="8452" width="13.375" style="2" customWidth="1"/>
    <col min="8453" max="8454" width="10.875" style="2"/>
    <col min="8455" max="8455" width="12.125" style="2" customWidth="1"/>
    <col min="8456" max="8456" width="10.875" style="2"/>
    <col min="8457" max="8458" width="10.875" style="2" customWidth="1"/>
    <col min="8459" max="8459" width="12.125" style="2" customWidth="1"/>
    <col min="8460" max="8460" width="10.875" style="2" customWidth="1"/>
    <col min="8461" max="8704" width="10.875" style="2"/>
    <col min="8705" max="8705" width="13.375" style="2" customWidth="1"/>
    <col min="8706" max="8706" width="18.375" style="2" customWidth="1"/>
    <col min="8707" max="8707" width="10.875" style="2"/>
    <col min="8708" max="8708" width="13.375" style="2" customWidth="1"/>
    <col min="8709" max="8710" width="10.875" style="2"/>
    <col min="8711" max="8711" width="12.125" style="2" customWidth="1"/>
    <col min="8712" max="8712" width="10.875" style="2"/>
    <col min="8713" max="8714" width="10.875" style="2" customWidth="1"/>
    <col min="8715" max="8715" width="12.125" style="2" customWidth="1"/>
    <col min="8716" max="8716" width="10.875" style="2" customWidth="1"/>
    <col min="8717" max="8960" width="10.875" style="2"/>
    <col min="8961" max="8961" width="13.375" style="2" customWidth="1"/>
    <col min="8962" max="8962" width="18.375" style="2" customWidth="1"/>
    <col min="8963" max="8963" width="10.875" style="2"/>
    <col min="8964" max="8964" width="13.375" style="2" customWidth="1"/>
    <col min="8965" max="8966" width="10.875" style="2"/>
    <col min="8967" max="8967" width="12.125" style="2" customWidth="1"/>
    <col min="8968" max="8968" width="10.875" style="2"/>
    <col min="8969" max="8970" width="10.875" style="2" customWidth="1"/>
    <col min="8971" max="8971" width="12.125" style="2" customWidth="1"/>
    <col min="8972" max="8972" width="10.875" style="2" customWidth="1"/>
    <col min="8973" max="9216" width="10.875" style="2"/>
    <col min="9217" max="9217" width="13.375" style="2" customWidth="1"/>
    <col min="9218" max="9218" width="18.375" style="2" customWidth="1"/>
    <col min="9219" max="9219" width="10.875" style="2"/>
    <col min="9220" max="9220" width="13.375" style="2" customWidth="1"/>
    <col min="9221" max="9222" width="10.875" style="2"/>
    <col min="9223" max="9223" width="12.125" style="2" customWidth="1"/>
    <col min="9224" max="9224" width="10.875" style="2"/>
    <col min="9225" max="9226" width="10.875" style="2" customWidth="1"/>
    <col min="9227" max="9227" width="12.125" style="2" customWidth="1"/>
    <col min="9228" max="9228" width="10.875" style="2" customWidth="1"/>
    <col min="9229" max="9472" width="10.875" style="2"/>
    <col min="9473" max="9473" width="13.375" style="2" customWidth="1"/>
    <col min="9474" max="9474" width="18.375" style="2" customWidth="1"/>
    <col min="9475" max="9475" width="10.875" style="2"/>
    <col min="9476" max="9476" width="13.375" style="2" customWidth="1"/>
    <col min="9477" max="9478" width="10.875" style="2"/>
    <col min="9479" max="9479" width="12.125" style="2" customWidth="1"/>
    <col min="9480" max="9480" width="10.875" style="2"/>
    <col min="9481" max="9482" width="10.875" style="2" customWidth="1"/>
    <col min="9483" max="9483" width="12.125" style="2" customWidth="1"/>
    <col min="9484" max="9484" width="10.875" style="2" customWidth="1"/>
    <col min="9485" max="9728" width="10.875" style="2"/>
    <col min="9729" max="9729" width="13.375" style="2" customWidth="1"/>
    <col min="9730" max="9730" width="18.375" style="2" customWidth="1"/>
    <col min="9731" max="9731" width="10.875" style="2"/>
    <col min="9732" max="9732" width="13.375" style="2" customWidth="1"/>
    <col min="9733" max="9734" width="10.875" style="2"/>
    <col min="9735" max="9735" width="12.125" style="2" customWidth="1"/>
    <col min="9736" max="9736" width="10.875" style="2"/>
    <col min="9737" max="9738" width="10.875" style="2" customWidth="1"/>
    <col min="9739" max="9739" width="12.125" style="2" customWidth="1"/>
    <col min="9740" max="9740" width="10.875" style="2" customWidth="1"/>
    <col min="9741" max="9984" width="10.875" style="2"/>
    <col min="9985" max="9985" width="13.375" style="2" customWidth="1"/>
    <col min="9986" max="9986" width="18.375" style="2" customWidth="1"/>
    <col min="9987" max="9987" width="10.875" style="2"/>
    <col min="9988" max="9988" width="13.375" style="2" customWidth="1"/>
    <col min="9989" max="9990" width="10.875" style="2"/>
    <col min="9991" max="9991" width="12.125" style="2" customWidth="1"/>
    <col min="9992" max="9992" width="10.875" style="2"/>
    <col min="9993" max="9994" width="10.875" style="2" customWidth="1"/>
    <col min="9995" max="9995" width="12.125" style="2" customWidth="1"/>
    <col min="9996" max="9996" width="10.875" style="2" customWidth="1"/>
    <col min="9997" max="10240" width="10.875" style="2"/>
    <col min="10241" max="10241" width="13.375" style="2" customWidth="1"/>
    <col min="10242" max="10242" width="18.375" style="2" customWidth="1"/>
    <col min="10243" max="10243" width="10.875" style="2"/>
    <col min="10244" max="10244" width="13.375" style="2" customWidth="1"/>
    <col min="10245" max="10246" width="10.875" style="2"/>
    <col min="10247" max="10247" width="12.125" style="2" customWidth="1"/>
    <col min="10248" max="10248" width="10.875" style="2"/>
    <col min="10249" max="10250" width="10.875" style="2" customWidth="1"/>
    <col min="10251" max="10251" width="12.125" style="2" customWidth="1"/>
    <col min="10252" max="10252" width="10.875" style="2" customWidth="1"/>
    <col min="10253" max="10496" width="10.875" style="2"/>
    <col min="10497" max="10497" width="13.375" style="2" customWidth="1"/>
    <col min="10498" max="10498" width="18.375" style="2" customWidth="1"/>
    <col min="10499" max="10499" width="10.875" style="2"/>
    <col min="10500" max="10500" width="13.375" style="2" customWidth="1"/>
    <col min="10501" max="10502" width="10.875" style="2"/>
    <col min="10503" max="10503" width="12.125" style="2" customWidth="1"/>
    <col min="10504" max="10504" width="10.875" style="2"/>
    <col min="10505" max="10506" width="10.875" style="2" customWidth="1"/>
    <col min="10507" max="10507" width="12.125" style="2" customWidth="1"/>
    <col min="10508" max="10508" width="10.875" style="2" customWidth="1"/>
    <col min="10509" max="10752" width="10.875" style="2"/>
    <col min="10753" max="10753" width="13.375" style="2" customWidth="1"/>
    <col min="10754" max="10754" width="18.375" style="2" customWidth="1"/>
    <col min="10755" max="10755" width="10.875" style="2"/>
    <col min="10756" max="10756" width="13.375" style="2" customWidth="1"/>
    <col min="10757" max="10758" width="10.875" style="2"/>
    <col min="10759" max="10759" width="12.125" style="2" customWidth="1"/>
    <col min="10760" max="10760" width="10.875" style="2"/>
    <col min="10761" max="10762" width="10.875" style="2" customWidth="1"/>
    <col min="10763" max="10763" width="12.125" style="2" customWidth="1"/>
    <col min="10764" max="10764" width="10.875" style="2" customWidth="1"/>
    <col min="10765" max="11008" width="10.875" style="2"/>
    <col min="11009" max="11009" width="13.375" style="2" customWidth="1"/>
    <col min="11010" max="11010" width="18.375" style="2" customWidth="1"/>
    <col min="11011" max="11011" width="10.875" style="2"/>
    <col min="11012" max="11012" width="13.375" style="2" customWidth="1"/>
    <col min="11013" max="11014" width="10.875" style="2"/>
    <col min="11015" max="11015" width="12.125" style="2" customWidth="1"/>
    <col min="11016" max="11016" width="10.875" style="2"/>
    <col min="11017" max="11018" width="10.875" style="2" customWidth="1"/>
    <col min="11019" max="11019" width="12.125" style="2" customWidth="1"/>
    <col min="11020" max="11020" width="10.875" style="2" customWidth="1"/>
    <col min="11021" max="11264" width="10.875" style="2"/>
    <col min="11265" max="11265" width="13.375" style="2" customWidth="1"/>
    <col min="11266" max="11266" width="18.375" style="2" customWidth="1"/>
    <col min="11267" max="11267" width="10.875" style="2"/>
    <col min="11268" max="11268" width="13.375" style="2" customWidth="1"/>
    <col min="11269" max="11270" width="10.875" style="2"/>
    <col min="11271" max="11271" width="12.125" style="2" customWidth="1"/>
    <col min="11272" max="11272" width="10.875" style="2"/>
    <col min="11273" max="11274" width="10.875" style="2" customWidth="1"/>
    <col min="11275" max="11275" width="12.125" style="2" customWidth="1"/>
    <col min="11276" max="11276" width="10.875" style="2" customWidth="1"/>
    <col min="11277" max="11520" width="10.875" style="2"/>
    <col min="11521" max="11521" width="13.375" style="2" customWidth="1"/>
    <col min="11522" max="11522" width="18.375" style="2" customWidth="1"/>
    <col min="11523" max="11523" width="10.875" style="2"/>
    <col min="11524" max="11524" width="13.375" style="2" customWidth="1"/>
    <col min="11525" max="11526" width="10.875" style="2"/>
    <col min="11527" max="11527" width="12.125" style="2" customWidth="1"/>
    <col min="11528" max="11528" width="10.875" style="2"/>
    <col min="11529" max="11530" width="10.875" style="2" customWidth="1"/>
    <col min="11531" max="11531" width="12.125" style="2" customWidth="1"/>
    <col min="11532" max="11532" width="10.875" style="2" customWidth="1"/>
    <col min="11533" max="11776" width="10.875" style="2"/>
    <col min="11777" max="11777" width="13.375" style="2" customWidth="1"/>
    <col min="11778" max="11778" width="18.375" style="2" customWidth="1"/>
    <col min="11779" max="11779" width="10.875" style="2"/>
    <col min="11780" max="11780" width="13.375" style="2" customWidth="1"/>
    <col min="11781" max="11782" width="10.875" style="2"/>
    <col min="11783" max="11783" width="12.125" style="2" customWidth="1"/>
    <col min="11784" max="11784" width="10.875" style="2"/>
    <col min="11785" max="11786" width="10.875" style="2" customWidth="1"/>
    <col min="11787" max="11787" width="12.125" style="2" customWidth="1"/>
    <col min="11788" max="11788" width="10.875" style="2" customWidth="1"/>
    <col min="11789" max="12032" width="10.875" style="2"/>
    <col min="12033" max="12033" width="13.375" style="2" customWidth="1"/>
    <col min="12034" max="12034" width="18.375" style="2" customWidth="1"/>
    <col min="12035" max="12035" width="10.875" style="2"/>
    <col min="12036" max="12036" width="13.375" style="2" customWidth="1"/>
    <col min="12037" max="12038" width="10.875" style="2"/>
    <col min="12039" max="12039" width="12.125" style="2" customWidth="1"/>
    <col min="12040" max="12040" width="10.875" style="2"/>
    <col min="12041" max="12042" width="10.875" style="2" customWidth="1"/>
    <col min="12043" max="12043" width="12.125" style="2" customWidth="1"/>
    <col min="12044" max="12044" width="10.875" style="2" customWidth="1"/>
    <col min="12045" max="12288" width="10.875" style="2"/>
    <col min="12289" max="12289" width="13.375" style="2" customWidth="1"/>
    <col min="12290" max="12290" width="18.375" style="2" customWidth="1"/>
    <col min="12291" max="12291" width="10.875" style="2"/>
    <col min="12292" max="12292" width="13.375" style="2" customWidth="1"/>
    <col min="12293" max="12294" width="10.875" style="2"/>
    <col min="12295" max="12295" width="12.125" style="2" customWidth="1"/>
    <col min="12296" max="12296" width="10.875" style="2"/>
    <col min="12297" max="12298" width="10.875" style="2" customWidth="1"/>
    <col min="12299" max="12299" width="12.125" style="2" customWidth="1"/>
    <col min="12300" max="12300" width="10.875" style="2" customWidth="1"/>
    <col min="12301" max="12544" width="10.875" style="2"/>
    <col min="12545" max="12545" width="13.375" style="2" customWidth="1"/>
    <col min="12546" max="12546" width="18.375" style="2" customWidth="1"/>
    <col min="12547" max="12547" width="10.875" style="2"/>
    <col min="12548" max="12548" width="13.375" style="2" customWidth="1"/>
    <col min="12549" max="12550" width="10.875" style="2"/>
    <col min="12551" max="12551" width="12.125" style="2" customWidth="1"/>
    <col min="12552" max="12552" width="10.875" style="2"/>
    <col min="12553" max="12554" width="10.875" style="2" customWidth="1"/>
    <col min="12555" max="12555" width="12.125" style="2" customWidth="1"/>
    <col min="12556" max="12556" width="10.875" style="2" customWidth="1"/>
    <col min="12557" max="12800" width="10.875" style="2"/>
    <col min="12801" max="12801" width="13.375" style="2" customWidth="1"/>
    <col min="12802" max="12802" width="18.375" style="2" customWidth="1"/>
    <col min="12803" max="12803" width="10.875" style="2"/>
    <col min="12804" max="12804" width="13.375" style="2" customWidth="1"/>
    <col min="12805" max="12806" width="10.875" style="2"/>
    <col min="12807" max="12807" width="12.125" style="2" customWidth="1"/>
    <col min="12808" max="12808" width="10.875" style="2"/>
    <col min="12809" max="12810" width="10.875" style="2" customWidth="1"/>
    <col min="12811" max="12811" width="12.125" style="2" customWidth="1"/>
    <col min="12812" max="12812" width="10.875" style="2" customWidth="1"/>
    <col min="12813" max="13056" width="10.875" style="2"/>
    <col min="13057" max="13057" width="13.375" style="2" customWidth="1"/>
    <col min="13058" max="13058" width="18.375" style="2" customWidth="1"/>
    <col min="13059" max="13059" width="10.875" style="2"/>
    <col min="13060" max="13060" width="13.375" style="2" customWidth="1"/>
    <col min="13061" max="13062" width="10.875" style="2"/>
    <col min="13063" max="13063" width="12.125" style="2" customWidth="1"/>
    <col min="13064" max="13064" width="10.875" style="2"/>
    <col min="13065" max="13066" width="10.875" style="2" customWidth="1"/>
    <col min="13067" max="13067" width="12.125" style="2" customWidth="1"/>
    <col min="13068" max="13068" width="10.875" style="2" customWidth="1"/>
    <col min="13069" max="13312" width="10.875" style="2"/>
    <col min="13313" max="13313" width="13.375" style="2" customWidth="1"/>
    <col min="13314" max="13314" width="18.375" style="2" customWidth="1"/>
    <col min="13315" max="13315" width="10.875" style="2"/>
    <col min="13316" max="13316" width="13.375" style="2" customWidth="1"/>
    <col min="13317" max="13318" width="10.875" style="2"/>
    <col min="13319" max="13319" width="12.125" style="2" customWidth="1"/>
    <col min="13320" max="13320" width="10.875" style="2"/>
    <col min="13321" max="13322" width="10.875" style="2" customWidth="1"/>
    <col min="13323" max="13323" width="12.125" style="2" customWidth="1"/>
    <col min="13324" max="13324" width="10.875" style="2" customWidth="1"/>
    <col min="13325" max="13568" width="10.875" style="2"/>
    <col min="13569" max="13569" width="13.375" style="2" customWidth="1"/>
    <col min="13570" max="13570" width="18.375" style="2" customWidth="1"/>
    <col min="13571" max="13571" width="10.875" style="2"/>
    <col min="13572" max="13572" width="13.375" style="2" customWidth="1"/>
    <col min="13573" max="13574" width="10.875" style="2"/>
    <col min="13575" max="13575" width="12.125" style="2" customWidth="1"/>
    <col min="13576" max="13576" width="10.875" style="2"/>
    <col min="13577" max="13578" width="10.875" style="2" customWidth="1"/>
    <col min="13579" max="13579" width="12.125" style="2" customWidth="1"/>
    <col min="13580" max="13580" width="10.875" style="2" customWidth="1"/>
    <col min="13581" max="13824" width="10.875" style="2"/>
    <col min="13825" max="13825" width="13.375" style="2" customWidth="1"/>
    <col min="13826" max="13826" width="18.375" style="2" customWidth="1"/>
    <col min="13827" max="13827" width="10.875" style="2"/>
    <col min="13828" max="13828" width="13.375" style="2" customWidth="1"/>
    <col min="13829" max="13830" width="10.875" style="2"/>
    <col min="13831" max="13831" width="12.125" style="2" customWidth="1"/>
    <col min="13832" max="13832" width="10.875" style="2"/>
    <col min="13833" max="13834" width="10.875" style="2" customWidth="1"/>
    <col min="13835" max="13835" width="12.125" style="2" customWidth="1"/>
    <col min="13836" max="13836" width="10.875" style="2" customWidth="1"/>
    <col min="13837" max="14080" width="10.875" style="2"/>
    <col min="14081" max="14081" width="13.375" style="2" customWidth="1"/>
    <col min="14082" max="14082" width="18.375" style="2" customWidth="1"/>
    <col min="14083" max="14083" width="10.875" style="2"/>
    <col min="14084" max="14084" width="13.375" style="2" customWidth="1"/>
    <col min="14085" max="14086" width="10.875" style="2"/>
    <col min="14087" max="14087" width="12.125" style="2" customWidth="1"/>
    <col min="14088" max="14088" width="10.875" style="2"/>
    <col min="14089" max="14090" width="10.875" style="2" customWidth="1"/>
    <col min="14091" max="14091" width="12.125" style="2" customWidth="1"/>
    <col min="14092" max="14092" width="10.875" style="2" customWidth="1"/>
    <col min="14093" max="14336" width="10.875" style="2"/>
    <col min="14337" max="14337" width="13.375" style="2" customWidth="1"/>
    <col min="14338" max="14338" width="18.375" style="2" customWidth="1"/>
    <col min="14339" max="14339" width="10.875" style="2"/>
    <col min="14340" max="14340" width="13.375" style="2" customWidth="1"/>
    <col min="14341" max="14342" width="10.875" style="2"/>
    <col min="14343" max="14343" width="12.125" style="2" customWidth="1"/>
    <col min="14344" max="14344" width="10.875" style="2"/>
    <col min="14345" max="14346" width="10.875" style="2" customWidth="1"/>
    <col min="14347" max="14347" width="12.125" style="2" customWidth="1"/>
    <col min="14348" max="14348" width="10.875" style="2" customWidth="1"/>
    <col min="14349" max="14592" width="10.875" style="2"/>
    <col min="14593" max="14593" width="13.375" style="2" customWidth="1"/>
    <col min="14594" max="14594" width="18.375" style="2" customWidth="1"/>
    <col min="14595" max="14595" width="10.875" style="2"/>
    <col min="14596" max="14596" width="13.375" style="2" customWidth="1"/>
    <col min="14597" max="14598" width="10.875" style="2"/>
    <col min="14599" max="14599" width="12.125" style="2" customWidth="1"/>
    <col min="14600" max="14600" width="10.875" style="2"/>
    <col min="14601" max="14602" width="10.875" style="2" customWidth="1"/>
    <col min="14603" max="14603" width="12.125" style="2" customWidth="1"/>
    <col min="14604" max="14604" width="10.875" style="2" customWidth="1"/>
    <col min="14605" max="14848" width="10.875" style="2"/>
    <col min="14849" max="14849" width="13.375" style="2" customWidth="1"/>
    <col min="14850" max="14850" width="18.375" style="2" customWidth="1"/>
    <col min="14851" max="14851" width="10.875" style="2"/>
    <col min="14852" max="14852" width="13.375" style="2" customWidth="1"/>
    <col min="14853" max="14854" width="10.875" style="2"/>
    <col min="14855" max="14855" width="12.125" style="2" customWidth="1"/>
    <col min="14856" max="14856" width="10.875" style="2"/>
    <col min="14857" max="14858" width="10.875" style="2" customWidth="1"/>
    <col min="14859" max="14859" width="12.125" style="2" customWidth="1"/>
    <col min="14860" max="14860" width="10.875" style="2" customWidth="1"/>
    <col min="14861" max="15104" width="10.875" style="2"/>
    <col min="15105" max="15105" width="13.375" style="2" customWidth="1"/>
    <col min="15106" max="15106" width="18.375" style="2" customWidth="1"/>
    <col min="15107" max="15107" width="10.875" style="2"/>
    <col min="15108" max="15108" width="13.375" style="2" customWidth="1"/>
    <col min="15109" max="15110" width="10.875" style="2"/>
    <col min="15111" max="15111" width="12.125" style="2" customWidth="1"/>
    <col min="15112" max="15112" width="10.875" style="2"/>
    <col min="15113" max="15114" width="10.875" style="2" customWidth="1"/>
    <col min="15115" max="15115" width="12.125" style="2" customWidth="1"/>
    <col min="15116" max="15116" width="10.875" style="2" customWidth="1"/>
    <col min="15117" max="15360" width="10.875" style="2"/>
    <col min="15361" max="15361" width="13.375" style="2" customWidth="1"/>
    <col min="15362" max="15362" width="18.375" style="2" customWidth="1"/>
    <col min="15363" max="15363" width="10.875" style="2"/>
    <col min="15364" max="15364" width="13.375" style="2" customWidth="1"/>
    <col min="15365" max="15366" width="10.875" style="2"/>
    <col min="15367" max="15367" width="12.125" style="2" customWidth="1"/>
    <col min="15368" max="15368" width="10.875" style="2"/>
    <col min="15369" max="15370" width="10.875" style="2" customWidth="1"/>
    <col min="15371" max="15371" width="12.125" style="2" customWidth="1"/>
    <col min="15372" max="15372" width="10.875" style="2" customWidth="1"/>
    <col min="15373" max="15616" width="10.875" style="2"/>
    <col min="15617" max="15617" width="13.375" style="2" customWidth="1"/>
    <col min="15618" max="15618" width="18.375" style="2" customWidth="1"/>
    <col min="15619" max="15619" width="10.875" style="2"/>
    <col min="15620" max="15620" width="13.375" style="2" customWidth="1"/>
    <col min="15621" max="15622" width="10.875" style="2"/>
    <col min="15623" max="15623" width="12.125" style="2" customWidth="1"/>
    <col min="15624" max="15624" width="10.875" style="2"/>
    <col min="15625" max="15626" width="10.875" style="2" customWidth="1"/>
    <col min="15627" max="15627" width="12.125" style="2" customWidth="1"/>
    <col min="15628" max="15628" width="10.875" style="2" customWidth="1"/>
    <col min="15629" max="15872" width="10.875" style="2"/>
    <col min="15873" max="15873" width="13.375" style="2" customWidth="1"/>
    <col min="15874" max="15874" width="18.375" style="2" customWidth="1"/>
    <col min="15875" max="15875" width="10.875" style="2"/>
    <col min="15876" max="15876" width="13.375" style="2" customWidth="1"/>
    <col min="15877" max="15878" width="10.875" style="2"/>
    <col min="15879" max="15879" width="12.125" style="2" customWidth="1"/>
    <col min="15880" max="15880" width="10.875" style="2"/>
    <col min="15881" max="15882" width="10.875" style="2" customWidth="1"/>
    <col min="15883" max="15883" width="12.125" style="2" customWidth="1"/>
    <col min="15884" max="15884" width="10.875" style="2" customWidth="1"/>
    <col min="15885" max="16128" width="10.875" style="2"/>
    <col min="16129" max="16129" width="13.375" style="2" customWidth="1"/>
    <col min="16130" max="16130" width="18.375" style="2" customWidth="1"/>
    <col min="16131" max="16131" width="10.875" style="2"/>
    <col min="16132" max="16132" width="13.375" style="2" customWidth="1"/>
    <col min="16133" max="16134" width="10.875" style="2"/>
    <col min="16135" max="16135" width="12.125" style="2" customWidth="1"/>
    <col min="16136" max="16136" width="10.875" style="2"/>
    <col min="16137" max="16138" width="10.875" style="2" customWidth="1"/>
    <col min="16139" max="16139" width="12.125" style="2" customWidth="1"/>
    <col min="16140" max="16140" width="10.875" style="2" customWidth="1"/>
    <col min="16141" max="16384" width="10.875" style="2"/>
  </cols>
  <sheetData>
    <row r="1" spans="1:12" x14ac:dyDescent="0.2">
      <c r="A1" s="1"/>
    </row>
    <row r="6" spans="1:12" x14ac:dyDescent="0.2">
      <c r="D6" s="3" t="s">
        <v>99</v>
      </c>
    </row>
    <row r="7" spans="1:12" x14ac:dyDescent="0.2">
      <c r="C7" s="3" t="s">
        <v>59</v>
      </c>
      <c r="G7" s="1" t="s">
        <v>89</v>
      </c>
    </row>
    <row r="8" spans="1:12" ht="18" thickBot="1" x14ac:dyDescent="0.25">
      <c r="B8" s="4"/>
      <c r="C8" s="49"/>
      <c r="D8" s="4"/>
      <c r="E8" s="4"/>
      <c r="F8" s="49"/>
      <c r="G8" s="49"/>
      <c r="H8" s="49"/>
      <c r="I8" s="49"/>
      <c r="J8" s="49"/>
      <c r="K8" s="50" t="s">
        <v>100</v>
      </c>
      <c r="L8" s="49"/>
    </row>
    <row r="9" spans="1:12" x14ac:dyDescent="0.2">
      <c r="C9" s="5"/>
      <c r="D9" s="7" t="s">
        <v>61</v>
      </c>
      <c r="E9" s="5"/>
      <c r="F9" s="5"/>
      <c r="G9" s="7" t="s">
        <v>62</v>
      </c>
      <c r="H9" s="5"/>
      <c r="I9" s="7" t="s">
        <v>101</v>
      </c>
      <c r="J9" s="5"/>
      <c r="K9" s="5"/>
      <c r="L9" s="5"/>
    </row>
    <row r="10" spans="1:12" x14ac:dyDescent="0.2">
      <c r="C10" s="7" t="s">
        <v>64</v>
      </c>
      <c r="D10" s="7" t="s">
        <v>65</v>
      </c>
      <c r="E10" s="7" t="s">
        <v>66</v>
      </c>
      <c r="F10" s="7" t="s">
        <v>67</v>
      </c>
      <c r="G10" s="7" t="s">
        <v>68</v>
      </c>
      <c r="H10" s="7" t="s">
        <v>102</v>
      </c>
      <c r="I10" s="7" t="s">
        <v>70</v>
      </c>
      <c r="J10" s="7" t="s">
        <v>103</v>
      </c>
      <c r="K10" s="7" t="s">
        <v>72</v>
      </c>
      <c r="L10" s="7" t="s">
        <v>73</v>
      </c>
    </row>
    <row r="11" spans="1:12" x14ac:dyDescent="0.2">
      <c r="B11" s="6"/>
      <c r="C11" s="10" t="s">
        <v>74</v>
      </c>
      <c r="D11" s="10" t="s">
        <v>75</v>
      </c>
      <c r="E11" s="9"/>
      <c r="F11" s="9"/>
      <c r="G11" s="10" t="s">
        <v>76</v>
      </c>
      <c r="H11" s="10" t="s">
        <v>77</v>
      </c>
      <c r="I11" s="10" t="s">
        <v>87</v>
      </c>
      <c r="J11" s="10" t="s">
        <v>79</v>
      </c>
      <c r="K11" s="9"/>
      <c r="L11" s="10"/>
    </row>
    <row r="12" spans="1:12" x14ac:dyDescent="0.2">
      <c r="C12" s="5"/>
    </row>
    <row r="13" spans="1:12" x14ac:dyDescent="0.2">
      <c r="B13" s="1" t="s">
        <v>104</v>
      </c>
      <c r="C13" s="24" t="s">
        <v>47</v>
      </c>
      <c r="D13" s="14">
        <v>74</v>
      </c>
      <c r="E13" s="14">
        <v>72</v>
      </c>
      <c r="F13" s="14">
        <v>74</v>
      </c>
      <c r="G13" s="14">
        <v>110</v>
      </c>
      <c r="H13" s="14">
        <v>79</v>
      </c>
      <c r="I13" s="14">
        <v>56</v>
      </c>
      <c r="J13" s="14">
        <v>68</v>
      </c>
      <c r="K13" s="15" t="s">
        <v>47</v>
      </c>
      <c r="L13" s="15" t="s">
        <v>47</v>
      </c>
    </row>
    <row r="14" spans="1:12" x14ac:dyDescent="0.2">
      <c r="B14" s="1" t="s">
        <v>105</v>
      </c>
      <c r="C14" s="19">
        <v>177</v>
      </c>
      <c r="D14" s="14">
        <v>174</v>
      </c>
      <c r="E14" s="14">
        <v>156</v>
      </c>
      <c r="F14" s="14">
        <v>173</v>
      </c>
      <c r="G14" s="14">
        <v>230</v>
      </c>
      <c r="H14" s="14">
        <v>191</v>
      </c>
      <c r="I14" s="14">
        <v>137</v>
      </c>
      <c r="J14" s="14">
        <v>180</v>
      </c>
      <c r="K14" s="15" t="s">
        <v>81</v>
      </c>
      <c r="L14" s="14">
        <v>189</v>
      </c>
    </row>
    <row r="15" spans="1:12" x14ac:dyDescent="0.2">
      <c r="B15" s="1" t="s">
        <v>106</v>
      </c>
      <c r="C15" s="19">
        <v>259</v>
      </c>
      <c r="D15" s="14">
        <v>254</v>
      </c>
      <c r="E15" s="14">
        <v>231</v>
      </c>
      <c r="F15" s="14">
        <v>256</v>
      </c>
      <c r="G15" s="14">
        <v>337</v>
      </c>
      <c r="H15" s="14">
        <v>278</v>
      </c>
      <c r="I15" s="14">
        <v>189</v>
      </c>
      <c r="J15" s="14">
        <v>260</v>
      </c>
      <c r="K15" s="15" t="s">
        <v>81</v>
      </c>
      <c r="L15" s="14">
        <v>277</v>
      </c>
    </row>
    <row r="16" spans="1:12" x14ac:dyDescent="0.2">
      <c r="B16" s="1" t="s">
        <v>16</v>
      </c>
      <c r="C16" s="19">
        <v>310</v>
      </c>
      <c r="D16" s="14">
        <v>304</v>
      </c>
      <c r="E16" s="14">
        <v>274</v>
      </c>
      <c r="F16" s="14">
        <v>325</v>
      </c>
      <c r="G16" s="14">
        <v>393</v>
      </c>
      <c r="H16" s="14">
        <v>322</v>
      </c>
      <c r="I16" s="14">
        <v>187</v>
      </c>
      <c r="J16" s="14">
        <v>358</v>
      </c>
      <c r="K16" s="15" t="s">
        <v>81</v>
      </c>
      <c r="L16" s="14">
        <v>328</v>
      </c>
    </row>
    <row r="17" spans="2:12" x14ac:dyDescent="0.2">
      <c r="B17" s="1" t="s">
        <v>17</v>
      </c>
      <c r="C17" s="19">
        <v>344</v>
      </c>
      <c r="D17" s="14">
        <v>336</v>
      </c>
      <c r="E17" s="14">
        <v>404</v>
      </c>
      <c r="F17" s="14">
        <v>355</v>
      </c>
      <c r="G17" s="15" t="s">
        <v>81</v>
      </c>
      <c r="H17" s="14">
        <v>366</v>
      </c>
      <c r="I17" s="14">
        <v>190</v>
      </c>
      <c r="J17" s="14">
        <v>421</v>
      </c>
      <c r="K17" s="15" t="s">
        <v>81</v>
      </c>
      <c r="L17" s="14">
        <v>363</v>
      </c>
    </row>
    <row r="18" spans="2:12" x14ac:dyDescent="0.2">
      <c r="B18" s="1" t="s">
        <v>18</v>
      </c>
      <c r="C18" s="19">
        <v>376.66899999999998</v>
      </c>
      <c r="D18" s="14">
        <v>356.43400000000003</v>
      </c>
      <c r="E18" s="14">
        <v>419.38799999999998</v>
      </c>
      <c r="F18" s="14">
        <v>360.56200000000001</v>
      </c>
      <c r="G18" s="15" t="s">
        <v>81</v>
      </c>
      <c r="H18" s="14">
        <v>443.827</v>
      </c>
      <c r="I18" s="14">
        <v>224.501</v>
      </c>
      <c r="J18" s="14">
        <v>429.976</v>
      </c>
      <c r="K18" s="15" t="s">
        <v>81</v>
      </c>
      <c r="L18" s="14">
        <v>425.892</v>
      </c>
    </row>
    <row r="19" spans="2:12" x14ac:dyDescent="0.2">
      <c r="C19" s="5"/>
    </row>
    <row r="20" spans="2:12" x14ac:dyDescent="0.2">
      <c r="B20" s="1" t="s">
        <v>19</v>
      </c>
      <c r="C20" s="19">
        <v>381.01900000000001</v>
      </c>
      <c r="D20" s="14">
        <v>364.7</v>
      </c>
      <c r="E20" s="14">
        <v>466.541</v>
      </c>
      <c r="F20" s="14">
        <v>357.541</v>
      </c>
      <c r="G20" s="15">
        <v>540</v>
      </c>
      <c r="H20" s="14">
        <v>372.01299999999998</v>
      </c>
      <c r="I20" s="14">
        <v>274.69799999999998</v>
      </c>
      <c r="J20" s="14">
        <v>500.5</v>
      </c>
      <c r="K20" s="15" t="s">
        <v>81</v>
      </c>
      <c r="L20" s="14">
        <v>420.71499999999997</v>
      </c>
    </row>
    <row r="21" spans="2:12" x14ac:dyDescent="0.2">
      <c r="B21" s="1" t="s">
        <v>21</v>
      </c>
      <c r="C21" s="19">
        <v>388.32400000000001</v>
      </c>
      <c r="D21" s="14">
        <v>365.09899999999999</v>
      </c>
      <c r="E21" s="14">
        <v>463.19299999999998</v>
      </c>
      <c r="F21" s="14">
        <v>354.93299999999999</v>
      </c>
      <c r="G21" s="15">
        <v>532</v>
      </c>
      <c r="H21" s="14">
        <v>391.45699999999999</v>
      </c>
      <c r="I21" s="14">
        <v>278.90600000000001</v>
      </c>
      <c r="J21" s="14">
        <v>472.11099999999999</v>
      </c>
      <c r="K21" s="15" t="s">
        <v>81</v>
      </c>
      <c r="L21" s="14">
        <v>444.40800000000002</v>
      </c>
    </row>
    <row r="22" spans="2:12" x14ac:dyDescent="0.2">
      <c r="B22" s="1" t="s">
        <v>22</v>
      </c>
      <c r="C22" s="19">
        <v>385.298</v>
      </c>
      <c r="D22" s="14">
        <v>357.875</v>
      </c>
      <c r="E22" s="14">
        <v>452.76900000000001</v>
      </c>
      <c r="F22" s="14">
        <v>353.70400000000001</v>
      </c>
      <c r="G22" s="15">
        <v>498</v>
      </c>
      <c r="H22" s="14">
        <v>365.09300000000002</v>
      </c>
      <c r="I22" s="14">
        <v>272.10700000000003</v>
      </c>
      <c r="J22" s="14">
        <v>461.15699999999998</v>
      </c>
      <c r="K22" s="15" t="s">
        <v>81</v>
      </c>
      <c r="L22" s="14">
        <v>450.95600000000002</v>
      </c>
    </row>
    <row r="23" spans="2:12" x14ac:dyDescent="0.2">
      <c r="B23" s="1" t="s">
        <v>107</v>
      </c>
      <c r="C23" s="19">
        <v>354.452</v>
      </c>
      <c r="D23" s="14">
        <v>341.15499999999997</v>
      </c>
      <c r="E23" s="14">
        <v>347.43099999999998</v>
      </c>
      <c r="F23" s="14">
        <v>369.19299999999998</v>
      </c>
      <c r="G23" s="15">
        <v>556.93399999999997</v>
      </c>
      <c r="H23" s="14">
        <v>383.69099999999997</v>
      </c>
      <c r="I23" s="14">
        <v>242.13</v>
      </c>
      <c r="J23" s="14">
        <v>340.13799999999998</v>
      </c>
      <c r="K23" s="15" t="s">
        <v>81</v>
      </c>
      <c r="L23" s="14">
        <v>381.15800000000002</v>
      </c>
    </row>
    <row r="24" spans="2:12" x14ac:dyDescent="0.2">
      <c r="B24" s="3" t="s">
        <v>108</v>
      </c>
      <c r="C24" s="16">
        <v>356.30700000000002</v>
      </c>
      <c r="D24" s="17">
        <v>341.04599999999999</v>
      </c>
      <c r="E24" s="17">
        <v>342.88</v>
      </c>
      <c r="F24" s="17">
        <v>370.24400000000003</v>
      </c>
      <c r="G24" s="17">
        <v>578.41</v>
      </c>
      <c r="H24" s="17">
        <v>373.214</v>
      </c>
      <c r="I24" s="17">
        <v>248.68199999999999</v>
      </c>
      <c r="J24" s="17">
        <v>323.435</v>
      </c>
      <c r="K24" s="51" t="s">
        <v>81</v>
      </c>
      <c r="L24" s="17">
        <v>385.77100000000002</v>
      </c>
    </row>
    <row r="25" spans="2:12" x14ac:dyDescent="0.2">
      <c r="C25" s="5"/>
      <c r="G25" s="14"/>
      <c r="I25" s="52"/>
      <c r="K25" s="14"/>
    </row>
    <row r="26" spans="2:12" x14ac:dyDescent="0.2">
      <c r="B26" s="1" t="s">
        <v>109</v>
      </c>
      <c r="C26" s="19">
        <v>294.22399999999999</v>
      </c>
      <c r="D26" s="14">
        <v>281.63799999999998</v>
      </c>
      <c r="E26" s="14">
        <v>303.52999999999997</v>
      </c>
      <c r="F26" s="14">
        <v>299.29399999999998</v>
      </c>
      <c r="G26" s="14">
        <v>408.97800000000001</v>
      </c>
      <c r="H26" s="14">
        <v>310.56900000000002</v>
      </c>
      <c r="I26" s="14">
        <v>216.42099999999999</v>
      </c>
      <c r="J26" s="14">
        <v>269.96800000000002</v>
      </c>
      <c r="K26" s="15" t="s">
        <v>81</v>
      </c>
      <c r="L26" s="14">
        <v>319.05799999999999</v>
      </c>
    </row>
    <row r="27" spans="2:12" x14ac:dyDescent="0.2">
      <c r="B27" s="1" t="s">
        <v>27</v>
      </c>
      <c r="C27" s="19">
        <v>283.28899999999999</v>
      </c>
      <c r="D27" s="14">
        <v>272.75599999999997</v>
      </c>
      <c r="E27" s="14">
        <v>321.37799999999999</v>
      </c>
      <c r="F27" s="14">
        <v>290.58999999999997</v>
      </c>
      <c r="G27" s="14">
        <v>416.75700000000001</v>
      </c>
      <c r="H27" s="14">
        <v>301.49</v>
      </c>
      <c r="I27" s="14">
        <v>199.18700000000001</v>
      </c>
      <c r="J27" s="14">
        <v>255.90700000000001</v>
      </c>
      <c r="K27" s="15" t="s">
        <v>81</v>
      </c>
      <c r="L27" s="14">
        <v>303.98500000000001</v>
      </c>
    </row>
    <row r="28" spans="2:12" x14ac:dyDescent="0.2">
      <c r="B28" s="1" t="s">
        <v>28</v>
      </c>
      <c r="C28" s="19">
        <v>319.44</v>
      </c>
      <c r="D28" s="14">
        <v>305.04000000000002</v>
      </c>
      <c r="E28" s="14">
        <v>309.702</v>
      </c>
      <c r="F28" s="14">
        <v>316.68400000000003</v>
      </c>
      <c r="G28" s="14">
        <v>562.03700000000003</v>
      </c>
      <c r="H28" s="14">
        <v>373.09100000000001</v>
      </c>
      <c r="I28" s="14">
        <v>228.38300000000001</v>
      </c>
      <c r="J28" s="14">
        <v>254.05099999999999</v>
      </c>
      <c r="K28" s="15" t="s">
        <v>81</v>
      </c>
      <c r="L28" s="14">
        <v>347.94600000000003</v>
      </c>
    </row>
    <row r="29" spans="2:12" x14ac:dyDescent="0.2">
      <c r="B29" s="1" t="s">
        <v>29</v>
      </c>
      <c r="C29" s="19">
        <v>291.63099999999997</v>
      </c>
      <c r="D29" s="14">
        <v>281.90600000000001</v>
      </c>
      <c r="E29" s="14">
        <v>317.68900000000002</v>
      </c>
      <c r="F29" s="14">
        <v>305.27800000000002</v>
      </c>
      <c r="G29" s="14">
        <v>424.89499999999998</v>
      </c>
      <c r="H29" s="14">
        <v>314.49299999999999</v>
      </c>
      <c r="I29" s="14">
        <v>201.21899999999999</v>
      </c>
      <c r="J29" s="14">
        <v>255.65799999999999</v>
      </c>
      <c r="K29" s="15" t="s">
        <v>81</v>
      </c>
      <c r="L29" s="14">
        <v>310.76900000000001</v>
      </c>
    </row>
    <row r="30" spans="2:12" x14ac:dyDescent="0.2">
      <c r="B30" s="1" t="s">
        <v>30</v>
      </c>
      <c r="C30" s="19">
        <v>289.06</v>
      </c>
      <c r="D30" s="14">
        <v>278.93900000000002</v>
      </c>
      <c r="E30" s="14">
        <v>291.91899999999998</v>
      </c>
      <c r="F30" s="14">
        <v>297.06599999999997</v>
      </c>
      <c r="G30" s="14">
        <v>549.60400000000004</v>
      </c>
      <c r="H30" s="14">
        <v>298.85199999999998</v>
      </c>
      <c r="I30" s="14">
        <v>203.202</v>
      </c>
      <c r="J30" s="14">
        <v>270.75200000000001</v>
      </c>
      <c r="K30" s="15" t="s">
        <v>81</v>
      </c>
      <c r="L30" s="14">
        <v>308.65300000000002</v>
      </c>
    </row>
    <row r="31" spans="2:12" x14ac:dyDescent="0.2">
      <c r="B31" s="1" t="s">
        <v>31</v>
      </c>
      <c r="C31" s="19">
        <v>500.8</v>
      </c>
      <c r="D31" s="14">
        <v>458.31799999999998</v>
      </c>
      <c r="E31" s="14">
        <v>374.68400000000003</v>
      </c>
      <c r="F31" s="14">
        <v>486.61900000000003</v>
      </c>
      <c r="G31" s="14">
        <v>1117.2280000000001</v>
      </c>
      <c r="H31" s="14">
        <v>553.13699999999994</v>
      </c>
      <c r="I31" s="14">
        <v>260.87400000000002</v>
      </c>
      <c r="J31" s="14">
        <v>581.55399999999997</v>
      </c>
      <c r="K31" s="15" t="s">
        <v>81</v>
      </c>
      <c r="L31" s="14">
        <v>581.71</v>
      </c>
    </row>
    <row r="32" spans="2:12" x14ac:dyDescent="0.2">
      <c r="C32" s="19"/>
      <c r="D32" s="14"/>
      <c r="E32" s="14"/>
      <c r="F32" s="14"/>
      <c r="G32" s="14"/>
      <c r="H32" s="14"/>
      <c r="I32" s="14"/>
      <c r="J32" s="14"/>
      <c r="K32" s="14"/>
      <c r="L32" s="14"/>
    </row>
    <row r="33" spans="2:12" x14ac:dyDescent="0.2">
      <c r="B33" s="1" t="s">
        <v>32</v>
      </c>
      <c r="C33" s="19">
        <v>415.46300000000002</v>
      </c>
      <c r="D33" s="14">
        <v>413.10599999999999</v>
      </c>
      <c r="E33" s="14">
        <v>349.21</v>
      </c>
      <c r="F33" s="14">
        <v>490.50799999999998</v>
      </c>
      <c r="G33" s="14">
        <v>461.21499999999997</v>
      </c>
      <c r="H33" s="14">
        <v>352.40199999999999</v>
      </c>
      <c r="I33" s="14">
        <v>362.91699999999997</v>
      </c>
      <c r="J33" s="14">
        <v>305.71899999999999</v>
      </c>
      <c r="K33" s="15" t="s">
        <v>81</v>
      </c>
      <c r="L33" s="14">
        <v>419.952</v>
      </c>
    </row>
    <row r="34" spans="2:12" x14ac:dyDescent="0.2">
      <c r="B34" s="1" t="s">
        <v>33</v>
      </c>
      <c r="C34" s="19">
        <v>316.05399999999997</v>
      </c>
      <c r="D34" s="14">
        <v>314.55599999999998</v>
      </c>
      <c r="E34" s="14">
        <v>368.94799999999998</v>
      </c>
      <c r="F34" s="14">
        <v>346.39499999999998</v>
      </c>
      <c r="G34" s="14">
        <v>419.57900000000001</v>
      </c>
      <c r="H34" s="14">
        <v>344.77800000000002</v>
      </c>
      <c r="I34" s="14">
        <v>226.15700000000001</v>
      </c>
      <c r="J34" s="14">
        <v>272.61099999999999</v>
      </c>
      <c r="K34" s="15" t="s">
        <v>81</v>
      </c>
      <c r="L34" s="14">
        <v>318.923</v>
      </c>
    </row>
    <row r="35" spans="2:12" x14ac:dyDescent="0.2">
      <c r="B35" s="1" t="s">
        <v>34</v>
      </c>
      <c r="C35" s="19">
        <v>288.767</v>
      </c>
      <c r="D35" s="14">
        <v>278.58300000000003</v>
      </c>
      <c r="E35" s="14">
        <v>316.95499999999998</v>
      </c>
      <c r="F35" s="14">
        <v>295.66399999999999</v>
      </c>
      <c r="G35" s="14">
        <v>418.88260000000002</v>
      </c>
      <c r="H35" s="14">
        <v>303.08</v>
      </c>
      <c r="I35" s="14">
        <v>212.13</v>
      </c>
      <c r="J35" s="14">
        <v>262.78100000000001</v>
      </c>
      <c r="K35" s="15" t="s">
        <v>81</v>
      </c>
      <c r="L35" s="14">
        <v>308.21800000000002</v>
      </c>
    </row>
    <row r="36" spans="2:12" x14ac:dyDescent="0.2">
      <c r="B36" s="1" t="s">
        <v>35</v>
      </c>
      <c r="C36" s="19">
        <v>288.13</v>
      </c>
      <c r="D36" s="14">
        <v>277.041</v>
      </c>
      <c r="E36" s="14">
        <v>313.47899999999998</v>
      </c>
      <c r="F36" s="14">
        <v>297.28899999999999</v>
      </c>
      <c r="G36" s="14">
        <v>429.42399999999998</v>
      </c>
      <c r="H36" s="14">
        <v>304.30900000000003</v>
      </c>
      <c r="I36" s="14">
        <v>207.202</v>
      </c>
      <c r="J36" s="14">
        <v>246.59100000000001</v>
      </c>
      <c r="K36" s="15" t="s">
        <v>81</v>
      </c>
      <c r="L36" s="14">
        <v>309.375</v>
      </c>
    </row>
    <row r="37" spans="2:12" x14ac:dyDescent="0.2">
      <c r="B37" s="1" t="s">
        <v>36</v>
      </c>
      <c r="C37" s="19">
        <v>300.084</v>
      </c>
      <c r="D37" s="14">
        <v>294.30399999999997</v>
      </c>
      <c r="E37" s="14">
        <v>323.12099999999998</v>
      </c>
      <c r="F37" s="14">
        <v>304.50900000000001</v>
      </c>
      <c r="G37" s="14">
        <v>422.99099999999999</v>
      </c>
      <c r="H37" s="14">
        <v>376.21</v>
      </c>
      <c r="I37" s="14">
        <v>201.089</v>
      </c>
      <c r="J37" s="14">
        <v>304.60399999999998</v>
      </c>
      <c r="K37" s="15" t="s">
        <v>81</v>
      </c>
      <c r="L37" s="14">
        <v>311.07799999999997</v>
      </c>
    </row>
    <row r="38" spans="2:12" x14ac:dyDescent="0.2">
      <c r="B38" s="1" t="s">
        <v>37</v>
      </c>
      <c r="C38" s="19">
        <v>693.79499999999996</v>
      </c>
      <c r="D38" s="14">
        <v>644.83399999999995</v>
      </c>
      <c r="E38" s="14">
        <v>531.05200000000002</v>
      </c>
      <c r="F38" s="14">
        <v>724.798</v>
      </c>
      <c r="G38" s="14">
        <v>1321.8710000000001</v>
      </c>
      <c r="H38" s="14">
        <v>652.96600000000001</v>
      </c>
      <c r="I38" s="14">
        <v>472.048</v>
      </c>
      <c r="J38" s="14">
        <v>599.38499999999999</v>
      </c>
      <c r="K38" s="15" t="s">
        <v>81</v>
      </c>
      <c r="L38" s="14">
        <v>786.58399999999995</v>
      </c>
    </row>
    <row r="39" spans="2:12" ht="18" thickBot="1" x14ac:dyDescent="0.25">
      <c r="B39" s="4"/>
      <c r="C39" s="22"/>
      <c r="D39" s="23"/>
      <c r="E39" s="23"/>
      <c r="F39" s="23"/>
      <c r="G39" s="23"/>
      <c r="H39" s="23"/>
      <c r="I39" s="23"/>
      <c r="J39" s="23"/>
      <c r="K39" s="23"/>
      <c r="L39" s="23"/>
    </row>
    <row r="40" spans="2:12" x14ac:dyDescent="0.2">
      <c r="C40" s="1" t="s">
        <v>85</v>
      </c>
      <c r="D40" s="14"/>
      <c r="E40" s="14"/>
      <c r="F40" s="14"/>
      <c r="G40" s="14"/>
      <c r="H40" s="14"/>
      <c r="I40" s="14"/>
      <c r="J40" s="14"/>
      <c r="K40" s="14"/>
      <c r="L40" s="14"/>
    </row>
    <row r="42" spans="2:12" x14ac:dyDescent="0.2">
      <c r="C42" s="3" t="s">
        <v>86</v>
      </c>
      <c r="E42" s="17"/>
    </row>
    <row r="43" spans="2:12" ht="18" thickBot="1" x14ac:dyDescent="0.25">
      <c r="B43" s="4"/>
      <c r="C43" s="4"/>
      <c r="D43" s="4"/>
      <c r="E43" s="4"/>
      <c r="F43" s="4"/>
      <c r="G43" s="4"/>
      <c r="H43" s="4"/>
      <c r="I43" s="4"/>
      <c r="J43" s="4"/>
      <c r="K43" s="50" t="s">
        <v>100</v>
      </c>
      <c r="L43" s="4"/>
    </row>
    <row r="44" spans="2:12" x14ac:dyDescent="0.2">
      <c r="C44" s="5"/>
      <c r="D44" s="7" t="s">
        <v>61</v>
      </c>
      <c r="E44" s="5"/>
      <c r="F44" s="5"/>
      <c r="G44" s="7" t="s">
        <v>62</v>
      </c>
      <c r="H44" s="5"/>
      <c r="I44" s="7" t="s">
        <v>101</v>
      </c>
      <c r="J44" s="5"/>
      <c r="K44" s="5"/>
      <c r="L44" s="5"/>
    </row>
    <row r="45" spans="2:12" x14ac:dyDescent="0.2">
      <c r="C45" s="7" t="s">
        <v>64</v>
      </c>
      <c r="D45" s="7" t="s">
        <v>65</v>
      </c>
      <c r="E45" s="7" t="s">
        <v>66</v>
      </c>
      <c r="F45" s="7" t="s">
        <v>67</v>
      </c>
      <c r="G45" s="7" t="s">
        <v>68</v>
      </c>
      <c r="H45" s="7" t="s">
        <v>102</v>
      </c>
      <c r="I45" s="7" t="s">
        <v>70</v>
      </c>
      <c r="J45" s="7" t="s">
        <v>103</v>
      </c>
      <c r="K45" s="7" t="s">
        <v>72</v>
      </c>
      <c r="L45" s="7" t="s">
        <v>73</v>
      </c>
    </row>
    <row r="46" spans="2:12" x14ac:dyDescent="0.2">
      <c r="B46" s="6"/>
      <c r="C46" s="10" t="s">
        <v>74</v>
      </c>
      <c r="D46" s="10" t="s">
        <v>75</v>
      </c>
      <c r="E46" s="9"/>
      <c r="F46" s="9"/>
      <c r="G46" s="10" t="s">
        <v>76</v>
      </c>
      <c r="H46" s="10" t="s">
        <v>77</v>
      </c>
      <c r="I46" s="10" t="s">
        <v>87</v>
      </c>
      <c r="J46" s="10" t="s">
        <v>79</v>
      </c>
      <c r="K46" s="9"/>
      <c r="L46" s="10"/>
    </row>
    <row r="47" spans="2:12" x14ac:dyDescent="0.2">
      <c r="C47" s="5"/>
    </row>
    <row r="48" spans="2:12" x14ac:dyDescent="0.2">
      <c r="B48" s="1" t="s">
        <v>110</v>
      </c>
      <c r="C48" s="19">
        <v>327</v>
      </c>
      <c r="D48" s="14">
        <v>314</v>
      </c>
      <c r="E48" s="14">
        <v>349</v>
      </c>
      <c r="F48" s="14">
        <v>303</v>
      </c>
      <c r="G48" s="14">
        <v>624</v>
      </c>
      <c r="H48" s="14">
        <v>415</v>
      </c>
      <c r="I48" s="14">
        <v>236</v>
      </c>
      <c r="J48" s="14">
        <v>409</v>
      </c>
      <c r="K48" s="14">
        <v>244</v>
      </c>
      <c r="L48" s="14">
        <v>362</v>
      </c>
    </row>
    <row r="49" spans="2:12" x14ac:dyDescent="0.2">
      <c r="B49" s="1" t="s">
        <v>111</v>
      </c>
      <c r="C49" s="19">
        <v>342</v>
      </c>
      <c r="D49" s="14">
        <v>327</v>
      </c>
      <c r="E49" s="14">
        <v>333</v>
      </c>
      <c r="F49" s="14">
        <v>321</v>
      </c>
      <c r="G49" s="14">
        <v>587</v>
      </c>
      <c r="H49" s="14">
        <v>415</v>
      </c>
      <c r="I49" s="14">
        <v>259</v>
      </c>
      <c r="J49" s="14">
        <v>431</v>
      </c>
      <c r="K49" s="14">
        <v>303</v>
      </c>
      <c r="L49" s="14">
        <v>381</v>
      </c>
    </row>
    <row r="50" spans="2:12" x14ac:dyDescent="0.2">
      <c r="B50" s="1" t="s">
        <v>18</v>
      </c>
      <c r="C50" s="19">
        <v>345.51799999999997</v>
      </c>
      <c r="D50" s="14">
        <v>327.89100000000002</v>
      </c>
      <c r="E50" s="14">
        <v>349.30900000000003</v>
      </c>
      <c r="F50" s="14">
        <v>326.01799999999997</v>
      </c>
      <c r="G50" s="14">
        <v>600.41700000000003</v>
      </c>
      <c r="H50" s="14">
        <v>410.20299999999997</v>
      </c>
      <c r="I50" s="14">
        <v>247.17099999999999</v>
      </c>
      <c r="J50" s="14">
        <v>439.55900000000003</v>
      </c>
      <c r="K50" s="14">
        <v>250.273</v>
      </c>
      <c r="L50" s="14">
        <v>388.50400000000002</v>
      </c>
    </row>
    <row r="51" spans="2:12" x14ac:dyDescent="0.2">
      <c r="B51" s="1" t="s">
        <v>19</v>
      </c>
      <c r="C51" s="19">
        <v>334.589</v>
      </c>
      <c r="D51" s="14">
        <v>326.01400000000001</v>
      </c>
      <c r="E51" s="14">
        <v>374.50200000000001</v>
      </c>
      <c r="F51" s="14">
        <v>311.709</v>
      </c>
      <c r="G51" s="14">
        <v>540.22400000000005</v>
      </c>
      <c r="H51" s="14">
        <v>338.90100000000001</v>
      </c>
      <c r="I51" s="14">
        <v>273.55</v>
      </c>
      <c r="J51" s="14">
        <v>466.51499999999999</v>
      </c>
      <c r="K51" s="14">
        <v>338.99099999999999</v>
      </c>
      <c r="L51" s="14">
        <v>354.97199999999998</v>
      </c>
    </row>
    <row r="52" spans="2:12" x14ac:dyDescent="0.2">
      <c r="B52" s="1"/>
      <c r="C52" s="19"/>
      <c r="D52" s="14"/>
      <c r="E52" s="14"/>
      <c r="F52" s="14"/>
      <c r="G52" s="14"/>
      <c r="H52" s="14"/>
      <c r="I52" s="14"/>
      <c r="J52" s="14"/>
      <c r="K52" s="14"/>
      <c r="L52" s="14"/>
    </row>
    <row r="53" spans="2:12" x14ac:dyDescent="0.2">
      <c r="B53" s="1" t="s">
        <v>21</v>
      </c>
      <c r="C53" s="19">
        <v>341.81900000000002</v>
      </c>
      <c r="D53" s="14">
        <v>325.012</v>
      </c>
      <c r="E53" s="14">
        <v>367.96199999999999</v>
      </c>
      <c r="F53" s="14">
        <v>313.88499999999999</v>
      </c>
      <c r="G53" s="14">
        <v>532.27200000000005</v>
      </c>
      <c r="H53" s="14">
        <v>366.072</v>
      </c>
      <c r="I53" s="14">
        <v>260.32</v>
      </c>
      <c r="J53" s="14">
        <v>455.23899999999998</v>
      </c>
      <c r="K53" s="14">
        <v>381.68200000000002</v>
      </c>
      <c r="L53" s="14">
        <v>381.49099999999999</v>
      </c>
    </row>
    <row r="54" spans="2:12" x14ac:dyDescent="0.2">
      <c r="B54" s="1" t="s">
        <v>22</v>
      </c>
      <c r="C54" s="19">
        <v>337.38900000000001</v>
      </c>
      <c r="D54" s="14">
        <v>313.58199999999999</v>
      </c>
      <c r="E54" s="14">
        <v>357.24700000000001</v>
      </c>
      <c r="F54" s="14">
        <v>307.91500000000002</v>
      </c>
      <c r="G54" s="14">
        <v>497.90100000000001</v>
      </c>
      <c r="H54" s="14">
        <v>370.40300000000002</v>
      </c>
      <c r="I54" s="14">
        <v>238.21600000000001</v>
      </c>
      <c r="J54" s="14">
        <v>429.36399999999998</v>
      </c>
      <c r="K54" s="14">
        <v>306.62099999999998</v>
      </c>
      <c r="L54" s="14">
        <v>393.065</v>
      </c>
    </row>
    <row r="55" spans="2:12" x14ac:dyDescent="0.2">
      <c r="B55" s="1" t="s">
        <v>107</v>
      </c>
      <c r="C55" s="19">
        <v>328.15100000000001</v>
      </c>
      <c r="D55" s="14">
        <v>314.76299999999998</v>
      </c>
      <c r="E55" s="14">
        <v>321.06400000000002</v>
      </c>
      <c r="F55" s="14">
        <v>314.46800000000002</v>
      </c>
      <c r="G55" s="14">
        <v>552.49</v>
      </c>
      <c r="H55" s="14">
        <v>357.98500000000001</v>
      </c>
      <c r="I55" s="14">
        <v>269.53800000000001</v>
      </c>
      <c r="J55" s="14">
        <v>382.17700000000002</v>
      </c>
      <c r="K55" s="14">
        <v>398.10700000000003</v>
      </c>
      <c r="L55" s="14">
        <v>358.62799999999999</v>
      </c>
    </row>
    <row r="56" spans="2:12" x14ac:dyDescent="0.2">
      <c r="B56" s="3" t="s">
        <v>108</v>
      </c>
      <c r="C56" s="53">
        <v>325.82900000000001</v>
      </c>
      <c r="D56" s="52">
        <v>304.48599999999999</v>
      </c>
      <c r="E56" s="52">
        <v>317.68400000000003</v>
      </c>
      <c r="F56" s="52">
        <v>317.13499999999999</v>
      </c>
      <c r="G56" s="52">
        <v>545.44200000000001</v>
      </c>
      <c r="H56" s="52">
        <v>362.96800000000002</v>
      </c>
      <c r="I56" s="52">
        <v>241.13800000000001</v>
      </c>
      <c r="J56" s="52">
        <v>357.57</v>
      </c>
      <c r="K56" s="52">
        <v>424.09800000000001</v>
      </c>
      <c r="L56" s="52">
        <v>374.01799999999997</v>
      </c>
    </row>
    <row r="57" spans="2:12" x14ac:dyDescent="0.2">
      <c r="C57" s="5"/>
    </row>
    <row r="58" spans="2:12" x14ac:dyDescent="0.2">
      <c r="B58" s="1" t="s">
        <v>109</v>
      </c>
      <c r="C58" s="19">
        <v>283.00400000000002</v>
      </c>
      <c r="D58" s="14">
        <v>268.33</v>
      </c>
      <c r="E58" s="14">
        <v>298.93900000000002</v>
      </c>
      <c r="F58" s="14">
        <v>265.30700000000002</v>
      </c>
      <c r="G58" s="14">
        <v>396.88200000000001</v>
      </c>
      <c r="H58" s="14">
        <v>315.76900000000001</v>
      </c>
      <c r="I58" s="14">
        <v>232.44300000000001</v>
      </c>
      <c r="J58" s="14">
        <v>286.48200000000003</v>
      </c>
      <c r="K58" s="14">
        <v>322.06400000000002</v>
      </c>
      <c r="L58" s="14">
        <v>316.66800000000001</v>
      </c>
    </row>
    <row r="59" spans="2:12" x14ac:dyDescent="0.2">
      <c r="B59" s="1" t="s">
        <v>27</v>
      </c>
      <c r="C59" s="19">
        <v>269.82600000000002</v>
      </c>
      <c r="D59" s="14">
        <v>258.19499999999999</v>
      </c>
      <c r="E59" s="14">
        <v>313.38299999999998</v>
      </c>
      <c r="F59" s="14">
        <v>262.31</v>
      </c>
      <c r="G59" s="14">
        <v>400.43</v>
      </c>
      <c r="H59" s="14">
        <v>289.161</v>
      </c>
      <c r="I59" s="14">
        <v>212.40899999999999</v>
      </c>
      <c r="J59" s="14">
        <v>273.28899999999999</v>
      </c>
      <c r="K59" s="14">
        <v>325.84800000000001</v>
      </c>
      <c r="L59" s="14">
        <v>296.54500000000002</v>
      </c>
    </row>
    <row r="60" spans="2:12" x14ac:dyDescent="0.2">
      <c r="B60" s="1" t="s">
        <v>28</v>
      </c>
      <c r="C60" s="19">
        <v>297.50599999999997</v>
      </c>
      <c r="D60" s="14">
        <v>280.23599999999999</v>
      </c>
      <c r="E60" s="14">
        <v>309.32400000000001</v>
      </c>
      <c r="F60" s="14">
        <v>284.351</v>
      </c>
      <c r="G60" s="14">
        <v>511.69</v>
      </c>
      <c r="H60" s="14">
        <v>345.04399999999998</v>
      </c>
      <c r="I60" s="14">
        <v>232.48500000000001</v>
      </c>
      <c r="J60" s="14">
        <v>270.59100000000001</v>
      </c>
      <c r="K60" s="14">
        <v>356.64800000000002</v>
      </c>
      <c r="L60" s="14">
        <v>337.38099999999997</v>
      </c>
    </row>
    <row r="61" spans="2:12" x14ac:dyDescent="0.2">
      <c r="B61" s="1" t="s">
        <v>29</v>
      </c>
      <c r="C61" s="19">
        <v>276.20499999999998</v>
      </c>
      <c r="D61" s="14">
        <v>266.79700000000003</v>
      </c>
      <c r="E61" s="14">
        <v>315.76900000000001</v>
      </c>
      <c r="F61" s="14">
        <v>273.55500000000001</v>
      </c>
      <c r="G61" s="14">
        <v>409.75299999999999</v>
      </c>
      <c r="H61" s="14">
        <v>297.86</v>
      </c>
      <c r="I61" s="14">
        <v>221.6</v>
      </c>
      <c r="J61" s="14">
        <v>274.32600000000002</v>
      </c>
      <c r="K61" s="14">
        <v>327.74299999999999</v>
      </c>
      <c r="L61" s="14">
        <v>297.80599999999998</v>
      </c>
    </row>
    <row r="62" spans="2:12" x14ac:dyDescent="0.2">
      <c r="B62" s="1" t="s">
        <v>30</v>
      </c>
      <c r="C62" s="19">
        <v>270.738</v>
      </c>
      <c r="D62" s="14">
        <v>259.435</v>
      </c>
      <c r="E62" s="14">
        <v>296.81099999999998</v>
      </c>
      <c r="F62" s="14">
        <v>262.37400000000002</v>
      </c>
      <c r="G62" s="14">
        <v>497.358</v>
      </c>
      <c r="H62" s="14">
        <v>286.13600000000002</v>
      </c>
      <c r="I62" s="14">
        <v>216.87799999999999</v>
      </c>
      <c r="J62" s="14">
        <v>274.10000000000002</v>
      </c>
      <c r="K62" s="14">
        <v>318.41300000000001</v>
      </c>
      <c r="L62" s="14">
        <v>296.28100000000001</v>
      </c>
    </row>
    <row r="63" spans="2:12" x14ac:dyDescent="0.2">
      <c r="B63" s="1" t="s">
        <v>31</v>
      </c>
      <c r="C63" s="19">
        <v>441.86099999999999</v>
      </c>
      <c r="D63" s="14">
        <v>389.029</v>
      </c>
      <c r="E63" s="14">
        <v>328.82100000000003</v>
      </c>
      <c r="F63" s="14">
        <v>386.99900000000002</v>
      </c>
      <c r="G63" s="14">
        <v>1100.2</v>
      </c>
      <c r="H63" s="14">
        <v>508.4</v>
      </c>
      <c r="I63" s="14">
        <v>266.32299999999998</v>
      </c>
      <c r="J63" s="14">
        <v>644.02300000000002</v>
      </c>
      <c r="K63" s="14">
        <v>928.98500000000001</v>
      </c>
      <c r="L63" s="14">
        <v>559.47</v>
      </c>
    </row>
    <row r="64" spans="2:12" x14ac:dyDescent="0.2">
      <c r="C64" s="19"/>
      <c r="D64" s="14"/>
      <c r="E64" s="14"/>
      <c r="F64" s="14"/>
      <c r="G64" s="14"/>
      <c r="H64" s="14"/>
      <c r="I64" s="14"/>
      <c r="J64" s="14"/>
      <c r="K64" s="14"/>
      <c r="L64" s="14"/>
    </row>
    <row r="65" spans="1:12" x14ac:dyDescent="0.2">
      <c r="B65" s="1" t="s">
        <v>32</v>
      </c>
      <c r="C65" s="19">
        <v>375.05500000000001</v>
      </c>
      <c r="D65" s="14">
        <v>358.86399999999998</v>
      </c>
      <c r="E65" s="14">
        <v>345.10599999999999</v>
      </c>
      <c r="F65" s="14">
        <v>412.42200000000003</v>
      </c>
      <c r="G65" s="14">
        <v>426.61</v>
      </c>
      <c r="H65" s="14">
        <v>375.90100000000001</v>
      </c>
      <c r="I65" s="14">
        <v>310.38900000000001</v>
      </c>
      <c r="J65" s="14">
        <v>314.82400000000001</v>
      </c>
      <c r="K65" s="14">
        <v>307.31599999999997</v>
      </c>
      <c r="L65" s="14">
        <v>410.97300000000001</v>
      </c>
    </row>
    <row r="66" spans="1:12" x14ac:dyDescent="0.2">
      <c r="B66" s="1" t="s">
        <v>33</v>
      </c>
      <c r="C66" s="19">
        <v>293.37700000000001</v>
      </c>
      <c r="D66" s="14">
        <v>286.976</v>
      </c>
      <c r="E66" s="14">
        <v>333.77</v>
      </c>
      <c r="F66" s="14">
        <v>300.04000000000002</v>
      </c>
      <c r="G66" s="14">
        <v>400.01900000000001</v>
      </c>
      <c r="H66" s="14">
        <v>334.87400000000002</v>
      </c>
      <c r="I66" s="14">
        <v>234.00299999999999</v>
      </c>
      <c r="J66" s="14">
        <v>292.72899999999998</v>
      </c>
      <c r="K66" s="14">
        <v>309.35300000000001</v>
      </c>
      <c r="L66" s="14">
        <v>307.72899999999998</v>
      </c>
    </row>
    <row r="67" spans="1:12" x14ac:dyDescent="0.2">
      <c r="B67" s="1" t="s">
        <v>34</v>
      </c>
      <c r="C67" s="19">
        <v>265.61700000000002</v>
      </c>
      <c r="D67" s="14">
        <v>251.53399999999999</v>
      </c>
      <c r="E67" s="14">
        <v>300.77100000000002</v>
      </c>
      <c r="F67" s="14">
        <v>257.20600000000002</v>
      </c>
      <c r="G67" s="14">
        <v>398.97300000000001</v>
      </c>
      <c r="H67" s="14">
        <v>302.99299999999999</v>
      </c>
      <c r="I67" s="14">
        <v>196.04499999999999</v>
      </c>
      <c r="J67" s="14">
        <v>289.53100000000001</v>
      </c>
      <c r="K67" s="14">
        <v>318.81900000000002</v>
      </c>
      <c r="L67" s="14">
        <v>297.37299999999999</v>
      </c>
    </row>
    <row r="68" spans="1:12" x14ac:dyDescent="0.2">
      <c r="B68" s="1" t="s">
        <v>35</v>
      </c>
      <c r="C68" s="19">
        <v>263.76799999999997</v>
      </c>
      <c r="D68" s="14">
        <v>248.52600000000001</v>
      </c>
      <c r="E68" s="14">
        <v>280.82100000000003</v>
      </c>
      <c r="F68" s="14">
        <v>262.39999999999998</v>
      </c>
      <c r="G68" s="14">
        <v>406.97800000000001</v>
      </c>
      <c r="H68" s="14">
        <v>298.98399999999998</v>
      </c>
      <c r="I68" s="14">
        <v>193.149</v>
      </c>
      <c r="J68" s="14">
        <v>274.839</v>
      </c>
      <c r="K68" s="14">
        <v>317.05700000000002</v>
      </c>
      <c r="L68" s="14">
        <v>298.00299999999999</v>
      </c>
    </row>
    <row r="69" spans="1:12" x14ac:dyDescent="0.2">
      <c r="B69" s="1" t="s">
        <v>36</v>
      </c>
      <c r="C69" s="19">
        <v>269.5</v>
      </c>
      <c r="D69" s="14">
        <v>256.87900000000002</v>
      </c>
      <c r="E69" s="14">
        <v>286.67599999999999</v>
      </c>
      <c r="F69" s="14">
        <v>265.86599999999999</v>
      </c>
      <c r="G69" s="14">
        <v>401.99799999999999</v>
      </c>
      <c r="H69" s="14">
        <v>349.38099999999997</v>
      </c>
      <c r="I69" s="14">
        <v>189.327</v>
      </c>
      <c r="J69" s="14">
        <v>300.262</v>
      </c>
      <c r="K69" s="14">
        <v>319.12200000000001</v>
      </c>
      <c r="L69" s="14">
        <v>297.59500000000003</v>
      </c>
    </row>
    <row r="70" spans="1:12" x14ac:dyDescent="0.2">
      <c r="B70" s="1" t="s">
        <v>37</v>
      </c>
      <c r="C70" s="19">
        <v>606.37099999999998</v>
      </c>
      <c r="D70" s="14">
        <v>533.48699999999997</v>
      </c>
      <c r="E70" s="14">
        <v>402.83100000000002</v>
      </c>
      <c r="F70" s="14">
        <v>578.79999999999995</v>
      </c>
      <c r="G70" s="14">
        <v>1208.579</v>
      </c>
      <c r="H70" s="14">
        <v>654.774</v>
      </c>
      <c r="I70" s="14">
        <v>392.51600000000002</v>
      </c>
      <c r="J70" s="14">
        <v>809.06799999999998</v>
      </c>
      <c r="K70" s="14">
        <v>963.60699999999997</v>
      </c>
      <c r="L70" s="14">
        <v>768.67</v>
      </c>
    </row>
    <row r="71" spans="1:12" ht="18" thickBot="1" x14ac:dyDescent="0.25">
      <c r="B71" s="49"/>
      <c r="C71" s="22"/>
      <c r="D71" s="23"/>
      <c r="E71" s="23"/>
      <c r="F71" s="23"/>
      <c r="G71" s="23"/>
      <c r="H71" s="23"/>
      <c r="I71" s="23"/>
      <c r="J71" s="23"/>
      <c r="K71" s="23"/>
      <c r="L71" s="23"/>
    </row>
    <row r="72" spans="1:12" x14ac:dyDescent="0.2">
      <c r="B72" s="17"/>
      <c r="C72" s="1" t="s">
        <v>85</v>
      </c>
      <c r="D72" s="17"/>
      <c r="E72" s="17"/>
      <c r="F72" s="17"/>
      <c r="G72" s="17"/>
      <c r="H72" s="17"/>
      <c r="I72" s="17"/>
      <c r="J72" s="17"/>
      <c r="K72" s="17"/>
      <c r="L72" s="17"/>
    </row>
    <row r="73" spans="1:12" x14ac:dyDescent="0.2">
      <c r="A73" s="1"/>
      <c r="B73" s="17"/>
      <c r="C73" s="17"/>
      <c r="D73" s="17"/>
      <c r="E73" s="17"/>
      <c r="F73" s="17"/>
      <c r="G73" s="17"/>
      <c r="H73" s="17"/>
      <c r="I73" s="17"/>
      <c r="J73" s="17"/>
      <c r="K73" s="17"/>
      <c r="L73" s="17"/>
    </row>
  </sheetData>
  <phoneticPr fontId="2"/>
  <pageMargins left="0.32" right="0.54" top="0.56999999999999995" bottom="0.56000000000000005" header="0.51200000000000001" footer="0.51200000000000001"/>
  <pageSetup paperSize="12" scale="75" orientation="portrait" verticalDpi="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L73"/>
  <sheetViews>
    <sheetView showGridLines="0" zoomScale="75" zoomScaleNormal="100" workbookViewId="0">
      <selection activeCell="B57" sqref="B57"/>
    </sheetView>
  </sheetViews>
  <sheetFormatPr defaultColWidth="10.875" defaultRowHeight="17.25" x14ac:dyDescent="0.2"/>
  <cols>
    <col min="1" max="1" width="13.375" style="28" customWidth="1"/>
    <col min="2" max="2" width="18.375" style="28" customWidth="1"/>
    <col min="3" max="3" width="10.875" style="28"/>
    <col min="4" max="4" width="13.375" style="28" customWidth="1"/>
    <col min="5" max="6" width="10.875" style="28"/>
    <col min="7" max="7" width="12.125" style="28" customWidth="1"/>
    <col min="8" max="8" width="10.875" style="28"/>
    <col min="9" max="10" width="10.875" style="28" customWidth="1"/>
    <col min="11" max="11" width="12.125" style="28" customWidth="1"/>
    <col min="12" max="12" width="10.875" style="28" customWidth="1"/>
    <col min="13" max="256" width="10.875" style="28"/>
    <col min="257" max="257" width="13.375" style="28" customWidth="1"/>
    <col min="258" max="258" width="18.375" style="28" customWidth="1"/>
    <col min="259" max="259" width="10.875" style="28"/>
    <col min="260" max="260" width="13.375" style="28" customWidth="1"/>
    <col min="261" max="262" width="10.875" style="28"/>
    <col min="263" max="263" width="12.125" style="28" customWidth="1"/>
    <col min="264" max="264" width="10.875" style="28"/>
    <col min="265" max="266" width="10.875" style="28" customWidth="1"/>
    <col min="267" max="267" width="12.125" style="28" customWidth="1"/>
    <col min="268" max="268" width="10.875" style="28" customWidth="1"/>
    <col min="269" max="512" width="10.875" style="28"/>
    <col min="513" max="513" width="13.375" style="28" customWidth="1"/>
    <col min="514" max="514" width="18.375" style="28" customWidth="1"/>
    <col min="515" max="515" width="10.875" style="28"/>
    <col min="516" max="516" width="13.375" style="28" customWidth="1"/>
    <col min="517" max="518" width="10.875" style="28"/>
    <col min="519" max="519" width="12.125" style="28" customWidth="1"/>
    <col min="520" max="520" width="10.875" style="28"/>
    <col min="521" max="522" width="10.875" style="28" customWidth="1"/>
    <col min="523" max="523" width="12.125" style="28" customWidth="1"/>
    <col min="524" max="524" width="10.875" style="28" customWidth="1"/>
    <col min="525" max="768" width="10.875" style="28"/>
    <col min="769" max="769" width="13.375" style="28" customWidth="1"/>
    <col min="770" max="770" width="18.375" style="28" customWidth="1"/>
    <col min="771" max="771" width="10.875" style="28"/>
    <col min="772" max="772" width="13.375" style="28" customWidth="1"/>
    <col min="773" max="774" width="10.875" style="28"/>
    <col min="775" max="775" width="12.125" style="28" customWidth="1"/>
    <col min="776" max="776" width="10.875" style="28"/>
    <col min="777" max="778" width="10.875" style="28" customWidth="1"/>
    <col min="779" max="779" width="12.125" style="28" customWidth="1"/>
    <col min="780" max="780" width="10.875" style="28" customWidth="1"/>
    <col min="781" max="1024" width="10.875" style="28"/>
    <col min="1025" max="1025" width="13.375" style="28" customWidth="1"/>
    <col min="1026" max="1026" width="18.375" style="28" customWidth="1"/>
    <col min="1027" max="1027" width="10.875" style="28"/>
    <col min="1028" max="1028" width="13.375" style="28" customWidth="1"/>
    <col min="1029" max="1030" width="10.875" style="28"/>
    <col min="1031" max="1031" width="12.125" style="28" customWidth="1"/>
    <col min="1032" max="1032" width="10.875" style="28"/>
    <col min="1033" max="1034" width="10.875" style="28" customWidth="1"/>
    <col min="1035" max="1035" width="12.125" style="28" customWidth="1"/>
    <col min="1036" max="1036" width="10.875" style="28" customWidth="1"/>
    <col min="1037" max="1280" width="10.875" style="28"/>
    <col min="1281" max="1281" width="13.375" style="28" customWidth="1"/>
    <col min="1282" max="1282" width="18.375" style="28" customWidth="1"/>
    <col min="1283" max="1283" width="10.875" style="28"/>
    <col min="1284" max="1284" width="13.375" style="28" customWidth="1"/>
    <col min="1285" max="1286" width="10.875" style="28"/>
    <col min="1287" max="1287" width="12.125" style="28" customWidth="1"/>
    <col min="1288" max="1288" width="10.875" style="28"/>
    <col min="1289" max="1290" width="10.875" style="28" customWidth="1"/>
    <col min="1291" max="1291" width="12.125" style="28" customWidth="1"/>
    <col min="1292" max="1292" width="10.875" style="28" customWidth="1"/>
    <col min="1293" max="1536" width="10.875" style="28"/>
    <col min="1537" max="1537" width="13.375" style="28" customWidth="1"/>
    <col min="1538" max="1538" width="18.375" style="28" customWidth="1"/>
    <col min="1539" max="1539" width="10.875" style="28"/>
    <col min="1540" max="1540" width="13.375" style="28" customWidth="1"/>
    <col min="1541" max="1542" width="10.875" style="28"/>
    <col min="1543" max="1543" width="12.125" style="28" customWidth="1"/>
    <col min="1544" max="1544" width="10.875" style="28"/>
    <col min="1545" max="1546" width="10.875" style="28" customWidth="1"/>
    <col min="1547" max="1547" width="12.125" style="28" customWidth="1"/>
    <col min="1548" max="1548" width="10.875" style="28" customWidth="1"/>
    <col min="1549" max="1792" width="10.875" style="28"/>
    <col min="1793" max="1793" width="13.375" style="28" customWidth="1"/>
    <col min="1794" max="1794" width="18.375" style="28" customWidth="1"/>
    <col min="1795" max="1795" width="10.875" style="28"/>
    <col min="1796" max="1796" width="13.375" style="28" customWidth="1"/>
    <col min="1797" max="1798" width="10.875" style="28"/>
    <col min="1799" max="1799" width="12.125" style="28" customWidth="1"/>
    <col min="1800" max="1800" width="10.875" style="28"/>
    <col min="1801" max="1802" width="10.875" style="28" customWidth="1"/>
    <col min="1803" max="1803" width="12.125" style="28" customWidth="1"/>
    <col min="1804" max="1804" width="10.875" style="28" customWidth="1"/>
    <col min="1805" max="2048" width="10.875" style="28"/>
    <col min="2049" max="2049" width="13.375" style="28" customWidth="1"/>
    <col min="2050" max="2050" width="18.375" style="28" customWidth="1"/>
    <col min="2051" max="2051" width="10.875" style="28"/>
    <col min="2052" max="2052" width="13.375" style="28" customWidth="1"/>
    <col min="2053" max="2054" width="10.875" style="28"/>
    <col min="2055" max="2055" width="12.125" style="28" customWidth="1"/>
    <col min="2056" max="2056" width="10.875" style="28"/>
    <col min="2057" max="2058" width="10.875" style="28" customWidth="1"/>
    <col min="2059" max="2059" width="12.125" style="28" customWidth="1"/>
    <col min="2060" max="2060" width="10.875" style="28" customWidth="1"/>
    <col min="2061" max="2304" width="10.875" style="28"/>
    <col min="2305" max="2305" width="13.375" style="28" customWidth="1"/>
    <col min="2306" max="2306" width="18.375" style="28" customWidth="1"/>
    <col min="2307" max="2307" width="10.875" style="28"/>
    <col min="2308" max="2308" width="13.375" style="28" customWidth="1"/>
    <col min="2309" max="2310" width="10.875" style="28"/>
    <col min="2311" max="2311" width="12.125" style="28" customWidth="1"/>
    <col min="2312" max="2312" width="10.875" style="28"/>
    <col min="2313" max="2314" width="10.875" style="28" customWidth="1"/>
    <col min="2315" max="2315" width="12.125" style="28" customWidth="1"/>
    <col min="2316" max="2316" width="10.875" style="28" customWidth="1"/>
    <col min="2317" max="2560" width="10.875" style="28"/>
    <col min="2561" max="2561" width="13.375" style="28" customWidth="1"/>
    <col min="2562" max="2562" width="18.375" style="28" customWidth="1"/>
    <col min="2563" max="2563" width="10.875" style="28"/>
    <col min="2564" max="2564" width="13.375" style="28" customWidth="1"/>
    <col min="2565" max="2566" width="10.875" style="28"/>
    <col min="2567" max="2567" width="12.125" style="28" customWidth="1"/>
    <col min="2568" max="2568" width="10.875" style="28"/>
    <col min="2569" max="2570" width="10.875" style="28" customWidth="1"/>
    <col min="2571" max="2571" width="12.125" style="28" customWidth="1"/>
    <col min="2572" max="2572" width="10.875" style="28" customWidth="1"/>
    <col min="2573" max="2816" width="10.875" style="28"/>
    <col min="2817" max="2817" width="13.375" style="28" customWidth="1"/>
    <col min="2818" max="2818" width="18.375" style="28" customWidth="1"/>
    <col min="2819" max="2819" width="10.875" style="28"/>
    <col min="2820" max="2820" width="13.375" style="28" customWidth="1"/>
    <col min="2821" max="2822" width="10.875" style="28"/>
    <col min="2823" max="2823" width="12.125" style="28" customWidth="1"/>
    <col min="2824" max="2824" width="10.875" style="28"/>
    <col min="2825" max="2826" width="10.875" style="28" customWidth="1"/>
    <col min="2827" max="2827" width="12.125" style="28" customWidth="1"/>
    <col min="2828" max="2828" width="10.875" style="28" customWidth="1"/>
    <col min="2829" max="3072" width="10.875" style="28"/>
    <col min="3073" max="3073" width="13.375" style="28" customWidth="1"/>
    <col min="3074" max="3074" width="18.375" style="28" customWidth="1"/>
    <col min="3075" max="3075" width="10.875" style="28"/>
    <col min="3076" max="3076" width="13.375" style="28" customWidth="1"/>
    <col min="3077" max="3078" width="10.875" style="28"/>
    <col min="3079" max="3079" width="12.125" style="28" customWidth="1"/>
    <col min="3080" max="3080" width="10.875" style="28"/>
    <col min="3081" max="3082" width="10.875" style="28" customWidth="1"/>
    <col min="3083" max="3083" width="12.125" style="28" customWidth="1"/>
    <col min="3084" max="3084" width="10.875" style="28" customWidth="1"/>
    <col min="3085" max="3328" width="10.875" style="28"/>
    <col min="3329" max="3329" width="13.375" style="28" customWidth="1"/>
    <col min="3330" max="3330" width="18.375" style="28" customWidth="1"/>
    <col min="3331" max="3331" width="10.875" style="28"/>
    <col min="3332" max="3332" width="13.375" style="28" customWidth="1"/>
    <col min="3333" max="3334" width="10.875" style="28"/>
    <col min="3335" max="3335" width="12.125" style="28" customWidth="1"/>
    <col min="3336" max="3336" width="10.875" style="28"/>
    <col min="3337" max="3338" width="10.875" style="28" customWidth="1"/>
    <col min="3339" max="3339" width="12.125" style="28" customWidth="1"/>
    <col min="3340" max="3340" width="10.875" style="28" customWidth="1"/>
    <col min="3341" max="3584" width="10.875" style="28"/>
    <col min="3585" max="3585" width="13.375" style="28" customWidth="1"/>
    <col min="3586" max="3586" width="18.375" style="28" customWidth="1"/>
    <col min="3587" max="3587" width="10.875" style="28"/>
    <col min="3588" max="3588" width="13.375" style="28" customWidth="1"/>
    <col min="3589" max="3590" width="10.875" style="28"/>
    <col min="3591" max="3591" width="12.125" style="28" customWidth="1"/>
    <col min="3592" max="3592" width="10.875" style="28"/>
    <col min="3593" max="3594" width="10.875" style="28" customWidth="1"/>
    <col min="3595" max="3595" width="12.125" style="28" customWidth="1"/>
    <col min="3596" max="3596" width="10.875" style="28" customWidth="1"/>
    <col min="3597" max="3840" width="10.875" style="28"/>
    <col min="3841" max="3841" width="13.375" style="28" customWidth="1"/>
    <col min="3842" max="3842" width="18.375" style="28" customWidth="1"/>
    <col min="3843" max="3843" width="10.875" style="28"/>
    <col min="3844" max="3844" width="13.375" style="28" customWidth="1"/>
    <col min="3845" max="3846" width="10.875" style="28"/>
    <col min="3847" max="3847" width="12.125" style="28" customWidth="1"/>
    <col min="3848" max="3848" width="10.875" style="28"/>
    <col min="3849" max="3850" width="10.875" style="28" customWidth="1"/>
    <col min="3851" max="3851" width="12.125" style="28" customWidth="1"/>
    <col min="3852" max="3852" width="10.875" style="28" customWidth="1"/>
    <col min="3853" max="4096" width="10.875" style="28"/>
    <col min="4097" max="4097" width="13.375" style="28" customWidth="1"/>
    <col min="4098" max="4098" width="18.375" style="28" customWidth="1"/>
    <col min="4099" max="4099" width="10.875" style="28"/>
    <col min="4100" max="4100" width="13.375" style="28" customWidth="1"/>
    <col min="4101" max="4102" width="10.875" style="28"/>
    <col min="4103" max="4103" width="12.125" style="28" customWidth="1"/>
    <col min="4104" max="4104" width="10.875" style="28"/>
    <col min="4105" max="4106" width="10.875" style="28" customWidth="1"/>
    <col min="4107" max="4107" width="12.125" style="28" customWidth="1"/>
    <col min="4108" max="4108" width="10.875" style="28" customWidth="1"/>
    <col min="4109" max="4352" width="10.875" style="28"/>
    <col min="4353" max="4353" width="13.375" style="28" customWidth="1"/>
    <col min="4354" max="4354" width="18.375" style="28" customWidth="1"/>
    <col min="4355" max="4355" width="10.875" style="28"/>
    <col min="4356" max="4356" width="13.375" style="28" customWidth="1"/>
    <col min="4357" max="4358" width="10.875" style="28"/>
    <col min="4359" max="4359" width="12.125" style="28" customWidth="1"/>
    <col min="4360" max="4360" width="10.875" style="28"/>
    <col min="4361" max="4362" width="10.875" style="28" customWidth="1"/>
    <col min="4363" max="4363" width="12.125" style="28" customWidth="1"/>
    <col min="4364" max="4364" width="10.875" style="28" customWidth="1"/>
    <col min="4365" max="4608" width="10.875" style="28"/>
    <col min="4609" max="4609" width="13.375" style="28" customWidth="1"/>
    <col min="4610" max="4610" width="18.375" style="28" customWidth="1"/>
    <col min="4611" max="4611" width="10.875" style="28"/>
    <col min="4612" max="4612" width="13.375" style="28" customWidth="1"/>
    <col min="4613" max="4614" width="10.875" style="28"/>
    <col min="4615" max="4615" width="12.125" style="28" customWidth="1"/>
    <col min="4616" max="4616" width="10.875" style="28"/>
    <col min="4617" max="4618" width="10.875" style="28" customWidth="1"/>
    <col min="4619" max="4619" width="12.125" style="28" customWidth="1"/>
    <col min="4620" max="4620" width="10.875" style="28" customWidth="1"/>
    <col min="4621" max="4864" width="10.875" style="28"/>
    <col min="4865" max="4865" width="13.375" style="28" customWidth="1"/>
    <col min="4866" max="4866" width="18.375" style="28" customWidth="1"/>
    <col min="4867" max="4867" width="10.875" style="28"/>
    <col min="4868" max="4868" width="13.375" style="28" customWidth="1"/>
    <col min="4869" max="4870" width="10.875" style="28"/>
    <col min="4871" max="4871" width="12.125" style="28" customWidth="1"/>
    <col min="4872" max="4872" width="10.875" style="28"/>
    <col min="4873" max="4874" width="10.875" style="28" customWidth="1"/>
    <col min="4875" max="4875" width="12.125" style="28" customWidth="1"/>
    <col min="4876" max="4876" width="10.875" style="28" customWidth="1"/>
    <col min="4877" max="5120" width="10.875" style="28"/>
    <col min="5121" max="5121" width="13.375" style="28" customWidth="1"/>
    <col min="5122" max="5122" width="18.375" style="28" customWidth="1"/>
    <col min="5123" max="5123" width="10.875" style="28"/>
    <col min="5124" max="5124" width="13.375" style="28" customWidth="1"/>
    <col min="5125" max="5126" width="10.875" style="28"/>
    <col min="5127" max="5127" width="12.125" style="28" customWidth="1"/>
    <col min="5128" max="5128" width="10.875" style="28"/>
    <col min="5129" max="5130" width="10.875" style="28" customWidth="1"/>
    <col min="5131" max="5131" width="12.125" style="28" customWidth="1"/>
    <col min="5132" max="5132" width="10.875" style="28" customWidth="1"/>
    <col min="5133" max="5376" width="10.875" style="28"/>
    <col min="5377" max="5377" width="13.375" style="28" customWidth="1"/>
    <col min="5378" max="5378" width="18.375" style="28" customWidth="1"/>
    <col min="5379" max="5379" width="10.875" style="28"/>
    <col min="5380" max="5380" width="13.375" style="28" customWidth="1"/>
    <col min="5381" max="5382" width="10.875" style="28"/>
    <col min="5383" max="5383" width="12.125" style="28" customWidth="1"/>
    <col min="5384" max="5384" width="10.875" style="28"/>
    <col min="5385" max="5386" width="10.875" style="28" customWidth="1"/>
    <col min="5387" max="5387" width="12.125" style="28" customWidth="1"/>
    <col min="5388" max="5388" width="10.875" style="28" customWidth="1"/>
    <col min="5389" max="5632" width="10.875" style="28"/>
    <col min="5633" max="5633" width="13.375" style="28" customWidth="1"/>
    <col min="5634" max="5634" width="18.375" style="28" customWidth="1"/>
    <col min="5635" max="5635" width="10.875" style="28"/>
    <col min="5636" max="5636" width="13.375" style="28" customWidth="1"/>
    <col min="5637" max="5638" width="10.875" style="28"/>
    <col min="5639" max="5639" width="12.125" style="28" customWidth="1"/>
    <col min="5640" max="5640" width="10.875" style="28"/>
    <col min="5641" max="5642" width="10.875" style="28" customWidth="1"/>
    <col min="5643" max="5643" width="12.125" style="28" customWidth="1"/>
    <col min="5644" max="5644" width="10.875" style="28" customWidth="1"/>
    <col min="5645" max="5888" width="10.875" style="28"/>
    <col min="5889" max="5889" width="13.375" style="28" customWidth="1"/>
    <col min="5890" max="5890" width="18.375" style="28" customWidth="1"/>
    <col min="5891" max="5891" width="10.875" style="28"/>
    <col min="5892" max="5892" width="13.375" style="28" customWidth="1"/>
    <col min="5893" max="5894" width="10.875" style="28"/>
    <col min="5895" max="5895" width="12.125" style="28" customWidth="1"/>
    <col min="5896" max="5896" width="10.875" style="28"/>
    <col min="5897" max="5898" width="10.875" style="28" customWidth="1"/>
    <col min="5899" max="5899" width="12.125" style="28" customWidth="1"/>
    <col min="5900" max="5900" width="10.875" style="28" customWidth="1"/>
    <col min="5901" max="6144" width="10.875" style="28"/>
    <col min="6145" max="6145" width="13.375" style="28" customWidth="1"/>
    <col min="6146" max="6146" width="18.375" style="28" customWidth="1"/>
    <col min="6147" max="6147" width="10.875" style="28"/>
    <col min="6148" max="6148" width="13.375" style="28" customWidth="1"/>
    <col min="6149" max="6150" width="10.875" style="28"/>
    <col min="6151" max="6151" width="12.125" style="28" customWidth="1"/>
    <col min="6152" max="6152" width="10.875" style="28"/>
    <col min="6153" max="6154" width="10.875" style="28" customWidth="1"/>
    <col min="6155" max="6155" width="12.125" style="28" customWidth="1"/>
    <col min="6156" max="6156" width="10.875" style="28" customWidth="1"/>
    <col min="6157" max="6400" width="10.875" style="28"/>
    <col min="6401" max="6401" width="13.375" style="28" customWidth="1"/>
    <col min="6402" max="6402" width="18.375" style="28" customWidth="1"/>
    <col min="6403" max="6403" width="10.875" style="28"/>
    <col min="6404" max="6404" width="13.375" style="28" customWidth="1"/>
    <col min="6405" max="6406" width="10.875" style="28"/>
    <col min="6407" max="6407" width="12.125" style="28" customWidth="1"/>
    <col min="6408" max="6408" width="10.875" style="28"/>
    <col min="6409" max="6410" width="10.875" style="28" customWidth="1"/>
    <col min="6411" max="6411" width="12.125" style="28" customWidth="1"/>
    <col min="6412" max="6412" width="10.875" style="28" customWidth="1"/>
    <col min="6413" max="6656" width="10.875" style="28"/>
    <col min="6657" max="6657" width="13.375" style="28" customWidth="1"/>
    <col min="6658" max="6658" width="18.375" style="28" customWidth="1"/>
    <col min="6659" max="6659" width="10.875" style="28"/>
    <col min="6660" max="6660" width="13.375" style="28" customWidth="1"/>
    <col min="6661" max="6662" width="10.875" style="28"/>
    <col min="6663" max="6663" width="12.125" style="28" customWidth="1"/>
    <col min="6664" max="6664" width="10.875" style="28"/>
    <col min="6665" max="6666" width="10.875" style="28" customWidth="1"/>
    <col min="6667" max="6667" width="12.125" style="28" customWidth="1"/>
    <col min="6668" max="6668" width="10.875" style="28" customWidth="1"/>
    <col min="6669" max="6912" width="10.875" style="28"/>
    <col min="6913" max="6913" width="13.375" style="28" customWidth="1"/>
    <col min="6914" max="6914" width="18.375" style="28" customWidth="1"/>
    <col min="6915" max="6915" width="10.875" style="28"/>
    <col min="6916" max="6916" width="13.375" style="28" customWidth="1"/>
    <col min="6917" max="6918" width="10.875" style="28"/>
    <col min="6919" max="6919" width="12.125" style="28" customWidth="1"/>
    <col min="6920" max="6920" width="10.875" style="28"/>
    <col min="6921" max="6922" width="10.875" style="28" customWidth="1"/>
    <col min="6923" max="6923" width="12.125" style="28" customWidth="1"/>
    <col min="6924" max="6924" width="10.875" style="28" customWidth="1"/>
    <col min="6925" max="7168" width="10.875" style="28"/>
    <col min="7169" max="7169" width="13.375" style="28" customWidth="1"/>
    <col min="7170" max="7170" width="18.375" style="28" customWidth="1"/>
    <col min="7171" max="7171" width="10.875" style="28"/>
    <col min="7172" max="7172" width="13.375" style="28" customWidth="1"/>
    <col min="7173" max="7174" width="10.875" style="28"/>
    <col min="7175" max="7175" width="12.125" style="28" customWidth="1"/>
    <col min="7176" max="7176" width="10.875" style="28"/>
    <col min="7177" max="7178" width="10.875" style="28" customWidth="1"/>
    <col min="7179" max="7179" width="12.125" style="28" customWidth="1"/>
    <col min="7180" max="7180" width="10.875" style="28" customWidth="1"/>
    <col min="7181" max="7424" width="10.875" style="28"/>
    <col min="7425" max="7425" width="13.375" style="28" customWidth="1"/>
    <col min="7426" max="7426" width="18.375" style="28" customWidth="1"/>
    <col min="7427" max="7427" width="10.875" style="28"/>
    <col min="7428" max="7428" width="13.375" style="28" customWidth="1"/>
    <col min="7429" max="7430" width="10.875" style="28"/>
    <col min="7431" max="7431" width="12.125" style="28" customWidth="1"/>
    <col min="7432" max="7432" width="10.875" style="28"/>
    <col min="7433" max="7434" width="10.875" style="28" customWidth="1"/>
    <col min="7435" max="7435" width="12.125" style="28" customWidth="1"/>
    <col min="7436" max="7436" width="10.875" style="28" customWidth="1"/>
    <col min="7437" max="7680" width="10.875" style="28"/>
    <col min="7681" max="7681" width="13.375" style="28" customWidth="1"/>
    <col min="7682" max="7682" width="18.375" style="28" customWidth="1"/>
    <col min="7683" max="7683" width="10.875" style="28"/>
    <col min="7684" max="7684" width="13.375" style="28" customWidth="1"/>
    <col min="7685" max="7686" width="10.875" style="28"/>
    <col min="7687" max="7687" width="12.125" style="28" customWidth="1"/>
    <col min="7688" max="7688" width="10.875" style="28"/>
    <col min="7689" max="7690" width="10.875" style="28" customWidth="1"/>
    <col min="7691" max="7691" width="12.125" style="28" customWidth="1"/>
    <col min="7692" max="7692" width="10.875" style="28" customWidth="1"/>
    <col min="7693" max="7936" width="10.875" style="28"/>
    <col min="7937" max="7937" width="13.375" style="28" customWidth="1"/>
    <col min="7938" max="7938" width="18.375" style="28" customWidth="1"/>
    <col min="7939" max="7939" width="10.875" style="28"/>
    <col min="7940" max="7940" width="13.375" style="28" customWidth="1"/>
    <col min="7941" max="7942" width="10.875" style="28"/>
    <col min="7943" max="7943" width="12.125" style="28" customWidth="1"/>
    <col min="7944" max="7944" width="10.875" style="28"/>
    <col min="7945" max="7946" width="10.875" style="28" customWidth="1"/>
    <col min="7947" max="7947" width="12.125" style="28" customWidth="1"/>
    <col min="7948" max="7948" width="10.875" style="28" customWidth="1"/>
    <col min="7949" max="8192" width="10.875" style="28"/>
    <col min="8193" max="8193" width="13.375" style="28" customWidth="1"/>
    <col min="8194" max="8194" width="18.375" style="28" customWidth="1"/>
    <col min="8195" max="8195" width="10.875" style="28"/>
    <col min="8196" max="8196" width="13.375" style="28" customWidth="1"/>
    <col min="8197" max="8198" width="10.875" style="28"/>
    <col min="8199" max="8199" width="12.125" style="28" customWidth="1"/>
    <col min="8200" max="8200" width="10.875" style="28"/>
    <col min="8201" max="8202" width="10.875" style="28" customWidth="1"/>
    <col min="8203" max="8203" width="12.125" style="28" customWidth="1"/>
    <col min="8204" max="8204" width="10.875" style="28" customWidth="1"/>
    <col min="8205" max="8448" width="10.875" style="28"/>
    <col min="8449" max="8449" width="13.375" style="28" customWidth="1"/>
    <col min="8450" max="8450" width="18.375" style="28" customWidth="1"/>
    <col min="8451" max="8451" width="10.875" style="28"/>
    <col min="8452" max="8452" width="13.375" style="28" customWidth="1"/>
    <col min="8453" max="8454" width="10.875" style="28"/>
    <col min="8455" max="8455" width="12.125" style="28" customWidth="1"/>
    <col min="8456" max="8456" width="10.875" style="28"/>
    <col min="8457" max="8458" width="10.875" style="28" customWidth="1"/>
    <col min="8459" max="8459" width="12.125" style="28" customWidth="1"/>
    <col min="8460" max="8460" width="10.875" style="28" customWidth="1"/>
    <col min="8461" max="8704" width="10.875" style="28"/>
    <col min="8705" max="8705" width="13.375" style="28" customWidth="1"/>
    <col min="8706" max="8706" width="18.375" style="28" customWidth="1"/>
    <col min="8707" max="8707" width="10.875" style="28"/>
    <col min="8708" max="8708" width="13.375" style="28" customWidth="1"/>
    <col min="8709" max="8710" width="10.875" style="28"/>
    <col min="8711" max="8711" width="12.125" style="28" customWidth="1"/>
    <col min="8712" max="8712" width="10.875" style="28"/>
    <col min="8713" max="8714" width="10.875" style="28" customWidth="1"/>
    <col min="8715" max="8715" width="12.125" style="28" customWidth="1"/>
    <col min="8716" max="8716" width="10.875" style="28" customWidth="1"/>
    <col min="8717" max="8960" width="10.875" style="28"/>
    <col min="8961" max="8961" width="13.375" style="28" customWidth="1"/>
    <col min="8962" max="8962" width="18.375" style="28" customWidth="1"/>
    <col min="8963" max="8963" width="10.875" style="28"/>
    <col min="8964" max="8964" width="13.375" style="28" customWidth="1"/>
    <col min="8965" max="8966" width="10.875" style="28"/>
    <col min="8967" max="8967" width="12.125" style="28" customWidth="1"/>
    <col min="8968" max="8968" width="10.875" style="28"/>
    <col min="8969" max="8970" width="10.875" style="28" customWidth="1"/>
    <col min="8971" max="8971" width="12.125" style="28" customWidth="1"/>
    <col min="8972" max="8972" width="10.875" style="28" customWidth="1"/>
    <col min="8973" max="9216" width="10.875" style="28"/>
    <col min="9217" max="9217" width="13.375" style="28" customWidth="1"/>
    <col min="9218" max="9218" width="18.375" style="28" customWidth="1"/>
    <col min="9219" max="9219" width="10.875" style="28"/>
    <col min="9220" max="9220" width="13.375" style="28" customWidth="1"/>
    <col min="9221" max="9222" width="10.875" style="28"/>
    <col min="9223" max="9223" width="12.125" style="28" customWidth="1"/>
    <col min="9224" max="9224" width="10.875" style="28"/>
    <col min="9225" max="9226" width="10.875" style="28" customWidth="1"/>
    <col min="9227" max="9227" width="12.125" style="28" customWidth="1"/>
    <col min="9228" max="9228" width="10.875" style="28" customWidth="1"/>
    <col min="9229" max="9472" width="10.875" style="28"/>
    <col min="9473" max="9473" width="13.375" style="28" customWidth="1"/>
    <col min="9474" max="9474" width="18.375" style="28" customWidth="1"/>
    <col min="9475" max="9475" width="10.875" style="28"/>
    <col min="9476" max="9476" width="13.375" style="28" customWidth="1"/>
    <col min="9477" max="9478" width="10.875" style="28"/>
    <col min="9479" max="9479" width="12.125" style="28" customWidth="1"/>
    <col min="9480" max="9480" width="10.875" style="28"/>
    <col min="9481" max="9482" width="10.875" style="28" customWidth="1"/>
    <col min="9483" max="9483" width="12.125" style="28" customWidth="1"/>
    <col min="9484" max="9484" width="10.875" style="28" customWidth="1"/>
    <col min="9485" max="9728" width="10.875" style="28"/>
    <col min="9729" max="9729" width="13.375" style="28" customWidth="1"/>
    <col min="9730" max="9730" width="18.375" style="28" customWidth="1"/>
    <col min="9731" max="9731" width="10.875" style="28"/>
    <col min="9732" max="9732" width="13.375" style="28" customWidth="1"/>
    <col min="9733" max="9734" width="10.875" style="28"/>
    <col min="9735" max="9735" width="12.125" style="28" customWidth="1"/>
    <col min="9736" max="9736" width="10.875" style="28"/>
    <col min="9737" max="9738" width="10.875" style="28" customWidth="1"/>
    <col min="9739" max="9739" width="12.125" style="28" customWidth="1"/>
    <col min="9740" max="9740" width="10.875" style="28" customWidth="1"/>
    <col min="9741" max="9984" width="10.875" style="28"/>
    <col min="9985" max="9985" width="13.375" style="28" customWidth="1"/>
    <col min="9986" max="9986" width="18.375" style="28" customWidth="1"/>
    <col min="9987" max="9987" width="10.875" style="28"/>
    <col min="9988" max="9988" width="13.375" style="28" customWidth="1"/>
    <col min="9989" max="9990" width="10.875" style="28"/>
    <col min="9991" max="9991" width="12.125" style="28" customWidth="1"/>
    <col min="9992" max="9992" width="10.875" style="28"/>
    <col min="9993" max="9994" width="10.875" style="28" customWidth="1"/>
    <col min="9995" max="9995" width="12.125" style="28" customWidth="1"/>
    <col min="9996" max="9996" width="10.875" style="28" customWidth="1"/>
    <col min="9997" max="10240" width="10.875" style="28"/>
    <col min="10241" max="10241" width="13.375" style="28" customWidth="1"/>
    <col min="10242" max="10242" width="18.375" style="28" customWidth="1"/>
    <col min="10243" max="10243" width="10.875" style="28"/>
    <col min="10244" max="10244" width="13.375" style="28" customWidth="1"/>
    <col min="10245" max="10246" width="10.875" style="28"/>
    <col min="10247" max="10247" width="12.125" style="28" customWidth="1"/>
    <col min="10248" max="10248" width="10.875" style="28"/>
    <col min="10249" max="10250" width="10.875" style="28" customWidth="1"/>
    <col min="10251" max="10251" width="12.125" style="28" customWidth="1"/>
    <col min="10252" max="10252" width="10.875" style="28" customWidth="1"/>
    <col min="10253" max="10496" width="10.875" style="28"/>
    <col min="10497" max="10497" width="13.375" style="28" customWidth="1"/>
    <col min="10498" max="10498" width="18.375" style="28" customWidth="1"/>
    <col min="10499" max="10499" width="10.875" style="28"/>
    <col min="10500" max="10500" width="13.375" style="28" customWidth="1"/>
    <col min="10501" max="10502" width="10.875" style="28"/>
    <col min="10503" max="10503" width="12.125" style="28" customWidth="1"/>
    <col min="10504" max="10504" width="10.875" style="28"/>
    <col min="10505" max="10506" width="10.875" style="28" customWidth="1"/>
    <col min="10507" max="10507" width="12.125" style="28" customWidth="1"/>
    <col min="10508" max="10508" width="10.875" style="28" customWidth="1"/>
    <col min="10509" max="10752" width="10.875" style="28"/>
    <col min="10753" max="10753" width="13.375" style="28" customWidth="1"/>
    <col min="10754" max="10754" width="18.375" style="28" customWidth="1"/>
    <col min="10755" max="10755" width="10.875" style="28"/>
    <col min="10756" max="10756" width="13.375" style="28" customWidth="1"/>
    <col min="10757" max="10758" width="10.875" style="28"/>
    <col min="10759" max="10759" width="12.125" style="28" customWidth="1"/>
    <col min="10760" max="10760" width="10.875" style="28"/>
    <col min="10761" max="10762" width="10.875" style="28" customWidth="1"/>
    <col min="10763" max="10763" width="12.125" style="28" customWidth="1"/>
    <col min="10764" max="10764" width="10.875" style="28" customWidth="1"/>
    <col min="10765" max="11008" width="10.875" style="28"/>
    <col min="11009" max="11009" width="13.375" style="28" customWidth="1"/>
    <col min="11010" max="11010" width="18.375" style="28" customWidth="1"/>
    <col min="11011" max="11011" width="10.875" style="28"/>
    <col min="11012" max="11012" width="13.375" style="28" customWidth="1"/>
    <col min="11013" max="11014" width="10.875" style="28"/>
    <col min="11015" max="11015" width="12.125" style="28" customWidth="1"/>
    <col min="11016" max="11016" width="10.875" style="28"/>
    <col min="11017" max="11018" width="10.875" style="28" customWidth="1"/>
    <col min="11019" max="11019" width="12.125" style="28" customWidth="1"/>
    <col min="11020" max="11020" width="10.875" style="28" customWidth="1"/>
    <col min="11021" max="11264" width="10.875" style="28"/>
    <col min="11265" max="11265" width="13.375" style="28" customWidth="1"/>
    <col min="11266" max="11266" width="18.375" style="28" customWidth="1"/>
    <col min="11267" max="11267" width="10.875" style="28"/>
    <col min="11268" max="11268" width="13.375" style="28" customWidth="1"/>
    <col min="11269" max="11270" width="10.875" style="28"/>
    <col min="11271" max="11271" width="12.125" style="28" customWidth="1"/>
    <col min="11272" max="11272" width="10.875" style="28"/>
    <col min="11273" max="11274" width="10.875" style="28" customWidth="1"/>
    <col min="11275" max="11275" width="12.125" style="28" customWidth="1"/>
    <col min="11276" max="11276" width="10.875" style="28" customWidth="1"/>
    <col min="11277" max="11520" width="10.875" style="28"/>
    <col min="11521" max="11521" width="13.375" style="28" customWidth="1"/>
    <col min="11522" max="11522" width="18.375" style="28" customWidth="1"/>
    <col min="11523" max="11523" width="10.875" style="28"/>
    <col min="11524" max="11524" width="13.375" style="28" customWidth="1"/>
    <col min="11525" max="11526" width="10.875" style="28"/>
    <col min="11527" max="11527" width="12.125" style="28" customWidth="1"/>
    <col min="11528" max="11528" width="10.875" style="28"/>
    <col min="11529" max="11530" width="10.875" style="28" customWidth="1"/>
    <col min="11531" max="11531" width="12.125" style="28" customWidth="1"/>
    <col min="11532" max="11532" width="10.875" style="28" customWidth="1"/>
    <col min="11533" max="11776" width="10.875" style="28"/>
    <col min="11777" max="11777" width="13.375" style="28" customWidth="1"/>
    <col min="11778" max="11778" width="18.375" style="28" customWidth="1"/>
    <col min="11779" max="11779" width="10.875" style="28"/>
    <col min="11780" max="11780" width="13.375" style="28" customWidth="1"/>
    <col min="11781" max="11782" width="10.875" style="28"/>
    <col min="11783" max="11783" width="12.125" style="28" customWidth="1"/>
    <col min="11784" max="11784" width="10.875" style="28"/>
    <col min="11785" max="11786" width="10.875" style="28" customWidth="1"/>
    <col min="11787" max="11787" width="12.125" style="28" customWidth="1"/>
    <col min="11788" max="11788" width="10.875" style="28" customWidth="1"/>
    <col min="11789" max="12032" width="10.875" style="28"/>
    <col min="12033" max="12033" width="13.375" style="28" customWidth="1"/>
    <col min="12034" max="12034" width="18.375" style="28" customWidth="1"/>
    <col min="12035" max="12035" width="10.875" style="28"/>
    <col min="12036" max="12036" width="13.375" style="28" customWidth="1"/>
    <col min="12037" max="12038" width="10.875" style="28"/>
    <col min="12039" max="12039" width="12.125" style="28" customWidth="1"/>
    <col min="12040" max="12040" width="10.875" style="28"/>
    <col min="12041" max="12042" width="10.875" style="28" customWidth="1"/>
    <col min="12043" max="12043" width="12.125" style="28" customWidth="1"/>
    <col min="12044" max="12044" width="10.875" style="28" customWidth="1"/>
    <col min="12045" max="12288" width="10.875" style="28"/>
    <col min="12289" max="12289" width="13.375" style="28" customWidth="1"/>
    <col min="12290" max="12290" width="18.375" style="28" customWidth="1"/>
    <col min="12291" max="12291" width="10.875" style="28"/>
    <col min="12292" max="12292" width="13.375" style="28" customWidth="1"/>
    <col min="12293" max="12294" width="10.875" style="28"/>
    <col min="12295" max="12295" width="12.125" style="28" customWidth="1"/>
    <col min="12296" max="12296" width="10.875" style="28"/>
    <col min="12297" max="12298" width="10.875" style="28" customWidth="1"/>
    <col min="12299" max="12299" width="12.125" style="28" customWidth="1"/>
    <col min="12300" max="12300" width="10.875" style="28" customWidth="1"/>
    <col min="12301" max="12544" width="10.875" style="28"/>
    <col min="12545" max="12545" width="13.375" style="28" customWidth="1"/>
    <col min="12546" max="12546" width="18.375" style="28" customWidth="1"/>
    <col min="12547" max="12547" width="10.875" style="28"/>
    <col min="12548" max="12548" width="13.375" style="28" customWidth="1"/>
    <col min="12549" max="12550" width="10.875" style="28"/>
    <col min="12551" max="12551" width="12.125" style="28" customWidth="1"/>
    <col min="12552" max="12552" width="10.875" style="28"/>
    <col min="12553" max="12554" width="10.875" style="28" customWidth="1"/>
    <col min="12555" max="12555" width="12.125" style="28" customWidth="1"/>
    <col min="12556" max="12556" width="10.875" style="28" customWidth="1"/>
    <col min="12557" max="12800" width="10.875" style="28"/>
    <col min="12801" max="12801" width="13.375" style="28" customWidth="1"/>
    <col min="12802" max="12802" width="18.375" style="28" customWidth="1"/>
    <col min="12803" max="12803" width="10.875" style="28"/>
    <col min="12804" max="12804" width="13.375" style="28" customWidth="1"/>
    <col min="12805" max="12806" width="10.875" style="28"/>
    <col min="12807" max="12807" width="12.125" style="28" customWidth="1"/>
    <col min="12808" max="12808" width="10.875" style="28"/>
    <col min="12809" max="12810" width="10.875" style="28" customWidth="1"/>
    <col min="12811" max="12811" width="12.125" style="28" customWidth="1"/>
    <col min="12812" max="12812" width="10.875" style="28" customWidth="1"/>
    <col min="12813" max="13056" width="10.875" style="28"/>
    <col min="13057" max="13057" width="13.375" style="28" customWidth="1"/>
    <col min="13058" max="13058" width="18.375" style="28" customWidth="1"/>
    <col min="13059" max="13059" width="10.875" style="28"/>
    <col min="13060" max="13060" width="13.375" style="28" customWidth="1"/>
    <col min="13061" max="13062" width="10.875" style="28"/>
    <col min="13063" max="13063" width="12.125" style="28" customWidth="1"/>
    <col min="13064" max="13064" width="10.875" style="28"/>
    <col min="13065" max="13066" width="10.875" style="28" customWidth="1"/>
    <col min="13067" max="13067" width="12.125" style="28" customWidth="1"/>
    <col min="13068" max="13068" width="10.875" style="28" customWidth="1"/>
    <col min="13069" max="13312" width="10.875" style="28"/>
    <col min="13313" max="13313" width="13.375" style="28" customWidth="1"/>
    <col min="13314" max="13314" width="18.375" style="28" customWidth="1"/>
    <col min="13315" max="13315" width="10.875" style="28"/>
    <col min="13316" max="13316" width="13.375" style="28" customWidth="1"/>
    <col min="13317" max="13318" width="10.875" style="28"/>
    <col min="13319" max="13319" width="12.125" style="28" customWidth="1"/>
    <col min="13320" max="13320" width="10.875" style="28"/>
    <col min="13321" max="13322" width="10.875" style="28" customWidth="1"/>
    <col min="13323" max="13323" width="12.125" style="28" customWidth="1"/>
    <col min="13324" max="13324" width="10.875" style="28" customWidth="1"/>
    <col min="13325" max="13568" width="10.875" style="28"/>
    <col min="13569" max="13569" width="13.375" style="28" customWidth="1"/>
    <col min="13570" max="13570" width="18.375" style="28" customWidth="1"/>
    <col min="13571" max="13571" width="10.875" style="28"/>
    <col min="13572" max="13572" width="13.375" style="28" customWidth="1"/>
    <col min="13573" max="13574" width="10.875" style="28"/>
    <col min="13575" max="13575" width="12.125" style="28" customWidth="1"/>
    <col min="13576" max="13576" width="10.875" style="28"/>
    <col min="13577" max="13578" width="10.875" style="28" customWidth="1"/>
    <col min="13579" max="13579" width="12.125" style="28" customWidth="1"/>
    <col min="13580" max="13580" width="10.875" style="28" customWidth="1"/>
    <col min="13581" max="13824" width="10.875" style="28"/>
    <col min="13825" max="13825" width="13.375" style="28" customWidth="1"/>
    <col min="13826" max="13826" width="18.375" style="28" customWidth="1"/>
    <col min="13827" max="13827" width="10.875" style="28"/>
    <col min="13828" max="13828" width="13.375" style="28" customWidth="1"/>
    <col min="13829" max="13830" width="10.875" style="28"/>
    <col min="13831" max="13831" width="12.125" style="28" customWidth="1"/>
    <col min="13832" max="13832" width="10.875" style="28"/>
    <col min="13833" max="13834" width="10.875" style="28" customWidth="1"/>
    <col min="13835" max="13835" width="12.125" style="28" customWidth="1"/>
    <col min="13836" max="13836" width="10.875" style="28" customWidth="1"/>
    <col min="13837" max="14080" width="10.875" style="28"/>
    <col min="14081" max="14081" width="13.375" style="28" customWidth="1"/>
    <col min="14082" max="14082" width="18.375" style="28" customWidth="1"/>
    <col min="14083" max="14083" width="10.875" style="28"/>
    <col min="14084" max="14084" width="13.375" style="28" customWidth="1"/>
    <col min="14085" max="14086" width="10.875" style="28"/>
    <col min="14087" max="14087" width="12.125" style="28" customWidth="1"/>
    <col min="14088" max="14088" width="10.875" style="28"/>
    <col min="14089" max="14090" width="10.875" style="28" customWidth="1"/>
    <col min="14091" max="14091" width="12.125" style="28" customWidth="1"/>
    <col min="14092" max="14092" width="10.875" style="28" customWidth="1"/>
    <col min="14093" max="14336" width="10.875" style="28"/>
    <col min="14337" max="14337" width="13.375" style="28" customWidth="1"/>
    <col min="14338" max="14338" width="18.375" style="28" customWidth="1"/>
    <col min="14339" max="14339" width="10.875" style="28"/>
    <col min="14340" max="14340" width="13.375" style="28" customWidth="1"/>
    <col min="14341" max="14342" width="10.875" style="28"/>
    <col min="14343" max="14343" width="12.125" style="28" customWidth="1"/>
    <col min="14344" max="14344" width="10.875" style="28"/>
    <col min="14345" max="14346" width="10.875" style="28" customWidth="1"/>
    <col min="14347" max="14347" width="12.125" style="28" customWidth="1"/>
    <col min="14348" max="14348" width="10.875" style="28" customWidth="1"/>
    <col min="14349" max="14592" width="10.875" style="28"/>
    <col min="14593" max="14593" width="13.375" style="28" customWidth="1"/>
    <col min="14594" max="14594" width="18.375" style="28" customWidth="1"/>
    <col min="14595" max="14595" width="10.875" style="28"/>
    <col min="14596" max="14596" width="13.375" style="28" customWidth="1"/>
    <col min="14597" max="14598" width="10.875" style="28"/>
    <col min="14599" max="14599" width="12.125" style="28" customWidth="1"/>
    <col min="14600" max="14600" width="10.875" style="28"/>
    <col min="14601" max="14602" width="10.875" style="28" customWidth="1"/>
    <col min="14603" max="14603" width="12.125" style="28" customWidth="1"/>
    <col min="14604" max="14604" width="10.875" style="28" customWidth="1"/>
    <col min="14605" max="14848" width="10.875" style="28"/>
    <col min="14849" max="14849" width="13.375" style="28" customWidth="1"/>
    <col min="14850" max="14850" width="18.375" style="28" customWidth="1"/>
    <col min="14851" max="14851" width="10.875" style="28"/>
    <col min="14852" max="14852" width="13.375" style="28" customWidth="1"/>
    <col min="14853" max="14854" width="10.875" style="28"/>
    <col min="14855" max="14855" width="12.125" style="28" customWidth="1"/>
    <col min="14856" max="14856" width="10.875" style="28"/>
    <col min="14857" max="14858" width="10.875" style="28" customWidth="1"/>
    <col min="14859" max="14859" width="12.125" style="28" customWidth="1"/>
    <col min="14860" max="14860" width="10.875" style="28" customWidth="1"/>
    <col min="14861" max="15104" width="10.875" style="28"/>
    <col min="15105" max="15105" width="13.375" style="28" customWidth="1"/>
    <col min="15106" max="15106" width="18.375" style="28" customWidth="1"/>
    <col min="15107" max="15107" width="10.875" style="28"/>
    <col min="15108" max="15108" width="13.375" style="28" customWidth="1"/>
    <col min="15109" max="15110" width="10.875" style="28"/>
    <col min="15111" max="15111" width="12.125" style="28" customWidth="1"/>
    <col min="15112" max="15112" width="10.875" style="28"/>
    <col min="15113" max="15114" width="10.875" style="28" customWidth="1"/>
    <col min="15115" max="15115" width="12.125" style="28" customWidth="1"/>
    <col min="15116" max="15116" width="10.875" style="28" customWidth="1"/>
    <col min="15117" max="15360" width="10.875" style="28"/>
    <col min="15361" max="15361" width="13.375" style="28" customWidth="1"/>
    <col min="15362" max="15362" width="18.375" style="28" customWidth="1"/>
    <col min="15363" max="15363" width="10.875" style="28"/>
    <col min="15364" max="15364" width="13.375" style="28" customWidth="1"/>
    <col min="15365" max="15366" width="10.875" style="28"/>
    <col min="15367" max="15367" width="12.125" style="28" customWidth="1"/>
    <col min="15368" max="15368" width="10.875" style="28"/>
    <col min="15369" max="15370" width="10.875" style="28" customWidth="1"/>
    <col min="15371" max="15371" width="12.125" style="28" customWidth="1"/>
    <col min="15372" max="15372" width="10.875" style="28" customWidth="1"/>
    <col min="15373" max="15616" width="10.875" style="28"/>
    <col min="15617" max="15617" width="13.375" style="28" customWidth="1"/>
    <col min="15618" max="15618" width="18.375" style="28" customWidth="1"/>
    <col min="15619" max="15619" width="10.875" style="28"/>
    <col min="15620" max="15620" width="13.375" style="28" customWidth="1"/>
    <col min="15621" max="15622" width="10.875" style="28"/>
    <col min="15623" max="15623" width="12.125" style="28" customWidth="1"/>
    <col min="15624" max="15624" width="10.875" style="28"/>
    <col min="15625" max="15626" width="10.875" style="28" customWidth="1"/>
    <col min="15627" max="15627" width="12.125" style="28" customWidth="1"/>
    <col min="15628" max="15628" width="10.875" style="28" customWidth="1"/>
    <col min="15629" max="15872" width="10.875" style="28"/>
    <col min="15873" max="15873" width="13.375" style="28" customWidth="1"/>
    <col min="15874" max="15874" width="18.375" style="28" customWidth="1"/>
    <col min="15875" max="15875" width="10.875" style="28"/>
    <col min="15876" max="15876" width="13.375" style="28" customWidth="1"/>
    <col min="15877" max="15878" width="10.875" style="28"/>
    <col min="15879" max="15879" width="12.125" style="28" customWidth="1"/>
    <col min="15880" max="15880" width="10.875" style="28"/>
    <col min="15881" max="15882" width="10.875" style="28" customWidth="1"/>
    <col min="15883" max="15883" width="12.125" style="28" customWidth="1"/>
    <col min="15884" max="15884" width="10.875" style="28" customWidth="1"/>
    <col min="15885" max="16128" width="10.875" style="28"/>
    <col min="16129" max="16129" width="13.375" style="28" customWidth="1"/>
    <col min="16130" max="16130" width="18.375" style="28" customWidth="1"/>
    <col min="16131" max="16131" width="10.875" style="28"/>
    <col min="16132" max="16132" width="13.375" style="28" customWidth="1"/>
    <col min="16133" max="16134" width="10.875" style="28"/>
    <col min="16135" max="16135" width="12.125" style="28" customWidth="1"/>
    <col min="16136" max="16136" width="10.875" style="28"/>
    <col min="16137" max="16138" width="10.875" style="28" customWidth="1"/>
    <col min="16139" max="16139" width="12.125" style="28" customWidth="1"/>
    <col min="16140" max="16140" width="10.875" style="28" customWidth="1"/>
    <col min="16141" max="16384" width="10.875" style="28"/>
  </cols>
  <sheetData>
    <row r="1" spans="1:12" x14ac:dyDescent="0.2">
      <c r="A1" s="27"/>
    </row>
    <row r="6" spans="1:12" x14ac:dyDescent="0.2">
      <c r="D6" s="29" t="s">
        <v>112</v>
      </c>
    </row>
    <row r="7" spans="1:12" x14ac:dyDescent="0.2">
      <c r="C7" s="29" t="s">
        <v>59</v>
      </c>
      <c r="G7" s="27" t="s">
        <v>89</v>
      </c>
    </row>
    <row r="8" spans="1:12" ht="18" thickBot="1" x14ac:dyDescent="0.25">
      <c r="B8" s="30"/>
      <c r="C8" s="31"/>
      <c r="D8" s="30"/>
      <c r="E8" s="30"/>
      <c r="F8" s="31"/>
      <c r="G8" s="31"/>
      <c r="H8" s="31"/>
      <c r="I8" s="31"/>
      <c r="J8" s="31"/>
      <c r="K8" s="32" t="s">
        <v>113</v>
      </c>
      <c r="L8" s="30"/>
    </row>
    <row r="9" spans="1:12" x14ac:dyDescent="0.2">
      <c r="C9" s="33"/>
      <c r="D9" s="34" t="s">
        <v>61</v>
      </c>
      <c r="E9" s="33"/>
      <c r="F9" s="33"/>
      <c r="G9" s="34" t="s">
        <v>62</v>
      </c>
      <c r="H9" s="33"/>
      <c r="I9" s="34" t="s">
        <v>114</v>
      </c>
      <c r="J9" s="33"/>
      <c r="K9" s="33"/>
      <c r="L9" s="33"/>
    </row>
    <row r="10" spans="1:12" x14ac:dyDescent="0.2">
      <c r="C10" s="34" t="s">
        <v>64</v>
      </c>
      <c r="D10" s="34" t="s">
        <v>65</v>
      </c>
      <c r="E10" s="34" t="s">
        <v>66</v>
      </c>
      <c r="F10" s="34" t="s">
        <v>67</v>
      </c>
      <c r="G10" s="34" t="s">
        <v>68</v>
      </c>
      <c r="H10" s="34" t="s">
        <v>115</v>
      </c>
      <c r="I10" s="34" t="s">
        <v>70</v>
      </c>
      <c r="J10" s="34" t="s">
        <v>116</v>
      </c>
      <c r="K10" s="48" t="s">
        <v>117</v>
      </c>
      <c r="L10" s="34" t="s">
        <v>73</v>
      </c>
    </row>
    <row r="11" spans="1:12" x14ac:dyDescent="0.2">
      <c r="B11" s="35"/>
      <c r="C11" s="36" t="s">
        <v>74</v>
      </c>
      <c r="D11" s="36" t="s">
        <v>75</v>
      </c>
      <c r="E11" s="37"/>
      <c r="F11" s="37"/>
      <c r="G11" s="36" t="s">
        <v>76</v>
      </c>
      <c r="H11" s="36" t="s">
        <v>77</v>
      </c>
      <c r="I11" s="36" t="s">
        <v>87</v>
      </c>
      <c r="J11" s="36" t="s">
        <v>79</v>
      </c>
      <c r="K11" s="37"/>
      <c r="L11" s="36"/>
    </row>
    <row r="12" spans="1:12" x14ac:dyDescent="0.2">
      <c r="C12" s="33"/>
    </row>
    <row r="13" spans="1:12" x14ac:dyDescent="0.2">
      <c r="B13" s="27" t="s">
        <v>118</v>
      </c>
      <c r="C13" s="54" t="s">
        <v>47</v>
      </c>
      <c r="D13" s="39">
        <v>22.6</v>
      </c>
      <c r="E13" s="39">
        <v>22.9</v>
      </c>
      <c r="F13" s="39">
        <v>22.7</v>
      </c>
      <c r="G13" s="39">
        <v>23.2</v>
      </c>
      <c r="H13" s="39">
        <v>22.2</v>
      </c>
      <c r="I13" s="39">
        <v>23.7</v>
      </c>
      <c r="J13" s="39">
        <v>21.6</v>
      </c>
      <c r="K13" s="40" t="s">
        <v>47</v>
      </c>
      <c r="L13" s="40" t="s">
        <v>47</v>
      </c>
    </row>
    <row r="14" spans="1:12" x14ac:dyDescent="0.2">
      <c r="B14" s="27" t="s">
        <v>105</v>
      </c>
      <c r="C14" s="38">
        <v>21.9</v>
      </c>
      <c r="D14" s="39">
        <v>21.6</v>
      </c>
      <c r="E14" s="39">
        <v>22.7</v>
      </c>
      <c r="F14" s="39">
        <v>20.9</v>
      </c>
      <c r="G14" s="39">
        <v>20.399999999999999</v>
      </c>
      <c r="H14" s="39">
        <v>22.2</v>
      </c>
      <c r="I14" s="39">
        <v>23.3</v>
      </c>
      <c r="J14" s="39">
        <v>22.2</v>
      </c>
      <c r="K14" s="40" t="s">
        <v>81</v>
      </c>
      <c r="L14" s="39">
        <v>22.9</v>
      </c>
    </row>
    <row r="15" spans="1:12" x14ac:dyDescent="0.2">
      <c r="B15" s="27" t="s">
        <v>106</v>
      </c>
      <c r="C15" s="38">
        <v>21.9</v>
      </c>
      <c r="D15" s="39">
        <v>21.6</v>
      </c>
      <c r="E15" s="39">
        <v>23.6</v>
      </c>
      <c r="F15" s="39">
        <v>21.3</v>
      </c>
      <c r="G15" s="39">
        <v>21.3</v>
      </c>
      <c r="H15" s="39">
        <v>21.4</v>
      </c>
      <c r="I15" s="39">
        <v>23.3</v>
      </c>
      <c r="J15" s="39">
        <v>20.9</v>
      </c>
      <c r="K15" s="40" t="s">
        <v>81</v>
      </c>
      <c r="L15" s="39">
        <v>22.8</v>
      </c>
    </row>
    <row r="16" spans="1:12" x14ac:dyDescent="0.2">
      <c r="B16" s="27" t="s">
        <v>16</v>
      </c>
      <c r="C16" s="38">
        <v>21.9</v>
      </c>
      <c r="D16" s="39">
        <v>21.8</v>
      </c>
      <c r="E16" s="39">
        <v>23.5</v>
      </c>
      <c r="F16" s="39">
        <v>21.3</v>
      </c>
      <c r="G16" s="39">
        <v>19.7</v>
      </c>
      <c r="H16" s="39">
        <v>21.1</v>
      </c>
      <c r="I16" s="39">
        <v>23</v>
      </c>
      <c r="J16" s="39">
        <v>22.6</v>
      </c>
      <c r="K16" s="40" t="s">
        <v>81</v>
      </c>
      <c r="L16" s="39">
        <v>22.3</v>
      </c>
    </row>
    <row r="17" spans="2:12" x14ac:dyDescent="0.2">
      <c r="B17" s="27" t="s">
        <v>17</v>
      </c>
      <c r="C17" s="38">
        <v>21.7</v>
      </c>
      <c r="D17" s="39">
        <v>21.7</v>
      </c>
      <c r="E17" s="39">
        <v>22.6</v>
      </c>
      <c r="F17" s="39">
        <v>21.2</v>
      </c>
      <c r="G17" s="40" t="s">
        <v>81</v>
      </c>
      <c r="H17" s="39">
        <v>21.9</v>
      </c>
      <c r="I17" s="39">
        <v>22.9</v>
      </c>
      <c r="J17" s="39">
        <v>20.6</v>
      </c>
      <c r="K17" s="40" t="s">
        <v>81</v>
      </c>
      <c r="L17" s="39">
        <v>21.7</v>
      </c>
    </row>
    <row r="18" spans="2:12" x14ac:dyDescent="0.2">
      <c r="B18" s="27" t="s">
        <v>18</v>
      </c>
      <c r="C18" s="38">
        <v>20.100000000000001</v>
      </c>
      <c r="D18" s="39">
        <v>20.2</v>
      </c>
      <c r="E18" s="39">
        <v>20.9</v>
      </c>
      <c r="F18" s="39">
        <v>20.2</v>
      </c>
      <c r="G18" s="40" t="s">
        <v>81</v>
      </c>
      <c r="H18" s="39">
        <v>19.899999999999999</v>
      </c>
      <c r="I18" s="39">
        <v>20.6</v>
      </c>
      <c r="J18" s="39">
        <v>19.399999999999999</v>
      </c>
      <c r="K18" s="40" t="s">
        <v>81</v>
      </c>
      <c r="L18" s="39">
        <v>19.899999999999999</v>
      </c>
    </row>
    <row r="19" spans="2:12" x14ac:dyDescent="0.2">
      <c r="C19" s="33"/>
    </row>
    <row r="20" spans="2:12" x14ac:dyDescent="0.2">
      <c r="B20" s="27" t="s">
        <v>19</v>
      </c>
      <c r="C20" s="38">
        <v>20.5</v>
      </c>
      <c r="D20" s="39">
        <v>20.7</v>
      </c>
      <c r="E20" s="39">
        <v>21.1</v>
      </c>
      <c r="F20" s="39">
        <v>20.2</v>
      </c>
      <c r="G20" s="40">
        <v>19.399999999999999</v>
      </c>
      <c r="H20" s="39">
        <v>20.9</v>
      </c>
      <c r="I20" s="39">
        <v>21.9</v>
      </c>
      <c r="J20" s="39">
        <v>19.2</v>
      </c>
      <c r="K20" s="40" t="s">
        <v>81</v>
      </c>
      <c r="L20" s="39">
        <v>20.100000000000001</v>
      </c>
    </row>
    <row r="21" spans="2:12" x14ac:dyDescent="0.2">
      <c r="B21" s="27" t="s">
        <v>21</v>
      </c>
      <c r="C21" s="38">
        <v>20.2</v>
      </c>
      <c r="D21" s="39">
        <v>20.399999999999999</v>
      </c>
      <c r="E21" s="39">
        <v>20.9</v>
      </c>
      <c r="F21" s="39">
        <v>20</v>
      </c>
      <c r="G21" s="40">
        <v>20</v>
      </c>
      <c r="H21" s="39">
        <v>19.8</v>
      </c>
      <c r="I21" s="39">
        <v>21.7</v>
      </c>
      <c r="J21" s="39">
        <v>19.3</v>
      </c>
      <c r="K21" s="40" t="s">
        <v>81</v>
      </c>
      <c r="L21" s="39">
        <v>19.7</v>
      </c>
    </row>
    <row r="22" spans="2:12" x14ac:dyDescent="0.2">
      <c r="B22" s="27" t="s">
        <v>22</v>
      </c>
      <c r="C22" s="38">
        <v>20.100000000000001</v>
      </c>
      <c r="D22" s="39">
        <v>20.3</v>
      </c>
      <c r="E22" s="39">
        <v>20.8</v>
      </c>
      <c r="F22" s="39">
        <v>19.899999999999999</v>
      </c>
      <c r="G22" s="40">
        <v>19.600000000000001</v>
      </c>
      <c r="H22" s="39">
        <v>19.5</v>
      </c>
      <c r="I22" s="39">
        <v>21.6</v>
      </c>
      <c r="J22" s="39">
        <v>19.7</v>
      </c>
      <c r="K22" s="40" t="s">
        <v>81</v>
      </c>
      <c r="L22" s="39">
        <v>19.600000000000001</v>
      </c>
    </row>
    <row r="23" spans="2:12" x14ac:dyDescent="0.2">
      <c r="B23" s="27" t="s">
        <v>23</v>
      </c>
      <c r="C23" s="38">
        <v>20.100000000000001</v>
      </c>
      <c r="D23" s="39">
        <v>19.899999999999999</v>
      </c>
      <c r="E23" s="39">
        <v>21</v>
      </c>
      <c r="F23" s="39">
        <v>19.899999999999999</v>
      </c>
      <c r="G23" s="40">
        <v>18.7</v>
      </c>
      <c r="H23" s="39">
        <v>19.399999999999999</v>
      </c>
      <c r="I23" s="39">
        <v>20.399999999999999</v>
      </c>
      <c r="J23" s="39">
        <v>18.600000000000001</v>
      </c>
      <c r="K23" s="40" t="s">
        <v>81</v>
      </c>
      <c r="L23" s="39">
        <v>20.3</v>
      </c>
    </row>
    <row r="24" spans="2:12" x14ac:dyDescent="0.2">
      <c r="B24" s="29" t="s">
        <v>119</v>
      </c>
      <c r="C24" s="41">
        <v>20.100000000000001</v>
      </c>
      <c r="D24" s="42">
        <v>20.100000000000001</v>
      </c>
      <c r="E24" s="42">
        <v>20.9</v>
      </c>
      <c r="F24" s="42">
        <v>20.100000000000001</v>
      </c>
      <c r="G24" s="42">
        <v>18.8</v>
      </c>
      <c r="H24" s="42">
        <v>19.7</v>
      </c>
      <c r="I24" s="42">
        <v>20.5</v>
      </c>
      <c r="J24" s="43">
        <v>18.8</v>
      </c>
      <c r="K24" s="43" t="s">
        <v>81</v>
      </c>
      <c r="L24" s="42">
        <v>20.2</v>
      </c>
    </row>
    <row r="25" spans="2:12" x14ac:dyDescent="0.2">
      <c r="C25" s="33"/>
      <c r="G25" s="39"/>
      <c r="K25" s="39"/>
    </row>
    <row r="26" spans="2:12" x14ac:dyDescent="0.2">
      <c r="B26" s="27" t="s">
        <v>120</v>
      </c>
      <c r="C26" s="55">
        <v>18.5</v>
      </c>
      <c r="D26" s="56">
        <v>18.3</v>
      </c>
      <c r="E26" s="56">
        <v>19.100000000000001</v>
      </c>
      <c r="F26" s="56">
        <v>17.7</v>
      </c>
      <c r="G26" s="39">
        <v>17.5</v>
      </c>
      <c r="H26" s="56">
        <v>18.2</v>
      </c>
      <c r="I26" s="56">
        <v>19.600000000000001</v>
      </c>
      <c r="J26" s="40">
        <v>17.5</v>
      </c>
      <c r="K26" s="40" t="s">
        <v>81</v>
      </c>
      <c r="L26" s="56">
        <v>18.899999999999999</v>
      </c>
    </row>
    <row r="27" spans="2:12" x14ac:dyDescent="0.2">
      <c r="B27" s="27" t="s">
        <v>27</v>
      </c>
      <c r="C27" s="55">
        <v>20.100000000000001</v>
      </c>
      <c r="D27" s="56">
        <v>20</v>
      </c>
      <c r="E27" s="56">
        <v>21.4</v>
      </c>
      <c r="F27" s="56">
        <v>20.2</v>
      </c>
      <c r="G27" s="39">
        <v>18</v>
      </c>
      <c r="H27" s="56">
        <v>19</v>
      </c>
      <c r="I27" s="56">
        <v>20.5</v>
      </c>
      <c r="J27" s="40">
        <v>17.8</v>
      </c>
      <c r="K27" s="40" t="s">
        <v>81</v>
      </c>
      <c r="L27" s="56">
        <v>20.399999999999999</v>
      </c>
    </row>
    <row r="28" spans="2:12" x14ac:dyDescent="0.2">
      <c r="B28" s="27" t="s">
        <v>28</v>
      </c>
      <c r="C28" s="55">
        <v>20.2</v>
      </c>
      <c r="D28" s="56">
        <v>20</v>
      </c>
      <c r="E28" s="56">
        <v>20.9</v>
      </c>
      <c r="F28" s="56">
        <v>20</v>
      </c>
      <c r="G28" s="39">
        <v>19.3</v>
      </c>
      <c r="H28" s="56">
        <v>19.399999999999999</v>
      </c>
      <c r="I28" s="56">
        <v>20.399999999999999</v>
      </c>
      <c r="J28" s="40">
        <v>19.2</v>
      </c>
      <c r="K28" s="40" t="s">
        <v>81</v>
      </c>
      <c r="L28" s="56">
        <v>20.6</v>
      </c>
    </row>
    <row r="29" spans="2:12" x14ac:dyDescent="0.2">
      <c r="B29" s="27" t="s">
        <v>29</v>
      </c>
      <c r="C29" s="55">
        <v>20.7</v>
      </c>
      <c r="D29" s="56">
        <v>20.8</v>
      </c>
      <c r="E29" s="56">
        <v>21.7</v>
      </c>
      <c r="F29" s="56">
        <v>21.3</v>
      </c>
      <c r="G29" s="39">
        <v>18.899999999999999</v>
      </c>
      <c r="H29" s="56">
        <v>20.399999999999999</v>
      </c>
      <c r="I29" s="56">
        <v>20.6</v>
      </c>
      <c r="J29" s="40">
        <v>19.2</v>
      </c>
      <c r="K29" s="40" t="s">
        <v>81</v>
      </c>
      <c r="L29" s="56">
        <v>20.399999999999999</v>
      </c>
    </row>
    <row r="30" spans="2:12" x14ac:dyDescent="0.2">
      <c r="B30" s="27" t="s">
        <v>30</v>
      </c>
      <c r="C30" s="55">
        <v>19.3</v>
      </c>
      <c r="D30" s="56">
        <v>19.100000000000001</v>
      </c>
      <c r="E30" s="56">
        <v>19.600000000000001</v>
      </c>
      <c r="F30" s="56">
        <v>18.399999999999999</v>
      </c>
      <c r="G30" s="39">
        <v>18.5</v>
      </c>
      <c r="H30" s="56">
        <v>19.3</v>
      </c>
      <c r="I30" s="56">
        <v>20</v>
      </c>
      <c r="J30" s="40">
        <v>19.399999999999999</v>
      </c>
      <c r="K30" s="40" t="s">
        <v>81</v>
      </c>
      <c r="L30" s="56">
        <v>19.7</v>
      </c>
    </row>
    <row r="31" spans="2:12" x14ac:dyDescent="0.2">
      <c r="B31" s="27" t="s">
        <v>31</v>
      </c>
      <c r="C31" s="55">
        <v>21.1</v>
      </c>
      <c r="D31" s="56">
        <v>20.9</v>
      </c>
      <c r="E31" s="56">
        <v>22</v>
      </c>
      <c r="F31" s="56">
        <v>21.1</v>
      </c>
      <c r="G31" s="39">
        <v>19.600000000000001</v>
      </c>
      <c r="H31" s="56">
        <v>20</v>
      </c>
      <c r="I31" s="56">
        <v>21.2</v>
      </c>
      <c r="J31" s="40">
        <v>20.100000000000001</v>
      </c>
      <c r="K31" s="40" t="s">
        <v>81</v>
      </c>
      <c r="L31" s="56">
        <v>21.3</v>
      </c>
    </row>
    <row r="32" spans="2:12" x14ac:dyDescent="0.2">
      <c r="C32" s="33"/>
      <c r="D32" s="56"/>
      <c r="E32" s="56"/>
      <c r="F32" s="56"/>
      <c r="G32" s="39"/>
      <c r="H32" s="56"/>
      <c r="I32" s="56"/>
      <c r="J32" s="56"/>
      <c r="K32" s="39"/>
      <c r="L32" s="56"/>
    </row>
    <row r="33" spans="2:12" x14ac:dyDescent="0.2">
      <c r="B33" s="27" t="s">
        <v>32</v>
      </c>
      <c r="C33" s="38">
        <v>20.399999999999999</v>
      </c>
      <c r="D33" s="56">
        <v>20.5</v>
      </c>
      <c r="E33" s="56">
        <v>21.1</v>
      </c>
      <c r="F33" s="56">
        <v>20.6</v>
      </c>
      <c r="G33" s="39">
        <v>19</v>
      </c>
      <c r="H33" s="56">
        <v>19.8</v>
      </c>
      <c r="I33" s="56">
        <v>21.1</v>
      </c>
      <c r="J33" s="40">
        <v>18.899999999999999</v>
      </c>
      <c r="K33" s="40" t="s">
        <v>81</v>
      </c>
      <c r="L33" s="56">
        <v>20.3</v>
      </c>
    </row>
    <row r="34" spans="2:12" x14ac:dyDescent="0.2">
      <c r="B34" s="27" t="s">
        <v>33</v>
      </c>
      <c r="C34" s="55">
        <v>19.600000000000001</v>
      </c>
      <c r="D34" s="56">
        <v>19.8</v>
      </c>
      <c r="E34" s="56">
        <v>20.399999999999999</v>
      </c>
      <c r="F34" s="56">
        <v>19.600000000000001</v>
      </c>
      <c r="G34" s="39">
        <v>19.399999999999999</v>
      </c>
      <c r="H34" s="56">
        <v>19.7</v>
      </c>
      <c r="I34" s="56">
        <v>20.9</v>
      </c>
      <c r="J34" s="40">
        <v>17.7</v>
      </c>
      <c r="K34" s="40" t="s">
        <v>81</v>
      </c>
      <c r="L34" s="56">
        <v>19</v>
      </c>
    </row>
    <row r="35" spans="2:12" x14ac:dyDescent="0.2">
      <c r="B35" s="27" t="s">
        <v>34</v>
      </c>
      <c r="C35" s="55">
        <v>20.3</v>
      </c>
      <c r="D35" s="56">
        <v>20.3</v>
      </c>
      <c r="E35" s="56">
        <v>21.8</v>
      </c>
      <c r="F35" s="56">
        <v>20.5</v>
      </c>
      <c r="G35" s="39">
        <v>18.5</v>
      </c>
      <c r="H35" s="56">
        <v>19.7</v>
      </c>
      <c r="I35" s="56">
        <v>20.5</v>
      </c>
      <c r="J35" s="40">
        <v>18.899999999999999</v>
      </c>
      <c r="K35" s="40" t="s">
        <v>81</v>
      </c>
      <c r="L35" s="56">
        <v>20.2</v>
      </c>
    </row>
    <row r="36" spans="2:12" x14ac:dyDescent="0.2">
      <c r="B36" s="27" t="s">
        <v>35</v>
      </c>
      <c r="C36" s="55">
        <v>20.3</v>
      </c>
      <c r="D36" s="56">
        <v>20.100000000000001</v>
      </c>
      <c r="E36" s="56">
        <v>21.5</v>
      </c>
      <c r="F36" s="56">
        <v>20.3</v>
      </c>
      <c r="G36" s="39">
        <v>19.3</v>
      </c>
      <c r="H36" s="56">
        <v>19.8</v>
      </c>
      <c r="I36" s="56">
        <v>20.2</v>
      </c>
      <c r="J36" s="40">
        <v>18.899999999999999</v>
      </c>
      <c r="K36" s="40" t="s">
        <v>81</v>
      </c>
      <c r="L36" s="56">
        <v>20.6</v>
      </c>
    </row>
    <row r="37" spans="2:12" x14ac:dyDescent="0.2">
      <c r="B37" s="27" t="s">
        <v>36</v>
      </c>
      <c r="C37" s="55">
        <v>20.5</v>
      </c>
      <c r="D37" s="56">
        <v>20.399999999999999</v>
      </c>
      <c r="E37" s="56">
        <v>21.3</v>
      </c>
      <c r="F37" s="56">
        <v>20.7</v>
      </c>
      <c r="G37" s="39">
        <v>19.100000000000001</v>
      </c>
      <c r="H37" s="56">
        <v>20.3</v>
      </c>
      <c r="I37" s="56">
        <v>20.2</v>
      </c>
      <c r="J37" s="40">
        <v>18.899999999999999</v>
      </c>
      <c r="K37" s="40" t="s">
        <v>81</v>
      </c>
      <c r="L37" s="56">
        <v>20.7</v>
      </c>
    </row>
    <row r="38" spans="2:12" x14ac:dyDescent="0.2">
      <c r="B38" s="27" t="s">
        <v>37</v>
      </c>
      <c r="C38" s="55">
        <v>20.3</v>
      </c>
      <c r="D38" s="56">
        <v>20.5</v>
      </c>
      <c r="E38" s="56">
        <v>20.7</v>
      </c>
      <c r="F38" s="56">
        <v>21.1</v>
      </c>
      <c r="G38" s="39">
        <v>18.600000000000001</v>
      </c>
      <c r="H38" s="56">
        <v>20.399999999999999</v>
      </c>
      <c r="I38" s="56">
        <v>20.3</v>
      </c>
      <c r="J38" s="40">
        <v>19.100000000000001</v>
      </c>
      <c r="K38" s="40" t="s">
        <v>81</v>
      </c>
      <c r="L38" s="56">
        <v>20</v>
      </c>
    </row>
    <row r="39" spans="2:12" ht="18" thickBot="1" x14ac:dyDescent="0.25">
      <c r="B39" s="30"/>
      <c r="C39" s="44"/>
      <c r="D39" s="45"/>
      <c r="E39" s="45"/>
      <c r="F39" s="45"/>
      <c r="G39" s="45"/>
      <c r="H39" s="45"/>
      <c r="I39" s="45"/>
      <c r="J39" s="45"/>
      <c r="K39" s="45"/>
      <c r="L39" s="45"/>
    </row>
    <row r="40" spans="2:12" x14ac:dyDescent="0.2">
      <c r="C40" s="27" t="s">
        <v>85</v>
      </c>
      <c r="D40" s="39"/>
      <c r="E40" s="39"/>
      <c r="F40" s="39"/>
      <c r="G40" s="39"/>
      <c r="H40" s="39"/>
      <c r="I40" s="39"/>
      <c r="J40" s="39"/>
      <c r="K40" s="39"/>
      <c r="L40" s="39"/>
    </row>
    <row r="42" spans="2:12" x14ac:dyDescent="0.2">
      <c r="C42" s="29" t="s">
        <v>86</v>
      </c>
      <c r="E42" s="42"/>
    </row>
    <row r="43" spans="2:12" ht="18" thickBot="1" x14ac:dyDescent="0.25">
      <c r="B43" s="30"/>
      <c r="C43" s="30"/>
      <c r="D43" s="30"/>
      <c r="E43" s="30"/>
      <c r="F43" s="30"/>
      <c r="G43" s="30"/>
      <c r="H43" s="30"/>
      <c r="I43" s="30"/>
      <c r="J43" s="30"/>
      <c r="K43" s="32" t="s">
        <v>121</v>
      </c>
      <c r="L43" s="30"/>
    </row>
    <row r="44" spans="2:12" x14ac:dyDescent="0.2">
      <c r="C44" s="33"/>
      <c r="D44" s="34" t="s">
        <v>122</v>
      </c>
      <c r="E44" s="33"/>
      <c r="F44" s="33"/>
      <c r="G44" s="34" t="s">
        <v>62</v>
      </c>
      <c r="H44" s="33"/>
      <c r="I44" s="34" t="s">
        <v>90</v>
      </c>
      <c r="J44" s="33"/>
      <c r="K44" s="33"/>
      <c r="L44" s="33"/>
    </row>
    <row r="45" spans="2:12" x14ac:dyDescent="0.2">
      <c r="C45" s="34" t="s">
        <v>64</v>
      </c>
      <c r="D45" s="34" t="s">
        <v>123</v>
      </c>
      <c r="E45" s="34" t="s">
        <v>66</v>
      </c>
      <c r="F45" s="34" t="s">
        <v>67</v>
      </c>
      <c r="G45" s="34" t="s">
        <v>68</v>
      </c>
      <c r="H45" s="34" t="s">
        <v>91</v>
      </c>
      <c r="I45" s="34" t="s">
        <v>70</v>
      </c>
      <c r="J45" s="34" t="s">
        <v>92</v>
      </c>
      <c r="K45" s="48" t="s">
        <v>117</v>
      </c>
      <c r="L45" s="34" t="s">
        <v>73</v>
      </c>
    </row>
    <row r="46" spans="2:12" x14ac:dyDescent="0.2">
      <c r="B46" s="35"/>
      <c r="C46" s="36" t="s">
        <v>74</v>
      </c>
      <c r="D46" s="36" t="s">
        <v>75</v>
      </c>
      <c r="E46" s="37"/>
      <c r="F46" s="37"/>
      <c r="G46" s="36" t="s">
        <v>76</v>
      </c>
      <c r="H46" s="36" t="s">
        <v>77</v>
      </c>
      <c r="I46" s="36" t="s">
        <v>87</v>
      </c>
      <c r="J46" s="36" t="s">
        <v>79</v>
      </c>
      <c r="K46" s="37"/>
      <c r="L46" s="36"/>
    </row>
    <row r="47" spans="2:12" x14ac:dyDescent="0.2">
      <c r="C47" s="33"/>
    </row>
    <row r="48" spans="2:12" x14ac:dyDescent="0.2">
      <c r="B48" s="27" t="s">
        <v>124</v>
      </c>
      <c r="C48" s="38">
        <v>21</v>
      </c>
      <c r="D48" s="39">
        <v>21.2</v>
      </c>
      <c r="E48" s="39">
        <v>21.8</v>
      </c>
      <c r="F48" s="39">
        <v>20.8</v>
      </c>
      <c r="G48" s="39">
        <v>18.8</v>
      </c>
      <c r="H48" s="39">
        <v>21.2</v>
      </c>
      <c r="I48" s="39">
        <v>22.1</v>
      </c>
      <c r="J48" s="39">
        <v>19.3</v>
      </c>
      <c r="K48" s="39">
        <v>22.1</v>
      </c>
      <c r="L48" s="39">
        <v>20.6</v>
      </c>
    </row>
    <row r="49" spans="2:12" x14ac:dyDescent="0.2">
      <c r="B49" s="27" t="s">
        <v>111</v>
      </c>
      <c r="C49" s="38">
        <v>20.7</v>
      </c>
      <c r="D49" s="39">
        <v>20.8</v>
      </c>
      <c r="E49" s="39">
        <v>21.6</v>
      </c>
      <c r="F49" s="39">
        <v>20.6</v>
      </c>
      <c r="G49" s="39">
        <v>18.600000000000001</v>
      </c>
      <c r="H49" s="39">
        <v>20.2</v>
      </c>
      <c r="I49" s="39">
        <v>21.4</v>
      </c>
      <c r="J49" s="39">
        <v>19.399999999999999</v>
      </c>
      <c r="K49" s="39">
        <v>22.1</v>
      </c>
      <c r="L49" s="39">
        <v>20.399999999999999</v>
      </c>
    </row>
    <row r="50" spans="2:12" x14ac:dyDescent="0.2">
      <c r="B50" s="27" t="s">
        <v>18</v>
      </c>
      <c r="C50" s="38">
        <v>20.6</v>
      </c>
      <c r="D50" s="39">
        <v>20.7</v>
      </c>
      <c r="E50" s="39">
        <v>21.4</v>
      </c>
      <c r="F50" s="39">
        <v>20.5</v>
      </c>
      <c r="G50" s="39">
        <v>18.7</v>
      </c>
      <c r="H50" s="39">
        <v>20.3</v>
      </c>
      <c r="I50" s="39">
        <v>21.2</v>
      </c>
      <c r="J50" s="39">
        <v>19.5</v>
      </c>
      <c r="K50" s="39">
        <v>20.8</v>
      </c>
      <c r="L50" s="39">
        <v>20.399999999999999</v>
      </c>
    </row>
    <row r="51" spans="2:12" x14ac:dyDescent="0.2">
      <c r="B51" s="27" t="s">
        <v>19</v>
      </c>
      <c r="C51" s="38">
        <v>20.9</v>
      </c>
      <c r="D51" s="39">
        <v>21.1</v>
      </c>
      <c r="E51" s="39">
        <v>22</v>
      </c>
      <c r="F51" s="39">
        <v>20.7</v>
      </c>
      <c r="G51" s="39">
        <v>19.399999999999999</v>
      </c>
      <c r="H51" s="39">
        <v>20.7</v>
      </c>
      <c r="I51" s="39">
        <v>21.8</v>
      </c>
      <c r="J51" s="39">
        <v>19.3</v>
      </c>
      <c r="K51" s="39">
        <v>19.8</v>
      </c>
      <c r="L51" s="39">
        <v>20.399999999999999</v>
      </c>
    </row>
    <row r="52" spans="2:12" x14ac:dyDescent="0.2">
      <c r="B52" s="27"/>
      <c r="C52" s="38"/>
      <c r="D52" s="39"/>
      <c r="E52" s="39"/>
      <c r="F52" s="39"/>
      <c r="G52" s="39"/>
      <c r="H52" s="39"/>
      <c r="I52" s="39"/>
      <c r="J52" s="39"/>
      <c r="K52" s="39"/>
      <c r="L52" s="39"/>
    </row>
    <row r="53" spans="2:12" x14ac:dyDescent="0.2">
      <c r="B53" s="27" t="s">
        <v>21</v>
      </c>
      <c r="C53" s="38">
        <v>20.399999999999999</v>
      </c>
      <c r="D53" s="39">
        <v>20.8</v>
      </c>
      <c r="E53" s="39">
        <v>21.6</v>
      </c>
      <c r="F53" s="39">
        <v>20.5</v>
      </c>
      <c r="G53" s="39">
        <v>20</v>
      </c>
      <c r="H53" s="39">
        <v>20.2</v>
      </c>
      <c r="I53" s="39">
        <v>21.5</v>
      </c>
      <c r="J53" s="39">
        <v>19.3</v>
      </c>
      <c r="K53" s="39">
        <v>19.600000000000001</v>
      </c>
      <c r="L53" s="39">
        <v>19.600000000000001</v>
      </c>
    </row>
    <row r="54" spans="2:12" x14ac:dyDescent="0.2">
      <c r="B54" s="27" t="s">
        <v>22</v>
      </c>
      <c r="C54" s="38">
        <v>20.399999999999999</v>
      </c>
      <c r="D54" s="39">
        <v>20.5</v>
      </c>
      <c r="E54" s="39">
        <v>21.2</v>
      </c>
      <c r="F54" s="39">
        <v>20.3</v>
      </c>
      <c r="G54" s="39">
        <v>19.600000000000001</v>
      </c>
      <c r="H54" s="39">
        <v>20</v>
      </c>
      <c r="I54" s="39">
        <v>21.1</v>
      </c>
      <c r="J54" s="39">
        <v>19.600000000000001</v>
      </c>
      <c r="K54" s="39">
        <v>21</v>
      </c>
      <c r="L54" s="39">
        <v>20</v>
      </c>
    </row>
    <row r="55" spans="2:12" x14ac:dyDescent="0.2">
      <c r="B55" s="27" t="s">
        <v>23</v>
      </c>
      <c r="C55" s="38">
        <v>20.6</v>
      </c>
      <c r="D55" s="39">
        <v>20.5</v>
      </c>
      <c r="E55" s="39">
        <v>21.1</v>
      </c>
      <c r="F55" s="39">
        <v>20.3</v>
      </c>
      <c r="G55" s="39">
        <v>18.8</v>
      </c>
      <c r="H55" s="39">
        <v>19.8</v>
      </c>
      <c r="I55" s="39">
        <v>21.2</v>
      </c>
      <c r="J55" s="39">
        <v>19.100000000000001</v>
      </c>
      <c r="K55" s="39">
        <v>18.7</v>
      </c>
      <c r="L55" s="39">
        <v>20.6</v>
      </c>
    </row>
    <row r="56" spans="2:12" x14ac:dyDescent="0.2">
      <c r="B56" s="29" t="s">
        <v>48</v>
      </c>
      <c r="C56" s="41">
        <v>20.5</v>
      </c>
      <c r="D56" s="42">
        <v>20.5</v>
      </c>
      <c r="E56" s="42">
        <v>21.3</v>
      </c>
      <c r="F56" s="42">
        <v>20.7</v>
      </c>
      <c r="G56" s="42">
        <v>18.8</v>
      </c>
      <c r="H56" s="42">
        <v>19.8</v>
      </c>
      <c r="I56" s="42">
        <v>20.5</v>
      </c>
      <c r="J56" s="42">
        <v>19.600000000000001</v>
      </c>
      <c r="K56" s="42">
        <v>18.399999999999999</v>
      </c>
      <c r="L56" s="42">
        <v>20.399999999999999</v>
      </c>
    </row>
    <row r="57" spans="2:12" x14ac:dyDescent="0.2">
      <c r="C57" s="33"/>
    </row>
    <row r="58" spans="2:12" x14ac:dyDescent="0.2">
      <c r="B58" s="27" t="s">
        <v>97</v>
      </c>
      <c r="C58" s="38">
        <v>18.7</v>
      </c>
      <c r="D58" s="39">
        <v>18.8</v>
      </c>
      <c r="E58" s="39">
        <v>18.399999999999999</v>
      </c>
      <c r="F58" s="39">
        <v>18.399999999999999</v>
      </c>
      <c r="G58" s="39">
        <v>17.8</v>
      </c>
      <c r="H58" s="39">
        <v>18.600000000000001</v>
      </c>
      <c r="I58" s="39">
        <v>19.399999999999999</v>
      </c>
      <c r="J58" s="39">
        <v>18.899999999999999</v>
      </c>
      <c r="K58" s="39">
        <v>15.6</v>
      </c>
      <c r="L58" s="39">
        <v>18.7</v>
      </c>
    </row>
    <row r="59" spans="2:12" x14ac:dyDescent="0.2">
      <c r="B59" s="27" t="s">
        <v>27</v>
      </c>
      <c r="C59" s="38">
        <v>20.6</v>
      </c>
      <c r="D59" s="39">
        <v>20.6</v>
      </c>
      <c r="E59" s="39">
        <v>21.6</v>
      </c>
      <c r="F59" s="39">
        <v>21.2</v>
      </c>
      <c r="G59" s="39">
        <v>18.2</v>
      </c>
      <c r="H59" s="39">
        <v>19.7</v>
      </c>
      <c r="I59" s="39">
        <v>20.6</v>
      </c>
      <c r="J59" s="39">
        <v>18.3</v>
      </c>
      <c r="K59" s="39">
        <v>17.8</v>
      </c>
      <c r="L59" s="39">
        <v>20.7</v>
      </c>
    </row>
    <row r="60" spans="2:12" x14ac:dyDescent="0.2">
      <c r="B60" s="27" t="s">
        <v>28</v>
      </c>
      <c r="C60" s="38">
        <v>20.8</v>
      </c>
      <c r="D60" s="39">
        <v>20.7</v>
      </c>
      <c r="E60" s="39">
        <v>21.3</v>
      </c>
      <c r="F60" s="39">
        <v>21</v>
      </c>
      <c r="G60" s="39">
        <v>19.100000000000001</v>
      </c>
      <c r="H60" s="39">
        <v>19.899999999999999</v>
      </c>
      <c r="I60" s="39">
        <v>20.7</v>
      </c>
      <c r="J60" s="39">
        <v>19.899999999999999</v>
      </c>
      <c r="K60" s="39">
        <v>19.7</v>
      </c>
      <c r="L60" s="39">
        <v>21.1</v>
      </c>
    </row>
    <row r="61" spans="2:12" x14ac:dyDescent="0.2">
      <c r="B61" s="27" t="s">
        <v>29</v>
      </c>
      <c r="C61" s="38">
        <v>21.4</v>
      </c>
      <c r="D61" s="39">
        <v>21.6</v>
      </c>
      <c r="E61" s="39">
        <v>22.4</v>
      </c>
      <c r="F61" s="39">
        <v>22.3</v>
      </c>
      <c r="G61" s="39">
        <v>19.100000000000001</v>
      </c>
      <c r="H61" s="39">
        <v>20.5</v>
      </c>
      <c r="I61" s="39">
        <v>21.5</v>
      </c>
      <c r="J61" s="39">
        <v>20.399999999999999</v>
      </c>
      <c r="K61" s="39">
        <v>18.899999999999999</v>
      </c>
      <c r="L61" s="39">
        <v>20.8</v>
      </c>
    </row>
    <row r="62" spans="2:12" x14ac:dyDescent="0.2">
      <c r="B62" s="27" t="s">
        <v>30</v>
      </c>
      <c r="C62" s="38">
        <v>19.8</v>
      </c>
      <c r="D62" s="39">
        <v>19.8</v>
      </c>
      <c r="E62" s="39">
        <v>20.5</v>
      </c>
      <c r="F62" s="39">
        <v>19.399999999999999</v>
      </c>
      <c r="G62" s="39">
        <v>19</v>
      </c>
      <c r="H62" s="39">
        <v>19.399999999999999</v>
      </c>
      <c r="I62" s="39">
        <v>20.2</v>
      </c>
      <c r="J62" s="39">
        <v>19.600000000000001</v>
      </c>
      <c r="K62" s="39">
        <v>16.2</v>
      </c>
      <c r="L62" s="39">
        <v>19.899999999999999</v>
      </c>
    </row>
    <row r="63" spans="2:12" x14ac:dyDescent="0.2">
      <c r="B63" s="27" t="s">
        <v>31</v>
      </c>
      <c r="C63" s="38">
        <v>21.5</v>
      </c>
      <c r="D63" s="39">
        <v>21.4</v>
      </c>
      <c r="E63" s="39">
        <v>21.5</v>
      </c>
      <c r="F63" s="39">
        <v>21.9</v>
      </c>
      <c r="G63" s="39">
        <v>19.2</v>
      </c>
      <c r="H63" s="39">
        <v>20.3</v>
      </c>
      <c r="I63" s="39">
        <v>21.6</v>
      </c>
      <c r="J63" s="39">
        <v>20.399999999999999</v>
      </c>
      <c r="K63" s="39">
        <v>20.5</v>
      </c>
      <c r="L63" s="39">
        <v>21.8</v>
      </c>
    </row>
    <row r="64" spans="2:12" x14ac:dyDescent="0.2">
      <c r="C64" s="38"/>
      <c r="D64" s="39"/>
      <c r="E64" s="39"/>
      <c r="F64" s="39"/>
      <c r="G64" s="39"/>
      <c r="H64" s="39"/>
      <c r="I64" s="39"/>
      <c r="J64" s="39"/>
      <c r="K64" s="39"/>
      <c r="L64" s="39"/>
    </row>
    <row r="65" spans="1:12" x14ac:dyDescent="0.2">
      <c r="B65" s="27" t="s">
        <v>32</v>
      </c>
      <c r="C65" s="38">
        <v>20.6</v>
      </c>
      <c r="D65" s="39">
        <v>20.6</v>
      </c>
      <c r="E65" s="39">
        <v>22</v>
      </c>
      <c r="F65" s="39">
        <v>20.9</v>
      </c>
      <c r="G65" s="39">
        <v>18.399999999999999</v>
      </c>
      <c r="H65" s="39">
        <v>19.8</v>
      </c>
      <c r="I65" s="39">
        <v>20.399999999999999</v>
      </c>
      <c r="J65" s="39">
        <v>19.899999999999999</v>
      </c>
      <c r="K65" s="39">
        <v>19.100000000000001</v>
      </c>
      <c r="L65" s="39">
        <v>20.5</v>
      </c>
    </row>
    <row r="66" spans="1:12" x14ac:dyDescent="0.2">
      <c r="B66" s="27" t="s">
        <v>33</v>
      </c>
      <c r="C66" s="38">
        <v>19.899999999999999</v>
      </c>
      <c r="D66" s="39">
        <v>20.399999999999999</v>
      </c>
      <c r="E66" s="39">
        <v>20.7</v>
      </c>
      <c r="F66" s="39">
        <v>19.899999999999999</v>
      </c>
      <c r="G66" s="39">
        <v>19.600000000000001</v>
      </c>
      <c r="H66" s="39">
        <v>20</v>
      </c>
      <c r="I66" s="39">
        <v>21.1</v>
      </c>
      <c r="J66" s="39">
        <v>19.100000000000001</v>
      </c>
      <c r="K66" s="39">
        <v>17.899999999999999</v>
      </c>
      <c r="L66" s="39">
        <v>18.8</v>
      </c>
    </row>
    <row r="67" spans="1:12" x14ac:dyDescent="0.2">
      <c r="B67" s="27" t="s">
        <v>34</v>
      </c>
      <c r="C67" s="38">
        <v>20.6</v>
      </c>
      <c r="D67" s="39">
        <v>20.6</v>
      </c>
      <c r="E67" s="39">
        <v>22.3</v>
      </c>
      <c r="F67" s="39">
        <v>20.5</v>
      </c>
      <c r="G67" s="39">
        <v>18.5</v>
      </c>
      <c r="H67" s="39">
        <v>19.3</v>
      </c>
      <c r="I67" s="39">
        <v>20.7</v>
      </c>
      <c r="J67" s="39">
        <v>20</v>
      </c>
      <c r="K67" s="39">
        <v>17.8</v>
      </c>
      <c r="L67" s="39">
        <v>20.7</v>
      </c>
    </row>
    <row r="68" spans="1:12" x14ac:dyDescent="0.2">
      <c r="B68" s="27" t="s">
        <v>35</v>
      </c>
      <c r="C68" s="38">
        <v>20.5</v>
      </c>
      <c r="D68" s="39">
        <v>20.2</v>
      </c>
      <c r="E68" s="39">
        <v>21.2</v>
      </c>
      <c r="F68" s="39">
        <v>20.6</v>
      </c>
      <c r="G68" s="39">
        <v>19.2</v>
      </c>
      <c r="H68" s="39">
        <v>19.7</v>
      </c>
      <c r="I68" s="39">
        <v>20</v>
      </c>
      <c r="J68" s="39">
        <v>19.5</v>
      </c>
      <c r="K68" s="39">
        <v>18</v>
      </c>
      <c r="L68" s="39">
        <v>21</v>
      </c>
    </row>
    <row r="69" spans="1:12" x14ac:dyDescent="0.2">
      <c r="B69" s="27" t="s">
        <v>36</v>
      </c>
      <c r="C69" s="38">
        <v>20.6</v>
      </c>
      <c r="D69" s="39">
        <v>20.5</v>
      </c>
      <c r="E69" s="39">
        <v>22.2</v>
      </c>
      <c r="F69" s="39">
        <v>20.8</v>
      </c>
      <c r="G69" s="39">
        <v>19</v>
      </c>
      <c r="H69" s="39">
        <v>20.3</v>
      </c>
      <c r="I69" s="39">
        <v>20</v>
      </c>
      <c r="J69" s="39">
        <v>19.5</v>
      </c>
      <c r="K69" s="39">
        <v>20</v>
      </c>
      <c r="L69" s="39">
        <v>20.7</v>
      </c>
    </row>
    <row r="70" spans="1:12" x14ac:dyDescent="0.2">
      <c r="B70" s="27" t="s">
        <v>37</v>
      </c>
      <c r="C70" s="38">
        <v>20.399999999999999</v>
      </c>
      <c r="D70" s="39">
        <v>20.5</v>
      </c>
      <c r="E70" s="39">
        <v>21.7</v>
      </c>
      <c r="F70" s="39">
        <v>21</v>
      </c>
      <c r="G70" s="39">
        <v>18.600000000000001</v>
      </c>
      <c r="H70" s="39">
        <v>20.2</v>
      </c>
      <c r="I70" s="39">
        <v>20.100000000000001</v>
      </c>
      <c r="J70" s="39">
        <v>19.7</v>
      </c>
      <c r="K70" s="39">
        <v>19.7</v>
      </c>
      <c r="L70" s="39">
        <v>20.2</v>
      </c>
    </row>
    <row r="71" spans="1:12" ht="18" thickBot="1" x14ac:dyDescent="0.25">
      <c r="B71" s="31"/>
      <c r="C71" s="44"/>
      <c r="D71" s="45"/>
      <c r="E71" s="45"/>
      <c r="F71" s="45"/>
      <c r="G71" s="45"/>
      <c r="H71" s="45"/>
      <c r="I71" s="45"/>
      <c r="J71" s="45"/>
      <c r="K71" s="45"/>
      <c r="L71" s="45"/>
    </row>
    <row r="72" spans="1:12" x14ac:dyDescent="0.2">
      <c r="B72" s="42"/>
      <c r="C72" s="27" t="s">
        <v>85</v>
      </c>
      <c r="D72" s="42"/>
      <c r="E72" s="42"/>
      <c r="F72" s="42"/>
      <c r="G72" s="42"/>
      <c r="H72" s="42"/>
      <c r="I72" s="42"/>
      <c r="J72" s="42"/>
      <c r="K72" s="42"/>
      <c r="L72" s="42"/>
    </row>
    <row r="73" spans="1:12" x14ac:dyDescent="0.2">
      <c r="A73" s="27"/>
      <c r="B73" s="42"/>
      <c r="C73" s="42"/>
      <c r="D73" s="42"/>
      <c r="E73" s="42"/>
      <c r="F73" s="42"/>
      <c r="G73" s="42"/>
      <c r="H73" s="42"/>
      <c r="I73" s="42"/>
      <c r="J73" s="42"/>
      <c r="K73" s="42"/>
      <c r="L73" s="42"/>
    </row>
  </sheetData>
  <phoneticPr fontId="2"/>
  <pageMargins left="0.37" right="0.46" top="0.56999999999999995" bottom="0.59" header="0.51200000000000001" footer="0.51200000000000001"/>
  <pageSetup paperSize="12" scale="75" orientation="portrait" verticalDpi="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L73"/>
  <sheetViews>
    <sheetView showGridLines="0" zoomScale="75" zoomScaleNormal="75" workbookViewId="0">
      <selection activeCell="B1" sqref="B1"/>
    </sheetView>
  </sheetViews>
  <sheetFormatPr defaultColWidth="10.875" defaultRowHeight="17.25" x14ac:dyDescent="0.2"/>
  <cols>
    <col min="1" max="1" width="13.375" style="28" customWidth="1"/>
    <col min="2" max="2" width="18.375" style="28" customWidth="1"/>
    <col min="3" max="3" width="10.875" style="28"/>
    <col min="4" max="4" width="13.375" style="28" customWidth="1"/>
    <col min="5" max="6" width="10.875" style="28"/>
    <col min="7" max="7" width="12.125" style="28" customWidth="1"/>
    <col min="8" max="8" width="10.875" style="28"/>
    <col min="9" max="10" width="10.875" style="28" customWidth="1"/>
    <col min="11" max="11" width="12.125" style="28" customWidth="1"/>
    <col min="12" max="12" width="10.875" style="28" customWidth="1"/>
    <col min="13" max="256" width="10.875" style="28"/>
    <col min="257" max="257" width="13.375" style="28" customWidth="1"/>
    <col min="258" max="258" width="18.375" style="28" customWidth="1"/>
    <col min="259" max="259" width="10.875" style="28"/>
    <col min="260" max="260" width="13.375" style="28" customWidth="1"/>
    <col min="261" max="262" width="10.875" style="28"/>
    <col min="263" max="263" width="12.125" style="28" customWidth="1"/>
    <col min="264" max="264" width="10.875" style="28"/>
    <col min="265" max="266" width="10.875" style="28" customWidth="1"/>
    <col min="267" max="267" width="12.125" style="28" customWidth="1"/>
    <col min="268" max="268" width="10.875" style="28" customWidth="1"/>
    <col min="269" max="512" width="10.875" style="28"/>
    <col min="513" max="513" width="13.375" style="28" customWidth="1"/>
    <col min="514" max="514" width="18.375" style="28" customWidth="1"/>
    <col min="515" max="515" width="10.875" style="28"/>
    <col min="516" max="516" width="13.375" style="28" customWidth="1"/>
    <col min="517" max="518" width="10.875" style="28"/>
    <col min="519" max="519" width="12.125" style="28" customWidth="1"/>
    <col min="520" max="520" width="10.875" style="28"/>
    <col min="521" max="522" width="10.875" style="28" customWidth="1"/>
    <col min="523" max="523" width="12.125" style="28" customWidth="1"/>
    <col min="524" max="524" width="10.875" style="28" customWidth="1"/>
    <col min="525" max="768" width="10.875" style="28"/>
    <col min="769" max="769" width="13.375" style="28" customWidth="1"/>
    <col min="770" max="770" width="18.375" style="28" customWidth="1"/>
    <col min="771" max="771" width="10.875" style="28"/>
    <col min="772" max="772" width="13.375" style="28" customWidth="1"/>
    <col min="773" max="774" width="10.875" style="28"/>
    <col min="775" max="775" width="12.125" style="28" customWidth="1"/>
    <col min="776" max="776" width="10.875" style="28"/>
    <col min="777" max="778" width="10.875" style="28" customWidth="1"/>
    <col min="779" max="779" width="12.125" style="28" customWidth="1"/>
    <col min="780" max="780" width="10.875" style="28" customWidth="1"/>
    <col min="781" max="1024" width="10.875" style="28"/>
    <col min="1025" max="1025" width="13.375" style="28" customWidth="1"/>
    <col min="1026" max="1026" width="18.375" style="28" customWidth="1"/>
    <col min="1027" max="1027" width="10.875" style="28"/>
    <col min="1028" max="1028" width="13.375" style="28" customWidth="1"/>
    <col min="1029" max="1030" width="10.875" style="28"/>
    <col min="1031" max="1031" width="12.125" style="28" customWidth="1"/>
    <col min="1032" max="1032" width="10.875" style="28"/>
    <col min="1033" max="1034" width="10.875" style="28" customWidth="1"/>
    <col min="1035" max="1035" width="12.125" style="28" customWidth="1"/>
    <col min="1036" max="1036" width="10.875" style="28" customWidth="1"/>
    <col min="1037" max="1280" width="10.875" style="28"/>
    <col min="1281" max="1281" width="13.375" style="28" customWidth="1"/>
    <col min="1282" max="1282" width="18.375" style="28" customWidth="1"/>
    <col min="1283" max="1283" width="10.875" style="28"/>
    <col min="1284" max="1284" width="13.375" style="28" customWidth="1"/>
    <col min="1285" max="1286" width="10.875" style="28"/>
    <col min="1287" max="1287" width="12.125" style="28" customWidth="1"/>
    <col min="1288" max="1288" width="10.875" style="28"/>
    <col min="1289" max="1290" width="10.875" style="28" customWidth="1"/>
    <col min="1291" max="1291" width="12.125" style="28" customWidth="1"/>
    <col min="1292" max="1292" width="10.875" style="28" customWidth="1"/>
    <col min="1293" max="1536" width="10.875" style="28"/>
    <col min="1537" max="1537" width="13.375" style="28" customWidth="1"/>
    <col min="1538" max="1538" width="18.375" style="28" customWidth="1"/>
    <col min="1539" max="1539" width="10.875" style="28"/>
    <col min="1540" max="1540" width="13.375" style="28" customWidth="1"/>
    <col min="1541" max="1542" width="10.875" style="28"/>
    <col min="1543" max="1543" width="12.125" style="28" customWidth="1"/>
    <col min="1544" max="1544" width="10.875" style="28"/>
    <col min="1545" max="1546" width="10.875" style="28" customWidth="1"/>
    <col min="1547" max="1547" width="12.125" style="28" customWidth="1"/>
    <col min="1548" max="1548" width="10.875" style="28" customWidth="1"/>
    <col min="1549" max="1792" width="10.875" style="28"/>
    <col min="1793" max="1793" width="13.375" style="28" customWidth="1"/>
    <col min="1794" max="1794" width="18.375" style="28" customWidth="1"/>
    <col min="1795" max="1795" width="10.875" style="28"/>
    <col min="1796" max="1796" width="13.375" style="28" customWidth="1"/>
    <col min="1797" max="1798" width="10.875" style="28"/>
    <col min="1799" max="1799" width="12.125" style="28" customWidth="1"/>
    <col min="1800" max="1800" width="10.875" style="28"/>
    <col min="1801" max="1802" width="10.875" style="28" customWidth="1"/>
    <col min="1803" max="1803" width="12.125" style="28" customWidth="1"/>
    <col min="1804" max="1804" width="10.875" style="28" customWidth="1"/>
    <col min="1805" max="2048" width="10.875" style="28"/>
    <col min="2049" max="2049" width="13.375" style="28" customWidth="1"/>
    <col min="2050" max="2050" width="18.375" style="28" customWidth="1"/>
    <col min="2051" max="2051" width="10.875" style="28"/>
    <col min="2052" max="2052" width="13.375" style="28" customWidth="1"/>
    <col min="2053" max="2054" width="10.875" style="28"/>
    <col min="2055" max="2055" width="12.125" style="28" customWidth="1"/>
    <col min="2056" max="2056" width="10.875" style="28"/>
    <col min="2057" max="2058" width="10.875" style="28" customWidth="1"/>
    <col min="2059" max="2059" width="12.125" style="28" customWidth="1"/>
    <col min="2060" max="2060" width="10.875" style="28" customWidth="1"/>
    <col min="2061" max="2304" width="10.875" style="28"/>
    <col min="2305" max="2305" width="13.375" style="28" customWidth="1"/>
    <col min="2306" max="2306" width="18.375" style="28" customWidth="1"/>
    <col min="2307" max="2307" width="10.875" style="28"/>
    <col min="2308" max="2308" width="13.375" style="28" customWidth="1"/>
    <col min="2309" max="2310" width="10.875" style="28"/>
    <col min="2311" max="2311" width="12.125" style="28" customWidth="1"/>
    <col min="2312" max="2312" width="10.875" style="28"/>
    <col min="2313" max="2314" width="10.875" style="28" customWidth="1"/>
    <col min="2315" max="2315" width="12.125" style="28" customWidth="1"/>
    <col min="2316" max="2316" width="10.875" style="28" customWidth="1"/>
    <col min="2317" max="2560" width="10.875" style="28"/>
    <col min="2561" max="2561" width="13.375" style="28" customWidth="1"/>
    <col min="2562" max="2562" width="18.375" style="28" customWidth="1"/>
    <col min="2563" max="2563" width="10.875" style="28"/>
    <col min="2564" max="2564" width="13.375" style="28" customWidth="1"/>
    <col min="2565" max="2566" width="10.875" style="28"/>
    <col min="2567" max="2567" width="12.125" style="28" customWidth="1"/>
    <col min="2568" max="2568" width="10.875" style="28"/>
    <col min="2569" max="2570" width="10.875" style="28" customWidth="1"/>
    <col min="2571" max="2571" width="12.125" style="28" customWidth="1"/>
    <col min="2572" max="2572" width="10.875" style="28" customWidth="1"/>
    <col min="2573" max="2816" width="10.875" style="28"/>
    <col min="2817" max="2817" width="13.375" style="28" customWidth="1"/>
    <col min="2818" max="2818" width="18.375" style="28" customWidth="1"/>
    <col min="2819" max="2819" width="10.875" style="28"/>
    <col min="2820" max="2820" width="13.375" style="28" customWidth="1"/>
    <col min="2821" max="2822" width="10.875" style="28"/>
    <col min="2823" max="2823" width="12.125" style="28" customWidth="1"/>
    <col min="2824" max="2824" width="10.875" style="28"/>
    <col min="2825" max="2826" width="10.875" style="28" customWidth="1"/>
    <col min="2827" max="2827" width="12.125" style="28" customWidth="1"/>
    <col min="2828" max="2828" width="10.875" style="28" customWidth="1"/>
    <col min="2829" max="3072" width="10.875" style="28"/>
    <col min="3073" max="3073" width="13.375" style="28" customWidth="1"/>
    <col min="3074" max="3074" width="18.375" style="28" customWidth="1"/>
    <col min="3075" max="3075" width="10.875" style="28"/>
    <col min="3076" max="3076" width="13.375" style="28" customWidth="1"/>
    <col min="3077" max="3078" width="10.875" style="28"/>
    <col min="3079" max="3079" width="12.125" style="28" customWidth="1"/>
    <col min="3080" max="3080" width="10.875" style="28"/>
    <col min="3081" max="3082" width="10.875" style="28" customWidth="1"/>
    <col min="3083" max="3083" width="12.125" style="28" customWidth="1"/>
    <col min="3084" max="3084" width="10.875" style="28" customWidth="1"/>
    <col min="3085" max="3328" width="10.875" style="28"/>
    <col min="3329" max="3329" width="13.375" style="28" customWidth="1"/>
    <col min="3330" max="3330" width="18.375" style="28" customWidth="1"/>
    <col min="3331" max="3331" width="10.875" style="28"/>
    <col min="3332" max="3332" width="13.375" style="28" customWidth="1"/>
    <col min="3333" max="3334" width="10.875" style="28"/>
    <col min="3335" max="3335" width="12.125" style="28" customWidth="1"/>
    <col min="3336" max="3336" width="10.875" style="28"/>
    <col min="3337" max="3338" width="10.875" style="28" customWidth="1"/>
    <col min="3339" max="3339" width="12.125" style="28" customWidth="1"/>
    <col min="3340" max="3340" width="10.875" style="28" customWidth="1"/>
    <col min="3341" max="3584" width="10.875" style="28"/>
    <col min="3585" max="3585" width="13.375" style="28" customWidth="1"/>
    <col min="3586" max="3586" width="18.375" style="28" customWidth="1"/>
    <col min="3587" max="3587" width="10.875" style="28"/>
    <col min="3588" max="3588" width="13.375" style="28" customWidth="1"/>
    <col min="3589" max="3590" width="10.875" style="28"/>
    <col min="3591" max="3591" width="12.125" style="28" customWidth="1"/>
    <col min="3592" max="3592" width="10.875" style="28"/>
    <col min="3593" max="3594" width="10.875" style="28" customWidth="1"/>
    <col min="3595" max="3595" width="12.125" style="28" customWidth="1"/>
    <col min="3596" max="3596" width="10.875" style="28" customWidth="1"/>
    <col min="3597" max="3840" width="10.875" style="28"/>
    <col min="3841" max="3841" width="13.375" style="28" customWidth="1"/>
    <col min="3842" max="3842" width="18.375" style="28" customWidth="1"/>
    <col min="3843" max="3843" width="10.875" style="28"/>
    <col min="3844" max="3844" width="13.375" style="28" customWidth="1"/>
    <col min="3845" max="3846" width="10.875" style="28"/>
    <col min="3847" max="3847" width="12.125" style="28" customWidth="1"/>
    <col min="3848" max="3848" width="10.875" style="28"/>
    <col min="3849" max="3850" width="10.875" style="28" customWidth="1"/>
    <col min="3851" max="3851" width="12.125" style="28" customWidth="1"/>
    <col min="3852" max="3852" width="10.875" style="28" customWidth="1"/>
    <col min="3853" max="4096" width="10.875" style="28"/>
    <col min="4097" max="4097" width="13.375" style="28" customWidth="1"/>
    <col min="4098" max="4098" width="18.375" style="28" customWidth="1"/>
    <col min="4099" max="4099" width="10.875" style="28"/>
    <col min="4100" max="4100" width="13.375" style="28" customWidth="1"/>
    <col min="4101" max="4102" width="10.875" style="28"/>
    <col min="4103" max="4103" width="12.125" style="28" customWidth="1"/>
    <col min="4104" max="4104" width="10.875" style="28"/>
    <col min="4105" max="4106" width="10.875" style="28" customWidth="1"/>
    <col min="4107" max="4107" width="12.125" style="28" customWidth="1"/>
    <col min="4108" max="4108" width="10.875" style="28" customWidth="1"/>
    <col min="4109" max="4352" width="10.875" style="28"/>
    <col min="4353" max="4353" width="13.375" style="28" customWidth="1"/>
    <col min="4354" max="4354" width="18.375" style="28" customWidth="1"/>
    <col min="4355" max="4355" width="10.875" style="28"/>
    <col min="4356" max="4356" width="13.375" style="28" customWidth="1"/>
    <col min="4357" max="4358" width="10.875" style="28"/>
    <col min="4359" max="4359" width="12.125" style="28" customWidth="1"/>
    <col min="4360" max="4360" width="10.875" style="28"/>
    <col min="4361" max="4362" width="10.875" style="28" customWidth="1"/>
    <col min="4363" max="4363" width="12.125" style="28" customWidth="1"/>
    <col min="4364" max="4364" width="10.875" style="28" customWidth="1"/>
    <col min="4365" max="4608" width="10.875" style="28"/>
    <col min="4609" max="4609" width="13.375" style="28" customWidth="1"/>
    <col min="4610" max="4610" width="18.375" style="28" customWidth="1"/>
    <col min="4611" max="4611" width="10.875" style="28"/>
    <col min="4612" max="4612" width="13.375" style="28" customWidth="1"/>
    <col min="4613" max="4614" width="10.875" style="28"/>
    <col min="4615" max="4615" width="12.125" style="28" customWidth="1"/>
    <col min="4616" max="4616" width="10.875" style="28"/>
    <col min="4617" max="4618" width="10.875" style="28" customWidth="1"/>
    <col min="4619" max="4619" width="12.125" style="28" customWidth="1"/>
    <col min="4620" max="4620" width="10.875" style="28" customWidth="1"/>
    <col min="4621" max="4864" width="10.875" style="28"/>
    <col min="4865" max="4865" width="13.375" style="28" customWidth="1"/>
    <col min="4866" max="4866" width="18.375" style="28" customWidth="1"/>
    <col min="4867" max="4867" width="10.875" style="28"/>
    <col min="4868" max="4868" width="13.375" style="28" customWidth="1"/>
    <col min="4869" max="4870" width="10.875" style="28"/>
    <col min="4871" max="4871" width="12.125" style="28" customWidth="1"/>
    <col min="4872" max="4872" width="10.875" style="28"/>
    <col min="4873" max="4874" width="10.875" style="28" customWidth="1"/>
    <col min="4875" max="4875" width="12.125" style="28" customWidth="1"/>
    <col min="4876" max="4876" width="10.875" style="28" customWidth="1"/>
    <col min="4877" max="5120" width="10.875" style="28"/>
    <col min="5121" max="5121" width="13.375" style="28" customWidth="1"/>
    <col min="5122" max="5122" width="18.375" style="28" customWidth="1"/>
    <col min="5123" max="5123" width="10.875" style="28"/>
    <col min="5124" max="5124" width="13.375" style="28" customWidth="1"/>
    <col min="5125" max="5126" width="10.875" style="28"/>
    <col min="5127" max="5127" width="12.125" style="28" customWidth="1"/>
    <col min="5128" max="5128" width="10.875" style="28"/>
    <col min="5129" max="5130" width="10.875" style="28" customWidth="1"/>
    <col min="5131" max="5131" width="12.125" style="28" customWidth="1"/>
    <col min="5132" max="5132" width="10.875" style="28" customWidth="1"/>
    <col min="5133" max="5376" width="10.875" style="28"/>
    <col min="5377" max="5377" width="13.375" style="28" customWidth="1"/>
    <col min="5378" max="5378" width="18.375" style="28" customWidth="1"/>
    <col min="5379" max="5379" width="10.875" style="28"/>
    <col min="5380" max="5380" width="13.375" style="28" customWidth="1"/>
    <col min="5381" max="5382" width="10.875" style="28"/>
    <col min="5383" max="5383" width="12.125" style="28" customWidth="1"/>
    <col min="5384" max="5384" width="10.875" style="28"/>
    <col min="5385" max="5386" width="10.875" style="28" customWidth="1"/>
    <col min="5387" max="5387" width="12.125" style="28" customWidth="1"/>
    <col min="5388" max="5388" width="10.875" style="28" customWidth="1"/>
    <col min="5389" max="5632" width="10.875" style="28"/>
    <col min="5633" max="5633" width="13.375" style="28" customWidth="1"/>
    <col min="5634" max="5634" width="18.375" style="28" customWidth="1"/>
    <col min="5635" max="5635" width="10.875" style="28"/>
    <col min="5636" max="5636" width="13.375" style="28" customWidth="1"/>
    <col min="5637" max="5638" width="10.875" style="28"/>
    <col min="5639" max="5639" width="12.125" style="28" customWidth="1"/>
    <col min="5640" max="5640" width="10.875" style="28"/>
    <col min="5641" max="5642" width="10.875" style="28" customWidth="1"/>
    <col min="5643" max="5643" width="12.125" style="28" customWidth="1"/>
    <col min="5644" max="5644" width="10.875" style="28" customWidth="1"/>
    <col min="5645" max="5888" width="10.875" style="28"/>
    <col min="5889" max="5889" width="13.375" style="28" customWidth="1"/>
    <col min="5890" max="5890" width="18.375" style="28" customWidth="1"/>
    <col min="5891" max="5891" width="10.875" style="28"/>
    <col min="5892" max="5892" width="13.375" style="28" customWidth="1"/>
    <col min="5893" max="5894" width="10.875" style="28"/>
    <col min="5895" max="5895" width="12.125" style="28" customWidth="1"/>
    <col min="5896" max="5896" width="10.875" style="28"/>
    <col min="5897" max="5898" width="10.875" style="28" customWidth="1"/>
    <col min="5899" max="5899" width="12.125" style="28" customWidth="1"/>
    <col min="5900" max="5900" width="10.875" style="28" customWidth="1"/>
    <col min="5901" max="6144" width="10.875" style="28"/>
    <col min="6145" max="6145" width="13.375" style="28" customWidth="1"/>
    <col min="6146" max="6146" width="18.375" style="28" customWidth="1"/>
    <col min="6147" max="6147" width="10.875" style="28"/>
    <col min="6148" max="6148" width="13.375" style="28" customWidth="1"/>
    <col min="6149" max="6150" width="10.875" style="28"/>
    <col min="6151" max="6151" width="12.125" style="28" customWidth="1"/>
    <col min="6152" max="6152" width="10.875" style="28"/>
    <col min="6153" max="6154" width="10.875" style="28" customWidth="1"/>
    <col min="6155" max="6155" width="12.125" style="28" customWidth="1"/>
    <col min="6156" max="6156" width="10.875" style="28" customWidth="1"/>
    <col min="6157" max="6400" width="10.875" style="28"/>
    <col min="6401" max="6401" width="13.375" style="28" customWidth="1"/>
    <col min="6402" max="6402" width="18.375" style="28" customWidth="1"/>
    <col min="6403" max="6403" width="10.875" style="28"/>
    <col min="6404" max="6404" width="13.375" style="28" customWidth="1"/>
    <col min="6405" max="6406" width="10.875" style="28"/>
    <col min="6407" max="6407" width="12.125" style="28" customWidth="1"/>
    <col min="6408" max="6408" width="10.875" style="28"/>
    <col min="6409" max="6410" width="10.875" style="28" customWidth="1"/>
    <col min="6411" max="6411" width="12.125" style="28" customWidth="1"/>
    <col min="6412" max="6412" width="10.875" style="28" customWidth="1"/>
    <col min="6413" max="6656" width="10.875" style="28"/>
    <col min="6657" max="6657" width="13.375" style="28" customWidth="1"/>
    <col min="6658" max="6658" width="18.375" style="28" customWidth="1"/>
    <col min="6659" max="6659" width="10.875" style="28"/>
    <col min="6660" max="6660" width="13.375" style="28" customWidth="1"/>
    <col min="6661" max="6662" width="10.875" style="28"/>
    <col min="6663" max="6663" width="12.125" style="28" customWidth="1"/>
    <col min="6664" max="6664" width="10.875" style="28"/>
    <col min="6665" max="6666" width="10.875" style="28" customWidth="1"/>
    <col min="6667" max="6667" width="12.125" style="28" customWidth="1"/>
    <col min="6668" max="6668" width="10.875" style="28" customWidth="1"/>
    <col min="6669" max="6912" width="10.875" style="28"/>
    <col min="6913" max="6913" width="13.375" style="28" customWidth="1"/>
    <col min="6914" max="6914" width="18.375" style="28" customWidth="1"/>
    <col min="6915" max="6915" width="10.875" style="28"/>
    <col min="6916" max="6916" width="13.375" style="28" customWidth="1"/>
    <col min="6917" max="6918" width="10.875" style="28"/>
    <col min="6919" max="6919" width="12.125" style="28" customWidth="1"/>
    <col min="6920" max="6920" width="10.875" style="28"/>
    <col min="6921" max="6922" width="10.875" style="28" customWidth="1"/>
    <col min="6923" max="6923" width="12.125" style="28" customWidth="1"/>
    <col min="6924" max="6924" width="10.875" style="28" customWidth="1"/>
    <col min="6925" max="7168" width="10.875" style="28"/>
    <col min="7169" max="7169" width="13.375" style="28" customWidth="1"/>
    <col min="7170" max="7170" width="18.375" style="28" customWidth="1"/>
    <col min="7171" max="7171" width="10.875" style="28"/>
    <col min="7172" max="7172" width="13.375" style="28" customWidth="1"/>
    <col min="7173" max="7174" width="10.875" style="28"/>
    <col min="7175" max="7175" width="12.125" style="28" customWidth="1"/>
    <col min="7176" max="7176" width="10.875" style="28"/>
    <col min="7177" max="7178" width="10.875" style="28" customWidth="1"/>
    <col min="7179" max="7179" width="12.125" style="28" customWidth="1"/>
    <col min="7180" max="7180" width="10.875" style="28" customWidth="1"/>
    <col min="7181" max="7424" width="10.875" style="28"/>
    <col min="7425" max="7425" width="13.375" style="28" customWidth="1"/>
    <col min="7426" max="7426" width="18.375" style="28" customWidth="1"/>
    <col min="7427" max="7427" width="10.875" style="28"/>
    <col min="7428" max="7428" width="13.375" style="28" customWidth="1"/>
    <col min="7429" max="7430" width="10.875" style="28"/>
    <col min="7431" max="7431" width="12.125" style="28" customWidth="1"/>
    <col min="7432" max="7432" width="10.875" style="28"/>
    <col min="7433" max="7434" width="10.875" style="28" customWidth="1"/>
    <col min="7435" max="7435" width="12.125" style="28" customWidth="1"/>
    <col min="7436" max="7436" width="10.875" style="28" customWidth="1"/>
    <col min="7437" max="7680" width="10.875" style="28"/>
    <col min="7681" max="7681" width="13.375" style="28" customWidth="1"/>
    <col min="7682" max="7682" width="18.375" style="28" customWidth="1"/>
    <col min="7683" max="7683" width="10.875" style="28"/>
    <col min="7684" max="7684" width="13.375" style="28" customWidth="1"/>
    <col min="7685" max="7686" width="10.875" style="28"/>
    <col min="7687" max="7687" width="12.125" style="28" customWidth="1"/>
    <col min="7688" max="7688" width="10.875" style="28"/>
    <col min="7689" max="7690" width="10.875" style="28" customWidth="1"/>
    <col min="7691" max="7691" width="12.125" style="28" customWidth="1"/>
    <col min="7692" max="7692" width="10.875" style="28" customWidth="1"/>
    <col min="7693" max="7936" width="10.875" style="28"/>
    <col min="7937" max="7937" width="13.375" style="28" customWidth="1"/>
    <col min="7938" max="7938" width="18.375" style="28" customWidth="1"/>
    <col min="7939" max="7939" width="10.875" style="28"/>
    <col min="7940" max="7940" width="13.375" style="28" customWidth="1"/>
    <col min="7941" max="7942" width="10.875" style="28"/>
    <col min="7943" max="7943" width="12.125" style="28" customWidth="1"/>
    <col min="7944" max="7944" width="10.875" style="28"/>
    <col min="7945" max="7946" width="10.875" style="28" customWidth="1"/>
    <col min="7947" max="7947" width="12.125" style="28" customWidth="1"/>
    <col min="7948" max="7948" width="10.875" style="28" customWidth="1"/>
    <col min="7949" max="8192" width="10.875" style="28"/>
    <col min="8193" max="8193" width="13.375" style="28" customWidth="1"/>
    <col min="8194" max="8194" width="18.375" style="28" customWidth="1"/>
    <col min="8195" max="8195" width="10.875" style="28"/>
    <col min="8196" max="8196" width="13.375" style="28" customWidth="1"/>
    <col min="8197" max="8198" width="10.875" style="28"/>
    <col min="8199" max="8199" width="12.125" style="28" customWidth="1"/>
    <col min="8200" max="8200" width="10.875" style="28"/>
    <col min="8201" max="8202" width="10.875" style="28" customWidth="1"/>
    <col min="8203" max="8203" width="12.125" style="28" customWidth="1"/>
    <col min="8204" max="8204" width="10.875" style="28" customWidth="1"/>
    <col min="8205" max="8448" width="10.875" style="28"/>
    <col min="8449" max="8449" width="13.375" style="28" customWidth="1"/>
    <col min="8450" max="8450" width="18.375" style="28" customWidth="1"/>
    <col min="8451" max="8451" width="10.875" style="28"/>
    <col min="8452" max="8452" width="13.375" style="28" customWidth="1"/>
    <col min="8453" max="8454" width="10.875" style="28"/>
    <col min="8455" max="8455" width="12.125" style="28" customWidth="1"/>
    <col min="8456" max="8456" width="10.875" style="28"/>
    <col min="8457" max="8458" width="10.875" style="28" customWidth="1"/>
    <col min="8459" max="8459" width="12.125" style="28" customWidth="1"/>
    <col min="8460" max="8460" width="10.875" style="28" customWidth="1"/>
    <col min="8461" max="8704" width="10.875" style="28"/>
    <col min="8705" max="8705" width="13.375" style="28" customWidth="1"/>
    <col min="8706" max="8706" width="18.375" style="28" customWidth="1"/>
    <col min="8707" max="8707" width="10.875" style="28"/>
    <col min="8708" max="8708" width="13.375" style="28" customWidth="1"/>
    <col min="8709" max="8710" width="10.875" style="28"/>
    <col min="8711" max="8711" width="12.125" style="28" customWidth="1"/>
    <col min="8712" max="8712" width="10.875" style="28"/>
    <col min="8713" max="8714" width="10.875" style="28" customWidth="1"/>
    <col min="8715" max="8715" width="12.125" style="28" customWidth="1"/>
    <col min="8716" max="8716" width="10.875" style="28" customWidth="1"/>
    <col min="8717" max="8960" width="10.875" style="28"/>
    <col min="8961" max="8961" width="13.375" style="28" customWidth="1"/>
    <col min="8962" max="8962" width="18.375" style="28" customWidth="1"/>
    <col min="8963" max="8963" width="10.875" style="28"/>
    <col min="8964" max="8964" width="13.375" style="28" customWidth="1"/>
    <col min="8965" max="8966" width="10.875" style="28"/>
    <col min="8967" max="8967" width="12.125" style="28" customWidth="1"/>
    <col min="8968" max="8968" width="10.875" style="28"/>
    <col min="8969" max="8970" width="10.875" style="28" customWidth="1"/>
    <col min="8971" max="8971" width="12.125" style="28" customWidth="1"/>
    <col min="8972" max="8972" width="10.875" style="28" customWidth="1"/>
    <col min="8973" max="9216" width="10.875" style="28"/>
    <col min="9217" max="9217" width="13.375" style="28" customWidth="1"/>
    <col min="9218" max="9218" width="18.375" style="28" customWidth="1"/>
    <col min="9219" max="9219" width="10.875" style="28"/>
    <col min="9220" max="9220" width="13.375" style="28" customWidth="1"/>
    <col min="9221" max="9222" width="10.875" style="28"/>
    <col min="9223" max="9223" width="12.125" style="28" customWidth="1"/>
    <col min="9224" max="9224" width="10.875" style="28"/>
    <col min="9225" max="9226" width="10.875" style="28" customWidth="1"/>
    <col min="9227" max="9227" width="12.125" style="28" customWidth="1"/>
    <col min="9228" max="9228" width="10.875" style="28" customWidth="1"/>
    <col min="9229" max="9472" width="10.875" style="28"/>
    <col min="9473" max="9473" width="13.375" style="28" customWidth="1"/>
    <col min="9474" max="9474" width="18.375" style="28" customWidth="1"/>
    <col min="9475" max="9475" width="10.875" style="28"/>
    <col min="9476" max="9476" width="13.375" style="28" customWidth="1"/>
    <col min="9477" max="9478" width="10.875" style="28"/>
    <col min="9479" max="9479" width="12.125" style="28" customWidth="1"/>
    <col min="9480" max="9480" width="10.875" style="28"/>
    <col min="9481" max="9482" width="10.875" style="28" customWidth="1"/>
    <col min="9483" max="9483" width="12.125" style="28" customWidth="1"/>
    <col min="9484" max="9484" width="10.875" style="28" customWidth="1"/>
    <col min="9485" max="9728" width="10.875" style="28"/>
    <col min="9729" max="9729" width="13.375" style="28" customWidth="1"/>
    <col min="9730" max="9730" width="18.375" style="28" customWidth="1"/>
    <col min="9731" max="9731" width="10.875" style="28"/>
    <col min="9732" max="9732" width="13.375" style="28" customWidth="1"/>
    <col min="9733" max="9734" width="10.875" style="28"/>
    <col min="9735" max="9735" width="12.125" style="28" customWidth="1"/>
    <col min="9736" max="9736" width="10.875" style="28"/>
    <col min="9737" max="9738" width="10.875" style="28" customWidth="1"/>
    <col min="9739" max="9739" width="12.125" style="28" customWidth="1"/>
    <col min="9740" max="9740" width="10.875" style="28" customWidth="1"/>
    <col min="9741" max="9984" width="10.875" style="28"/>
    <col min="9985" max="9985" width="13.375" style="28" customWidth="1"/>
    <col min="9986" max="9986" width="18.375" style="28" customWidth="1"/>
    <col min="9987" max="9987" width="10.875" style="28"/>
    <col min="9988" max="9988" width="13.375" style="28" customWidth="1"/>
    <col min="9989" max="9990" width="10.875" style="28"/>
    <col min="9991" max="9991" width="12.125" style="28" customWidth="1"/>
    <col min="9992" max="9992" width="10.875" style="28"/>
    <col min="9993" max="9994" width="10.875" style="28" customWidth="1"/>
    <col min="9995" max="9995" width="12.125" style="28" customWidth="1"/>
    <col min="9996" max="9996" width="10.875" style="28" customWidth="1"/>
    <col min="9997" max="10240" width="10.875" style="28"/>
    <col min="10241" max="10241" width="13.375" style="28" customWidth="1"/>
    <col min="10242" max="10242" width="18.375" style="28" customWidth="1"/>
    <col min="10243" max="10243" width="10.875" style="28"/>
    <col min="10244" max="10244" width="13.375" style="28" customWidth="1"/>
    <col min="10245" max="10246" width="10.875" style="28"/>
    <col min="10247" max="10247" width="12.125" style="28" customWidth="1"/>
    <col min="10248" max="10248" width="10.875" style="28"/>
    <col min="10249" max="10250" width="10.875" style="28" customWidth="1"/>
    <col min="10251" max="10251" width="12.125" style="28" customWidth="1"/>
    <col min="10252" max="10252" width="10.875" style="28" customWidth="1"/>
    <col min="10253" max="10496" width="10.875" style="28"/>
    <col min="10497" max="10497" width="13.375" style="28" customWidth="1"/>
    <col min="10498" max="10498" width="18.375" style="28" customWidth="1"/>
    <col min="10499" max="10499" width="10.875" style="28"/>
    <col min="10500" max="10500" width="13.375" style="28" customWidth="1"/>
    <col min="10501" max="10502" width="10.875" style="28"/>
    <col min="10503" max="10503" width="12.125" style="28" customWidth="1"/>
    <col min="10504" max="10504" width="10.875" style="28"/>
    <col min="10505" max="10506" width="10.875" style="28" customWidth="1"/>
    <col min="10507" max="10507" width="12.125" style="28" customWidth="1"/>
    <col min="10508" max="10508" width="10.875" style="28" customWidth="1"/>
    <col min="10509" max="10752" width="10.875" style="28"/>
    <col min="10753" max="10753" width="13.375" style="28" customWidth="1"/>
    <col min="10754" max="10754" width="18.375" style="28" customWidth="1"/>
    <col min="10755" max="10755" width="10.875" style="28"/>
    <col min="10756" max="10756" width="13.375" style="28" customWidth="1"/>
    <col min="10757" max="10758" width="10.875" style="28"/>
    <col min="10759" max="10759" width="12.125" style="28" customWidth="1"/>
    <col min="10760" max="10760" width="10.875" style="28"/>
    <col min="10761" max="10762" width="10.875" style="28" customWidth="1"/>
    <col min="10763" max="10763" width="12.125" style="28" customWidth="1"/>
    <col min="10764" max="10764" width="10.875" style="28" customWidth="1"/>
    <col min="10765" max="11008" width="10.875" style="28"/>
    <col min="11009" max="11009" width="13.375" style="28" customWidth="1"/>
    <col min="11010" max="11010" width="18.375" style="28" customWidth="1"/>
    <col min="11011" max="11011" width="10.875" style="28"/>
    <col min="11012" max="11012" width="13.375" style="28" customWidth="1"/>
    <col min="11013" max="11014" width="10.875" style="28"/>
    <col min="11015" max="11015" width="12.125" style="28" customWidth="1"/>
    <col min="11016" max="11016" width="10.875" style="28"/>
    <col min="11017" max="11018" width="10.875" style="28" customWidth="1"/>
    <col min="11019" max="11019" width="12.125" style="28" customWidth="1"/>
    <col min="11020" max="11020" width="10.875" style="28" customWidth="1"/>
    <col min="11021" max="11264" width="10.875" style="28"/>
    <col min="11265" max="11265" width="13.375" style="28" customWidth="1"/>
    <col min="11266" max="11266" width="18.375" style="28" customWidth="1"/>
    <col min="11267" max="11267" width="10.875" style="28"/>
    <col min="11268" max="11268" width="13.375" style="28" customWidth="1"/>
    <col min="11269" max="11270" width="10.875" style="28"/>
    <col min="11271" max="11271" width="12.125" style="28" customWidth="1"/>
    <col min="11272" max="11272" width="10.875" style="28"/>
    <col min="11273" max="11274" width="10.875" style="28" customWidth="1"/>
    <col min="11275" max="11275" width="12.125" style="28" customWidth="1"/>
    <col min="11276" max="11276" width="10.875" style="28" customWidth="1"/>
    <col min="11277" max="11520" width="10.875" style="28"/>
    <col min="11521" max="11521" width="13.375" style="28" customWidth="1"/>
    <col min="11522" max="11522" width="18.375" style="28" customWidth="1"/>
    <col min="11523" max="11523" width="10.875" style="28"/>
    <col min="11524" max="11524" width="13.375" style="28" customWidth="1"/>
    <col min="11525" max="11526" width="10.875" style="28"/>
    <col min="11527" max="11527" width="12.125" style="28" customWidth="1"/>
    <col min="11528" max="11528" width="10.875" style="28"/>
    <col min="11529" max="11530" width="10.875" style="28" customWidth="1"/>
    <col min="11531" max="11531" width="12.125" style="28" customWidth="1"/>
    <col min="11532" max="11532" width="10.875" style="28" customWidth="1"/>
    <col min="11533" max="11776" width="10.875" style="28"/>
    <col min="11777" max="11777" width="13.375" style="28" customWidth="1"/>
    <col min="11778" max="11778" width="18.375" style="28" customWidth="1"/>
    <col min="11779" max="11779" width="10.875" style="28"/>
    <col min="11780" max="11780" width="13.375" style="28" customWidth="1"/>
    <col min="11781" max="11782" width="10.875" style="28"/>
    <col min="11783" max="11783" width="12.125" style="28" customWidth="1"/>
    <col min="11784" max="11784" width="10.875" style="28"/>
    <col min="11785" max="11786" width="10.875" style="28" customWidth="1"/>
    <col min="11787" max="11787" width="12.125" style="28" customWidth="1"/>
    <col min="11788" max="11788" width="10.875" style="28" customWidth="1"/>
    <col min="11789" max="12032" width="10.875" style="28"/>
    <col min="12033" max="12033" width="13.375" style="28" customWidth="1"/>
    <col min="12034" max="12034" width="18.375" style="28" customWidth="1"/>
    <col min="12035" max="12035" width="10.875" style="28"/>
    <col min="12036" max="12036" width="13.375" style="28" customWidth="1"/>
    <col min="12037" max="12038" width="10.875" style="28"/>
    <col min="12039" max="12039" width="12.125" style="28" customWidth="1"/>
    <col min="12040" max="12040" width="10.875" style="28"/>
    <col min="12041" max="12042" width="10.875" style="28" customWidth="1"/>
    <col min="12043" max="12043" width="12.125" style="28" customWidth="1"/>
    <col min="12044" max="12044" width="10.875" style="28" customWidth="1"/>
    <col min="12045" max="12288" width="10.875" style="28"/>
    <col min="12289" max="12289" width="13.375" style="28" customWidth="1"/>
    <col min="12290" max="12290" width="18.375" style="28" customWidth="1"/>
    <col min="12291" max="12291" width="10.875" style="28"/>
    <col min="12292" max="12292" width="13.375" style="28" customWidth="1"/>
    <col min="12293" max="12294" width="10.875" style="28"/>
    <col min="12295" max="12295" width="12.125" style="28" customWidth="1"/>
    <col min="12296" max="12296" width="10.875" style="28"/>
    <col min="12297" max="12298" width="10.875" style="28" customWidth="1"/>
    <col min="12299" max="12299" width="12.125" style="28" customWidth="1"/>
    <col min="12300" max="12300" width="10.875" style="28" customWidth="1"/>
    <col min="12301" max="12544" width="10.875" style="28"/>
    <col min="12545" max="12545" width="13.375" style="28" customWidth="1"/>
    <col min="12546" max="12546" width="18.375" style="28" customWidth="1"/>
    <col min="12547" max="12547" width="10.875" style="28"/>
    <col min="12548" max="12548" width="13.375" style="28" customWidth="1"/>
    <col min="12549" max="12550" width="10.875" style="28"/>
    <col min="12551" max="12551" width="12.125" style="28" customWidth="1"/>
    <col min="12552" max="12552" width="10.875" style="28"/>
    <col min="12553" max="12554" width="10.875" style="28" customWidth="1"/>
    <col min="12555" max="12555" width="12.125" style="28" customWidth="1"/>
    <col min="12556" max="12556" width="10.875" style="28" customWidth="1"/>
    <col min="12557" max="12800" width="10.875" style="28"/>
    <col min="12801" max="12801" width="13.375" style="28" customWidth="1"/>
    <col min="12802" max="12802" width="18.375" style="28" customWidth="1"/>
    <col min="12803" max="12803" width="10.875" style="28"/>
    <col min="12804" max="12804" width="13.375" style="28" customWidth="1"/>
    <col min="12805" max="12806" width="10.875" style="28"/>
    <col min="12807" max="12807" width="12.125" style="28" customWidth="1"/>
    <col min="12808" max="12808" width="10.875" style="28"/>
    <col min="12809" max="12810" width="10.875" style="28" customWidth="1"/>
    <col min="12811" max="12811" width="12.125" style="28" customWidth="1"/>
    <col min="12812" max="12812" width="10.875" style="28" customWidth="1"/>
    <col min="12813" max="13056" width="10.875" style="28"/>
    <col min="13057" max="13057" width="13.375" style="28" customWidth="1"/>
    <col min="13058" max="13058" width="18.375" style="28" customWidth="1"/>
    <col min="13059" max="13059" width="10.875" style="28"/>
    <col min="13060" max="13060" width="13.375" style="28" customWidth="1"/>
    <col min="13061" max="13062" width="10.875" style="28"/>
    <col min="13063" max="13063" width="12.125" style="28" customWidth="1"/>
    <col min="13064" max="13064" width="10.875" style="28"/>
    <col min="13065" max="13066" width="10.875" style="28" customWidth="1"/>
    <col min="13067" max="13067" width="12.125" style="28" customWidth="1"/>
    <col min="13068" max="13068" width="10.875" style="28" customWidth="1"/>
    <col min="13069" max="13312" width="10.875" style="28"/>
    <col min="13313" max="13313" width="13.375" style="28" customWidth="1"/>
    <col min="13314" max="13314" width="18.375" style="28" customWidth="1"/>
    <col min="13315" max="13315" width="10.875" style="28"/>
    <col min="13316" max="13316" width="13.375" style="28" customWidth="1"/>
    <col min="13317" max="13318" width="10.875" style="28"/>
    <col min="13319" max="13319" width="12.125" style="28" customWidth="1"/>
    <col min="13320" max="13320" width="10.875" style="28"/>
    <col min="13321" max="13322" width="10.875" style="28" customWidth="1"/>
    <col min="13323" max="13323" width="12.125" style="28" customWidth="1"/>
    <col min="13324" max="13324" width="10.875" style="28" customWidth="1"/>
    <col min="13325" max="13568" width="10.875" style="28"/>
    <col min="13569" max="13569" width="13.375" style="28" customWidth="1"/>
    <col min="13570" max="13570" width="18.375" style="28" customWidth="1"/>
    <col min="13571" max="13571" width="10.875" style="28"/>
    <col min="13572" max="13572" width="13.375" style="28" customWidth="1"/>
    <col min="13573" max="13574" width="10.875" style="28"/>
    <col min="13575" max="13575" width="12.125" style="28" customWidth="1"/>
    <col min="13576" max="13576" width="10.875" style="28"/>
    <col min="13577" max="13578" width="10.875" style="28" customWidth="1"/>
    <col min="13579" max="13579" width="12.125" style="28" customWidth="1"/>
    <col min="13580" max="13580" width="10.875" style="28" customWidth="1"/>
    <col min="13581" max="13824" width="10.875" style="28"/>
    <col min="13825" max="13825" width="13.375" style="28" customWidth="1"/>
    <col min="13826" max="13826" width="18.375" style="28" customWidth="1"/>
    <col min="13827" max="13827" width="10.875" style="28"/>
    <col min="13828" max="13828" width="13.375" style="28" customWidth="1"/>
    <col min="13829" max="13830" width="10.875" style="28"/>
    <col min="13831" max="13831" width="12.125" style="28" customWidth="1"/>
    <col min="13832" max="13832" width="10.875" style="28"/>
    <col min="13833" max="13834" width="10.875" style="28" customWidth="1"/>
    <col min="13835" max="13835" width="12.125" style="28" customWidth="1"/>
    <col min="13836" max="13836" width="10.875" style="28" customWidth="1"/>
    <col min="13837" max="14080" width="10.875" style="28"/>
    <col min="14081" max="14081" width="13.375" style="28" customWidth="1"/>
    <col min="14082" max="14082" width="18.375" style="28" customWidth="1"/>
    <col min="14083" max="14083" width="10.875" style="28"/>
    <col min="14084" max="14084" width="13.375" style="28" customWidth="1"/>
    <col min="14085" max="14086" width="10.875" style="28"/>
    <col min="14087" max="14087" width="12.125" style="28" customWidth="1"/>
    <col min="14088" max="14088" width="10.875" style="28"/>
    <col min="14089" max="14090" width="10.875" style="28" customWidth="1"/>
    <col min="14091" max="14091" width="12.125" style="28" customWidth="1"/>
    <col min="14092" max="14092" width="10.875" style="28" customWidth="1"/>
    <col min="14093" max="14336" width="10.875" style="28"/>
    <col min="14337" max="14337" width="13.375" style="28" customWidth="1"/>
    <col min="14338" max="14338" width="18.375" style="28" customWidth="1"/>
    <col min="14339" max="14339" width="10.875" style="28"/>
    <col min="14340" max="14340" width="13.375" style="28" customWidth="1"/>
    <col min="14341" max="14342" width="10.875" style="28"/>
    <col min="14343" max="14343" width="12.125" style="28" customWidth="1"/>
    <col min="14344" max="14344" width="10.875" style="28"/>
    <col min="14345" max="14346" width="10.875" style="28" customWidth="1"/>
    <col min="14347" max="14347" width="12.125" style="28" customWidth="1"/>
    <col min="14348" max="14348" width="10.875" style="28" customWidth="1"/>
    <col min="14349" max="14592" width="10.875" style="28"/>
    <col min="14593" max="14593" width="13.375" style="28" customWidth="1"/>
    <col min="14594" max="14594" width="18.375" style="28" customWidth="1"/>
    <col min="14595" max="14595" width="10.875" style="28"/>
    <col min="14596" max="14596" width="13.375" style="28" customWidth="1"/>
    <col min="14597" max="14598" width="10.875" style="28"/>
    <col min="14599" max="14599" width="12.125" style="28" customWidth="1"/>
    <col min="14600" max="14600" width="10.875" style="28"/>
    <col min="14601" max="14602" width="10.875" style="28" customWidth="1"/>
    <col min="14603" max="14603" width="12.125" style="28" customWidth="1"/>
    <col min="14604" max="14604" width="10.875" style="28" customWidth="1"/>
    <col min="14605" max="14848" width="10.875" style="28"/>
    <col min="14849" max="14849" width="13.375" style="28" customWidth="1"/>
    <col min="14850" max="14850" width="18.375" style="28" customWidth="1"/>
    <col min="14851" max="14851" width="10.875" style="28"/>
    <col min="14852" max="14852" width="13.375" style="28" customWidth="1"/>
    <col min="14853" max="14854" width="10.875" style="28"/>
    <col min="14855" max="14855" width="12.125" style="28" customWidth="1"/>
    <col min="14856" max="14856" width="10.875" style="28"/>
    <col min="14857" max="14858" width="10.875" style="28" customWidth="1"/>
    <col min="14859" max="14859" width="12.125" style="28" customWidth="1"/>
    <col min="14860" max="14860" width="10.875" style="28" customWidth="1"/>
    <col min="14861" max="15104" width="10.875" style="28"/>
    <col min="15105" max="15105" width="13.375" style="28" customWidth="1"/>
    <col min="15106" max="15106" width="18.375" style="28" customWidth="1"/>
    <col min="15107" max="15107" width="10.875" style="28"/>
    <col min="15108" max="15108" width="13.375" style="28" customWidth="1"/>
    <col min="15109" max="15110" width="10.875" style="28"/>
    <col min="15111" max="15111" width="12.125" style="28" customWidth="1"/>
    <col min="15112" max="15112" width="10.875" style="28"/>
    <col min="15113" max="15114" width="10.875" style="28" customWidth="1"/>
    <col min="15115" max="15115" width="12.125" style="28" customWidth="1"/>
    <col min="15116" max="15116" width="10.875" style="28" customWidth="1"/>
    <col min="15117" max="15360" width="10.875" style="28"/>
    <col min="15361" max="15361" width="13.375" style="28" customWidth="1"/>
    <col min="15362" max="15362" width="18.375" style="28" customWidth="1"/>
    <col min="15363" max="15363" width="10.875" style="28"/>
    <col min="15364" max="15364" width="13.375" style="28" customWidth="1"/>
    <col min="15365" max="15366" width="10.875" style="28"/>
    <col min="15367" max="15367" width="12.125" style="28" customWidth="1"/>
    <col min="15368" max="15368" width="10.875" style="28"/>
    <col min="15369" max="15370" width="10.875" style="28" customWidth="1"/>
    <col min="15371" max="15371" width="12.125" style="28" customWidth="1"/>
    <col min="15372" max="15372" width="10.875" style="28" customWidth="1"/>
    <col min="15373" max="15616" width="10.875" style="28"/>
    <col min="15617" max="15617" width="13.375" style="28" customWidth="1"/>
    <col min="15618" max="15618" width="18.375" style="28" customWidth="1"/>
    <col min="15619" max="15619" width="10.875" style="28"/>
    <col min="15620" max="15620" width="13.375" style="28" customWidth="1"/>
    <col min="15621" max="15622" width="10.875" style="28"/>
    <col min="15623" max="15623" width="12.125" style="28" customWidth="1"/>
    <col min="15624" max="15624" width="10.875" style="28"/>
    <col min="15625" max="15626" width="10.875" style="28" customWidth="1"/>
    <col min="15627" max="15627" width="12.125" style="28" customWidth="1"/>
    <col min="15628" max="15628" width="10.875" style="28" customWidth="1"/>
    <col min="15629" max="15872" width="10.875" style="28"/>
    <col min="15873" max="15873" width="13.375" style="28" customWidth="1"/>
    <col min="15874" max="15874" width="18.375" style="28" customWidth="1"/>
    <col min="15875" max="15875" width="10.875" style="28"/>
    <col min="15876" max="15876" width="13.375" style="28" customWidth="1"/>
    <col min="15877" max="15878" width="10.875" style="28"/>
    <col min="15879" max="15879" width="12.125" style="28" customWidth="1"/>
    <col min="15880" max="15880" width="10.875" style="28"/>
    <col min="15881" max="15882" width="10.875" style="28" customWidth="1"/>
    <col min="15883" max="15883" width="12.125" style="28" customWidth="1"/>
    <col min="15884" max="15884" width="10.875" style="28" customWidth="1"/>
    <col min="15885" max="16128" width="10.875" style="28"/>
    <col min="16129" max="16129" width="13.375" style="28" customWidth="1"/>
    <col min="16130" max="16130" width="18.375" style="28" customWidth="1"/>
    <col min="16131" max="16131" width="10.875" style="28"/>
    <col min="16132" max="16132" width="13.375" style="28" customWidth="1"/>
    <col min="16133" max="16134" width="10.875" style="28"/>
    <col min="16135" max="16135" width="12.125" style="28" customWidth="1"/>
    <col min="16136" max="16136" width="10.875" style="28"/>
    <col min="16137" max="16138" width="10.875" style="28" customWidth="1"/>
    <col min="16139" max="16139" width="12.125" style="28" customWidth="1"/>
    <col min="16140" max="16140" width="10.875" style="28" customWidth="1"/>
    <col min="16141" max="16384" width="10.875" style="28"/>
  </cols>
  <sheetData>
    <row r="1" spans="1:12" x14ac:dyDescent="0.2">
      <c r="A1" s="27"/>
    </row>
    <row r="6" spans="1:12" x14ac:dyDescent="0.2">
      <c r="C6" s="29" t="s">
        <v>125</v>
      </c>
    </row>
    <row r="7" spans="1:12" x14ac:dyDescent="0.2">
      <c r="C7" s="29" t="s">
        <v>59</v>
      </c>
      <c r="G7" s="27" t="s">
        <v>89</v>
      </c>
    </row>
    <row r="8" spans="1:12" ht="18" thickBot="1" x14ac:dyDescent="0.25">
      <c r="B8" s="30"/>
      <c r="C8" s="31"/>
      <c r="D8" s="30"/>
      <c r="E8" s="30"/>
      <c r="F8" s="31"/>
      <c r="G8" s="31"/>
      <c r="H8" s="31"/>
      <c r="I8" s="31"/>
      <c r="J8" s="31"/>
      <c r="K8" s="32" t="s">
        <v>126</v>
      </c>
      <c r="L8" s="30"/>
    </row>
    <row r="9" spans="1:12" x14ac:dyDescent="0.2">
      <c r="C9" s="33"/>
      <c r="D9" s="34" t="s">
        <v>61</v>
      </c>
      <c r="E9" s="33"/>
      <c r="F9" s="33"/>
      <c r="G9" s="34" t="s">
        <v>62</v>
      </c>
      <c r="H9" s="33"/>
      <c r="I9" s="34" t="s">
        <v>127</v>
      </c>
      <c r="J9" s="33"/>
      <c r="K9" s="33"/>
      <c r="L9" s="33"/>
    </row>
    <row r="10" spans="1:12" x14ac:dyDescent="0.2">
      <c r="C10" s="34" t="s">
        <v>64</v>
      </c>
      <c r="D10" s="34" t="s">
        <v>65</v>
      </c>
      <c r="E10" s="34" t="s">
        <v>66</v>
      </c>
      <c r="F10" s="34" t="s">
        <v>67</v>
      </c>
      <c r="G10" s="34" t="s">
        <v>68</v>
      </c>
      <c r="H10" s="34" t="s">
        <v>128</v>
      </c>
      <c r="I10" s="34" t="s">
        <v>70</v>
      </c>
      <c r="J10" s="34" t="s">
        <v>129</v>
      </c>
      <c r="K10" s="48" t="s">
        <v>130</v>
      </c>
      <c r="L10" s="34" t="s">
        <v>73</v>
      </c>
    </row>
    <row r="11" spans="1:12" x14ac:dyDescent="0.2">
      <c r="B11" s="35"/>
      <c r="C11" s="36" t="s">
        <v>74</v>
      </c>
      <c r="D11" s="36" t="s">
        <v>75</v>
      </c>
      <c r="E11" s="37"/>
      <c r="F11" s="37"/>
      <c r="G11" s="36" t="s">
        <v>76</v>
      </c>
      <c r="H11" s="36" t="s">
        <v>77</v>
      </c>
      <c r="I11" s="36" t="s">
        <v>87</v>
      </c>
      <c r="J11" s="36" t="s">
        <v>79</v>
      </c>
      <c r="K11" s="37"/>
      <c r="L11" s="36"/>
    </row>
    <row r="12" spans="1:12" x14ac:dyDescent="0.2">
      <c r="C12" s="33"/>
    </row>
    <row r="13" spans="1:12" x14ac:dyDescent="0.2">
      <c r="B13" s="27" t="s">
        <v>131</v>
      </c>
      <c r="C13" s="54" t="s">
        <v>47</v>
      </c>
      <c r="D13" s="39">
        <v>190.1</v>
      </c>
      <c r="E13" s="39">
        <v>198.8</v>
      </c>
      <c r="F13" s="39">
        <v>193</v>
      </c>
      <c r="G13" s="39">
        <v>173.9</v>
      </c>
      <c r="H13" s="39">
        <v>193.3</v>
      </c>
      <c r="I13" s="39">
        <v>183.6</v>
      </c>
      <c r="J13" s="39">
        <v>157.30000000000001</v>
      </c>
      <c r="K13" s="40" t="s">
        <v>47</v>
      </c>
      <c r="L13" s="40" t="s">
        <v>47</v>
      </c>
    </row>
    <row r="14" spans="1:12" x14ac:dyDescent="0.2">
      <c r="B14" s="27" t="s">
        <v>105</v>
      </c>
      <c r="C14" s="38">
        <v>175.2</v>
      </c>
      <c r="D14" s="39">
        <v>174.6</v>
      </c>
      <c r="E14" s="39">
        <v>192.6</v>
      </c>
      <c r="F14" s="39">
        <v>172.2</v>
      </c>
      <c r="G14" s="39">
        <v>168.8</v>
      </c>
      <c r="H14" s="39">
        <v>180</v>
      </c>
      <c r="I14" s="39">
        <v>171.6</v>
      </c>
      <c r="J14" s="39">
        <v>167</v>
      </c>
      <c r="K14" s="40" t="s">
        <v>81</v>
      </c>
      <c r="L14" s="39">
        <v>177.5</v>
      </c>
    </row>
    <row r="15" spans="1:12" x14ac:dyDescent="0.2">
      <c r="B15" s="27" t="s">
        <v>106</v>
      </c>
      <c r="C15" s="38">
        <v>175.4</v>
      </c>
      <c r="D15" s="39">
        <v>175.8</v>
      </c>
      <c r="E15" s="39">
        <v>200.1</v>
      </c>
      <c r="F15" s="39">
        <v>175.6</v>
      </c>
      <c r="G15" s="39">
        <v>173.9</v>
      </c>
      <c r="H15" s="39">
        <v>176.9</v>
      </c>
      <c r="I15" s="39">
        <v>180.3</v>
      </c>
      <c r="J15" s="39">
        <v>152.6</v>
      </c>
      <c r="K15" s="40" t="s">
        <v>81</v>
      </c>
      <c r="L15" s="39">
        <v>174.1</v>
      </c>
    </row>
    <row r="16" spans="1:12" x14ac:dyDescent="0.2">
      <c r="B16" s="27" t="s">
        <v>16</v>
      </c>
      <c r="C16" s="38">
        <v>176.9</v>
      </c>
      <c r="D16" s="39">
        <v>178.7</v>
      </c>
      <c r="E16" s="39">
        <v>200.4</v>
      </c>
      <c r="F16" s="39">
        <v>179.8</v>
      </c>
      <c r="G16" s="39">
        <v>160.9</v>
      </c>
      <c r="H16" s="39">
        <v>183.9</v>
      </c>
      <c r="I16" s="39">
        <v>167.8</v>
      </c>
      <c r="J16" s="39">
        <v>166.8</v>
      </c>
      <c r="K16" s="40" t="s">
        <v>81</v>
      </c>
      <c r="L16" s="39">
        <v>171.8</v>
      </c>
    </row>
    <row r="17" spans="2:12" x14ac:dyDescent="0.2">
      <c r="B17" s="27" t="s">
        <v>17</v>
      </c>
      <c r="C17" s="38">
        <v>174.1</v>
      </c>
      <c r="D17" s="39">
        <v>176.9</v>
      </c>
      <c r="E17" s="39">
        <v>192.2</v>
      </c>
      <c r="F17" s="39">
        <v>180.8</v>
      </c>
      <c r="G17" s="40" t="s">
        <v>81</v>
      </c>
      <c r="H17" s="39">
        <v>196.9</v>
      </c>
      <c r="I17" s="39">
        <v>156.4</v>
      </c>
      <c r="J17" s="39">
        <v>153.9</v>
      </c>
      <c r="K17" s="40" t="s">
        <v>81</v>
      </c>
      <c r="L17" s="39">
        <v>166.5</v>
      </c>
    </row>
    <row r="18" spans="2:12" x14ac:dyDescent="0.2">
      <c r="B18" s="27" t="s">
        <v>18</v>
      </c>
      <c r="C18" s="55">
        <v>158.5</v>
      </c>
      <c r="D18" s="56">
        <v>161.5</v>
      </c>
      <c r="E18" s="56">
        <v>181</v>
      </c>
      <c r="F18" s="56">
        <v>165.9</v>
      </c>
      <c r="G18" s="40" t="s">
        <v>81</v>
      </c>
      <c r="H18" s="56">
        <v>175.9</v>
      </c>
      <c r="I18" s="56">
        <v>142.9</v>
      </c>
      <c r="J18" s="56">
        <v>145.1</v>
      </c>
      <c r="K18" s="40" t="s">
        <v>81</v>
      </c>
      <c r="L18" s="56">
        <v>151.5</v>
      </c>
    </row>
    <row r="19" spans="2:12" x14ac:dyDescent="0.2">
      <c r="C19" s="33"/>
    </row>
    <row r="20" spans="2:12" x14ac:dyDescent="0.2">
      <c r="B20" s="27" t="s">
        <v>19</v>
      </c>
      <c r="C20" s="55">
        <v>163.30000000000001</v>
      </c>
      <c r="D20" s="56">
        <v>166.4</v>
      </c>
      <c r="E20" s="56">
        <v>181.3</v>
      </c>
      <c r="F20" s="56">
        <v>166.1</v>
      </c>
      <c r="G20" s="40">
        <v>158.19999999999999</v>
      </c>
      <c r="H20" s="56">
        <v>171.4</v>
      </c>
      <c r="I20" s="56">
        <v>165.5</v>
      </c>
      <c r="J20" s="56">
        <v>148.5</v>
      </c>
      <c r="K20" s="40" t="s">
        <v>81</v>
      </c>
      <c r="L20" s="56">
        <v>156</v>
      </c>
    </row>
    <row r="21" spans="2:12" x14ac:dyDescent="0.2">
      <c r="B21" s="27" t="s">
        <v>21</v>
      </c>
      <c r="C21" s="38">
        <v>160.6</v>
      </c>
      <c r="D21" s="39">
        <v>163.9</v>
      </c>
      <c r="E21" s="39">
        <v>179.7</v>
      </c>
      <c r="F21" s="39">
        <v>163.80000000000001</v>
      </c>
      <c r="G21" s="40">
        <v>163.19999999999999</v>
      </c>
      <c r="H21" s="39">
        <v>163.30000000000001</v>
      </c>
      <c r="I21" s="39">
        <v>164.4</v>
      </c>
      <c r="J21" s="39">
        <v>149.80000000000001</v>
      </c>
      <c r="K21" s="40" t="s">
        <v>81</v>
      </c>
      <c r="L21" s="39">
        <v>152.69999999999999</v>
      </c>
    </row>
    <row r="22" spans="2:12" x14ac:dyDescent="0.2">
      <c r="B22" s="27" t="s">
        <v>22</v>
      </c>
      <c r="C22" s="38">
        <v>157.69999999999999</v>
      </c>
      <c r="D22" s="39">
        <v>159.9</v>
      </c>
      <c r="E22" s="39">
        <v>177.8</v>
      </c>
      <c r="F22" s="39">
        <v>162.19999999999999</v>
      </c>
      <c r="G22" s="40">
        <v>162.6</v>
      </c>
      <c r="H22" s="39">
        <v>154</v>
      </c>
      <c r="I22" s="39">
        <v>156.80000000000001</v>
      </c>
      <c r="J22" s="39">
        <v>149.6</v>
      </c>
      <c r="K22" s="40" t="s">
        <v>81</v>
      </c>
      <c r="L22" s="39">
        <v>152.69999999999999</v>
      </c>
    </row>
    <row r="23" spans="2:12" x14ac:dyDescent="0.2">
      <c r="B23" s="27" t="s">
        <v>132</v>
      </c>
      <c r="C23" s="38">
        <v>158.6</v>
      </c>
      <c r="D23" s="39">
        <v>161.80000000000001</v>
      </c>
      <c r="E23" s="39">
        <v>173.6</v>
      </c>
      <c r="F23" s="39">
        <v>163.30000000000001</v>
      </c>
      <c r="G23" s="40">
        <v>153.6</v>
      </c>
      <c r="H23" s="39">
        <v>195.6</v>
      </c>
      <c r="I23" s="39">
        <v>144.4</v>
      </c>
      <c r="J23" s="39">
        <v>133.69999999999999</v>
      </c>
      <c r="K23" s="40" t="s">
        <v>81</v>
      </c>
      <c r="L23" s="39">
        <v>152</v>
      </c>
    </row>
    <row r="24" spans="2:12" x14ac:dyDescent="0.2">
      <c r="B24" s="29" t="s">
        <v>133</v>
      </c>
      <c r="C24" s="41">
        <v>159.30000000000001</v>
      </c>
      <c r="D24" s="42">
        <v>163.1</v>
      </c>
      <c r="E24" s="42">
        <v>178.8</v>
      </c>
      <c r="F24" s="42">
        <v>166</v>
      </c>
      <c r="G24" s="42">
        <v>155.9</v>
      </c>
      <c r="H24" s="42">
        <v>192.9</v>
      </c>
      <c r="I24" s="42">
        <v>144.69999999999999</v>
      </c>
      <c r="J24" s="42">
        <v>135.30000000000001</v>
      </c>
      <c r="K24" s="43" t="s">
        <v>81</v>
      </c>
      <c r="L24" s="42">
        <v>151.9</v>
      </c>
    </row>
    <row r="25" spans="2:12" x14ac:dyDescent="0.2">
      <c r="C25" s="33"/>
      <c r="G25" s="39"/>
      <c r="K25" s="39"/>
    </row>
    <row r="26" spans="2:12" x14ac:dyDescent="0.2">
      <c r="B26" s="27" t="s">
        <v>134</v>
      </c>
      <c r="C26" s="38">
        <v>147.4</v>
      </c>
      <c r="D26" s="39">
        <v>150.30000000000001</v>
      </c>
      <c r="E26" s="39">
        <v>165.3</v>
      </c>
      <c r="F26" s="39">
        <v>144.80000000000001</v>
      </c>
      <c r="G26" s="39">
        <v>143.5</v>
      </c>
      <c r="H26" s="39">
        <v>180.3</v>
      </c>
      <c r="I26" s="39">
        <v>143.6</v>
      </c>
      <c r="J26" s="39">
        <v>128</v>
      </c>
      <c r="K26" s="40" t="s">
        <v>81</v>
      </c>
      <c r="L26" s="39">
        <v>141.9</v>
      </c>
    </row>
    <row r="27" spans="2:12" x14ac:dyDescent="0.2">
      <c r="B27" s="27" t="s">
        <v>27</v>
      </c>
      <c r="C27" s="38">
        <v>156.19999999999999</v>
      </c>
      <c r="D27" s="39">
        <v>162.1</v>
      </c>
      <c r="E27" s="39">
        <v>185.9</v>
      </c>
      <c r="F27" s="39">
        <v>166.3</v>
      </c>
      <c r="G27" s="39">
        <v>150</v>
      </c>
      <c r="H27" s="39">
        <v>189.1</v>
      </c>
      <c r="I27" s="39">
        <v>142.4</v>
      </c>
      <c r="J27" s="39">
        <v>129.5</v>
      </c>
      <c r="K27" s="40" t="s">
        <v>81</v>
      </c>
      <c r="L27" s="39">
        <v>144.6</v>
      </c>
    </row>
    <row r="28" spans="2:12" x14ac:dyDescent="0.2">
      <c r="B28" s="27" t="s">
        <v>28</v>
      </c>
      <c r="C28" s="38">
        <v>159.80000000000001</v>
      </c>
      <c r="D28" s="39">
        <v>164.1</v>
      </c>
      <c r="E28" s="39">
        <v>180.7</v>
      </c>
      <c r="F28" s="39">
        <v>166.9</v>
      </c>
      <c r="G28" s="39">
        <v>160.6</v>
      </c>
      <c r="H28" s="39">
        <v>192.5</v>
      </c>
      <c r="I28" s="39">
        <v>144.6</v>
      </c>
      <c r="J28" s="39">
        <v>137.9</v>
      </c>
      <c r="K28" s="40" t="s">
        <v>81</v>
      </c>
      <c r="L28" s="39">
        <v>151.4</v>
      </c>
    </row>
    <row r="29" spans="2:12" x14ac:dyDescent="0.2">
      <c r="B29" s="27" t="s">
        <v>29</v>
      </c>
      <c r="C29" s="38">
        <v>165</v>
      </c>
      <c r="D29" s="39">
        <v>170.4</v>
      </c>
      <c r="E29" s="39">
        <v>184.1</v>
      </c>
      <c r="F29" s="39">
        <v>177.3</v>
      </c>
      <c r="G29" s="39">
        <v>157.9</v>
      </c>
      <c r="H29" s="39">
        <v>199.1</v>
      </c>
      <c r="I29" s="39">
        <v>146.5</v>
      </c>
      <c r="J29" s="39">
        <v>140.4</v>
      </c>
      <c r="K29" s="40" t="s">
        <v>81</v>
      </c>
      <c r="L29" s="39">
        <v>154.4</v>
      </c>
    </row>
    <row r="30" spans="2:12" x14ac:dyDescent="0.2">
      <c r="B30" s="27" t="s">
        <v>30</v>
      </c>
      <c r="C30" s="38">
        <v>153</v>
      </c>
      <c r="D30" s="39">
        <v>155</v>
      </c>
      <c r="E30" s="39">
        <v>165.7</v>
      </c>
      <c r="F30" s="39">
        <v>152.6</v>
      </c>
      <c r="G30" s="39">
        <v>154.5</v>
      </c>
      <c r="H30" s="39">
        <v>190.6</v>
      </c>
      <c r="I30" s="39">
        <v>141.80000000000001</v>
      </c>
      <c r="J30" s="39">
        <v>130.6</v>
      </c>
      <c r="K30" s="40" t="s">
        <v>81</v>
      </c>
      <c r="L30" s="39">
        <v>149.19999999999999</v>
      </c>
    </row>
    <row r="31" spans="2:12" x14ac:dyDescent="0.2">
      <c r="B31" s="27" t="s">
        <v>31</v>
      </c>
      <c r="C31" s="38">
        <v>166.1</v>
      </c>
      <c r="D31" s="39">
        <v>168.4</v>
      </c>
      <c r="E31" s="39">
        <v>185.5</v>
      </c>
      <c r="F31" s="39">
        <v>171.5</v>
      </c>
      <c r="G31" s="39">
        <v>161.9</v>
      </c>
      <c r="H31" s="39">
        <v>196.4</v>
      </c>
      <c r="I31" s="39">
        <v>148</v>
      </c>
      <c r="J31" s="39">
        <v>146.1</v>
      </c>
      <c r="K31" s="40" t="s">
        <v>81</v>
      </c>
      <c r="L31" s="39">
        <v>161.5</v>
      </c>
    </row>
    <row r="32" spans="2:12" x14ac:dyDescent="0.2">
      <c r="C32" s="38"/>
      <c r="D32" s="39"/>
      <c r="E32" s="39"/>
      <c r="F32" s="39"/>
      <c r="G32" s="39"/>
      <c r="H32" s="39"/>
      <c r="I32" s="39"/>
      <c r="J32" s="39"/>
      <c r="K32" s="39"/>
      <c r="L32" s="39"/>
    </row>
    <row r="33" spans="2:12" x14ac:dyDescent="0.2">
      <c r="B33" s="27" t="s">
        <v>32</v>
      </c>
      <c r="C33" s="38">
        <v>160.9</v>
      </c>
      <c r="D33" s="39">
        <v>165.1</v>
      </c>
      <c r="E33" s="39">
        <v>175.6</v>
      </c>
      <c r="F33" s="39">
        <v>169.4</v>
      </c>
      <c r="G33" s="39">
        <v>155.6</v>
      </c>
      <c r="H33" s="39">
        <v>192.5</v>
      </c>
      <c r="I33" s="39">
        <v>147.30000000000001</v>
      </c>
      <c r="J33" s="39">
        <v>137</v>
      </c>
      <c r="K33" s="40" t="s">
        <v>81</v>
      </c>
      <c r="L33" s="39">
        <v>153.1</v>
      </c>
    </row>
    <row r="34" spans="2:12" x14ac:dyDescent="0.2">
      <c r="B34" s="27" t="s">
        <v>33</v>
      </c>
      <c r="C34" s="38">
        <v>156.19999999999999</v>
      </c>
      <c r="D34" s="39">
        <v>160.6</v>
      </c>
      <c r="E34" s="39">
        <v>170.9</v>
      </c>
      <c r="F34" s="39">
        <v>162.4</v>
      </c>
      <c r="G34" s="39">
        <v>160.30000000000001</v>
      </c>
      <c r="H34" s="39">
        <v>191.6</v>
      </c>
      <c r="I34" s="39">
        <v>146.4</v>
      </c>
      <c r="J34" s="39">
        <v>125.5</v>
      </c>
      <c r="K34" s="40" t="s">
        <v>81</v>
      </c>
      <c r="L34" s="39">
        <v>148</v>
      </c>
    </row>
    <row r="35" spans="2:12" x14ac:dyDescent="0.2">
      <c r="B35" s="27" t="s">
        <v>34</v>
      </c>
      <c r="C35" s="38">
        <v>159.9</v>
      </c>
      <c r="D35" s="39">
        <v>164.5</v>
      </c>
      <c r="E35" s="39">
        <v>183.6</v>
      </c>
      <c r="F35" s="39">
        <v>168.7</v>
      </c>
      <c r="G35" s="39">
        <v>153.5</v>
      </c>
      <c r="H35" s="39">
        <v>192.7</v>
      </c>
      <c r="I35" s="39">
        <v>144.6</v>
      </c>
      <c r="J35" s="39">
        <v>136.5</v>
      </c>
      <c r="K35" s="40" t="s">
        <v>81</v>
      </c>
      <c r="L35" s="39">
        <v>151.30000000000001</v>
      </c>
    </row>
    <row r="36" spans="2:12" x14ac:dyDescent="0.2">
      <c r="B36" s="27" t="s">
        <v>35</v>
      </c>
      <c r="C36" s="38">
        <v>161.5</v>
      </c>
      <c r="D36" s="39">
        <v>164.3</v>
      </c>
      <c r="E36" s="39">
        <v>184.7</v>
      </c>
      <c r="F36" s="39">
        <v>167.6</v>
      </c>
      <c r="G36" s="39">
        <v>161.9</v>
      </c>
      <c r="H36" s="39">
        <v>192.9</v>
      </c>
      <c r="I36" s="39">
        <v>144.30000000000001</v>
      </c>
      <c r="J36" s="39">
        <v>136.4</v>
      </c>
      <c r="K36" s="40" t="s">
        <v>81</v>
      </c>
      <c r="L36" s="39">
        <v>156</v>
      </c>
    </row>
    <row r="37" spans="2:12" x14ac:dyDescent="0.2">
      <c r="B37" s="27" t="s">
        <v>36</v>
      </c>
      <c r="C37" s="38">
        <v>163</v>
      </c>
      <c r="D37" s="39">
        <v>165.4</v>
      </c>
      <c r="E37" s="39">
        <v>184.5</v>
      </c>
      <c r="F37" s="39">
        <v>169.7</v>
      </c>
      <c r="G37" s="39">
        <v>158.1</v>
      </c>
      <c r="H37" s="39">
        <v>197.8</v>
      </c>
      <c r="I37" s="39">
        <v>141.9</v>
      </c>
      <c r="J37" s="39">
        <v>136.80000000000001</v>
      </c>
      <c r="K37" s="40" t="s">
        <v>81</v>
      </c>
      <c r="L37" s="39">
        <v>158.4</v>
      </c>
    </row>
    <row r="38" spans="2:12" x14ac:dyDescent="0.2">
      <c r="B38" s="27" t="s">
        <v>37</v>
      </c>
      <c r="C38" s="38">
        <v>163</v>
      </c>
      <c r="D38" s="39">
        <v>168.1</v>
      </c>
      <c r="E38" s="39">
        <v>179</v>
      </c>
      <c r="F38" s="39">
        <v>174.9</v>
      </c>
      <c r="G38" s="39">
        <v>153.19999999999999</v>
      </c>
      <c r="H38" s="39">
        <v>200.1</v>
      </c>
      <c r="I38" s="39">
        <v>144.4</v>
      </c>
      <c r="J38" s="39">
        <v>138.5</v>
      </c>
      <c r="K38" s="40" t="s">
        <v>81</v>
      </c>
      <c r="L38" s="39">
        <v>153.4</v>
      </c>
    </row>
    <row r="39" spans="2:12" ht="18" thickBot="1" x14ac:dyDescent="0.25">
      <c r="B39" s="30"/>
      <c r="C39" s="44"/>
      <c r="D39" s="45"/>
      <c r="E39" s="45"/>
      <c r="F39" s="45"/>
      <c r="G39" s="45"/>
      <c r="H39" s="45"/>
      <c r="I39" s="45"/>
      <c r="J39" s="45"/>
      <c r="K39" s="45"/>
      <c r="L39" s="45"/>
    </row>
    <row r="40" spans="2:12" x14ac:dyDescent="0.2">
      <c r="C40" s="27" t="s">
        <v>85</v>
      </c>
      <c r="D40" s="39"/>
      <c r="E40" s="39"/>
      <c r="F40" s="39"/>
      <c r="G40" s="39"/>
      <c r="H40" s="39"/>
      <c r="I40" s="39"/>
      <c r="J40" s="39"/>
      <c r="K40" s="39"/>
      <c r="L40" s="39"/>
    </row>
    <row r="42" spans="2:12" x14ac:dyDescent="0.2">
      <c r="C42" s="29" t="s">
        <v>86</v>
      </c>
      <c r="D42" s="42"/>
      <c r="E42" s="42"/>
      <c r="F42" s="42"/>
    </row>
    <row r="43" spans="2:12" ht="18" thickBot="1" x14ac:dyDescent="0.25">
      <c r="B43" s="30"/>
      <c r="C43" s="30"/>
      <c r="D43" s="30"/>
      <c r="E43" s="30"/>
      <c r="F43" s="30"/>
      <c r="G43" s="30"/>
      <c r="H43" s="30"/>
      <c r="I43" s="30"/>
      <c r="J43" s="30"/>
      <c r="K43" s="32" t="s">
        <v>126</v>
      </c>
      <c r="L43" s="30"/>
    </row>
    <row r="44" spans="2:12" x14ac:dyDescent="0.2">
      <c r="C44" s="33"/>
      <c r="D44" s="48" t="s">
        <v>135</v>
      </c>
      <c r="E44" s="33"/>
      <c r="F44" s="33"/>
      <c r="G44" s="34" t="s">
        <v>62</v>
      </c>
      <c r="H44" s="33"/>
      <c r="I44" s="34" t="s">
        <v>127</v>
      </c>
      <c r="J44" s="33"/>
      <c r="K44" s="33"/>
      <c r="L44" s="33"/>
    </row>
    <row r="45" spans="2:12" x14ac:dyDescent="0.2">
      <c r="C45" s="34" t="s">
        <v>64</v>
      </c>
      <c r="D45" s="48" t="s">
        <v>136</v>
      </c>
      <c r="E45" s="34" t="s">
        <v>66</v>
      </c>
      <c r="F45" s="34" t="s">
        <v>67</v>
      </c>
      <c r="G45" s="34" t="s">
        <v>68</v>
      </c>
      <c r="H45" s="34" t="s">
        <v>128</v>
      </c>
      <c r="I45" s="34" t="s">
        <v>70</v>
      </c>
      <c r="J45" s="34" t="s">
        <v>129</v>
      </c>
      <c r="K45" s="48" t="s">
        <v>117</v>
      </c>
      <c r="L45" s="34" t="s">
        <v>73</v>
      </c>
    </row>
    <row r="46" spans="2:12" x14ac:dyDescent="0.2">
      <c r="B46" s="35"/>
      <c r="C46" s="36" t="s">
        <v>74</v>
      </c>
      <c r="D46" s="36" t="s">
        <v>75</v>
      </c>
      <c r="E46" s="37"/>
      <c r="F46" s="37"/>
      <c r="G46" s="36" t="s">
        <v>76</v>
      </c>
      <c r="H46" s="36" t="s">
        <v>77</v>
      </c>
      <c r="I46" s="36" t="s">
        <v>87</v>
      </c>
      <c r="J46" s="36" t="s">
        <v>79</v>
      </c>
      <c r="K46" s="37"/>
      <c r="L46" s="36"/>
    </row>
    <row r="47" spans="2:12" x14ac:dyDescent="0.2">
      <c r="C47" s="33"/>
    </row>
    <row r="48" spans="2:12" x14ac:dyDescent="0.2">
      <c r="B48" s="27" t="s">
        <v>137</v>
      </c>
      <c r="C48" s="38">
        <v>165</v>
      </c>
      <c r="D48" s="39">
        <v>168.4</v>
      </c>
      <c r="E48" s="39">
        <v>175.2</v>
      </c>
      <c r="F48" s="39">
        <v>167.1</v>
      </c>
      <c r="G48" s="39">
        <v>159.19999999999999</v>
      </c>
      <c r="H48" s="39">
        <v>191.6</v>
      </c>
      <c r="I48" s="39">
        <v>163.9</v>
      </c>
      <c r="J48" s="39">
        <v>149</v>
      </c>
      <c r="K48" s="39">
        <v>160.6</v>
      </c>
      <c r="L48" s="39">
        <v>155.9</v>
      </c>
    </row>
    <row r="49" spans="2:12" x14ac:dyDescent="0.2">
      <c r="B49" s="27" t="s">
        <v>111</v>
      </c>
      <c r="C49" s="38">
        <v>162.19999999999999</v>
      </c>
      <c r="D49" s="39">
        <v>165.4</v>
      </c>
      <c r="E49" s="39">
        <v>172.5</v>
      </c>
      <c r="F49" s="39">
        <v>166</v>
      </c>
      <c r="G49" s="39">
        <v>155</v>
      </c>
      <c r="H49" s="39">
        <v>186.5</v>
      </c>
      <c r="I49" s="39">
        <v>157.5</v>
      </c>
      <c r="J49" s="39">
        <v>148.69999999999999</v>
      </c>
      <c r="K49" s="39">
        <v>176.9</v>
      </c>
      <c r="L49" s="39">
        <v>153.80000000000001</v>
      </c>
    </row>
    <row r="50" spans="2:12" x14ac:dyDescent="0.2">
      <c r="B50" s="27" t="s">
        <v>18</v>
      </c>
      <c r="C50" s="38">
        <v>161.30000000000001</v>
      </c>
      <c r="D50" s="39">
        <v>163.69999999999999</v>
      </c>
      <c r="E50" s="39">
        <v>175.8</v>
      </c>
      <c r="F50" s="39">
        <v>165.8</v>
      </c>
      <c r="G50" s="39">
        <v>155.6</v>
      </c>
      <c r="H50" s="39">
        <v>174.8</v>
      </c>
      <c r="I50" s="39">
        <v>155.6</v>
      </c>
      <c r="J50" s="39">
        <v>146.4</v>
      </c>
      <c r="K50" s="39">
        <v>165.8</v>
      </c>
      <c r="L50" s="39">
        <v>155.5</v>
      </c>
    </row>
    <row r="51" spans="2:12" x14ac:dyDescent="0.2">
      <c r="B51" s="27" t="s">
        <v>19</v>
      </c>
      <c r="C51" s="38">
        <v>162.69999999999999</v>
      </c>
      <c r="D51" s="39">
        <v>166.1</v>
      </c>
      <c r="E51" s="39">
        <v>180.5</v>
      </c>
      <c r="F51" s="39">
        <v>164.7</v>
      </c>
      <c r="G51" s="39">
        <v>158.19999999999999</v>
      </c>
      <c r="H51" s="39">
        <v>171.6</v>
      </c>
      <c r="I51" s="39">
        <v>163.80000000000001</v>
      </c>
      <c r="J51" s="39">
        <v>149.6</v>
      </c>
      <c r="K51" s="39">
        <v>155.30000000000001</v>
      </c>
      <c r="L51" s="39">
        <v>154.6</v>
      </c>
    </row>
    <row r="52" spans="2:12" x14ac:dyDescent="0.2">
      <c r="B52" s="27"/>
      <c r="C52" s="38"/>
      <c r="D52" s="39"/>
      <c r="E52" s="39"/>
      <c r="F52" s="39"/>
      <c r="G52" s="39"/>
      <c r="H52" s="39"/>
      <c r="I52" s="39"/>
      <c r="J52" s="39"/>
      <c r="K52" s="39"/>
      <c r="L52" s="39"/>
    </row>
    <row r="53" spans="2:12" x14ac:dyDescent="0.2">
      <c r="B53" s="27" t="s">
        <v>21</v>
      </c>
      <c r="C53" s="38">
        <v>158.6</v>
      </c>
      <c r="D53" s="39">
        <v>162.1</v>
      </c>
      <c r="E53" s="39">
        <v>175.7</v>
      </c>
      <c r="F53" s="39">
        <v>163.30000000000001</v>
      </c>
      <c r="G53" s="39">
        <v>163.19999999999999</v>
      </c>
      <c r="H53" s="39">
        <v>165</v>
      </c>
      <c r="I53" s="39">
        <v>156.69999999999999</v>
      </c>
      <c r="J53" s="39">
        <v>150.1</v>
      </c>
      <c r="K53" s="39">
        <v>153.80000000000001</v>
      </c>
      <c r="L53" s="39">
        <v>150.30000000000001</v>
      </c>
    </row>
    <row r="54" spans="2:12" x14ac:dyDescent="0.2">
      <c r="B54" s="27" t="s">
        <v>22</v>
      </c>
      <c r="C54" s="38">
        <v>157.4</v>
      </c>
      <c r="D54" s="39">
        <v>160.19999999999999</v>
      </c>
      <c r="E54" s="39">
        <v>172.6</v>
      </c>
      <c r="F54" s="39">
        <v>162.69999999999999</v>
      </c>
      <c r="G54" s="39">
        <v>162.6</v>
      </c>
      <c r="H54" s="39">
        <v>163.30000000000001</v>
      </c>
      <c r="I54" s="39">
        <v>152.6</v>
      </c>
      <c r="J54" s="39">
        <v>151.69999999999999</v>
      </c>
      <c r="K54" s="39">
        <v>167.3</v>
      </c>
      <c r="L54" s="39">
        <v>150.9</v>
      </c>
    </row>
    <row r="55" spans="2:12" x14ac:dyDescent="0.2">
      <c r="B55" s="27" t="s">
        <v>132</v>
      </c>
      <c r="C55" s="38">
        <v>160.5</v>
      </c>
      <c r="D55" s="39">
        <v>163.30000000000001</v>
      </c>
      <c r="E55" s="39">
        <v>168.4</v>
      </c>
      <c r="F55" s="39">
        <v>161.4</v>
      </c>
      <c r="G55" s="39">
        <v>152.5</v>
      </c>
      <c r="H55" s="39">
        <v>190.3</v>
      </c>
      <c r="I55" s="39">
        <v>158.69999999999999</v>
      </c>
      <c r="J55" s="39">
        <v>144.9</v>
      </c>
      <c r="K55" s="39">
        <v>147.80000000000001</v>
      </c>
      <c r="L55" s="39">
        <v>154.1</v>
      </c>
    </row>
    <row r="56" spans="2:12" x14ac:dyDescent="0.2">
      <c r="B56" s="29" t="s">
        <v>133</v>
      </c>
      <c r="C56" s="41">
        <v>157.5</v>
      </c>
      <c r="D56" s="42">
        <v>159.5</v>
      </c>
      <c r="E56" s="42">
        <v>174</v>
      </c>
      <c r="F56" s="42">
        <v>163.30000000000001</v>
      </c>
      <c r="G56" s="42">
        <v>152.80000000000001</v>
      </c>
      <c r="H56" s="42">
        <v>183.8</v>
      </c>
      <c r="I56" s="42">
        <v>145.5</v>
      </c>
      <c r="J56" s="42">
        <v>147.69999999999999</v>
      </c>
      <c r="K56" s="42">
        <v>147.6</v>
      </c>
      <c r="L56" s="42">
        <v>152.9</v>
      </c>
    </row>
    <row r="57" spans="2:12" x14ac:dyDescent="0.2">
      <c r="C57" s="33"/>
    </row>
    <row r="58" spans="2:12" x14ac:dyDescent="0.2">
      <c r="B58" s="27" t="s">
        <v>134</v>
      </c>
      <c r="C58" s="38">
        <v>144.69999999999999</v>
      </c>
      <c r="D58" s="39">
        <v>147</v>
      </c>
      <c r="E58" s="39">
        <v>148.4</v>
      </c>
      <c r="F58" s="39">
        <v>143.4</v>
      </c>
      <c r="G58" s="39">
        <v>143.1</v>
      </c>
      <c r="H58" s="39">
        <v>173.7</v>
      </c>
      <c r="I58" s="39">
        <v>142.30000000000001</v>
      </c>
      <c r="J58" s="39">
        <v>141.9</v>
      </c>
      <c r="K58" s="39">
        <v>127</v>
      </c>
      <c r="L58" s="39">
        <v>139.1</v>
      </c>
    </row>
    <row r="59" spans="2:12" x14ac:dyDescent="0.2">
      <c r="B59" s="27" t="s">
        <v>27</v>
      </c>
      <c r="C59" s="38">
        <v>158.9</v>
      </c>
      <c r="D59" s="39">
        <v>162.30000000000001</v>
      </c>
      <c r="E59" s="39">
        <v>177.3</v>
      </c>
      <c r="F59" s="39">
        <v>169.9</v>
      </c>
      <c r="G59" s="39">
        <v>148.69999999999999</v>
      </c>
      <c r="H59" s="39">
        <v>184.5</v>
      </c>
      <c r="I59" s="39">
        <v>147.9</v>
      </c>
      <c r="J59" s="39">
        <v>139.1</v>
      </c>
      <c r="K59" s="39">
        <v>144.5</v>
      </c>
      <c r="L59" s="39">
        <v>150.9</v>
      </c>
    </row>
    <row r="60" spans="2:12" x14ac:dyDescent="0.2">
      <c r="B60" s="27" t="s">
        <v>28</v>
      </c>
      <c r="C60" s="38">
        <v>161.6</v>
      </c>
      <c r="D60" s="39">
        <v>163.69999999999999</v>
      </c>
      <c r="E60" s="39">
        <v>175.4</v>
      </c>
      <c r="F60" s="39">
        <v>170.2</v>
      </c>
      <c r="G60" s="39">
        <v>155.5</v>
      </c>
      <c r="H60" s="39">
        <v>185.7</v>
      </c>
      <c r="I60" s="39">
        <v>148.9</v>
      </c>
      <c r="J60" s="39">
        <v>150.6</v>
      </c>
      <c r="K60" s="39">
        <v>157.5</v>
      </c>
      <c r="L60" s="39">
        <v>156.69999999999999</v>
      </c>
    </row>
    <row r="61" spans="2:12" x14ac:dyDescent="0.2">
      <c r="B61" s="27" t="s">
        <v>29</v>
      </c>
      <c r="C61" s="38">
        <v>166.8</v>
      </c>
      <c r="D61" s="39">
        <v>170.6</v>
      </c>
      <c r="E61" s="39">
        <v>180.4</v>
      </c>
      <c r="F61" s="39">
        <v>179.3</v>
      </c>
      <c r="G61" s="39">
        <v>156.4</v>
      </c>
      <c r="H61" s="39">
        <v>190.8</v>
      </c>
      <c r="I61" s="39">
        <v>156.1</v>
      </c>
      <c r="J61" s="39">
        <v>153.5</v>
      </c>
      <c r="K61" s="39">
        <v>156.30000000000001</v>
      </c>
      <c r="L61" s="39">
        <v>158</v>
      </c>
    </row>
    <row r="62" spans="2:12" x14ac:dyDescent="0.2">
      <c r="B62" s="27" t="s">
        <v>30</v>
      </c>
      <c r="C62" s="38">
        <v>154.19999999999999</v>
      </c>
      <c r="D62" s="39">
        <v>155.1</v>
      </c>
      <c r="E62" s="39">
        <v>166</v>
      </c>
      <c r="F62" s="39">
        <v>153.9</v>
      </c>
      <c r="G62" s="39">
        <v>151.9</v>
      </c>
      <c r="H62" s="39">
        <v>182.4</v>
      </c>
      <c r="I62" s="39">
        <v>145.30000000000001</v>
      </c>
      <c r="J62" s="39">
        <v>145.69999999999999</v>
      </c>
      <c r="K62" s="39">
        <v>131.5</v>
      </c>
      <c r="L62" s="39">
        <v>152.19999999999999</v>
      </c>
    </row>
    <row r="63" spans="2:12" x14ac:dyDescent="0.2">
      <c r="B63" s="27" t="s">
        <v>31</v>
      </c>
      <c r="C63" s="38">
        <v>167.1</v>
      </c>
      <c r="D63" s="39">
        <v>167.9</v>
      </c>
      <c r="E63" s="39">
        <v>174.9</v>
      </c>
      <c r="F63" s="39">
        <v>173.3</v>
      </c>
      <c r="G63" s="39">
        <v>156.19999999999999</v>
      </c>
      <c r="H63" s="39">
        <v>188.6</v>
      </c>
      <c r="I63" s="39">
        <v>156.80000000000001</v>
      </c>
      <c r="J63" s="39">
        <v>153.1</v>
      </c>
      <c r="K63" s="39">
        <v>166.3</v>
      </c>
      <c r="L63" s="39">
        <v>165.3</v>
      </c>
    </row>
    <row r="64" spans="2:12" x14ac:dyDescent="0.2">
      <c r="C64" s="38"/>
      <c r="D64" s="39"/>
      <c r="E64" s="39"/>
      <c r="F64" s="39"/>
      <c r="G64" s="39"/>
      <c r="H64" s="39"/>
      <c r="I64" s="39"/>
      <c r="J64" s="39"/>
      <c r="K64" s="39"/>
      <c r="L64" s="39"/>
    </row>
    <row r="65" spans="1:12" x14ac:dyDescent="0.2">
      <c r="B65" s="27" t="s">
        <v>32</v>
      </c>
      <c r="C65" s="38">
        <v>157.30000000000001</v>
      </c>
      <c r="D65" s="39">
        <v>159.69999999999999</v>
      </c>
      <c r="E65" s="39">
        <v>179</v>
      </c>
      <c r="F65" s="39">
        <v>163</v>
      </c>
      <c r="G65" s="39">
        <v>149.19999999999999</v>
      </c>
      <c r="H65" s="39">
        <v>181.4</v>
      </c>
      <c r="I65" s="39">
        <v>144.69999999999999</v>
      </c>
      <c r="J65" s="39">
        <v>149.6</v>
      </c>
      <c r="K65" s="39">
        <v>152.4</v>
      </c>
      <c r="L65" s="39">
        <v>152.1</v>
      </c>
    </row>
    <row r="66" spans="1:12" x14ac:dyDescent="0.2">
      <c r="B66" s="27" t="s">
        <v>33</v>
      </c>
      <c r="C66" s="38">
        <v>152.69999999999999</v>
      </c>
      <c r="D66" s="39">
        <v>156.4</v>
      </c>
      <c r="E66" s="39">
        <v>169.5</v>
      </c>
      <c r="F66" s="39">
        <v>156.30000000000001</v>
      </c>
      <c r="G66" s="39">
        <v>159.19999999999999</v>
      </c>
      <c r="H66" s="39">
        <v>183.4</v>
      </c>
      <c r="I66" s="39">
        <v>145.4</v>
      </c>
      <c r="J66" s="39">
        <v>144.4</v>
      </c>
      <c r="K66" s="39">
        <v>144.1</v>
      </c>
      <c r="L66" s="39">
        <v>144.19999999999999</v>
      </c>
    </row>
    <row r="67" spans="1:12" x14ac:dyDescent="0.2">
      <c r="B67" s="27" t="s">
        <v>34</v>
      </c>
      <c r="C67" s="38">
        <v>156.30000000000001</v>
      </c>
      <c r="D67" s="39">
        <v>158.1</v>
      </c>
      <c r="E67" s="39">
        <v>182.1</v>
      </c>
      <c r="F67" s="39">
        <v>160.30000000000001</v>
      </c>
      <c r="G67" s="39">
        <v>150.30000000000001</v>
      </c>
      <c r="H67" s="39">
        <v>179.4</v>
      </c>
      <c r="I67" s="39">
        <v>142.9</v>
      </c>
      <c r="J67" s="39">
        <v>151.1</v>
      </c>
      <c r="K67" s="39">
        <v>138.9</v>
      </c>
      <c r="L67" s="39">
        <v>152.30000000000001</v>
      </c>
    </row>
    <row r="68" spans="1:12" x14ac:dyDescent="0.2">
      <c r="B68" s="27" t="s">
        <v>35</v>
      </c>
      <c r="C68" s="38">
        <v>156.19999999999999</v>
      </c>
      <c r="D68" s="39">
        <v>156.30000000000001</v>
      </c>
      <c r="E68" s="39">
        <v>175.1</v>
      </c>
      <c r="F68" s="39">
        <v>160.9</v>
      </c>
      <c r="G68" s="39">
        <v>157.6</v>
      </c>
      <c r="H68" s="39">
        <v>180.2</v>
      </c>
      <c r="I68" s="39">
        <v>139.6</v>
      </c>
      <c r="J68" s="39">
        <v>146.9</v>
      </c>
      <c r="K68" s="39">
        <v>142.6</v>
      </c>
      <c r="L68" s="39">
        <v>155.9</v>
      </c>
    </row>
    <row r="69" spans="1:12" x14ac:dyDescent="0.2">
      <c r="B69" s="27" t="s">
        <v>36</v>
      </c>
      <c r="C69" s="38">
        <v>157</v>
      </c>
      <c r="D69" s="39">
        <v>157.69999999999999</v>
      </c>
      <c r="E69" s="39">
        <v>183.2</v>
      </c>
      <c r="F69" s="39">
        <v>162.1</v>
      </c>
      <c r="G69" s="39">
        <v>154.6</v>
      </c>
      <c r="H69" s="39">
        <v>185.9</v>
      </c>
      <c r="I69" s="39">
        <v>137.80000000000001</v>
      </c>
      <c r="J69" s="39">
        <v>147.30000000000001</v>
      </c>
      <c r="K69" s="39">
        <v>158.1</v>
      </c>
      <c r="L69" s="39">
        <v>155.69999999999999</v>
      </c>
    </row>
    <row r="70" spans="1:12" x14ac:dyDescent="0.2">
      <c r="B70" s="27" t="s">
        <v>37</v>
      </c>
      <c r="C70" s="38">
        <v>157.6</v>
      </c>
      <c r="D70" s="39">
        <v>160.1</v>
      </c>
      <c r="E70" s="39">
        <v>177.7</v>
      </c>
      <c r="F70" s="39">
        <v>167</v>
      </c>
      <c r="G70" s="39">
        <v>151.1</v>
      </c>
      <c r="H70" s="39">
        <v>189.7</v>
      </c>
      <c r="I70" s="39">
        <v>139.9</v>
      </c>
      <c r="J70" s="39">
        <v>149</v>
      </c>
      <c r="K70" s="39">
        <v>153.1</v>
      </c>
      <c r="L70" s="39">
        <v>152.19999999999999</v>
      </c>
    </row>
    <row r="71" spans="1:12" ht="18" thickBot="1" x14ac:dyDescent="0.25">
      <c r="B71" s="31"/>
      <c r="C71" s="44"/>
      <c r="D71" s="45"/>
      <c r="E71" s="45"/>
      <c r="F71" s="45"/>
      <c r="G71" s="45"/>
      <c r="H71" s="45"/>
      <c r="I71" s="45"/>
      <c r="J71" s="45"/>
      <c r="K71" s="45"/>
      <c r="L71" s="45"/>
    </row>
    <row r="72" spans="1:12" x14ac:dyDescent="0.2">
      <c r="B72" s="42"/>
      <c r="C72" s="27" t="s">
        <v>85</v>
      </c>
    </row>
    <row r="73" spans="1:12" x14ac:dyDescent="0.2">
      <c r="A73" s="27"/>
      <c r="B73" s="42"/>
    </row>
  </sheetData>
  <phoneticPr fontId="2"/>
  <pageMargins left="0.4" right="0.6" top="0.6" bottom="0.56000000000000005" header="0.51200000000000001" footer="0.51200000000000001"/>
  <pageSetup paperSize="12" scale="75" orientation="portrait" verticalDpi="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L72"/>
  <sheetViews>
    <sheetView showGridLines="0" zoomScale="75" zoomScaleNormal="100" workbookViewId="0">
      <selection activeCell="B21" sqref="B21"/>
    </sheetView>
  </sheetViews>
  <sheetFormatPr defaultColWidth="10.875" defaultRowHeight="17.25" x14ac:dyDescent="0.2"/>
  <cols>
    <col min="1" max="1" width="13.375" style="2" customWidth="1"/>
    <col min="2" max="2" width="17.125" style="2" customWidth="1"/>
    <col min="3" max="3" width="13.375" style="2" customWidth="1"/>
    <col min="4" max="4" width="12.125" style="2" customWidth="1"/>
    <col min="5" max="6" width="10.875" style="2"/>
    <col min="7" max="7" width="12.125" style="2" customWidth="1"/>
    <col min="8" max="8" width="10.875" style="2"/>
    <col min="9" max="10" width="10.875" style="2" customWidth="1"/>
    <col min="11" max="11" width="12.125" style="2" customWidth="1"/>
    <col min="12" max="256" width="10.875" style="2"/>
    <col min="257" max="257" width="13.375" style="2" customWidth="1"/>
    <col min="258" max="258" width="17.125" style="2" customWidth="1"/>
    <col min="259" max="259" width="13.375" style="2" customWidth="1"/>
    <col min="260" max="260" width="12.125" style="2" customWidth="1"/>
    <col min="261" max="262" width="10.875" style="2"/>
    <col min="263" max="263" width="12.125" style="2" customWidth="1"/>
    <col min="264" max="264" width="10.875" style="2"/>
    <col min="265" max="266" width="10.875" style="2" customWidth="1"/>
    <col min="267" max="267" width="12.125" style="2" customWidth="1"/>
    <col min="268" max="512" width="10.875" style="2"/>
    <col min="513" max="513" width="13.375" style="2" customWidth="1"/>
    <col min="514" max="514" width="17.125" style="2" customWidth="1"/>
    <col min="515" max="515" width="13.375" style="2" customWidth="1"/>
    <col min="516" max="516" width="12.125" style="2" customWidth="1"/>
    <col min="517" max="518" width="10.875" style="2"/>
    <col min="519" max="519" width="12.125" style="2" customWidth="1"/>
    <col min="520" max="520" width="10.875" style="2"/>
    <col min="521" max="522" width="10.875" style="2" customWidth="1"/>
    <col min="523" max="523" width="12.125" style="2" customWidth="1"/>
    <col min="524" max="768" width="10.875" style="2"/>
    <col min="769" max="769" width="13.375" style="2" customWidth="1"/>
    <col min="770" max="770" width="17.125" style="2" customWidth="1"/>
    <col min="771" max="771" width="13.375" style="2" customWidth="1"/>
    <col min="772" max="772" width="12.125" style="2" customWidth="1"/>
    <col min="773" max="774" width="10.875" style="2"/>
    <col min="775" max="775" width="12.125" style="2" customWidth="1"/>
    <col min="776" max="776" width="10.875" style="2"/>
    <col min="777" max="778" width="10.875" style="2" customWidth="1"/>
    <col min="779" max="779" width="12.125" style="2" customWidth="1"/>
    <col min="780" max="1024" width="10.875" style="2"/>
    <col min="1025" max="1025" width="13.375" style="2" customWidth="1"/>
    <col min="1026" max="1026" width="17.125" style="2" customWidth="1"/>
    <col min="1027" max="1027" width="13.375" style="2" customWidth="1"/>
    <col min="1028" max="1028" width="12.125" style="2" customWidth="1"/>
    <col min="1029" max="1030" width="10.875" style="2"/>
    <col min="1031" max="1031" width="12.125" style="2" customWidth="1"/>
    <col min="1032" max="1032" width="10.875" style="2"/>
    <col min="1033" max="1034" width="10.875" style="2" customWidth="1"/>
    <col min="1035" max="1035" width="12.125" style="2" customWidth="1"/>
    <col min="1036" max="1280" width="10.875" style="2"/>
    <col min="1281" max="1281" width="13.375" style="2" customWidth="1"/>
    <col min="1282" max="1282" width="17.125" style="2" customWidth="1"/>
    <col min="1283" max="1283" width="13.375" style="2" customWidth="1"/>
    <col min="1284" max="1284" width="12.125" style="2" customWidth="1"/>
    <col min="1285" max="1286" width="10.875" style="2"/>
    <col min="1287" max="1287" width="12.125" style="2" customWidth="1"/>
    <col min="1288" max="1288" width="10.875" style="2"/>
    <col min="1289" max="1290" width="10.875" style="2" customWidth="1"/>
    <col min="1291" max="1291" width="12.125" style="2" customWidth="1"/>
    <col min="1292" max="1536" width="10.875" style="2"/>
    <col min="1537" max="1537" width="13.375" style="2" customWidth="1"/>
    <col min="1538" max="1538" width="17.125" style="2" customWidth="1"/>
    <col min="1539" max="1539" width="13.375" style="2" customWidth="1"/>
    <col min="1540" max="1540" width="12.125" style="2" customWidth="1"/>
    <col min="1541" max="1542" width="10.875" style="2"/>
    <col min="1543" max="1543" width="12.125" style="2" customWidth="1"/>
    <col min="1544" max="1544" width="10.875" style="2"/>
    <col min="1545" max="1546" width="10.875" style="2" customWidth="1"/>
    <col min="1547" max="1547" width="12.125" style="2" customWidth="1"/>
    <col min="1548" max="1792" width="10.875" style="2"/>
    <col min="1793" max="1793" width="13.375" style="2" customWidth="1"/>
    <col min="1794" max="1794" width="17.125" style="2" customWidth="1"/>
    <col min="1795" max="1795" width="13.375" style="2" customWidth="1"/>
    <col min="1796" max="1796" width="12.125" style="2" customWidth="1"/>
    <col min="1797" max="1798" width="10.875" style="2"/>
    <col min="1799" max="1799" width="12.125" style="2" customWidth="1"/>
    <col min="1800" max="1800" width="10.875" style="2"/>
    <col min="1801" max="1802" width="10.875" style="2" customWidth="1"/>
    <col min="1803" max="1803" width="12.125" style="2" customWidth="1"/>
    <col min="1804" max="2048" width="10.875" style="2"/>
    <col min="2049" max="2049" width="13.375" style="2" customWidth="1"/>
    <col min="2050" max="2050" width="17.125" style="2" customWidth="1"/>
    <col min="2051" max="2051" width="13.375" style="2" customWidth="1"/>
    <col min="2052" max="2052" width="12.125" style="2" customWidth="1"/>
    <col min="2053" max="2054" width="10.875" style="2"/>
    <col min="2055" max="2055" width="12.125" style="2" customWidth="1"/>
    <col min="2056" max="2056" width="10.875" style="2"/>
    <col min="2057" max="2058" width="10.875" style="2" customWidth="1"/>
    <col min="2059" max="2059" width="12.125" style="2" customWidth="1"/>
    <col min="2060" max="2304" width="10.875" style="2"/>
    <col min="2305" max="2305" width="13.375" style="2" customWidth="1"/>
    <col min="2306" max="2306" width="17.125" style="2" customWidth="1"/>
    <col min="2307" max="2307" width="13.375" style="2" customWidth="1"/>
    <col min="2308" max="2308" width="12.125" style="2" customWidth="1"/>
    <col min="2309" max="2310" width="10.875" style="2"/>
    <col min="2311" max="2311" width="12.125" style="2" customWidth="1"/>
    <col min="2312" max="2312" width="10.875" style="2"/>
    <col min="2313" max="2314" width="10.875" style="2" customWidth="1"/>
    <col min="2315" max="2315" width="12.125" style="2" customWidth="1"/>
    <col min="2316" max="2560" width="10.875" style="2"/>
    <col min="2561" max="2561" width="13.375" style="2" customWidth="1"/>
    <col min="2562" max="2562" width="17.125" style="2" customWidth="1"/>
    <col min="2563" max="2563" width="13.375" style="2" customWidth="1"/>
    <col min="2564" max="2564" width="12.125" style="2" customWidth="1"/>
    <col min="2565" max="2566" width="10.875" style="2"/>
    <col min="2567" max="2567" width="12.125" style="2" customWidth="1"/>
    <col min="2568" max="2568" width="10.875" style="2"/>
    <col min="2569" max="2570" width="10.875" style="2" customWidth="1"/>
    <col min="2571" max="2571" width="12.125" style="2" customWidth="1"/>
    <col min="2572" max="2816" width="10.875" style="2"/>
    <col min="2817" max="2817" width="13.375" style="2" customWidth="1"/>
    <col min="2818" max="2818" width="17.125" style="2" customWidth="1"/>
    <col min="2819" max="2819" width="13.375" style="2" customWidth="1"/>
    <col min="2820" max="2820" width="12.125" style="2" customWidth="1"/>
    <col min="2821" max="2822" width="10.875" style="2"/>
    <col min="2823" max="2823" width="12.125" style="2" customWidth="1"/>
    <col min="2824" max="2824" width="10.875" style="2"/>
    <col min="2825" max="2826" width="10.875" style="2" customWidth="1"/>
    <col min="2827" max="2827" width="12.125" style="2" customWidth="1"/>
    <col min="2828" max="3072" width="10.875" style="2"/>
    <col min="3073" max="3073" width="13.375" style="2" customWidth="1"/>
    <col min="3074" max="3074" width="17.125" style="2" customWidth="1"/>
    <col min="3075" max="3075" width="13.375" style="2" customWidth="1"/>
    <col min="3076" max="3076" width="12.125" style="2" customWidth="1"/>
    <col min="3077" max="3078" width="10.875" style="2"/>
    <col min="3079" max="3079" width="12.125" style="2" customWidth="1"/>
    <col min="3080" max="3080" width="10.875" style="2"/>
    <col min="3081" max="3082" width="10.875" style="2" customWidth="1"/>
    <col min="3083" max="3083" width="12.125" style="2" customWidth="1"/>
    <col min="3084" max="3328" width="10.875" style="2"/>
    <col min="3329" max="3329" width="13.375" style="2" customWidth="1"/>
    <col min="3330" max="3330" width="17.125" style="2" customWidth="1"/>
    <col min="3331" max="3331" width="13.375" style="2" customWidth="1"/>
    <col min="3332" max="3332" width="12.125" style="2" customWidth="1"/>
    <col min="3333" max="3334" width="10.875" style="2"/>
    <col min="3335" max="3335" width="12.125" style="2" customWidth="1"/>
    <col min="3336" max="3336" width="10.875" style="2"/>
    <col min="3337" max="3338" width="10.875" style="2" customWidth="1"/>
    <col min="3339" max="3339" width="12.125" style="2" customWidth="1"/>
    <col min="3340" max="3584" width="10.875" style="2"/>
    <col min="3585" max="3585" width="13.375" style="2" customWidth="1"/>
    <col min="3586" max="3586" width="17.125" style="2" customWidth="1"/>
    <col min="3587" max="3587" width="13.375" style="2" customWidth="1"/>
    <col min="3588" max="3588" width="12.125" style="2" customWidth="1"/>
    <col min="3589" max="3590" width="10.875" style="2"/>
    <col min="3591" max="3591" width="12.125" style="2" customWidth="1"/>
    <col min="3592" max="3592" width="10.875" style="2"/>
    <col min="3593" max="3594" width="10.875" style="2" customWidth="1"/>
    <col min="3595" max="3595" width="12.125" style="2" customWidth="1"/>
    <col min="3596" max="3840" width="10.875" style="2"/>
    <col min="3841" max="3841" width="13.375" style="2" customWidth="1"/>
    <col min="3842" max="3842" width="17.125" style="2" customWidth="1"/>
    <col min="3843" max="3843" width="13.375" style="2" customWidth="1"/>
    <col min="3844" max="3844" width="12.125" style="2" customWidth="1"/>
    <col min="3845" max="3846" width="10.875" style="2"/>
    <col min="3847" max="3847" width="12.125" style="2" customWidth="1"/>
    <col min="3848" max="3848" width="10.875" style="2"/>
    <col min="3849" max="3850" width="10.875" style="2" customWidth="1"/>
    <col min="3851" max="3851" width="12.125" style="2" customWidth="1"/>
    <col min="3852" max="4096" width="10.875" style="2"/>
    <col min="4097" max="4097" width="13.375" style="2" customWidth="1"/>
    <col min="4098" max="4098" width="17.125" style="2" customWidth="1"/>
    <col min="4099" max="4099" width="13.375" style="2" customWidth="1"/>
    <col min="4100" max="4100" width="12.125" style="2" customWidth="1"/>
    <col min="4101" max="4102" width="10.875" style="2"/>
    <col min="4103" max="4103" width="12.125" style="2" customWidth="1"/>
    <col min="4104" max="4104" width="10.875" style="2"/>
    <col min="4105" max="4106" width="10.875" style="2" customWidth="1"/>
    <col min="4107" max="4107" width="12.125" style="2" customWidth="1"/>
    <col min="4108" max="4352" width="10.875" style="2"/>
    <col min="4353" max="4353" width="13.375" style="2" customWidth="1"/>
    <col min="4354" max="4354" width="17.125" style="2" customWidth="1"/>
    <col min="4355" max="4355" width="13.375" style="2" customWidth="1"/>
    <col min="4356" max="4356" width="12.125" style="2" customWidth="1"/>
    <col min="4357" max="4358" width="10.875" style="2"/>
    <col min="4359" max="4359" width="12.125" style="2" customWidth="1"/>
    <col min="4360" max="4360" width="10.875" style="2"/>
    <col min="4361" max="4362" width="10.875" style="2" customWidth="1"/>
    <col min="4363" max="4363" width="12.125" style="2" customWidth="1"/>
    <col min="4364" max="4608" width="10.875" style="2"/>
    <col min="4609" max="4609" width="13.375" style="2" customWidth="1"/>
    <col min="4610" max="4610" width="17.125" style="2" customWidth="1"/>
    <col min="4611" max="4611" width="13.375" style="2" customWidth="1"/>
    <col min="4612" max="4612" width="12.125" style="2" customWidth="1"/>
    <col min="4613" max="4614" width="10.875" style="2"/>
    <col min="4615" max="4615" width="12.125" style="2" customWidth="1"/>
    <col min="4616" max="4616" width="10.875" style="2"/>
    <col min="4617" max="4618" width="10.875" style="2" customWidth="1"/>
    <col min="4619" max="4619" width="12.125" style="2" customWidth="1"/>
    <col min="4620" max="4864" width="10.875" style="2"/>
    <col min="4865" max="4865" width="13.375" style="2" customWidth="1"/>
    <col min="4866" max="4866" width="17.125" style="2" customWidth="1"/>
    <col min="4867" max="4867" width="13.375" style="2" customWidth="1"/>
    <col min="4868" max="4868" width="12.125" style="2" customWidth="1"/>
    <col min="4869" max="4870" width="10.875" style="2"/>
    <col min="4871" max="4871" width="12.125" style="2" customWidth="1"/>
    <col min="4872" max="4872" width="10.875" style="2"/>
    <col min="4873" max="4874" width="10.875" style="2" customWidth="1"/>
    <col min="4875" max="4875" width="12.125" style="2" customWidth="1"/>
    <col min="4876" max="5120" width="10.875" style="2"/>
    <col min="5121" max="5121" width="13.375" style="2" customWidth="1"/>
    <col min="5122" max="5122" width="17.125" style="2" customWidth="1"/>
    <col min="5123" max="5123" width="13.375" style="2" customWidth="1"/>
    <col min="5124" max="5124" width="12.125" style="2" customWidth="1"/>
    <col min="5125" max="5126" width="10.875" style="2"/>
    <col min="5127" max="5127" width="12.125" style="2" customWidth="1"/>
    <col min="5128" max="5128" width="10.875" style="2"/>
    <col min="5129" max="5130" width="10.875" style="2" customWidth="1"/>
    <col min="5131" max="5131" width="12.125" style="2" customWidth="1"/>
    <col min="5132" max="5376" width="10.875" style="2"/>
    <col min="5377" max="5377" width="13.375" style="2" customWidth="1"/>
    <col min="5378" max="5378" width="17.125" style="2" customWidth="1"/>
    <col min="5379" max="5379" width="13.375" style="2" customWidth="1"/>
    <col min="5380" max="5380" width="12.125" style="2" customWidth="1"/>
    <col min="5381" max="5382" width="10.875" style="2"/>
    <col min="5383" max="5383" width="12.125" style="2" customWidth="1"/>
    <col min="5384" max="5384" width="10.875" style="2"/>
    <col min="5385" max="5386" width="10.875" style="2" customWidth="1"/>
    <col min="5387" max="5387" width="12.125" style="2" customWidth="1"/>
    <col min="5388" max="5632" width="10.875" style="2"/>
    <col min="5633" max="5633" width="13.375" style="2" customWidth="1"/>
    <col min="5634" max="5634" width="17.125" style="2" customWidth="1"/>
    <col min="5635" max="5635" width="13.375" style="2" customWidth="1"/>
    <col min="5636" max="5636" width="12.125" style="2" customWidth="1"/>
    <col min="5637" max="5638" width="10.875" style="2"/>
    <col min="5639" max="5639" width="12.125" style="2" customWidth="1"/>
    <col min="5640" max="5640" width="10.875" style="2"/>
    <col min="5641" max="5642" width="10.875" style="2" customWidth="1"/>
    <col min="5643" max="5643" width="12.125" style="2" customWidth="1"/>
    <col min="5644" max="5888" width="10.875" style="2"/>
    <col min="5889" max="5889" width="13.375" style="2" customWidth="1"/>
    <col min="5890" max="5890" width="17.125" style="2" customWidth="1"/>
    <col min="5891" max="5891" width="13.375" style="2" customWidth="1"/>
    <col min="5892" max="5892" width="12.125" style="2" customWidth="1"/>
    <col min="5893" max="5894" width="10.875" style="2"/>
    <col min="5895" max="5895" width="12.125" style="2" customWidth="1"/>
    <col min="5896" max="5896" width="10.875" style="2"/>
    <col min="5897" max="5898" width="10.875" style="2" customWidth="1"/>
    <col min="5899" max="5899" width="12.125" style="2" customWidth="1"/>
    <col min="5900" max="6144" width="10.875" style="2"/>
    <col min="6145" max="6145" width="13.375" style="2" customWidth="1"/>
    <col min="6146" max="6146" width="17.125" style="2" customWidth="1"/>
    <col min="6147" max="6147" width="13.375" style="2" customWidth="1"/>
    <col min="6148" max="6148" width="12.125" style="2" customWidth="1"/>
    <col min="6149" max="6150" width="10.875" style="2"/>
    <col min="6151" max="6151" width="12.125" style="2" customWidth="1"/>
    <col min="6152" max="6152" width="10.875" style="2"/>
    <col min="6153" max="6154" width="10.875" style="2" customWidth="1"/>
    <col min="6155" max="6155" width="12.125" style="2" customWidth="1"/>
    <col min="6156" max="6400" width="10.875" style="2"/>
    <col min="6401" max="6401" width="13.375" style="2" customWidth="1"/>
    <col min="6402" max="6402" width="17.125" style="2" customWidth="1"/>
    <col min="6403" max="6403" width="13.375" style="2" customWidth="1"/>
    <col min="6404" max="6404" width="12.125" style="2" customWidth="1"/>
    <col min="6405" max="6406" width="10.875" style="2"/>
    <col min="6407" max="6407" width="12.125" style="2" customWidth="1"/>
    <col min="6408" max="6408" width="10.875" style="2"/>
    <col min="6409" max="6410" width="10.875" style="2" customWidth="1"/>
    <col min="6411" max="6411" width="12.125" style="2" customWidth="1"/>
    <col min="6412" max="6656" width="10.875" style="2"/>
    <col min="6657" max="6657" width="13.375" style="2" customWidth="1"/>
    <col min="6658" max="6658" width="17.125" style="2" customWidth="1"/>
    <col min="6659" max="6659" width="13.375" style="2" customWidth="1"/>
    <col min="6660" max="6660" width="12.125" style="2" customWidth="1"/>
    <col min="6661" max="6662" width="10.875" style="2"/>
    <col min="6663" max="6663" width="12.125" style="2" customWidth="1"/>
    <col min="6664" max="6664" width="10.875" style="2"/>
    <col min="6665" max="6666" width="10.875" style="2" customWidth="1"/>
    <col min="6667" max="6667" width="12.125" style="2" customWidth="1"/>
    <col min="6668" max="6912" width="10.875" style="2"/>
    <col min="6913" max="6913" width="13.375" style="2" customWidth="1"/>
    <col min="6914" max="6914" width="17.125" style="2" customWidth="1"/>
    <col min="6915" max="6915" width="13.375" style="2" customWidth="1"/>
    <col min="6916" max="6916" width="12.125" style="2" customWidth="1"/>
    <col min="6917" max="6918" width="10.875" style="2"/>
    <col min="6919" max="6919" width="12.125" style="2" customWidth="1"/>
    <col min="6920" max="6920" width="10.875" style="2"/>
    <col min="6921" max="6922" width="10.875" style="2" customWidth="1"/>
    <col min="6923" max="6923" width="12.125" style="2" customWidth="1"/>
    <col min="6924" max="7168" width="10.875" style="2"/>
    <col min="7169" max="7169" width="13.375" style="2" customWidth="1"/>
    <col min="7170" max="7170" width="17.125" style="2" customWidth="1"/>
    <col min="7171" max="7171" width="13.375" style="2" customWidth="1"/>
    <col min="7172" max="7172" width="12.125" style="2" customWidth="1"/>
    <col min="7173" max="7174" width="10.875" style="2"/>
    <col min="7175" max="7175" width="12.125" style="2" customWidth="1"/>
    <col min="7176" max="7176" width="10.875" style="2"/>
    <col min="7177" max="7178" width="10.875" style="2" customWidth="1"/>
    <col min="7179" max="7179" width="12.125" style="2" customWidth="1"/>
    <col min="7180" max="7424" width="10.875" style="2"/>
    <col min="7425" max="7425" width="13.375" style="2" customWidth="1"/>
    <col min="7426" max="7426" width="17.125" style="2" customWidth="1"/>
    <col min="7427" max="7427" width="13.375" style="2" customWidth="1"/>
    <col min="7428" max="7428" width="12.125" style="2" customWidth="1"/>
    <col min="7429" max="7430" width="10.875" style="2"/>
    <col min="7431" max="7431" width="12.125" style="2" customWidth="1"/>
    <col min="7432" max="7432" width="10.875" style="2"/>
    <col min="7433" max="7434" width="10.875" style="2" customWidth="1"/>
    <col min="7435" max="7435" width="12.125" style="2" customWidth="1"/>
    <col min="7436" max="7680" width="10.875" style="2"/>
    <col min="7681" max="7681" width="13.375" style="2" customWidth="1"/>
    <col min="7682" max="7682" width="17.125" style="2" customWidth="1"/>
    <col min="7683" max="7683" width="13.375" style="2" customWidth="1"/>
    <col min="7684" max="7684" width="12.125" style="2" customWidth="1"/>
    <col min="7685" max="7686" width="10.875" style="2"/>
    <col min="7687" max="7687" width="12.125" style="2" customWidth="1"/>
    <col min="7688" max="7688" width="10.875" style="2"/>
    <col min="7689" max="7690" width="10.875" style="2" customWidth="1"/>
    <col min="7691" max="7691" width="12.125" style="2" customWidth="1"/>
    <col min="7692" max="7936" width="10.875" style="2"/>
    <col min="7937" max="7937" width="13.375" style="2" customWidth="1"/>
    <col min="7938" max="7938" width="17.125" style="2" customWidth="1"/>
    <col min="7939" max="7939" width="13.375" style="2" customWidth="1"/>
    <col min="7940" max="7940" width="12.125" style="2" customWidth="1"/>
    <col min="7941" max="7942" width="10.875" style="2"/>
    <col min="7943" max="7943" width="12.125" style="2" customWidth="1"/>
    <col min="7944" max="7944" width="10.875" style="2"/>
    <col min="7945" max="7946" width="10.875" style="2" customWidth="1"/>
    <col min="7947" max="7947" width="12.125" style="2" customWidth="1"/>
    <col min="7948" max="8192" width="10.875" style="2"/>
    <col min="8193" max="8193" width="13.375" style="2" customWidth="1"/>
    <col min="8194" max="8194" width="17.125" style="2" customWidth="1"/>
    <col min="8195" max="8195" width="13.375" style="2" customWidth="1"/>
    <col min="8196" max="8196" width="12.125" style="2" customWidth="1"/>
    <col min="8197" max="8198" width="10.875" style="2"/>
    <col min="8199" max="8199" width="12.125" style="2" customWidth="1"/>
    <col min="8200" max="8200" width="10.875" style="2"/>
    <col min="8201" max="8202" width="10.875" style="2" customWidth="1"/>
    <col min="8203" max="8203" width="12.125" style="2" customWidth="1"/>
    <col min="8204" max="8448" width="10.875" style="2"/>
    <col min="8449" max="8449" width="13.375" style="2" customWidth="1"/>
    <col min="8450" max="8450" width="17.125" style="2" customWidth="1"/>
    <col min="8451" max="8451" width="13.375" style="2" customWidth="1"/>
    <col min="8452" max="8452" width="12.125" style="2" customWidth="1"/>
    <col min="8453" max="8454" width="10.875" style="2"/>
    <col min="8455" max="8455" width="12.125" style="2" customWidth="1"/>
    <col min="8456" max="8456" width="10.875" style="2"/>
    <col min="8457" max="8458" width="10.875" style="2" customWidth="1"/>
    <col min="8459" max="8459" width="12.125" style="2" customWidth="1"/>
    <col min="8460" max="8704" width="10.875" style="2"/>
    <col min="8705" max="8705" width="13.375" style="2" customWidth="1"/>
    <col min="8706" max="8706" width="17.125" style="2" customWidth="1"/>
    <col min="8707" max="8707" width="13.375" style="2" customWidth="1"/>
    <col min="8708" max="8708" width="12.125" style="2" customWidth="1"/>
    <col min="8709" max="8710" width="10.875" style="2"/>
    <col min="8711" max="8711" width="12.125" style="2" customWidth="1"/>
    <col min="8712" max="8712" width="10.875" style="2"/>
    <col min="8713" max="8714" width="10.875" style="2" customWidth="1"/>
    <col min="8715" max="8715" width="12.125" style="2" customWidth="1"/>
    <col min="8716" max="8960" width="10.875" style="2"/>
    <col min="8961" max="8961" width="13.375" style="2" customWidth="1"/>
    <col min="8962" max="8962" width="17.125" style="2" customWidth="1"/>
    <col min="8963" max="8963" width="13.375" style="2" customWidth="1"/>
    <col min="8964" max="8964" width="12.125" style="2" customWidth="1"/>
    <col min="8965" max="8966" width="10.875" style="2"/>
    <col min="8967" max="8967" width="12.125" style="2" customWidth="1"/>
    <col min="8968" max="8968" width="10.875" style="2"/>
    <col min="8969" max="8970" width="10.875" style="2" customWidth="1"/>
    <col min="8971" max="8971" width="12.125" style="2" customWidth="1"/>
    <col min="8972" max="9216" width="10.875" style="2"/>
    <col min="9217" max="9217" width="13.375" style="2" customWidth="1"/>
    <col min="9218" max="9218" width="17.125" style="2" customWidth="1"/>
    <col min="9219" max="9219" width="13.375" style="2" customWidth="1"/>
    <col min="9220" max="9220" width="12.125" style="2" customWidth="1"/>
    <col min="9221" max="9222" width="10.875" style="2"/>
    <col min="9223" max="9223" width="12.125" style="2" customWidth="1"/>
    <col min="9224" max="9224" width="10.875" style="2"/>
    <col min="9225" max="9226" width="10.875" style="2" customWidth="1"/>
    <col min="9227" max="9227" width="12.125" style="2" customWidth="1"/>
    <col min="9228" max="9472" width="10.875" style="2"/>
    <col min="9473" max="9473" width="13.375" style="2" customWidth="1"/>
    <col min="9474" max="9474" width="17.125" style="2" customWidth="1"/>
    <col min="9475" max="9475" width="13.375" style="2" customWidth="1"/>
    <col min="9476" max="9476" width="12.125" style="2" customWidth="1"/>
    <col min="9477" max="9478" width="10.875" style="2"/>
    <col min="9479" max="9479" width="12.125" style="2" customWidth="1"/>
    <col min="9480" max="9480" width="10.875" style="2"/>
    <col min="9481" max="9482" width="10.875" style="2" customWidth="1"/>
    <col min="9483" max="9483" width="12.125" style="2" customWidth="1"/>
    <col min="9484" max="9728" width="10.875" style="2"/>
    <col min="9729" max="9729" width="13.375" style="2" customWidth="1"/>
    <col min="9730" max="9730" width="17.125" style="2" customWidth="1"/>
    <col min="9731" max="9731" width="13.375" style="2" customWidth="1"/>
    <col min="9732" max="9732" width="12.125" style="2" customWidth="1"/>
    <col min="9733" max="9734" width="10.875" style="2"/>
    <col min="9735" max="9735" width="12.125" style="2" customWidth="1"/>
    <col min="9736" max="9736" width="10.875" style="2"/>
    <col min="9737" max="9738" width="10.875" style="2" customWidth="1"/>
    <col min="9739" max="9739" width="12.125" style="2" customWidth="1"/>
    <col min="9740" max="9984" width="10.875" style="2"/>
    <col min="9985" max="9985" width="13.375" style="2" customWidth="1"/>
    <col min="9986" max="9986" width="17.125" style="2" customWidth="1"/>
    <col min="9987" max="9987" width="13.375" style="2" customWidth="1"/>
    <col min="9988" max="9988" width="12.125" style="2" customWidth="1"/>
    <col min="9989" max="9990" width="10.875" style="2"/>
    <col min="9991" max="9991" width="12.125" style="2" customWidth="1"/>
    <col min="9992" max="9992" width="10.875" style="2"/>
    <col min="9993" max="9994" width="10.875" style="2" customWidth="1"/>
    <col min="9995" max="9995" width="12.125" style="2" customWidth="1"/>
    <col min="9996" max="10240" width="10.875" style="2"/>
    <col min="10241" max="10241" width="13.375" style="2" customWidth="1"/>
    <col min="10242" max="10242" width="17.125" style="2" customWidth="1"/>
    <col min="10243" max="10243" width="13.375" style="2" customWidth="1"/>
    <col min="10244" max="10244" width="12.125" style="2" customWidth="1"/>
    <col min="10245" max="10246" width="10.875" style="2"/>
    <col min="10247" max="10247" width="12.125" style="2" customWidth="1"/>
    <col min="10248" max="10248" width="10.875" style="2"/>
    <col min="10249" max="10250" width="10.875" style="2" customWidth="1"/>
    <col min="10251" max="10251" width="12.125" style="2" customWidth="1"/>
    <col min="10252" max="10496" width="10.875" style="2"/>
    <col min="10497" max="10497" width="13.375" style="2" customWidth="1"/>
    <col min="10498" max="10498" width="17.125" style="2" customWidth="1"/>
    <col min="10499" max="10499" width="13.375" style="2" customWidth="1"/>
    <col min="10500" max="10500" width="12.125" style="2" customWidth="1"/>
    <col min="10501" max="10502" width="10.875" style="2"/>
    <col min="10503" max="10503" width="12.125" style="2" customWidth="1"/>
    <col min="10504" max="10504" width="10.875" style="2"/>
    <col min="10505" max="10506" width="10.875" style="2" customWidth="1"/>
    <col min="10507" max="10507" width="12.125" style="2" customWidth="1"/>
    <col min="10508" max="10752" width="10.875" style="2"/>
    <col min="10753" max="10753" width="13.375" style="2" customWidth="1"/>
    <col min="10754" max="10754" width="17.125" style="2" customWidth="1"/>
    <col min="10755" max="10755" width="13.375" style="2" customWidth="1"/>
    <col min="10756" max="10756" width="12.125" style="2" customWidth="1"/>
    <col min="10757" max="10758" width="10.875" style="2"/>
    <col min="10759" max="10759" width="12.125" style="2" customWidth="1"/>
    <col min="10760" max="10760" width="10.875" style="2"/>
    <col min="10761" max="10762" width="10.875" style="2" customWidth="1"/>
    <col min="10763" max="10763" width="12.125" style="2" customWidth="1"/>
    <col min="10764" max="11008" width="10.875" style="2"/>
    <col min="11009" max="11009" width="13.375" style="2" customWidth="1"/>
    <col min="11010" max="11010" width="17.125" style="2" customWidth="1"/>
    <col min="11011" max="11011" width="13.375" style="2" customWidth="1"/>
    <col min="11012" max="11012" width="12.125" style="2" customWidth="1"/>
    <col min="11013" max="11014" width="10.875" style="2"/>
    <col min="11015" max="11015" width="12.125" style="2" customWidth="1"/>
    <col min="11016" max="11016" width="10.875" style="2"/>
    <col min="11017" max="11018" width="10.875" style="2" customWidth="1"/>
    <col min="11019" max="11019" width="12.125" style="2" customWidth="1"/>
    <col min="11020" max="11264" width="10.875" style="2"/>
    <col min="11265" max="11265" width="13.375" style="2" customWidth="1"/>
    <col min="11266" max="11266" width="17.125" style="2" customWidth="1"/>
    <col min="11267" max="11267" width="13.375" style="2" customWidth="1"/>
    <col min="11268" max="11268" width="12.125" style="2" customWidth="1"/>
    <col min="11269" max="11270" width="10.875" style="2"/>
    <col min="11271" max="11271" width="12.125" style="2" customWidth="1"/>
    <col min="11272" max="11272" width="10.875" style="2"/>
    <col min="11273" max="11274" width="10.875" style="2" customWidth="1"/>
    <col min="11275" max="11275" width="12.125" style="2" customWidth="1"/>
    <col min="11276" max="11520" width="10.875" style="2"/>
    <col min="11521" max="11521" width="13.375" style="2" customWidth="1"/>
    <col min="11522" max="11522" width="17.125" style="2" customWidth="1"/>
    <col min="11523" max="11523" width="13.375" style="2" customWidth="1"/>
    <col min="11524" max="11524" width="12.125" style="2" customWidth="1"/>
    <col min="11525" max="11526" width="10.875" style="2"/>
    <col min="11527" max="11527" width="12.125" style="2" customWidth="1"/>
    <col min="11528" max="11528" width="10.875" style="2"/>
    <col min="11529" max="11530" width="10.875" style="2" customWidth="1"/>
    <col min="11531" max="11531" width="12.125" style="2" customWidth="1"/>
    <col min="11532" max="11776" width="10.875" style="2"/>
    <col min="11777" max="11777" width="13.375" style="2" customWidth="1"/>
    <col min="11778" max="11778" width="17.125" style="2" customWidth="1"/>
    <col min="11779" max="11779" width="13.375" style="2" customWidth="1"/>
    <col min="11780" max="11780" width="12.125" style="2" customWidth="1"/>
    <col min="11781" max="11782" width="10.875" style="2"/>
    <col min="11783" max="11783" width="12.125" style="2" customWidth="1"/>
    <col min="11784" max="11784" width="10.875" style="2"/>
    <col min="11785" max="11786" width="10.875" style="2" customWidth="1"/>
    <col min="11787" max="11787" width="12.125" style="2" customWidth="1"/>
    <col min="11788" max="12032" width="10.875" style="2"/>
    <col min="12033" max="12033" width="13.375" style="2" customWidth="1"/>
    <col min="12034" max="12034" width="17.125" style="2" customWidth="1"/>
    <col min="12035" max="12035" width="13.375" style="2" customWidth="1"/>
    <col min="12036" max="12036" width="12.125" style="2" customWidth="1"/>
    <col min="12037" max="12038" width="10.875" style="2"/>
    <col min="12039" max="12039" width="12.125" style="2" customWidth="1"/>
    <col min="12040" max="12040" width="10.875" style="2"/>
    <col min="12041" max="12042" width="10.875" style="2" customWidth="1"/>
    <col min="12043" max="12043" width="12.125" style="2" customWidth="1"/>
    <col min="12044" max="12288" width="10.875" style="2"/>
    <col min="12289" max="12289" width="13.375" style="2" customWidth="1"/>
    <col min="12290" max="12290" width="17.125" style="2" customWidth="1"/>
    <col min="12291" max="12291" width="13.375" style="2" customWidth="1"/>
    <col min="12292" max="12292" width="12.125" style="2" customWidth="1"/>
    <col min="12293" max="12294" width="10.875" style="2"/>
    <col min="12295" max="12295" width="12.125" style="2" customWidth="1"/>
    <col min="12296" max="12296" width="10.875" style="2"/>
    <col min="12297" max="12298" width="10.875" style="2" customWidth="1"/>
    <col min="12299" max="12299" width="12.125" style="2" customWidth="1"/>
    <col min="12300" max="12544" width="10.875" style="2"/>
    <col min="12545" max="12545" width="13.375" style="2" customWidth="1"/>
    <col min="12546" max="12546" width="17.125" style="2" customWidth="1"/>
    <col min="12547" max="12547" width="13.375" style="2" customWidth="1"/>
    <col min="12548" max="12548" width="12.125" style="2" customWidth="1"/>
    <col min="12549" max="12550" width="10.875" style="2"/>
    <col min="12551" max="12551" width="12.125" style="2" customWidth="1"/>
    <col min="12552" max="12552" width="10.875" style="2"/>
    <col min="12553" max="12554" width="10.875" style="2" customWidth="1"/>
    <col min="12555" max="12555" width="12.125" style="2" customWidth="1"/>
    <col min="12556" max="12800" width="10.875" style="2"/>
    <col min="12801" max="12801" width="13.375" style="2" customWidth="1"/>
    <col min="12802" max="12802" width="17.125" style="2" customWidth="1"/>
    <col min="12803" max="12803" width="13.375" style="2" customWidth="1"/>
    <col min="12804" max="12804" width="12.125" style="2" customWidth="1"/>
    <col min="12805" max="12806" width="10.875" style="2"/>
    <col min="12807" max="12807" width="12.125" style="2" customWidth="1"/>
    <col min="12808" max="12808" width="10.875" style="2"/>
    <col min="12809" max="12810" width="10.875" style="2" customWidth="1"/>
    <col min="12811" max="12811" width="12.125" style="2" customWidth="1"/>
    <col min="12812" max="13056" width="10.875" style="2"/>
    <col min="13057" max="13057" width="13.375" style="2" customWidth="1"/>
    <col min="13058" max="13058" width="17.125" style="2" customWidth="1"/>
    <col min="13059" max="13059" width="13.375" style="2" customWidth="1"/>
    <col min="13060" max="13060" width="12.125" style="2" customWidth="1"/>
    <col min="13061" max="13062" width="10.875" style="2"/>
    <col min="13063" max="13063" width="12.125" style="2" customWidth="1"/>
    <col min="13064" max="13064" width="10.875" style="2"/>
    <col min="13065" max="13066" width="10.875" style="2" customWidth="1"/>
    <col min="13067" max="13067" width="12.125" style="2" customWidth="1"/>
    <col min="13068" max="13312" width="10.875" style="2"/>
    <col min="13313" max="13313" width="13.375" style="2" customWidth="1"/>
    <col min="13314" max="13314" width="17.125" style="2" customWidth="1"/>
    <col min="13315" max="13315" width="13.375" style="2" customWidth="1"/>
    <col min="13316" max="13316" width="12.125" style="2" customWidth="1"/>
    <col min="13317" max="13318" width="10.875" style="2"/>
    <col min="13319" max="13319" width="12.125" style="2" customWidth="1"/>
    <col min="13320" max="13320" width="10.875" style="2"/>
    <col min="13321" max="13322" width="10.875" style="2" customWidth="1"/>
    <col min="13323" max="13323" width="12.125" style="2" customWidth="1"/>
    <col min="13324" max="13568" width="10.875" style="2"/>
    <col min="13569" max="13569" width="13.375" style="2" customWidth="1"/>
    <col min="13570" max="13570" width="17.125" style="2" customWidth="1"/>
    <col min="13571" max="13571" width="13.375" style="2" customWidth="1"/>
    <col min="13572" max="13572" width="12.125" style="2" customWidth="1"/>
    <col min="13573" max="13574" width="10.875" style="2"/>
    <col min="13575" max="13575" width="12.125" style="2" customWidth="1"/>
    <col min="13576" max="13576" width="10.875" style="2"/>
    <col min="13577" max="13578" width="10.875" style="2" customWidth="1"/>
    <col min="13579" max="13579" width="12.125" style="2" customWidth="1"/>
    <col min="13580" max="13824" width="10.875" style="2"/>
    <col min="13825" max="13825" width="13.375" style="2" customWidth="1"/>
    <col min="13826" max="13826" width="17.125" style="2" customWidth="1"/>
    <col min="13827" max="13827" width="13.375" style="2" customWidth="1"/>
    <col min="13828" max="13828" width="12.125" style="2" customWidth="1"/>
    <col min="13829" max="13830" width="10.875" style="2"/>
    <col min="13831" max="13831" width="12.125" style="2" customWidth="1"/>
    <col min="13832" max="13832" width="10.875" style="2"/>
    <col min="13833" max="13834" width="10.875" style="2" customWidth="1"/>
    <col min="13835" max="13835" width="12.125" style="2" customWidth="1"/>
    <col min="13836" max="14080" width="10.875" style="2"/>
    <col min="14081" max="14081" width="13.375" style="2" customWidth="1"/>
    <col min="14082" max="14082" width="17.125" style="2" customWidth="1"/>
    <col min="14083" max="14083" width="13.375" style="2" customWidth="1"/>
    <col min="14084" max="14084" width="12.125" style="2" customWidth="1"/>
    <col min="14085" max="14086" width="10.875" style="2"/>
    <col min="14087" max="14087" width="12.125" style="2" customWidth="1"/>
    <col min="14088" max="14088" width="10.875" style="2"/>
    <col min="14089" max="14090" width="10.875" style="2" customWidth="1"/>
    <col min="14091" max="14091" width="12.125" style="2" customWidth="1"/>
    <col min="14092" max="14336" width="10.875" style="2"/>
    <col min="14337" max="14337" width="13.375" style="2" customWidth="1"/>
    <col min="14338" max="14338" width="17.125" style="2" customWidth="1"/>
    <col min="14339" max="14339" width="13.375" style="2" customWidth="1"/>
    <col min="14340" max="14340" width="12.125" style="2" customWidth="1"/>
    <col min="14341" max="14342" width="10.875" style="2"/>
    <col min="14343" max="14343" width="12.125" style="2" customWidth="1"/>
    <col min="14344" max="14344" width="10.875" style="2"/>
    <col min="14345" max="14346" width="10.875" style="2" customWidth="1"/>
    <col min="14347" max="14347" width="12.125" style="2" customWidth="1"/>
    <col min="14348" max="14592" width="10.875" style="2"/>
    <col min="14593" max="14593" width="13.375" style="2" customWidth="1"/>
    <col min="14594" max="14594" width="17.125" style="2" customWidth="1"/>
    <col min="14595" max="14595" width="13.375" style="2" customWidth="1"/>
    <col min="14596" max="14596" width="12.125" style="2" customWidth="1"/>
    <col min="14597" max="14598" width="10.875" style="2"/>
    <col min="14599" max="14599" width="12.125" style="2" customWidth="1"/>
    <col min="14600" max="14600" width="10.875" style="2"/>
    <col min="14601" max="14602" width="10.875" style="2" customWidth="1"/>
    <col min="14603" max="14603" width="12.125" style="2" customWidth="1"/>
    <col min="14604" max="14848" width="10.875" style="2"/>
    <col min="14849" max="14849" width="13.375" style="2" customWidth="1"/>
    <col min="14850" max="14850" width="17.125" style="2" customWidth="1"/>
    <col min="14851" max="14851" width="13.375" style="2" customWidth="1"/>
    <col min="14852" max="14852" width="12.125" style="2" customWidth="1"/>
    <col min="14853" max="14854" width="10.875" style="2"/>
    <col min="14855" max="14855" width="12.125" style="2" customWidth="1"/>
    <col min="14856" max="14856" width="10.875" style="2"/>
    <col min="14857" max="14858" width="10.875" style="2" customWidth="1"/>
    <col min="14859" max="14859" width="12.125" style="2" customWidth="1"/>
    <col min="14860" max="15104" width="10.875" style="2"/>
    <col min="15105" max="15105" width="13.375" style="2" customWidth="1"/>
    <col min="15106" max="15106" width="17.125" style="2" customWidth="1"/>
    <col min="15107" max="15107" width="13.375" style="2" customWidth="1"/>
    <col min="15108" max="15108" width="12.125" style="2" customWidth="1"/>
    <col min="15109" max="15110" width="10.875" style="2"/>
    <col min="15111" max="15111" width="12.125" style="2" customWidth="1"/>
    <col min="15112" max="15112" width="10.875" style="2"/>
    <col min="15113" max="15114" width="10.875" style="2" customWidth="1"/>
    <col min="15115" max="15115" width="12.125" style="2" customWidth="1"/>
    <col min="15116" max="15360" width="10.875" style="2"/>
    <col min="15361" max="15361" width="13.375" style="2" customWidth="1"/>
    <col min="15362" max="15362" width="17.125" style="2" customWidth="1"/>
    <col min="15363" max="15363" width="13.375" style="2" customWidth="1"/>
    <col min="15364" max="15364" width="12.125" style="2" customWidth="1"/>
    <col min="15365" max="15366" width="10.875" style="2"/>
    <col min="15367" max="15367" width="12.125" style="2" customWidth="1"/>
    <col min="15368" max="15368" width="10.875" style="2"/>
    <col min="15369" max="15370" width="10.875" style="2" customWidth="1"/>
    <col min="15371" max="15371" width="12.125" style="2" customWidth="1"/>
    <col min="15372" max="15616" width="10.875" style="2"/>
    <col min="15617" max="15617" width="13.375" style="2" customWidth="1"/>
    <col min="15618" max="15618" width="17.125" style="2" customWidth="1"/>
    <col min="15619" max="15619" width="13.375" style="2" customWidth="1"/>
    <col min="15620" max="15620" width="12.125" style="2" customWidth="1"/>
    <col min="15621" max="15622" width="10.875" style="2"/>
    <col min="15623" max="15623" width="12.125" style="2" customWidth="1"/>
    <col min="15624" max="15624" width="10.875" style="2"/>
    <col min="15625" max="15626" width="10.875" style="2" customWidth="1"/>
    <col min="15627" max="15627" width="12.125" style="2" customWidth="1"/>
    <col min="15628" max="15872" width="10.875" style="2"/>
    <col min="15873" max="15873" width="13.375" style="2" customWidth="1"/>
    <col min="15874" max="15874" width="17.125" style="2" customWidth="1"/>
    <col min="15875" max="15875" width="13.375" style="2" customWidth="1"/>
    <col min="15876" max="15876" width="12.125" style="2" customWidth="1"/>
    <col min="15877" max="15878" width="10.875" style="2"/>
    <col min="15879" max="15879" width="12.125" style="2" customWidth="1"/>
    <col min="15880" max="15880" width="10.875" style="2"/>
    <col min="15881" max="15882" width="10.875" style="2" customWidth="1"/>
    <col min="15883" max="15883" width="12.125" style="2" customWidth="1"/>
    <col min="15884" max="16128" width="10.875" style="2"/>
    <col min="16129" max="16129" width="13.375" style="2" customWidth="1"/>
    <col min="16130" max="16130" width="17.125" style="2" customWidth="1"/>
    <col min="16131" max="16131" width="13.375" style="2" customWidth="1"/>
    <col min="16132" max="16132" width="12.125" style="2" customWidth="1"/>
    <col min="16133" max="16134" width="10.875" style="2"/>
    <col min="16135" max="16135" width="12.125" style="2" customWidth="1"/>
    <col min="16136" max="16136" width="10.875" style="2"/>
    <col min="16137" max="16138" width="10.875" style="2" customWidth="1"/>
    <col min="16139" max="16139" width="12.125" style="2" customWidth="1"/>
    <col min="16140" max="16384" width="10.875" style="2"/>
  </cols>
  <sheetData>
    <row r="1" spans="1:12" x14ac:dyDescent="0.2">
      <c r="A1" s="1"/>
    </row>
    <row r="6" spans="1:12" x14ac:dyDescent="0.2">
      <c r="D6" s="3" t="s">
        <v>138</v>
      </c>
    </row>
    <row r="7" spans="1:12" x14ac:dyDescent="0.2">
      <c r="E7" s="1" t="s">
        <v>89</v>
      </c>
    </row>
    <row r="8" spans="1:12" x14ac:dyDescent="0.2">
      <c r="C8" s="3" t="s">
        <v>59</v>
      </c>
    </row>
    <row r="9" spans="1:12" ht="18" thickBot="1" x14ac:dyDescent="0.25">
      <c r="B9" s="4"/>
      <c r="C9" s="4"/>
      <c r="D9" s="4"/>
      <c r="E9" s="4"/>
      <c r="F9" s="4"/>
      <c r="G9" s="4"/>
      <c r="H9" s="4"/>
      <c r="I9" s="4"/>
      <c r="J9" s="4"/>
      <c r="K9" s="50" t="s">
        <v>139</v>
      </c>
      <c r="L9" s="4"/>
    </row>
    <row r="10" spans="1:12" x14ac:dyDescent="0.2">
      <c r="C10" s="5"/>
      <c r="D10" s="7" t="s">
        <v>61</v>
      </c>
      <c r="E10" s="5"/>
      <c r="F10" s="5"/>
      <c r="G10" s="7" t="s">
        <v>62</v>
      </c>
      <c r="H10" s="5"/>
      <c r="I10" s="7" t="s">
        <v>90</v>
      </c>
      <c r="J10" s="5"/>
      <c r="K10" s="5"/>
      <c r="L10" s="5"/>
    </row>
    <row r="11" spans="1:12" x14ac:dyDescent="0.2">
      <c r="C11" s="7" t="s">
        <v>64</v>
      </c>
      <c r="D11" s="7" t="s">
        <v>65</v>
      </c>
      <c r="E11" s="7" t="s">
        <v>66</v>
      </c>
      <c r="F11" s="7" t="s">
        <v>67</v>
      </c>
      <c r="G11" s="7" t="s">
        <v>68</v>
      </c>
      <c r="H11" s="7" t="s">
        <v>91</v>
      </c>
      <c r="I11" s="7" t="s">
        <v>70</v>
      </c>
      <c r="J11" s="7" t="s">
        <v>92</v>
      </c>
      <c r="K11" s="7" t="s">
        <v>140</v>
      </c>
      <c r="L11" s="7" t="s">
        <v>73</v>
      </c>
    </row>
    <row r="12" spans="1:12" x14ac:dyDescent="0.2">
      <c r="B12" s="6"/>
      <c r="C12" s="10" t="s">
        <v>74</v>
      </c>
      <c r="D12" s="10" t="s">
        <v>75</v>
      </c>
      <c r="E12" s="9"/>
      <c r="F12" s="9"/>
      <c r="G12" s="10" t="s">
        <v>76</v>
      </c>
      <c r="H12" s="10" t="s">
        <v>77</v>
      </c>
      <c r="I12" s="10" t="s">
        <v>87</v>
      </c>
      <c r="J12" s="10" t="s">
        <v>79</v>
      </c>
      <c r="K12" s="10"/>
      <c r="L12" s="10"/>
    </row>
    <row r="13" spans="1:12" x14ac:dyDescent="0.2">
      <c r="C13" s="5"/>
    </row>
    <row r="14" spans="1:12" x14ac:dyDescent="0.2">
      <c r="B14" s="1" t="s">
        <v>141</v>
      </c>
      <c r="C14" s="19">
        <v>122516</v>
      </c>
      <c r="D14" s="14">
        <v>86770</v>
      </c>
      <c r="E14" s="14">
        <v>7388</v>
      </c>
      <c r="F14" s="14">
        <v>38708</v>
      </c>
      <c r="G14" s="15" t="s">
        <v>81</v>
      </c>
      <c r="H14" s="14">
        <v>11803</v>
      </c>
      <c r="I14" s="14">
        <v>19464</v>
      </c>
      <c r="J14" s="14">
        <v>7002</v>
      </c>
      <c r="K14" s="15" t="s">
        <v>81</v>
      </c>
      <c r="L14" s="14">
        <v>35746</v>
      </c>
    </row>
    <row r="15" spans="1:12" x14ac:dyDescent="0.2">
      <c r="B15" s="1" t="s">
        <v>142</v>
      </c>
      <c r="C15" s="19">
        <v>121605</v>
      </c>
      <c r="D15" s="14">
        <v>86184</v>
      </c>
      <c r="E15" s="14">
        <v>6934</v>
      </c>
      <c r="F15" s="14">
        <v>37614</v>
      </c>
      <c r="G15" s="15">
        <v>1890</v>
      </c>
      <c r="H15" s="14">
        <v>13104</v>
      </c>
      <c r="I15" s="14">
        <v>19357</v>
      </c>
      <c r="J15" s="14">
        <v>6790</v>
      </c>
      <c r="K15" s="15" t="s">
        <v>81</v>
      </c>
      <c r="L15" s="14">
        <v>35422</v>
      </c>
    </row>
    <row r="16" spans="1:12" x14ac:dyDescent="0.2">
      <c r="B16" s="1" t="s">
        <v>143</v>
      </c>
      <c r="C16" s="19">
        <v>121188</v>
      </c>
      <c r="D16" s="14">
        <v>85702</v>
      </c>
      <c r="E16" s="14">
        <v>6952</v>
      </c>
      <c r="F16" s="14">
        <v>37039</v>
      </c>
      <c r="G16" s="15">
        <v>1871</v>
      </c>
      <c r="H16" s="14">
        <v>13604</v>
      </c>
      <c r="I16" s="14">
        <v>19094</v>
      </c>
      <c r="J16" s="14">
        <v>6659</v>
      </c>
      <c r="K16" s="15" t="s">
        <v>81</v>
      </c>
      <c r="L16" s="14">
        <v>35485</v>
      </c>
    </row>
    <row r="17" spans="2:12" x14ac:dyDescent="0.2">
      <c r="B17" s="1"/>
      <c r="C17" s="19"/>
      <c r="D17" s="14"/>
      <c r="E17" s="14"/>
      <c r="F17" s="14"/>
      <c r="G17" s="15"/>
      <c r="H17" s="14"/>
      <c r="I17" s="14"/>
      <c r="J17" s="14"/>
      <c r="K17" s="15"/>
      <c r="L17" s="14"/>
    </row>
    <row r="18" spans="2:12" x14ac:dyDescent="0.2">
      <c r="B18" s="1" t="s">
        <v>144</v>
      </c>
      <c r="C18" s="19">
        <v>115573</v>
      </c>
      <c r="D18" s="14">
        <v>81467</v>
      </c>
      <c r="E18" s="14">
        <v>6824</v>
      </c>
      <c r="F18" s="14">
        <v>34525</v>
      </c>
      <c r="G18" s="15">
        <v>1878</v>
      </c>
      <c r="H18" s="14">
        <v>13449</v>
      </c>
      <c r="I18" s="14">
        <v>17679</v>
      </c>
      <c r="J18" s="14">
        <v>6746</v>
      </c>
      <c r="K18" s="15" t="s">
        <v>81</v>
      </c>
      <c r="L18" s="14">
        <v>34106</v>
      </c>
    </row>
    <row r="19" spans="2:12" x14ac:dyDescent="0.2">
      <c r="B19" s="1" t="s">
        <v>145</v>
      </c>
      <c r="C19" s="19">
        <v>132126</v>
      </c>
      <c r="D19" s="14">
        <v>88154</v>
      </c>
      <c r="E19" s="14">
        <v>6748</v>
      </c>
      <c r="F19" s="14">
        <v>37704</v>
      </c>
      <c r="G19" s="15">
        <v>2284</v>
      </c>
      <c r="H19" s="14">
        <v>13114</v>
      </c>
      <c r="I19" s="14">
        <v>21821</v>
      </c>
      <c r="J19" s="14">
        <v>6121</v>
      </c>
      <c r="K19" s="15" t="s">
        <v>81</v>
      </c>
      <c r="L19" s="14">
        <v>43972</v>
      </c>
    </row>
    <row r="20" spans="2:12" x14ac:dyDescent="0.2">
      <c r="B20" s="3" t="s">
        <v>146</v>
      </c>
      <c r="C20" s="53">
        <v>129189</v>
      </c>
      <c r="D20" s="52">
        <v>85071</v>
      </c>
      <c r="E20" s="52">
        <v>6271</v>
      </c>
      <c r="F20" s="52">
        <v>36388</v>
      </c>
      <c r="G20" s="52">
        <v>2249</v>
      </c>
      <c r="H20" s="52">
        <v>12738</v>
      </c>
      <c r="I20" s="52">
        <v>20956</v>
      </c>
      <c r="J20" s="52">
        <v>6143</v>
      </c>
      <c r="K20" s="51" t="s">
        <v>81</v>
      </c>
      <c r="L20" s="52">
        <v>44118</v>
      </c>
    </row>
    <row r="21" spans="2:12" x14ac:dyDescent="0.2">
      <c r="C21" s="5"/>
      <c r="G21" s="14"/>
      <c r="K21" s="14"/>
    </row>
    <row r="22" spans="2:12" x14ac:dyDescent="0.2">
      <c r="B22" s="1" t="s">
        <v>147</v>
      </c>
      <c r="C22" s="19">
        <v>131258</v>
      </c>
      <c r="D22" s="14">
        <v>86996</v>
      </c>
      <c r="E22" s="14">
        <v>6443</v>
      </c>
      <c r="F22" s="14">
        <v>37094</v>
      </c>
      <c r="G22" s="14">
        <v>2273</v>
      </c>
      <c r="H22" s="14">
        <v>13005</v>
      </c>
      <c r="I22" s="14">
        <v>21825</v>
      </c>
      <c r="J22" s="14">
        <v>6013</v>
      </c>
      <c r="K22" s="15" t="s">
        <v>81</v>
      </c>
      <c r="L22" s="14">
        <v>44262</v>
      </c>
    </row>
    <row r="23" spans="2:12" x14ac:dyDescent="0.2">
      <c r="B23" s="1" t="s">
        <v>148</v>
      </c>
      <c r="C23" s="19">
        <v>130817</v>
      </c>
      <c r="D23" s="14">
        <v>86694</v>
      </c>
      <c r="E23" s="14">
        <v>6345</v>
      </c>
      <c r="F23" s="14">
        <v>37246</v>
      </c>
      <c r="G23" s="14">
        <v>2270</v>
      </c>
      <c r="H23" s="14">
        <v>12986</v>
      </c>
      <c r="I23" s="14">
        <v>21413</v>
      </c>
      <c r="J23" s="14">
        <v>6091</v>
      </c>
      <c r="K23" s="15" t="s">
        <v>81</v>
      </c>
      <c r="L23" s="14">
        <v>44123</v>
      </c>
    </row>
    <row r="24" spans="2:12" x14ac:dyDescent="0.2">
      <c r="B24" s="1" t="s">
        <v>149</v>
      </c>
      <c r="C24" s="19">
        <v>129874</v>
      </c>
      <c r="D24" s="14">
        <v>86500</v>
      </c>
      <c r="E24" s="14">
        <v>6490</v>
      </c>
      <c r="F24" s="14">
        <v>37286</v>
      </c>
      <c r="G24" s="14">
        <v>2263</v>
      </c>
      <c r="H24" s="14">
        <v>12870</v>
      </c>
      <c r="I24" s="14">
        <v>21206</v>
      </c>
      <c r="J24" s="14">
        <v>6062</v>
      </c>
      <c r="K24" s="15" t="s">
        <v>81</v>
      </c>
      <c r="L24" s="14">
        <v>43374</v>
      </c>
    </row>
    <row r="25" spans="2:12" x14ac:dyDescent="0.2">
      <c r="C25" s="5"/>
      <c r="K25" s="15"/>
    </row>
    <row r="26" spans="2:12" x14ac:dyDescent="0.2">
      <c r="B26" s="1" t="s">
        <v>150</v>
      </c>
      <c r="C26" s="19">
        <v>131022</v>
      </c>
      <c r="D26" s="14">
        <v>86487</v>
      </c>
      <c r="E26" s="14">
        <v>6385</v>
      </c>
      <c r="F26" s="14">
        <v>37548</v>
      </c>
      <c r="G26" s="14">
        <v>2269</v>
      </c>
      <c r="H26" s="14">
        <v>12839</v>
      </c>
      <c r="I26" s="14">
        <v>20999</v>
      </c>
      <c r="J26" s="14">
        <v>6124</v>
      </c>
      <c r="K26" s="15" t="s">
        <v>81</v>
      </c>
      <c r="L26" s="14">
        <v>44535</v>
      </c>
    </row>
    <row r="27" spans="2:12" x14ac:dyDescent="0.2">
      <c r="B27" s="1" t="s">
        <v>151</v>
      </c>
      <c r="C27" s="19">
        <v>130516</v>
      </c>
      <c r="D27" s="14">
        <v>85972</v>
      </c>
      <c r="E27" s="14">
        <v>6319</v>
      </c>
      <c r="F27" s="14">
        <v>37275</v>
      </c>
      <c r="G27" s="14">
        <v>2250</v>
      </c>
      <c r="H27" s="14">
        <v>12732</v>
      </c>
      <c r="I27" s="14">
        <v>20977</v>
      </c>
      <c r="J27" s="14">
        <v>6093</v>
      </c>
      <c r="K27" s="15" t="s">
        <v>81</v>
      </c>
      <c r="L27" s="14">
        <v>44544</v>
      </c>
    </row>
    <row r="28" spans="2:12" x14ac:dyDescent="0.2">
      <c r="B28" s="1" t="s">
        <v>152</v>
      </c>
      <c r="C28" s="19">
        <v>129761</v>
      </c>
      <c r="D28" s="14">
        <v>84893</v>
      </c>
      <c r="E28" s="14">
        <v>6267</v>
      </c>
      <c r="F28" s="14">
        <v>36386</v>
      </c>
      <c r="G28" s="14">
        <v>2265</v>
      </c>
      <c r="H28" s="14">
        <v>12735</v>
      </c>
      <c r="I28" s="14">
        <v>20701</v>
      </c>
      <c r="J28" s="14">
        <v>6213</v>
      </c>
      <c r="K28" s="15" t="s">
        <v>81</v>
      </c>
      <c r="L28" s="14">
        <v>44868</v>
      </c>
    </row>
    <row r="29" spans="2:12" x14ac:dyDescent="0.2">
      <c r="C29" s="19"/>
      <c r="D29" s="14"/>
      <c r="E29" s="14"/>
      <c r="F29" s="14"/>
      <c r="G29" s="14"/>
      <c r="H29" s="14"/>
      <c r="I29" s="14"/>
      <c r="J29" s="14"/>
      <c r="K29" s="15"/>
      <c r="L29" s="14"/>
    </row>
    <row r="30" spans="2:12" x14ac:dyDescent="0.2">
      <c r="B30" s="1" t="s">
        <v>153</v>
      </c>
      <c r="C30" s="19">
        <v>129344</v>
      </c>
      <c r="D30" s="14">
        <v>84986</v>
      </c>
      <c r="E30" s="14">
        <v>6261</v>
      </c>
      <c r="F30" s="14">
        <v>36256</v>
      </c>
      <c r="G30" s="14">
        <v>2274</v>
      </c>
      <c r="H30" s="14">
        <v>12657</v>
      </c>
      <c r="I30" s="14">
        <v>20948</v>
      </c>
      <c r="J30" s="14">
        <v>6267</v>
      </c>
      <c r="K30" s="15" t="s">
        <v>81</v>
      </c>
      <c r="L30" s="14">
        <v>44358</v>
      </c>
    </row>
    <row r="31" spans="2:12" x14ac:dyDescent="0.2">
      <c r="B31" s="1" t="s">
        <v>154</v>
      </c>
      <c r="C31" s="19">
        <v>128238</v>
      </c>
      <c r="D31" s="14">
        <v>84210</v>
      </c>
      <c r="E31" s="14">
        <v>6180</v>
      </c>
      <c r="F31" s="14">
        <v>35906</v>
      </c>
      <c r="G31" s="14">
        <v>2261</v>
      </c>
      <c r="H31" s="14">
        <v>12607</v>
      </c>
      <c r="I31" s="14">
        <v>20801</v>
      </c>
      <c r="J31" s="14">
        <v>6132</v>
      </c>
      <c r="K31" s="15" t="s">
        <v>81</v>
      </c>
      <c r="L31" s="14">
        <v>44028</v>
      </c>
    </row>
    <row r="32" spans="2:12" x14ac:dyDescent="0.2">
      <c r="B32" s="1" t="s">
        <v>155</v>
      </c>
      <c r="C32" s="19">
        <v>127221</v>
      </c>
      <c r="D32" s="14">
        <v>83612</v>
      </c>
      <c r="E32" s="14">
        <v>6189</v>
      </c>
      <c r="F32" s="14">
        <v>35320</v>
      </c>
      <c r="G32" s="14">
        <v>2219</v>
      </c>
      <c r="H32" s="14">
        <v>12568</v>
      </c>
      <c r="I32" s="14">
        <v>20719</v>
      </c>
      <c r="J32" s="14">
        <v>6268</v>
      </c>
      <c r="K32" s="15" t="s">
        <v>81</v>
      </c>
      <c r="L32" s="14">
        <v>43609</v>
      </c>
    </row>
    <row r="33" spans="2:12" x14ac:dyDescent="0.2">
      <c r="C33" s="5"/>
      <c r="K33" s="15"/>
    </row>
    <row r="34" spans="2:12" x14ac:dyDescent="0.2">
      <c r="B34" s="1" t="s">
        <v>156</v>
      </c>
      <c r="C34" s="19">
        <v>127337</v>
      </c>
      <c r="D34" s="14">
        <v>83654</v>
      </c>
      <c r="E34" s="14">
        <v>6140</v>
      </c>
      <c r="F34" s="14">
        <v>35503</v>
      </c>
      <c r="G34" s="14">
        <v>2217</v>
      </c>
      <c r="H34" s="14">
        <v>12599</v>
      </c>
      <c r="I34" s="14">
        <v>20707</v>
      </c>
      <c r="J34" s="14">
        <v>6162</v>
      </c>
      <c r="K34" s="15" t="s">
        <v>81</v>
      </c>
      <c r="L34" s="14">
        <v>43683</v>
      </c>
    </row>
    <row r="35" spans="2:12" x14ac:dyDescent="0.2">
      <c r="B35" s="1" t="s">
        <v>157</v>
      </c>
      <c r="C35" s="19">
        <v>127186</v>
      </c>
      <c r="D35" s="14">
        <v>83164</v>
      </c>
      <c r="E35" s="14">
        <v>6096</v>
      </c>
      <c r="F35" s="14">
        <v>35414</v>
      </c>
      <c r="G35" s="14">
        <v>2211</v>
      </c>
      <c r="H35" s="14">
        <v>12466</v>
      </c>
      <c r="I35" s="14">
        <v>20508</v>
      </c>
      <c r="J35" s="14">
        <v>6155</v>
      </c>
      <c r="K35" s="15" t="s">
        <v>81</v>
      </c>
      <c r="L35" s="14">
        <v>44022</v>
      </c>
    </row>
    <row r="36" spans="2:12" x14ac:dyDescent="0.2">
      <c r="B36" s="1" t="s">
        <v>158</v>
      </c>
      <c r="C36" s="19">
        <v>127689</v>
      </c>
      <c r="D36" s="14">
        <v>83676</v>
      </c>
      <c r="E36" s="14">
        <v>6134</v>
      </c>
      <c r="F36" s="14">
        <v>35418</v>
      </c>
      <c r="G36" s="14">
        <v>2211</v>
      </c>
      <c r="H36" s="14">
        <v>12791</v>
      </c>
      <c r="I36" s="14">
        <v>20665</v>
      </c>
      <c r="J36" s="14">
        <v>6140</v>
      </c>
      <c r="K36" s="15" t="s">
        <v>81</v>
      </c>
      <c r="L36" s="14">
        <v>44013</v>
      </c>
    </row>
    <row r="37" spans="2:12" ht="18" thickBot="1" x14ac:dyDescent="0.25">
      <c r="B37" s="4"/>
      <c r="C37" s="22"/>
      <c r="D37" s="23"/>
      <c r="E37" s="23"/>
      <c r="F37" s="23"/>
      <c r="G37" s="23"/>
      <c r="H37" s="23"/>
      <c r="I37" s="23"/>
      <c r="J37" s="23"/>
      <c r="K37" s="23"/>
      <c r="L37" s="23"/>
    </row>
    <row r="38" spans="2:12" x14ac:dyDescent="0.2">
      <c r="C38" s="1" t="s">
        <v>85</v>
      </c>
      <c r="D38" s="14"/>
      <c r="E38" s="14"/>
      <c r="F38" s="14"/>
      <c r="G38" s="14"/>
      <c r="H38" s="14"/>
      <c r="I38" s="14"/>
      <c r="J38" s="14"/>
      <c r="K38" s="14"/>
      <c r="L38" s="14"/>
    </row>
    <row r="41" spans="2:12" x14ac:dyDescent="0.2">
      <c r="C41" s="3" t="s">
        <v>86</v>
      </c>
    </row>
    <row r="42" spans="2:12" ht="18" thickBot="1" x14ac:dyDescent="0.25">
      <c r="B42" s="4"/>
      <c r="C42" s="4"/>
      <c r="D42" s="4"/>
      <c r="E42" s="4"/>
      <c r="F42" s="4"/>
      <c r="G42" s="4"/>
      <c r="H42" s="4"/>
      <c r="I42" s="4"/>
      <c r="J42" s="4"/>
      <c r="K42" s="50" t="s">
        <v>139</v>
      </c>
      <c r="L42" s="4"/>
    </row>
    <row r="43" spans="2:12" x14ac:dyDescent="0.2">
      <c r="C43" s="5"/>
      <c r="D43" s="7" t="s">
        <v>61</v>
      </c>
      <c r="E43" s="5"/>
      <c r="F43" s="5"/>
      <c r="G43" s="7" t="s">
        <v>62</v>
      </c>
      <c r="H43" s="5"/>
      <c r="I43" s="7" t="s">
        <v>90</v>
      </c>
      <c r="J43" s="5"/>
      <c r="K43" s="5"/>
      <c r="L43" s="5"/>
    </row>
    <row r="44" spans="2:12" x14ac:dyDescent="0.2">
      <c r="C44" s="7" t="s">
        <v>64</v>
      </c>
      <c r="D44" s="7" t="s">
        <v>65</v>
      </c>
      <c r="E44" s="7" t="s">
        <v>66</v>
      </c>
      <c r="F44" s="7" t="s">
        <v>67</v>
      </c>
      <c r="G44" s="7" t="s">
        <v>68</v>
      </c>
      <c r="H44" s="7" t="s">
        <v>91</v>
      </c>
      <c r="I44" s="7" t="s">
        <v>70</v>
      </c>
      <c r="J44" s="7" t="s">
        <v>92</v>
      </c>
      <c r="K44" s="7" t="s">
        <v>140</v>
      </c>
      <c r="L44" s="7" t="s">
        <v>73</v>
      </c>
    </row>
    <row r="45" spans="2:12" x14ac:dyDescent="0.2">
      <c r="B45" s="6"/>
      <c r="C45" s="10" t="s">
        <v>74</v>
      </c>
      <c r="D45" s="10" t="s">
        <v>75</v>
      </c>
      <c r="E45" s="9"/>
      <c r="F45" s="9"/>
      <c r="G45" s="10" t="s">
        <v>76</v>
      </c>
      <c r="H45" s="10" t="s">
        <v>77</v>
      </c>
      <c r="I45" s="10" t="s">
        <v>87</v>
      </c>
      <c r="J45" s="10" t="s">
        <v>79</v>
      </c>
      <c r="K45" s="10"/>
      <c r="L45" s="10"/>
    </row>
    <row r="46" spans="2:12" x14ac:dyDescent="0.2">
      <c r="C46" s="5"/>
    </row>
    <row r="47" spans="2:12" x14ac:dyDescent="0.2">
      <c r="B47" s="1" t="s">
        <v>141</v>
      </c>
      <c r="C47" s="19">
        <v>234400</v>
      </c>
      <c r="D47" s="14">
        <v>166145</v>
      </c>
      <c r="E47" s="14">
        <v>20567</v>
      </c>
      <c r="F47" s="14">
        <v>61556</v>
      </c>
      <c r="G47" s="14">
        <v>1848</v>
      </c>
      <c r="H47" s="14">
        <v>20737</v>
      </c>
      <c r="I47" s="14">
        <v>47474</v>
      </c>
      <c r="J47" s="14">
        <v>12615</v>
      </c>
      <c r="K47" s="14">
        <v>1346</v>
      </c>
      <c r="L47" s="14">
        <v>68256</v>
      </c>
    </row>
    <row r="48" spans="2:12" x14ac:dyDescent="0.2">
      <c r="B48" s="1" t="s">
        <v>142</v>
      </c>
      <c r="C48" s="19">
        <v>234792</v>
      </c>
      <c r="D48" s="14">
        <v>165266</v>
      </c>
      <c r="E48" s="14">
        <v>19867</v>
      </c>
      <c r="F48" s="14">
        <v>60651</v>
      </c>
      <c r="G48" s="14">
        <v>1890</v>
      </c>
      <c r="H48" s="14">
        <v>22508</v>
      </c>
      <c r="I48" s="14">
        <v>47251</v>
      </c>
      <c r="J48" s="14">
        <v>11879</v>
      </c>
      <c r="K48" s="14">
        <v>1221</v>
      </c>
      <c r="L48" s="14">
        <v>69527</v>
      </c>
    </row>
    <row r="49" spans="2:12" x14ac:dyDescent="0.2">
      <c r="B49" s="1" t="s">
        <v>143</v>
      </c>
      <c r="C49" s="19">
        <v>233269</v>
      </c>
      <c r="D49" s="14">
        <v>163827</v>
      </c>
      <c r="E49" s="14">
        <v>19396</v>
      </c>
      <c r="F49" s="14">
        <v>59766</v>
      </c>
      <c r="G49" s="14">
        <v>1871</v>
      </c>
      <c r="H49" s="14">
        <v>22587</v>
      </c>
      <c r="I49" s="14">
        <v>47443</v>
      </c>
      <c r="J49" s="14">
        <v>11688</v>
      </c>
      <c r="K49" s="14">
        <v>1075</v>
      </c>
      <c r="L49" s="14">
        <v>69443</v>
      </c>
    </row>
    <row r="50" spans="2:12" x14ac:dyDescent="0.2">
      <c r="B50" s="1"/>
      <c r="C50" s="19"/>
      <c r="D50" s="14"/>
      <c r="E50" s="14"/>
      <c r="F50" s="14"/>
      <c r="G50" s="14"/>
      <c r="H50" s="14"/>
      <c r="I50" s="14"/>
      <c r="J50" s="14"/>
      <c r="K50" s="14"/>
      <c r="L50" s="14"/>
    </row>
    <row r="51" spans="2:12" x14ac:dyDescent="0.2">
      <c r="B51" s="1" t="s">
        <v>144</v>
      </c>
      <c r="C51" s="19">
        <v>225224</v>
      </c>
      <c r="D51" s="14">
        <v>157725</v>
      </c>
      <c r="E51" s="14">
        <v>18950</v>
      </c>
      <c r="F51" s="14">
        <v>56570</v>
      </c>
      <c r="G51" s="14">
        <v>1878</v>
      </c>
      <c r="H51" s="14">
        <v>21868</v>
      </c>
      <c r="I51" s="14">
        <v>45744</v>
      </c>
      <c r="J51" s="14">
        <v>11818</v>
      </c>
      <c r="K51" s="14">
        <v>895</v>
      </c>
      <c r="L51" s="14">
        <v>67500</v>
      </c>
    </row>
    <row r="52" spans="2:12" x14ac:dyDescent="0.2">
      <c r="B52" s="1" t="s">
        <v>145</v>
      </c>
      <c r="C52" s="19">
        <v>257869</v>
      </c>
      <c r="D52" s="14">
        <v>179078</v>
      </c>
      <c r="E52" s="14">
        <v>21193</v>
      </c>
      <c r="F52" s="14">
        <v>61190</v>
      </c>
      <c r="G52" s="14">
        <v>3087</v>
      </c>
      <c r="H52" s="14">
        <v>20499</v>
      </c>
      <c r="I52" s="14">
        <v>59161</v>
      </c>
      <c r="J52" s="14">
        <v>13589</v>
      </c>
      <c r="K52" s="14">
        <v>361</v>
      </c>
      <c r="L52" s="14">
        <v>78790</v>
      </c>
    </row>
    <row r="53" spans="2:12" x14ac:dyDescent="0.2">
      <c r="B53" s="3" t="s">
        <v>146</v>
      </c>
      <c r="C53" s="53">
        <v>250106</v>
      </c>
      <c r="D53" s="52">
        <v>173295</v>
      </c>
      <c r="E53" s="52">
        <v>20065</v>
      </c>
      <c r="F53" s="52">
        <v>58275</v>
      </c>
      <c r="G53" s="52">
        <v>2977</v>
      </c>
      <c r="H53" s="52">
        <v>20090</v>
      </c>
      <c r="I53" s="52">
        <v>57858</v>
      </c>
      <c r="J53" s="52">
        <v>13704</v>
      </c>
      <c r="K53" s="52">
        <v>326</v>
      </c>
      <c r="L53" s="52">
        <v>76811</v>
      </c>
    </row>
    <row r="54" spans="2:12" x14ac:dyDescent="0.2">
      <c r="C54" s="5"/>
    </row>
    <row r="55" spans="2:12" x14ac:dyDescent="0.2">
      <c r="B55" s="1" t="s">
        <v>147</v>
      </c>
      <c r="C55" s="19">
        <v>251736</v>
      </c>
      <c r="D55" s="14">
        <v>175421</v>
      </c>
      <c r="E55" s="14">
        <v>20235</v>
      </c>
      <c r="F55" s="14">
        <v>59020</v>
      </c>
      <c r="G55" s="14">
        <v>3076</v>
      </c>
      <c r="H55" s="14">
        <v>20469</v>
      </c>
      <c r="I55" s="14">
        <v>58457</v>
      </c>
      <c r="J55" s="14">
        <v>13821</v>
      </c>
      <c r="K55" s="14">
        <v>343</v>
      </c>
      <c r="L55" s="14">
        <v>76315</v>
      </c>
    </row>
    <row r="56" spans="2:12" x14ac:dyDescent="0.2">
      <c r="B56" s="1" t="s">
        <v>148</v>
      </c>
      <c r="C56" s="19">
        <v>250851</v>
      </c>
      <c r="D56" s="14">
        <v>174743</v>
      </c>
      <c r="E56" s="14">
        <v>20187</v>
      </c>
      <c r="F56" s="14">
        <v>59165</v>
      </c>
      <c r="G56" s="14">
        <v>3073</v>
      </c>
      <c r="H56" s="14">
        <v>20397</v>
      </c>
      <c r="I56" s="14">
        <v>57754</v>
      </c>
      <c r="J56" s="14">
        <v>13824</v>
      </c>
      <c r="K56" s="14">
        <v>343</v>
      </c>
      <c r="L56" s="14">
        <v>76108</v>
      </c>
    </row>
    <row r="57" spans="2:12" x14ac:dyDescent="0.2">
      <c r="B57" s="1" t="s">
        <v>149</v>
      </c>
      <c r="C57" s="19">
        <v>249711</v>
      </c>
      <c r="D57" s="14">
        <v>174548</v>
      </c>
      <c r="E57" s="14">
        <v>20224</v>
      </c>
      <c r="F57" s="14">
        <v>59475</v>
      </c>
      <c r="G57" s="14">
        <v>3066</v>
      </c>
      <c r="H57" s="14">
        <v>20170</v>
      </c>
      <c r="I57" s="14">
        <v>57351</v>
      </c>
      <c r="J57" s="14">
        <v>13939</v>
      </c>
      <c r="K57" s="14">
        <v>323</v>
      </c>
      <c r="L57" s="14">
        <v>75163</v>
      </c>
    </row>
    <row r="58" spans="2:12" x14ac:dyDescent="0.2">
      <c r="C58" s="5"/>
    </row>
    <row r="59" spans="2:12" x14ac:dyDescent="0.2">
      <c r="B59" s="1" t="s">
        <v>150</v>
      </c>
      <c r="C59" s="19">
        <v>251766</v>
      </c>
      <c r="D59" s="14">
        <v>174790</v>
      </c>
      <c r="E59" s="14">
        <v>20419</v>
      </c>
      <c r="F59" s="14">
        <v>59336</v>
      </c>
      <c r="G59" s="14">
        <v>3072</v>
      </c>
      <c r="H59" s="14">
        <v>20199</v>
      </c>
      <c r="I59" s="14">
        <v>57179</v>
      </c>
      <c r="J59" s="14">
        <v>14262</v>
      </c>
      <c r="K59" s="14">
        <v>323</v>
      </c>
      <c r="L59" s="14">
        <v>76976</v>
      </c>
    </row>
    <row r="60" spans="2:12" x14ac:dyDescent="0.2">
      <c r="B60" s="1" t="s">
        <v>151</v>
      </c>
      <c r="C60" s="19">
        <v>251003</v>
      </c>
      <c r="D60" s="14">
        <v>173734</v>
      </c>
      <c r="E60" s="14">
        <v>20295</v>
      </c>
      <c r="F60" s="14">
        <v>58901</v>
      </c>
      <c r="G60" s="14">
        <v>3053</v>
      </c>
      <c r="H60" s="14">
        <v>20159</v>
      </c>
      <c r="I60" s="14">
        <v>56964</v>
      </c>
      <c r="J60" s="14">
        <v>14036</v>
      </c>
      <c r="K60" s="14">
        <v>326</v>
      </c>
      <c r="L60" s="14">
        <v>77269</v>
      </c>
    </row>
    <row r="61" spans="2:12" x14ac:dyDescent="0.2">
      <c r="B61" s="1" t="s">
        <v>152</v>
      </c>
      <c r="C61" s="19">
        <v>249840</v>
      </c>
      <c r="D61" s="14">
        <v>172039</v>
      </c>
      <c r="E61" s="14">
        <v>20243</v>
      </c>
      <c r="F61" s="14">
        <v>58048</v>
      </c>
      <c r="G61" s="14">
        <v>3003</v>
      </c>
      <c r="H61" s="14">
        <v>20158</v>
      </c>
      <c r="I61" s="14">
        <v>56394</v>
      </c>
      <c r="J61" s="14">
        <v>13867</v>
      </c>
      <c r="K61" s="14">
        <v>326</v>
      </c>
      <c r="L61" s="14">
        <v>77801</v>
      </c>
    </row>
    <row r="62" spans="2:12" x14ac:dyDescent="0.2">
      <c r="C62" s="19"/>
      <c r="D62" s="14"/>
      <c r="E62" s="14"/>
      <c r="F62" s="14"/>
      <c r="G62" s="14"/>
      <c r="H62" s="14"/>
      <c r="I62" s="14"/>
      <c r="J62" s="14"/>
      <c r="K62" s="14"/>
      <c r="L62" s="14"/>
    </row>
    <row r="63" spans="2:12" x14ac:dyDescent="0.2">
      <c r="B63" s="1" t="s">
        <v>153</v>
      </c>
      <c r="C63" s="19">
        <v>249204</v>
      </c>
      <c r="D63" s="14">
        <v>171947</v>
      </c>
      <c r="E63" s="14">
        <v>20196</v>
      </c>
      <c r="F63" s="14">
        <v>57840</v>
      </c>
      <c r="G63" s="14">
        <v>2938</v>
      </c>
      <c r="H63" s="14">
        <v>20065</v>
      </c>
      <c r="I63" s="14">
        <v>56792</v>
      </c>
      <c r="J63" s="14">
        <v>13793</v>
      </c>
      <c r="K63" s="14">
        <v>323</v>
      </c>
      <c r="L63" s="14">
        <v>77257</v>
      </c>
    </row>
    <row r="64" spans="2:12" x14ac:dyDescent="0.2">
      <c r="B64" s="1" t="s">
        <v>154</v>
      </c>
      <c r="C64" s="19">
        <v>250814</v>
      </c>
      <c r="D64" s="14">
        <v>173830</v>
      </c>
      <c r="E64" s="14">
        <v>20057</v>
      </c>
      <c r="F64" s="14">
        <v>57909</v>
      </c>
      <c r="G64" s="14">
        <v>2925</v>
      </c>
      <c r="H64" s="14">
        <v>19892</v>
      </c>
      <c r="I64" s="14">
        <v>59199</v>
      </c>
      <c r="J64" s="14">
        <v>13525</v>
      </c>
      <c r="K64" s="14">
        <v>323</v>
      </c>
      <c r="L64" s="14">
        <v>76984</v>
      </c>
    </row>
    <row r="65" spans="1:12" x14ac:dyDescent="0.2">
      <c r="B65" s="1" t="s">
        <v>155</v>
      </c>
      <c r="C65" s="19">
        <v>250893</v>
      </c>
      <c r="D65" s="14">
        <v>173876</v>
      </c>
      <c r="E65" s="14">
        <v>20066</v>
      </c>
      <c r="F65" s="14">
        <v>57381</v>
      </c>
      <c r="G65" s="14">
        <v>2883</v>
      </c>
      <c r="H65" s="14">
        <v>19893</v>
      </c>
      <c r="I65" s="14">
        <v>59792</v>
      </c>
      <c r="J65" s="14">
        <v>13532</v>
      </c>
      <c r="K65" s="14">
        <v>329</v>
      </c>
      <c r="L65" s="14">
        <v>77017</v>
      </c>
    </row>
    <row r="66" spans="1:12" x14ac:dyDescent="0.2">
      <c r="C66" s="5"/>
    </row>
    <row r="67" spans="1:12" x14ac:dyDescent="0.2">
      <c r="B67" s="1" t="s">
        <v>156</v>
      </c>
      <c r="C67" s="19">
        <v>248729</v>
      </c>
      <c r="D67" s="14">
        <v>171826</v>
      </c>
      <c r="E67" s="14">
        <v>19581</v>
      </c>
      <c r="F67" s="14">
        <v>57637</v>
      </c>
      <c r="G67" s="14">
        <v>2881</v>
      </c>
      <c r="H67" s="14">
        <v>19743</v>
      </c>
      <c r="I67" s="14">
        <v>58328</v>
      </c>
      <c r="J67" s="14">
        <v>13330</v>
      </c>
      <c r="K67" s="14">
        <v>326</v>
      </c>
      <c r="L67" s="14">
        <v>76903</v>
      </c>
    </row>
    <row r="68" spans="1:12" x14ac:dyDescent="0.2">
      <c r="B68" s="1" t="s">
        <v>157</v>
      </c>
      <c r="C68" s="19">
        <v>248523</v>
      </c>
      <c r="D68" s="14">
        <v>171283</v>
      </c>
      <c r="E68" s="14">
        <v>19580</v>
      </c>
      <c r="F68" s="14">
        <v>57112</v>
      </c>
      <c r="G68" s="14">
        <v>2875</v>
      </c>
      <c r="H68" s="14">
        <v>19750</v>
      </c>
      <c r="I68" s="14">
        <v>58351</v>
      </c>
      <c r="J68" s="14">
        <v>13301</v>
      </c>
      <c r="K68" s="14">
        <v>314</v>
      </c>
      <c r="L68" s="14">
        <v>77240</v>
      </c>
    </row>
    <row r="69" spans="1:12" x14ac:dyDescent="0.2">
      <c r="B69" s="1" t="s">
        <v>158</v>
      </c>
      <c r="C69" s="19">
        <v>248195</v>
      </c>
      <c r="D69" s="14">
        <v>171501</v>
      </c>
      <c r="E69" s="14">
        <v>19694</v>
      </c>
      <c r="F69" s="14">
        <v>57473</v>
      </c>
      <c r="G69" s="14">
        <v>2875</v>
      </c>
      <c r="H69" s="14">
        <v>20182</v>
      </c>
      <c r="I69" s="14">
        <v>57741</v>
      </c>
      <c r="J69" s="14">
        <v>13219</v>
      </c>
      <c r="K69" s="14">
        <v>317</v>
      </c>
      <c r="L69" s="14">
        <v>76694</v>
      </c>
    </row>
    <row r="70" spans="1:12" ht="18" thickBot="1" x14ac:dyDescent="0.25">
      <c r="B70" s="4"/>
      <c r="C70" s="22"/>
      <c r="D70" s="23"/>
      <c r="E70" s="23"/>
      <c r="F70" s="23"/>
      <c r="G70" s="23"/>
      <c r="H70" s="23"/>
      <c r="I70" s="23"/>
      <c r="J70" s="23"/>
      <c r="K70" s="23"/>
      <c r="L70" s="23"/>
    </row>
    <row r="71" spans="1:12" x14ac:dyDescent="0.2">
      <c r="C71" s="1" t="s">
        <v>85</v>
      </c>
    </row>
    <row r="72" spans="1:12" x14ac:dyDescent="0.2">
      <c r="A72" s="1"/>
    </row>
  </sheetData>
  <phoneticPr fontId="2"/>
  <pageMargins left="0.34" right="0.4" top="0.6" bottom="0.53" header="0.51200000000000001" footer="0.51200000000000001"/>
  <pageSetup paperSize="12" scale="75" orientation="portrait" verticalDpi="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N219"/>
  <sheetViews>
    <sheetView showGridLines="0" zoomScale="75" zoomScaleNormal="100" workbookViewId="0">
      <selection activeCell="A226" sqref="A226"/>
    </sheetView>
  </sheetViews>
  <sheetFormatPr defaultColWidth="9.625" defaultRowHeight="17.25" x14ac:dyDescent="0.2"/>
  <cols>
    <col min="1" max="1" width="13.375" style="28" customWidth="1"/>
    <col min="2" max="2" width="14.625" style="28" customWidth="1"/>
    <col min="3" max="3" width="8.375" style="28" customWidth="1"/>
    <col min="4" max="4" width="9.625" style="28"/>
    <col min="5" max="5" width="7.125" style="28" customWidth="1"/>
    <col min="6" max="6" width="10.875" style="28" customWidth="1"/>
    <col min="7" max="7" width="12.125" style="28" customWidth="1"/>
    <col min="8" max="8" width="13.375" style="28" customWidth="1"/>
    <col min="9" max="9" width="8.375" style="28" customWidth="1"/>
    <col min="10" max="10" width="9.625" style="28"/>
    <col min="11" max="11" width="7.125" style="28" customWidth="1"/>
    <col min="12" max="13" width="10.875" style="28" customWidth="1"/>
    <col min="14" max="14" width="12.125" style="28" customWidth="1"/>
    <col min="15" max="256" width="9.625" style="28"/>
    <col min="257" max="257" width="13.375" style="28" customWidth="1"/>
    <col min="258" max="258" width="14.625" style="28" customWidth="1"/>
    <col min="259" max="259" width="8.375" style="28" customWidth="1"/>
    <col min="260" max="260" width="9.625" style="28"/>
    <col min="261" max="261" width="7.125" style="28" customWidth="1"/>
    <col min="262" max="262" width="10.875" style="28" customWidth="1"/>
    <col min="263" max="263" width="12.125" style="28" customWidth="1"/>
    <col min="264" max="264" width="13.375" style="28" customWidth="1"/>
    <col min="265" max="265" width="8.375" style="28" customWidth="1"/>
    <col min="266" max="266" width="9.625" style="28"/>
    <col min="267" max="267" width="7.125" style="28" customWidth="1"/>
    <col min="268" max="269" width="10.875" style="28" customWidth="1"/>
    <col min="270" max="270" width="12.125" style="28" customWidth="1"/>
    <col min="271" max="512" width="9.625" style="28"/>
    <col min="513" max="513" width="13.375" style="28" customWidth="1"/>
    <col min="514" max="514" width="14.625" style="28" customWidth="1"/>
    <col min="515" max="515" width="8.375" style="28" customWidth="1"/>
    <col min="516" max="516" width="9.625" style="28"/>
    <col min="517" max="517" width="7.125" style="28" customWidth="1"/>
    <col min="518" max="518" width="10.875" style="28" customWidth="1"/>
    <col min="519" max="519" width="12.125" style="28" customWidth="1"/>
    <col min="520" max="520" width="13.375" style="28" customWidth="1"/>
    <col min="521" max="521" width="8.375" style="28" customWidth="1"/>
    <col min="522" max="522" width="9.625" style="28"/>
    <col min="523" max="523" width="7.125" style="28" customWidth="1"/>
    <col min="524" max="525" width="10.875" style="28" customWidth="1"/>
    <col min="526" max="526" width="12.125" style="28" customWidth="1"/>
    <col min="527" max="768" width="9.625" style="28"/>
    <col min="769" max="769" width="13.375" style="28" customWidth="1"/>
    <col min="770" max="770" width="14.625" style="28" customWidth="1"/>
    <col min="771" max="771" width="8.375" style="28" customWidth="1"/>
    <col min="772" max="772" width="9.625" style="28"/>
    <col min="773" max="773" width="7.125" style="28" customWidth="1"/>
    <col min="774" max="774" width="10.875" style="28" customWidth="1"/>
    <col min="775" max="775" width="12.125" style="28" customWidth="1"/>
    <col min="776" max="776" width="13.375" style="28" customWidth="1"/>
    <col min="777" max="777" width="8.375" style="28" customWidth="1"/>
    <col min="778" max="778" width="9.625" style="28"/>
    <col min="779" max="779" width="7.125" style="28" customWidth="1"/>
    <col min="780" max="781" width="10.875" style="28" customWidth="1"/>
    <col min="782" max="782" width="12.125" style="28" customWidth="1"/>
    <col min="783" max="1024" width="9.625" style="28"/>
    <col min="1025" max="1025" width="13.375" style="28" customWidth="1"/>
    <col min="1026" max="1026" width="14.625" style="28" customWidth="1"/>
    <col min="1027" max="1027" width="8.375" style="28" customWidth="1"/>
    <col min="1028" max="1028" width="9.625" style="28"/>
    <col min="1029" max="1029" width="7.125" style="28" customWidth="1"/>
    <col min="1030" max="1030" width="10.875" style="28" customWidth="1"/>
    <col min="1031" max="1031" width="12.125" style="28" customWidth="1"/>
    <col min="1032" max="1032" width="13.375" style="28" customWidth="1"/>
    <col min="1033" max="1033" width="8.375" style="28" customWidth="1"/>
    <col min="1034" max="1034" width="9.625" style="28"/>
    <col min="1035" max="1035" width="7.125" style="28" customWidth="1"/>
    <col min="1036" max="1037" width="10.875" style="28" customWidth="1"/>
    <col min="1038" max="1038" width="12.125" style="28" customWidth="1"/>
    <col min="1039" max="1280" width="9.625" style="28"/>
    <col min="1281" max="1281" width="13.375" style="28" customWidth="1"/>
    <col min="1282" max="1282" width="14.625" style="28" customWidth="1"/>
    <col min="1283" max="1283" width="8.375" style="28" customWidth="1"/>
    <col min="1284" max="1284" width="9.625" style="28"/>
    <col min="1285" max="1285" width="7.125" style="28" customWidth="1"/>
    <col min="1286" max="1286" width="10.875" style="28" customWidth="1"/>
    <col min="1287" max="1287" width="12.125" style="28" customWidth="1"/>
    <col min="1288" max="1288" width="13.375" style="28" customWidth="1"/>
    <col min="1289" max="1289" width="8.375" style="28" customWidth="1"/>
    <col min="1290" max="1290" width="9.625" style="28"/>
    <col min="1291" max="1291" width="7.125" style="28" customWidth="1"/>
    <col min="1292" max="1293" width="10.875" style="28" customWidth="1"/>
    <col min="1294" max="1294" width="12.125" style="28" customWidth="1"/>
    <col min="1295" max="1536" width="9.625" style="28"/>
    <col min="1537" max="1537" width="13.375" style="28" customWidth="1"/>
    <col min="1538" max="1538" width="14.625" style="28" customWidth="1"/>
    <col min="1539" max="1539" width="8.375" style="28" customWidth="1"/>
    <col min="1540" max="1540" width="9.625" style="28"/>
    <col min="1541" max="1541" width="7.125" style="28" customWidth="1"/>
    <col min="1542" max="1542" width="10.875" style="28" customWidth="1"/>
    <col min="1543" max="1543" width="12.125" style="28" customWidth="1"/>
    <col min="1544" max="1544" width="13.375" style="28" customWidth="1"/>
    <col min="1545" max="1545" width="8.375" style="28" customWidth="1"/>
    <col min="1546" max="1546" width="9.625" style="28"/>
    <col min="1547" max="1547" width="7.125" style="28" customWidth="1"/>
    <col min="1548" max="1549" width="10.875" style="28" customWidth="1"/>
    <col min="1550" max="1550" width="12.125" style="28" customWidth="1"/>
    <col min="1551" max="1792" width="9.625" style="28"/>
    <col min="1793" max="1793" width="13.375" style="28" customWidth="1"/>
    <col min="1794" max="1794" width="14.625" style="28" customWidth="1"/>
    <col min="1795" max="1795" width="8.375" style="28" customWidth="1"/>
    <col min="1796" max="1796" width="9.625" style="28"/>
    <col min="1797" max="1797" width="7.125" style="28" customWidth="1"/>
    <col min="1798" max="1798" width="10.875" style="28" customWidth="1"/>
    <col min="1799" max="1799" width="12.125" style="28" customWidth="1"/>
    <col min="1800" max="1800" width="13.375" style="28" customWidth="1"/>
    <col min="1801" max="1801" width="8.375" style="28" customWidth="1"/>
    <col min="1802" max="1802" width="9.625" style="28"/>
    <col min="1803" max="1803" width="7.125" style="28" customWidth="1"/>
    <col min="1804" max="1805" width="10.875" style="28" customWidth="1"/>
    <col min="1806" max="1806" width="12.125" style="28" customWidth="1"/>
    <col min="1807" max="2048" width="9.625" style="28"/>
    <col min="2049" max="2049" width="13.375" style="28" customWidth="1"/>
    <col min="2050" max="2050" width="14.625" style="28" customWidth="1"/>
    <col min="2051" max="2051" width="8.375" style="28" customWidth="1"/>
    <col min="2052" max="2052" width="9.625" style="28"/>
    <col min="2053" max="2053" width="7.125" style="28" customWidth="1"/>
    <col min="2054" max="2054" width="10.875" style="28" customWidth="1"/>
    <col min="2055" max="2055" width="12.125" style="28" customWidth="1"/>
    <col min="2056" max="2056" width="13.375" style="28" customWidth="1"/>
    <col min="2057" max="2057" width="8.375" style="28" customWidth="1"/>
    <col min="2058" max="2058" width="9.625" style="28"/>
    <col min="2059" max="2059" width="7.125" style="28" customWidth="1"/>
    <col min="2060" max="2061" width="10.875" style="28" customWidth="1"/>
    <col min="2062" max="2062" width="12.125" style="28" customWidth="1"/>
    <col min="2063" max="2304" width="9.625" style="28"/>
    <col min="2305" max="2305" width="13.375" style="28" customWidth="1"/>
    <col min="2306" max="2306" width="14.625" style="28" customWidth="1"/>
    <col min="2307" max="2307" width="8.375" style="28" customWidth="1"/>
    <col min="2308" max="2308" width="9.625" style="28"/>
    <col min="2309" max="2309" width="7.125" style="28" customWidth="1"/>
    <col min="2310" max="2310" width="10.875" style="28" customWidth="1"/>
    <col min="2311" max="2311" width="12.125" style="28" customWidth="1"/>
    <col min="2312" max="2312" width="13.375" style="28" customWidth="1"/>
    <col min="2313" max="2313" width="8.375" style="28" customWidth="1"/>
    <col min="2314" max="2314" width="9.625" style="28"/>
    <col min="2315" max="2315" width="7.125" style="28" customWidth="1"/>
    <col min="2316" max="2317" width="10.875" style="28" customWidth="1"/>
    <col min="2318" max="2318" width="12.125" style="28" customWidth="1"/>
    <col min="2319" max="2560" width="9.625" style="28"/>
    <col min="2561" max="2561" width="13.375" style="28" customWidth="1"/>
    <col min="2562" max="2562" width="14.625" style="28" customWidth="1"/>
    <col min="2563" max="2563" width="8.375" style="28" customWidth="1"/>
    <col min="2564" max="2564" width="9.625" style="28"/>
    <col min="2565" max="2565" width="7.125" style="28" customWidth="1"/>
    <col min="2566" max="2566" width="10.875" style="28" customWidth="1"/>
    <col min="2567" max="2567" width="12.125" style="28" customWidth="1"/>
    <col min="2568" max="2568" width="13.375" style="28" customWidth="1"/>
    <col min="2569" max="2569" width="8.375" style="28" customWidth="1"/>
    <col min="2570" max="2570" width="9.625" style="28"/>
    <col min="2571" max="2571" width="7.125" style="28" customWidth="1"/>
    <col min="2572" max="2573" width="10.875" style="28" customWidth="1"/>
    <col min="2574" max="2574" width="12.125" style="28" customWidth="1"/>
    <col min="2575" max="2816" width="9.625" style="28"/>
    <col min="2817" max="2817" width="13.375" style="28" customWidth="1"/>
    <col min="2818" max="2818" width="14.625" style="28" customWidth="1"/>
    <col min="2819" max="2819" width="8.375" style="28" customWidth="1"/>
    <col min="2820" max="2820" width="9.625" style="28"/>
    <col min="2821" max="2821" width="7.125" style="28" customWidth="1"/>
    <col min="2822" max="2822" width="10.875" style="28" customWidth="1"/>
    <col min="2823" max="2823" width="12.125" style="28" customWidth="1"/>
    <col min="2824" max="2824" width="13.375" style="28" customWidth="1"/>
    <col min="2825" max="2825" width="8.375" style="28" customWidth="1"/>
    <col min="2826" max="2826" width="9.625" style="28"/>
    <col min="2827" max="2827" width="7.125" style="28" customWidth="1"/>
    <col min="2828" max="2829" width="10.875" style="28" customWidth="1"/>
    <col min="2830" max="2830" width="12.125" style="28" customWidth="1"/>
    <col min="2831" max="3072" width="9.625" style="28"/>
    <col min="3073" max="3073" width="13.375" style="28" customWidth="1"/>
    <col min="3074" max="3074" width="14.625" style="28" customWidth="1"/>
    <col min="3075" max="3075" width="8.375" style="28" customWidth="1"/>
    <col min="3076" max="3076" width="9.625" style="28"/>
    <col min="3077" max="3077" width="7.125" style="28" customWidth="1"/>
    <col min="3078" max="3078" width="10.875" style="28" customWidth="1"/>
    <col min="3079" max="3079" width="12.125" style="28" customWidth="1"/>
    <col min="3080" max="3080" width="13.375" style="28" customWidth="1"/>
    <col min="3081" max="3081" width="8.375" style="28" customWidth="1"/>
    <col min="3082" max="3082" width="9.625" style="28"/>
    <col min="3083" max="3083" width="7.125" style="28" customWidth="1"/>
    <col min="3084" max="3085" width="10.875" style="28" customWidth="1"/>
    <col min="3086" max="3086" width="12.125" style="28" customWidth="1"/>
    <col min="3087" max="3328" width="9.625" style="28"/>
    <col min="3329" max="3329" width="13.375" style="28" customWidth="1"/>
    <col min="3330" max="3330" width="14.625" style="28" customWidth="1"/>
    <col min="3331" max="3331" width="8.375" style="28" customWidth="1"/>
    <col min="3332" max="3332" width="9.625" style="28"/>
    <col min="3333" max="3333" width="7.125" style="28" customWidth="1"/>
    <col min="3334" max="3334" width="10.875" style="28" customWidth="1"/>
    <col min="3335" max="3335" width="12.125" style="28" customWidth="1"/>
    <col min="3336" max="3336" width="13.375" style="28" customWidth="1"/>
    <col min="3337" max="3337" width="8.375" style="28" customWidth="1"/>
    <col min="3338" max="3338" width="9.625" style="28"/>
    <col min="3339" max="3339" width="7.125" style="28" customWidth="1"/>
    <col min="3340" max="3341" width="10.875" style="28" customWidth="1"/>
    <col min="3342" max="3342" width="12.125" style="28" customWidth="1"/>
    <col min="3343" max="3584" width="9.625" style="28"/>
    <col min="3585" max="3585" width="13.375" style="28" customWidth="1"/>
    <col min="3586" max="3586" width="14.625" style="28" customWidth="1"/>
    <col min="3587" max="3587" width="8.375" style="28" customWidth="1"/>
    <col min="3588" max="3588" width="9.625" style="28"/>
    <col min="3589" max="3589" width="7.125" style="28" customWidth="1"/>
    <col min="3590" max="3590" width="10.875" style="28" customWidth="1"/>
    <col min="3591" max="3591" width="12.125" style="28" customWidth="1"/>
    <col min="3592" max="3592" width="13.375" style="28" customWidth="1"/>
    <col min="3593" max="3593" width="8.375" style="28" customWidth="1"/>
    <col min="3594" max="3594" width="9.625" style="28"/>
    <col min="3595" max="3595" width="7.125" style="28" customWidth="1"/>
    <col min="3596" max="3597" width="10.875" style="28" customWidth="1"/>
    <col min="3598" max="3598" width="12.125" style="28" customWidth="1"/>
    <col min="3599" max="3840" width="9.625" style="28"/>
    <col min="3841" max="3841" width="13.375" style="28" customWidth="1"/>
    <col min="3842" max="3842" width="14.625" style="28" customWidth="1"/>
    <col min="3843" max="3843" width="8.375" style="28" customWidth="1"/>
    <col min="3844" max="3844" width="9.625" style="28"/>
    <col min="3845" max="3845" width="7.125" style="28" customWidth="1"/>
    <col min="3846" max="3846" width="10.875" style="28" customWidth="1"/>
    <col min="3847" max="3847" width="12.125" style="28" customWidth="1"/>
    <col min="3848" max="3848" width="13.375" style="28" customWidth="1"/>
    <col min="3849" max="3849" width="8.375" style="28" customWidth="1"/>
    <col min="3850" max="3850" width="9.625" style="28"/>
    <col min="3851" max="3851" width="7.125" style="28" customWidth="1"/>
    <col min="3852" max="3853" width="10.875" style="28" customWidth="1"/>
    <col min="3854" max="3854" width="12.125" style="28" customWidth="1"/>
    <col min="3855" max="4096" width="9.625" style="28"/>
    <col min="4097" max="4097" width="13.375" style="28" customWidth="1"/>
    <col min="4098" max="4098" width="14.625" style="28" customWidth="1"/>
    <col min="4099" max="4099" width="8.375" style="28" customWidth="1"/>
    <col min="4100" max="4100" width="9.625" style="28"/>
    <col min="4101" max="4101" width="7.125" style="28" customWidth="1"/>
    <col min="4102" max="4102" width="10.875" style="28" customWidth="1"/>
    <col min="4103" max="4103" width="12.125" style="28" customWidth="1"/>
    <col min="4104" max="4104" width="13.375" style="28" customWidth="1"/>
    <col min="4105" max="4105" width="8.375" style="28" customWidth="1"/>
    <col min="4106" max="4106" width="9.625" style="28"/>
    <col min="4107" max="4107" width="7.125" style="28" customWidth="1"/>
    <col min="4108" max="4109" width="10.875" style="28" customWidth="1"/>
    <col min="4110" max="4110" width="12.125" style="28" customWidth="1"/>
    <col min="4111" max="4352" width="9.625" style="28"/>
    <col min="4353" max="4353" width="13.375" style="28" customWidth="1"/>
    <col min="4354" max="4354" width="14.625" style="28" customWidth="1"/>
    <col min="4355" max="4355" width="8.375" style="28" customWidth="1"/>
    <col min="4356" max="4356" width="9.625" style="28"/>
    <col min="4357" max="4357" width="7.125" style="28" customWidth="1"/>
    <col min="4358" max="4358" width="10.875" style="28" customWidth="1"/>
    <col min="4359" max="4359" width="12.125" style="28" customWidth="1"/>
    <col min="4360" max="4360" width="13.375" style="28" customWidth="1"/>
    <col min="4361" max="4361" width="8.375" style="28" customWidth="1"/>
    <col min="4362" max="4362" width="9.625" style="28"/>
    <col min="4363" max="4363" width="7.125" style="28" customWidth="1"/>
    <col min="4364" max="4365" width="10.875" style="28" customWidth="1"/>
    <col min="4366" max="4366" width="12.125" style="28" customWidth="1"/>
    <col min="4367" max="4608" width="9.625" style="28"/>
    <col min="4609" max="4609" width="13.375" style="28" customWidth="1"/>
    <col min="4610" max="4610" width="14.625" style="28" customWidth="1"/>
    <col min="4611" max="4611" width="8.375" style="28" customWidth="1"/>
    <col min="4612" max="4612" width="9.625" style="28"/>
    <col min="4613" max="4613" width="7.125" style="28" customWidth="1"/>
    <col min="4614" max="4614" width="10.875" style="28" customWidth="1"/>
    <col min="4615" max="4615" width="12.125" style="28" customWidth="1"/>
    <col min="4616" max="4616" width="13.375" style="28" customWidth="1"/>
    <col min="4617" max="4617" width="8.375" style="28" customWidth="1"/>
    <col min="4618" max="4618" width="9.625" style="28"/>
    <col min="4619" max="4619" width="7.125" style="28" customWidth="1"/>
    <col min="4620" max="4621" width="10.875" style="28" customWidth="1"/>
    <col min="4622" max="4622" width="12.125" style="28" customWidth="1"/>
    <col min="4623" max="4864" width="9.625" style="28"/>
    <col min="4865" max="4865" width="13.375" style="28" customWidth="1"/>
    <col min="4866" max="4866" width="14.625" style="28" customWidth="1"/>
    <col min="4867" max="4867" width="8.375" style="28" customWidth="1"/>
    <col min="4868" max="4868" width="9.625" style="28"/>
    <col min="4869" max="4869" width="7.125" style="28" customWidth="1"/>
    <col min="4870" max="4870" width="10.875" style="28" customWidth="1"/>
    <col min="4871" max="4871" width="12.125" style="28" customWidth="1"/>
    <col min="4872" max="4872" width="13.375" style="28" customWidth="1"/>
    <col min="4873" max="4873" width="8.375" style="28" customWidth="1"/>
    <col min="4874" max="4874" width="9.625" style="28"/>
    <col min="4875" max="4875" width="7.125" style="28" customWidth="1"/>
    <col min="4876" max="4877" width="10.875" style="28" customWidth="1"/>
    <col min="4878" max="4878" width="12.125" style="28" customWidth="1"/>
    <col min="4879" max="5120" width="9.625" style="28"/>
    <col min="5121" max="5121" width="13.375" style="28" customWidth="1"/>
    <col min="5122" max="5122" width="14.625" style="28" customWidth="1"/>
    <col min="5123" max="5123" width="8.375" style="28" customWidth="1"/>
    <col min="5124" max="5124" width="9.625" style="28"/>
    <col min="5125" max="5125" width="7.125" style="28" customWidth="1"/>
    <col min="5126" max="5126" width="10.875" style="28" customWidth="1"/>
    <col min="5127" max="5127" width="12.125" style="28" customWidth="1"/>
    <col min="5128" max="5128" width="13.375" style="28" customWidth="1"/>
    <col min="5129" max="5129" width="8.375" style="28" customWidth="1"/>
    <col min="5130" max="5130" width="9.625" style="28"/>
    <col min="5131" max="5131" width="7.125" style="28" customWidth="1"/>
    <col min="5132" max="5133" width="10.875" style="28" customWidth="1"/>
    <col min="5134" max="5134" width="12.125" style="28" customWidth="1"/>
    <col min="5135" max="5376" width="9.625" style="28"/>
    <col min="5377" max="5377" width="13.375" style="28" customWidth="1"/>
    <col min="5378" max="5378" width="14.625" style="28" customWidth="1"/>
    <col min="5379" max="5379" width="8.375" style="28" customWidth="1"/>
    <col min="5380" max="5380" width="9.625" style="28"/>
    <col min="5381" max="5381" width="7.125" style="28" customWidth="1"/>
    <col min="5382" max="5382" width="10.875" style="28" customWidth="1"/>
    <col min="5383" max="5383" width="12.125" style="28" customWidth="1"/>
    <col min="5384" max="5384" width="13.375" style="28" customWidth="1"/>
    <col min="5385" max="5385" width="8.375" style="28" customWidth="1"/>
    <col min="5386" max="5386" width="9.625" style="28"/>
    <col min="5387" max="5387" width="7.125" style="28" customWidth="1"/>
    <col min="5388" max="5389" width="10.875" style="28" customWidth="1"/>
    <col min="5390" max="5390" width="12.125" style="28" customWidth="1"/>
    <col min="5391" max="5632" width="9.625" style="28"/>
    <col min="5633" max="5633" width="13.375" style="28" customWidth="1"/>
    <col min="5634" max="5634" width="14.625" style="28" customWidth="1"/>
    <col min="5635" max="5635" width="8.375" style="28" customWidth="1"/>
    <col min="5636" max="5636" width="9.625" style="28"/>
    <col min="5637" max="5637" width="7.125" style="28" customWidth="1"/>
    <col min="5638" max="5638" width="10.875" style="28" customWidth="1"/>
    <col min="5639" max="5639" width="12.125" style="28" customWidth="1"/>
    <col min="5640" max="5640" width="13.375" style="28" customWidth="1"/>
    <col min="5641" max="5641" width="8.375" style="28" customWidth="1"/>
    <col min="5642" max="5642" width="9.625" style="28"/>
    <col min="5643" max="5643" width="7.125" style="28" customWidth="1"/>
    <col min="5644" max="5645" width="10.875" style="28" customWidth="1"/>
    <col min="5646" max="5646" width="12.125" style="28" customWidth="1"/>
    <col min="5647" max="5888" width="9.625" style="28"/>
    <col min="5889" max="5889" width="13.375" style="28" customWidth="1"/>
    <col min="5890" max="5890" width="14.625" style="28" customWidth="1"/>
    <col min="5891" max="5891" width="8.375" style="28" customWidth="1"/>
    <col min="5892" max="5892" width="9.625" style="28"/>
    <col min="5893" max="5893" width="7.125" style="28" customWidth="1"/>
    <col min="5894" max="5894" width="10.875" style="28" customWidth="1"/>
    <col min="5895" max="5895" width="12.125" style="28" customWidth="1"/>
    <col min="5896" max="5896" width="13.375" style="28" customWidth="1"/>
    <col min="5897" max="5897" width="8.375" style="28" customWidth="1"/>
    <col min="5898" max="5898" width="9.625" style="28"/>
    <col min="5899" max="5899" width="7.125" style="28" customWidth="1"/>
    <col min="5900" max="5901" width="10.875" style="28" customWidth="1"/>
    <col min="5902" max="5902" width="12.125" style="28" customWidth="1"/>
    <col min="5903" max="6144" width="9.625" style="28"/>
    <col min="6145" max="6145" width="13.375" style="28" customWidth="1"/>
    <col min="6146" max="6146" width="14.625" style="28" customWidth="1"/>
    <col min="6147" max="6147" width="8.375" style="28" customWidth="1"/>
    <col min="6148" max="6148" width="9.625" style="28"/>
    <col min="6149" max="6149" width="7.125" style="28" customWidth="1"/>
    <col min="6150" max="6150" width="10.875" style="28" customWidth="1"/>
    <col min="6151" max="6151" width="12.125" style="28" customWidth="1"/>
    <col min="6152" max="6152" width="13.375" style="28" customWidth="1"/>
    <col min="6153" max="6153" width="8.375" style="28" customWidth="1"/>
    <col min="6154" max="6154" width="9.625" style="28"/>
    <col min="6155" max="6155" width="7.125" style="28" customWidth="1"/>
    <col min="6156" max="6157" width="10.875" style="28" customWidth="1"/>
    <col min="6158" max="6158" width="12.125" style="28" customWidth="1"/>
    <col min="6159" max="6400" width="9.625" style="28"/>
    <col min="6401" max="6401" width="13.375" style="28" customWidth="1"/>
    <col min="6402" max="6402" width="14.625" style="28" customWidth="1"/>
    <col min="6403" max="6403" width="8.375" style="28" customWidth="1"/>
    <col min="6404" max="6404" width="9.625" style="28"/>
    <col min="6405" max="6405" width="7.125" style="28" customWidth="1"/>
    <col min="6406" max="6406" width="10.875" style="28" customWidth="1"/>
    <col min="6407" max="6407" width="12.125" style="28" customWidth="1"/>
    <col min="6408" max="6408" width="13.375" style="28" customWidth="1"/>
    <col min="6409" max="6409" width="8.375" style="28" customWidth="1"/>
    <col min="6410" max="6410" width="9.625" style="28"/>
    <col min="6411" max="6411" width="7.125" style="28" customWidth="1"/>
    <col min="6412" max="6413" width="10.875" style="28" customWidth="1"/>
    <col min="6414" max="6414" width="12.125" style="28" customWidth="1"/>
    <col min="6415" max="6656" width="9.625" style="28"/>
    <col min="6657" max="6657" width="13.375" style="28" customWidth="1"/>
    <col min="6658" max="6658" width="14.625" style="28" customWidth="1"/>
    <col min="6659" max="6659" width="8.375" style="28" customWidth="1"/>
    <col min="6660" max="6660" width="9.625" style="28"/>
    <col min="6661" max="6661" width="7.125" style="28" customWidth="1"/>
    <col min="6662" max="6662" width="10.875" style="28" customWidth="1"/>
    <col min="6663" max="6663" width="12.125" style="28" customWidth="1"/>
    <col min="6664" max="6664" width="13.375" style="28" customWidth="1"/>
    <col min="6665" max="6665" width="8.375" style="28" customWidth="1"/>
    <col min="6666" max="6666" width="9.625" style="28"/>
    <col min="6667" max="6667" width="7.125" style="28" customWidth="1"/>
    <col min="6668" max="6669" width="10.875" style="28" customWidth="1"/>
    <col min="6670" max="6670" width="12.125" style="28" customWidth="1"/>
    <col min="6671" max="6912" width="9.625" style="28"/>
    <col min="6913" max="6913" width="13.375" style="28" customWidth="1"/>
    <col min="6914" max="6914" width="14.625" style="28" customWidth="1"/>
    <col min="6915" max="6915" width="8.375" style="28" customWidth="1"/>
    <col min="6916" max="6916" width="9.625" style="28"/>
    <col min="6917" max="6917" width="7.125" style="28" customWidth="1"/>
    <col min="6918" max="6918" width="10.875" style="28" customWidth="1"/>
    <col min="6919" max="6919" width="12.125" style="28" customWidth="1"/>
    <col min="6920" max="6920" width="13.375" style="28" customWidth="1"/>
    <col min="6921" max="6921" width="8.375" style="28" customWidth="1"/>
    <col min="6922" max="6922" width="9.625" style="28"/>
    <col min="6923" max="6923" width="7.125" style="28" customWidth="1"/>
    <col min="6924" max="6925" width="10.875" style="28" customWidth="1"/>
    <col min="6926" max="6926" width="12.125" style="28" customWidth="1"/>
    <col min="6927" max="7168" width="9.625" style="28"/>
    <col min="7169" max="7169" width="13.375" style="28" customWidth="1"/>
    <col min="7170" max="7170" width="14.625" style="28" customWidth="1"/>
    <col min="7171" max="7171" width="8.375" style="28" customWidth="1"/>
    <col min="7172" max="7172" width="9.625" style="28"/>
    <col min="7173" max="7173" width="7.125" style="28" customWidth="1"/>
    <col min="7174" max="7174" width="10.875" style="28" customWidth="1"/>
    <col min="7175" max="7175" width="12.125" style="28" customWidth="1"/>
    <col min="7176" max="7176" width="13.375" style="28" customWidth="1"/>
    <col min="7177" max="7177" width="8.375" style="28" customWidth="1"/>
    <col min="7178" max="7178" width="9.625" style="28"/>
    <col min="7179" max="7179" width="7.125" style="28" customWidth="1"/>
    <col min="7180" max="7181" width="10.875" style="28" customWidth="1"/>
    <col min="7182" max="7182" width="12.125" style="28" customWidth="1"/>
    <col min="7183" max="7424" width="9.625" style="28"/>
    <col min="7425" max="7425" width="13.375" style="28" customWidth="1"/>
    <col min="7426" max="7426" width="14.625" style="28" customWidth="1"/>
    <col min="7427" max="7427" width="8.375" style="28" customWidth="1"/>
    <col min="7428" max="7428" width="9.625" style="28"/>
    <col min="7429" max="7429" width="7.125" style="28" customWidth="1"/>
    <col min="7430" max="7430" width="10.875" style="28" customWidth="1"/>
    <col min="7431" max="7431" width="12.125" style="28" customWidth="1"/>
    <col min="7432" max="7432" width="13.375" style="28" customWidth="1"/>
    <col min="7433" max="7433" width="8.375" style="28" customWidth="1"/>
    <col min="7434" max="7434" width="9.625" style="28"/>
    <col min="7435" max="7435" width="7.125" style="28" customWidth="1"/>
    <col min="7436" max="7437" width="10.875" style="28" customWidth="1"/>
    <col min="7438" max="7438" width="12.125" style="28" customWidth="1"/>
    <col min="7439" max="7680" width="9.625" style="28"/>
    <col min="7681" max="7681" width="13.375" style="28" customWidth="1"/>
    <col min="7682" max="7682" width="14.625" style="28" customWidth="1"/>
    <col min="7683" max="7683" width="8.375" style="28" customWidth="1"/>
    <col min="7684" max="7684" width="9.625" style="28"/>
    <col min="7685" max="7685" width="7.125" style="28" customWidth="1"/>
    <col min="7686" max="7686" width="10.875" style="28" customWidth="1"/>
    <col min="7687" max="7687" width="12.125" style="28" customWidth="1"/>
    <col min="7688" max="7688" width="13.375" style="28" customWidth="1"/>
    <col min="7689" max="7689" width="8.375" style="28" customWidth="1"/>
    <col min="7690" max="7690" width="9.625" style="28"/>
    <col min="7691" max="7691" width="7.125" style="28" customWidth="1"/>
    <col min="7692" max="7693" width="10.875" style="28" customWidth="1"/>
    <col min="7694" max="7694" width="12.125" style="28" customWidth="1"/>
    <col min="7695" max="7936" width="9.625" style="28"/>
    <col min="7937" max="7937" width="13.375" style="28" customWidth="1"/>
    <col min="7938" max="7938" width="14.625" style="28" customWidth="1"/>
    <col min="7939" max="7939" width="8.375" style="28" customWidth="1"/>
    <col min="7940" max="7940" width="9.625" style="28"/>
    <col min="7941" max="7941" width="7.125" style="28" customWidth="1"/>
    <col min="7942" max="7942" width="10.875" style="28" customWidth="1"/>
    <col min="7943" max="7943" width="12.125" style="28" customWidth="1"/>
    <col min="7944" max="7944" width="13.375" style="28" customWidth="1"/>
    <col min="7945" max="7945" width="8.375" style="28" customWidth="1"/>
    <col min="7946" max="7946" width="9.625" style="28"/>
    <col min="7947" max="7947" width="7.125" style="28" customWidth="1"/>
    <col min="7948" max="7949" width="10.875" style="28" customWidth="1"/>
    <col min="7950" max="7950" width="12.125" style="28" customWidth="1"/>
    <col min="7951" max="8192" width="9.625" style="28"/>
    <col min="8193" max="8193" width="13.375" style="28" customWidth="1"/>
    <col min="8194" max="8194" width="14.625" style="28" customWidth="1"/>
    <col min="8195" max="8195" width="8.375" style="28" customWidth="1"/>
    <col min="8196" max="8196" width="9.625" style="28"/>
    <col min="8197" max="8197" width="7.125" style="28" customWidth="1"/>
    <col min="8198" max="8198" width="10.875" style="28" customWidth="1"/>
    <col min="8199" max="8199" width="12.125" style="28" customWidth="1"/>
    <col min="8200" max="8200" width="13.375" style="28" customWidth="1"/>
    <col min="8201" max="8201" width="8.375" style="28" customWidth="1"/>
    <col min="8202" max="8202" width="9.625" style="28"/>
    <col min="8203" max="8203" width="7.125" style="28" customWidth="1"/>
    <col min="8204" max="8205" width="10.875" style="28" customWidth="1"/>
    <col min="8206" max="8206" width="12.125" style="28" customWidth="1"/>
    <col min="8207" max="8448" width="9.625" style="28"/>
    <col min="8449" max="8449" width="13.375" style="28" customWidth="1"/>
    <col min="8450" max="8450" width="14.625" style="28" customWidth="1"/>
    <col min="8451" max="8451" width="8.375" style="28" customWidth="1"/>
    <col min="8452" max="8452" width="9.625" style="28"/>
    <col min="8453" max="8453" width="7.125" style="28" customWidth="1"/>
    <col min="8454" max="8454" width="10.875" style="28" customWidth="1"/>
    <col min="8455" max="8455" width="12.125" style="28" customWidth="1"/>
    <col min="8456" max="8456" width="13.375" style="28" customWidth="1"/>
    <col min="8457" max="8457" width="8.375" style="28" customWidth="1"/>
    <col min="8458" max="8458" width="9.625" style="28"/>
    <col min="8459" max="8459" width="7.125" style="28" customWidth="1"/>
    <col min="8460" max="8461" width="10.875" style="28" customWidth="1"/>
    <col min="8462" max="8462" width="12.125" style="28" customWidth="1"/>
    <col min="8463" max="8704" width="9.625" style="28"/>
    <col min="8705" max="8705" width="13.375" style="28" customWidth="1"/>
    <col min="8706" max="8706" width="14.625" style="28" customWidth="1"/>
    <col min="8707" max="8707" width="8.375" style="28" customWidth="1"/>
    <col min="8708" max="8708" width="9.625" style="28"/>
    <col min="8709" max="8709" width="7.125" style="28" customWidth="1"/>
    <col min="8710" max="8710" width="10.875" style="28" customWidth="1"/>
    <col min="8711" max="8711" width="12.125" style="28" customWidth="1"/>
    <col min="8712" max="8712" width="13.375" style="28" customWidth="1"/>
    <col min="8713" max="8713" width="8.375" style="28" customWidth="1"/>
    <col min="8714" max="8714" width="9.625" style="28"/>
    <col min="8715" max="8715" width="7.125" style="28" customWidth="1"/>
    <col min="8716" max="8717" width="10.875" style="28" customWidth="1"/>
    <col min="8718" max="8718" width="12.125" style="28" customWidth="1"/>
    <col min="8719" max="8960" width="9.625" style="28"/>
    <col min="8961" max="8961" width="13.375" style="28" customWidth="1"/>
    <col min="8962" max="8962" width="14.625" style="28" customWidth="1"/>
    <col min="8963" max="8963" width="8.375" style="28" customWidth="1"/>
    <col min="8964" max="8964" width="9.625" style="28"/>
    <col min="8965" max="8965" width="7.125" style="28" customWidth="1"/>
    <col min="8966" max="8966" width="10.875" style="28" customWidth="1"/>
    <col min="8967" max="8967" width="12.125" style="28" customWidth="1"/>
    <col min="8968" max="8968" width="13.375" style="28" customWidth="1"/>
    <col min="8969" max="8969" width="8.375" style="28" customWidth="1"/>
    <col min="8970" max="8970" width="9.625" style="28"/>
    <col min="8971" max="8971" width="7.125" style="28" customWidth="1"/>
    <col min="8972" max="8973" width="10.875" style="28" customWidth="1"/>
    <col min="8974" max="8974" width="12.125" style="28" customWidth="1"/>
    <col min="8975" max="9216" width="9.625" style="28"/>
    <col min="9217" max="9217" width="13.375" style="28" customWidth="1"/>
    <col min="9218" max="9218" width="14.625" style="28" customWidth="1"/>
    <col min="9219" max="9219" width="8.375" style="28" customWidth="1"/>
    <col min="9220" max="9220" width="9.625" style="28"/>
    <col min="9221" max="9221" width="7.125" style="28" customWidth="1"/>
    <col min="9222" max="9222" width="10.875" style="28" customWidth="1"/>
    <col min="9223" max="9223" width="12.125" style="28" customWidth="1"/>
    <col min="9224" max="9224" width="13.375" style="28" customWidth="1"/>
    <col min="9225" max="9225" width="8.375" style="28" customWidth="1"/>
    <col min="9226" max="9226" width="9.625" style="28"/>
    <col min="9227" max="9227" width="7.125" style="28" customWidth="1"/>
    <col min="9228" max="9229" width="10.875" style="28" customWidth="1"/>
    <col min="9230" max="9230" width="12.125" style="28" customWidth="1"/>
    <col min="9231" max="9472" width="9.625" style="28"/>
    <col min="9473" max="9473" width="13.375" style="28" customWidth="1"/>
    <col min="9474" max="9474" width="14.625" style="28" customWidth="1"/>
    <col min="9475" max="9475" width="8.375" style="28" customWidth="1"/>
    <col min="9476" max="9476" width="9.625" style="28"/>
    <col min="9477" max="9477" width="7.125" style="28" customWidth="1"/>
    <col min="9478" max="9478" width="10.875" style="28" customWidth="1"/>
    <col min="9479" max="9479" width="12.125" style="28" customWidth="1"/>
    <col min="9480" max="9480" width="13.375" style="28" customWidth="1"/>
    <col min="9481" max="9481" width="8.375" style="28" customWidth="1"/>
    <col min="9482" max="9482" width="9.625" style="28"/>
    <col min="9483" max="9483" width="7.125" style="28" customWidth="1"/>
    <col min="9484" max="9485" width="10.875" style="28" customWidth="1"/>
    <col min="9486" max="9486" width="12.125" style="28" customWidth="1"/>
    <col min="9487" max="9728" width="9.625" style="28"/>
    <col min="9729" max="9729" width="13.375" style="28" customWidth="1"/>
    <col min="9730" max="9730" width="14.625" style="28" customWidth="1"/>
    <col min="9731" max="9731" width="8.375" style="28" customWidth="1"/>
    <col min="9732" max="9732" width="9.625" style="28"/>
    <col min="9733" max="9733" width="7.125" style="28" customWidth="1"/>
    <col min="9734" max="9734" width="10.875" style="28" customWidth="1"/>
    <col min="9735" max="9735" width="12.125" style="28" customWidth="1"/>
    <col min="9736" max="9736" width="13.375" style="28" customWidth="1"/>
    <col min="9737" max="9737" width="8.375" style="28" customWidth="1"/>
    <col min="9738" max="9738" width="9.625" style="28"/>
    <col min="9739" max="9739" width="7.125" style="28" customWidth="1"/>
    <col min="9740" max="9741" width="10.875" style="28" customWidth="1"/>
    <col min="9742" max="9742" width="12.125" style="28" customWidth="1"/>
    <col min="9743" max="9984" width="9.625" style="28"/>
    <col min="9985" max="9985" width="13.375" style="28" customWidth="1"/>
    <col min="9986" max="9986" width="14.625" style="28" customWidth="1"/>
    <col min="9987" max="9987" width="8.375" style="28" customWidth="1"/>
    <col min="9988" max="9988" width="9.625" style="28"/>
    <col min="9989" max="9989" width="7.125" style="28" customWidth="1"/>
    <col min="9990" max="9990" width="10.875" style="28" customWidth="1"/>
    <col min="9991" max="9991" width="12.125" style="28" customWidth="1"/>
    <col min="9992" max="9992" width="13.375" style="28" customWidth="1"/>
    <col min="9993" max="9993" width="8.375" style="28" customWidth="1"/>
    <col min="9994" max="9994" width="9.625" style="28"/>
    <col min="9995" max="9995" width="7.125" style="28" customWidth="1"/>
    <col min="9996" max="9997" width="10.875" style="28" customWidth="1"/>
    <col min="9998" max="9998" width="12.125" style="28" customWidth="1"/>
    <col min="9999" max="10240" width="9.625" style="28"/>
    <col min="10241" max="10241" width="13.375" style="28" customWidth="1"/>
    <col min="10242" max="10242" width="14.625" style="28" customWidth="1"/>
    <col min="10243" max="10243" width="8.375" style="28" customWidth="1"/>
    <col min="10244" max="10244" width="9.625" style="28"/>
    <col min="10245" max="10245" width="7.125" style="28" customWidth="1"/>
    <col min="10246" max="10246" width="10.875" style="28" customWidth="1"/>
    <col min="10247" max="10247" width="12.125" style="28" customWidth="1"/>
    <col min="10248" max="10248" width="13.375" style="28" customWidth="1"/>
    <col min="10249" max="10249" width="8.375" style="28" customWidth="1"/>
    <col min="10250" max="10250" width="9.625" style="28"/>
    <col min="10251" max="10251" width="7.125" style="28" customWidth="1"/>
    <col min="10252" max="10253" width="10.875" style="28" customWidth="1"/>
    <col min="10254" max="10254" width="12.125" style="28" customWidth="1"/>
    <col min="10255" max="10496" width="9.625" style="28"/>
    <col min="10497" max="10497" width="13.375" style="28" customWidth="1"/>
    <col min="10498" max="10498" width="14.625" style="28" customWidth="1"/>
    <col min="10499" max="10499" width="8.375" style="28" customWidth="1"/>
    <col min="10500" max="10500" width="9.625" style="28"/>
    <col min="10501" max="10501" width="7.125" style="28" customWidth="1"/>
    <col min="10502" max="10502" width="10.875" style="28" customWidth="1"/>
    <col min="10503" max="10503" width="12.125" style="28" customWidth="1"/>
    <col min="10504" max="10504" width="13.375" style="28" customWidth="1"/>
    <col min="10505" max="10505" width="8.375" style="28" customWidth="1"/>
    <col min="10506" max="10506" width="9.625" style="28"/>
    <col min="10507" max="10507" width="7.125" style="28" customWidth="1"/>
    <col min="10508" max="10509" width="10.875" style="28" customWidth="1"/>
    <col min="10510" max="10510" width="12.125" style="28" customWidth="1"/>
    <col min="10511" max="10752" width="9.625" style="28"/>
    <col min="10753" max="10753" width="13.375" style="28" customWidth="1"/>
    <col min="10754" max="10754" width="14.625" style="28" customWidth="1"/>
    <col min="10755" max="10755" width="8.375" style="28" customWidth="1"/>
    <col min="10756" max="10756" width="9.625" style="28"/>
    <col min="10757" max="10757" width="7.125" style="28" customWidth="1"/>
    <col min="10758" max="10758" width="10.875" style="28" customWidth="1"/>
    <col min="10759" max="10759" width="12.125" style="28" customWidth="1"/>
    <col min="10760" max="10760" width="13.375" style="28" customWidth="1"/>
    <col min="10761" max="10761" width="8.375" style="28" customWidth="1"/>
    <col min="10762" max="10762" width="9.625" style="28"/>
    <col min="10763" max="10763" width="7.125" style="28" customWidth="1"/>
    <col min="10764" max="10765" width="10.875" style="28" customWidth="1"/>
    <col min="10766" max="10766" width="12.125" style="28" customWidth="1"/>
    <col min="10767" max="11008" width="9.625" style="28"/>
    <col min="11009" max="11009" width="13.375" style="28" customWidth="1"/>
    <col min="11010" max="11010" width="14.625" style="28" customWidth="1"/>
    <col min="11011" max="11011" width="8.375" style="28" customWidth="1"/>
    <col min="11012" max="11012" width="9.625" style="28"/>
    <col min="11013" max="11013" width="7.125" style="28" customWidth="1"/>
    <col min="11014" max="11014" width="10.875" style="28" customWidth="1"/>
    <col min="11015" max="11015" width="12.125" style="28" customWidth="1"/>
    <col min="11016" max="11016" width="13.375" style="28" customWidth="1"/>
    <col min="11017" max="11017" width="8.375" style="28" customWidth="1"/>
    <col min="11018" max="11018" width="9.625" style="28"/>
    <col min="11019" max="11019" width="7.125" style="28" customWidth="1"/>
    <col min="11020" max="11021" width="10.875" style="28" customWidth="1"/>
    <col min="11022" max="11022" width="12.125" style="28" customWidth="1"/>
    <col min="11023" max="11264" width="9.625" style="28"/>
    <col min="11265" max="11265" width="13.375" style="28" customWidth="1"/>
    <col min="11266" max="11266" width="14.625" style="28" customWidth="1"/>
    <col min="11267" max="11267" width="8.375" style="28" customWidth="1"/>
    <col min="11268" max="11268" width="9.625" style="28"/>
    <col min="11269" max="11269" width="7.125" style="28" customWidth="1"/>
    <col min="11270" max="11270" width="10.875" style="28" customWidth="1"/>
    <col min="11271" max="11271" width="12.125" style="28" customWidth="1"/>
    <col min="11272" max="11272" width="13.375" style="28" customWidth="1"/>
    <col min="11273" max="11273" width="8.375" style="28" customWidth="1"/>
    <col min="11274" max="11274" width="9.625" style="28"/>
    <col min="11275" max="11275" width="7.125" style="28" customWidth="1"/>
    <col min="11276" max="11277" width="10.875" style="28" customWidth="1"/>
    <col min="11278" max="11278" width="12.125" style="28" customWidth="1"/>
    <col min="11279" max="11520" width="9.625" style="28"/>
    <col min="11521" max="11521" width="13.375" style="28" customWidth="1"/>
    <col min="11522" max="11522" width="14.625" style="28" customWidth="1"/>
    <col min="11523" max="11523" width="8.375" style="28" customWidth="1"/>
    <col min="11524" max="11524" width="9.625" style="28"/>
    <col min="11525" max="11525" width="7.125" style="28" customWidth="1"/>
    <col min="11526" max="11526" width="10.875" style="28" customWidth="1"/>
    <col min="11527" max="11527" width="12.125" style="28" customWidth="1"/>
    <col min="11528" max="11528" width="13.375" style="28" customWidth="1"/>
    <col min="11529" max="11529" width="8.375" style="28" customWidth="1"/>
    <col min="11530" max="11530" width="9.625" style="28"/>
    <col min="11531" max="11531" width="7.125" style="28" customWidth="1"/>
    <col min="11532" max="11533" width="10.875" style="28" customWidth="1"/>
    <col min="11534" max="11534" width="12.125" style="28" customWidth="1"/>
    <col min="11535" max="11776" width="9.625" style="28"/>
    <col min="11777" max="11777" width="13.375" style="28" customWidth="1"/>
    <col min="11778" max="11778" width="14.625" style="28" customWidth="1"/>
    <col min="11779" max="11779" width="8.375" style="28" customWidth="1"/>
    <col min="11780" max="11780" width="9.625" style="28"/>
    <col min="11781" max="11781" width="7.125" style="28" customWidth="1"/>
    <col min="11782" max="11782" width="10.875" style="28" customWidth="1"/>
    <col min="11783" max="11783" width="12.125" style="28" customWidth="1"/>
    <col min="11784" max="11784" width="13.375" style="28" customWidth="1"/>
    <col min="11785" max="11785" width="8.375" style="28" customWidth="1"/>
    <col min="11786" max="11786" width="9.625" style="28"/>
    <col min="11787" max="11787" width="7.125" style="28" customWidth="1"/>
    <col min="11788" max="11789" width="10.875" style="28" customWidth="1"/>
    <col min="11790" max="11790" width="12.125" style="28" customWidth="1"/>
    <col min="11791" max="12032" width="9.625" style="28"/>
    <col min="12033" max="12033" width="13.375" style="28" customWidth="1"/>
    <col min="12034" max="12034" width="14.625" style="28" customWidth="1"/>
    <col min="12035" max="12035" width="8.375" style="28" customWidth="1"/>
    <col min="12036" max="12036" width="9.625" style="28"/>
    <col min="12037" max="12037" width="7.125" style="28" customWidth="1"/>
    <col min="12038" max="12038" width="10.875" style="28" customWidth="1"/>
    <col min="12039" max="12039" width="12.125" style="28" customWidth="1"/>
    <col min="12040" max="12040" width="13.375" style="28" customWidth="1"/>
    <col min="12041" max="12041" width="8.375" style="28" customWidth="1"/>
    <col min="12042" max="12042" width="9.625" style="28"/>
    <col min="12043" max="12043" width="7.125" style="28" customWidth="1"/>
    <col min="12044" max="12045" width="10.875" style="28" customWidth="1"/>
    <col min="12046" max="12046" width="12.125" style="28" customWidth="1"/>
    <col min="12047" max="12288" width="9.625" style="28"/>
    <col min="12289" max="12289" width="13.375" style="28" customWidth="1"/>
    <col min="12290" max="12290" width="14.625" style="28" customWidth="1"/>
    <col min="12291" max="12291" width="8.375" style="28" customWidth="1"/>
    <col min="12292" max="12292" width="9.625" style="28"/>
    <col min="12293" max="12293" width="7.125" style="28" customWidth="1"/>
    <col min="12294" max="12294" width="10.875" style="28" customWidth="1"/>
    <col min="12295" max="12295" width="12.125" style="28" customWidth="1"/>
    <col min="12296" max="12296" width="13.375" style="28" customWidth="1"/>
    <col min="12297" max="12297" width="8.375" style="28" customWidth="1"/>
    <col min="12298" max="12298" width="9.625" style="28"/>
    <col min="12299" max="12299" width="7.125" style="28" customWidth="1"/>
    <col min="12300" max="12301" width="10.875" style="28" customWidth="1"/>
    <col min="12302" max="12302" width="12.125" style="28" customWidth="1"/>
    <col min="12303" max="12544" width="9.625" style="28"/>
    <col min="12545" max="12545" width="13.375" style="28" customWidth="1"/>
    <col min="12546" max="12546" width="14.625" style="28" customWidth="1"/>
    <col min="12547" max="12547" width="8.375" style="28" customWidth="1"/>
    <col min="12548" max="12548" width="9.625" style="28"/>
    <col min="12549" max="12549" width="7.125" style="28" customWidth="1"/>
    <col min="12550" max="12550" width="10.875" style="28" customWidth="1"/>
    <col min="12551" max="12551" width="12.125" style="28" customWidth="1"/>
    <col min="12552" max="12552" width="13.375" style="28" customWidth="1"/>
    <col min="12553" max="12553" width="8.375" style="28" customWidth="1"/>
    <col min="12554" max="12554" width="9.625" style="28"/>
    <col min="12555" max="12555" width="7.125" style="28" customWidth="1"/>
    <col min="12556" max="12557" width="10.875" style="28" customWidth="1"/>
    <col min="12558" max="12558" width="12.125" style="28" customWidth="1"/>
    <col min="12559" max="12800" width="9.625" style="28"/>
    <col min="12801" max="12801" width="13.375" style="28" customWidth="1"/>
    <col min="12802" max="12802" width="14.625" style="28" customWidth="1"/>
    <col min="12803" max="12803" width="8.375" style="28" customWidth="1"/>
    <col min="12804" max="12804" width="9.625" style="28"/>
    <col min="12805" max="12805" width="7.125" style="28" customWidth="1"/>
    <col min="12806" max="12806" width="10.875" style="28" customWidth="1"/>
    <col min="12807" max="12807" width="12.125" style="28" customWidth="1"/>
    <col min="12808" max="12808" width="13.375" style="28" customWidth="1"/>
    <col min="12809" max="12809" width="8.375" style="28" customWidth="1"/>
    <col min="12810" max="12810" width="9.625" style="28"/>
    <col min="12811" max="12811" width="7.125" style="28" customWidth="1"/>
    <col min="12812" max="12813" width="10.875" style="28" customWidth="1"/>
    <col min="12814" max="12814" width="12.125" style="28" customWidth="1"/>
    <col min="12815" max="13056" width="9.625" style="28"/>
    <col min="13057" max="13057" width="13.375" style="28" customWidth="1"/>
    <col min="13058" max="13058" width="14.625" style="28" customWidth="1"/>
    <col min="13059" max="13059" width="8.375" style="28" customWidth="1"/>
    <col min="13060" max="13060" width="9.625" style="28"/>
    <col min="13061" max="13061" width="7.125" style="28" customWidth="1"/>
    <col min="13062" max="13062" width="10.875" style="28" customWidth="1"/>
    <col min="13063" max="13063" width="12.125" style="28" customWidth="1"/>
    <col min="13064" max="13064" width="13.375" style="28" customWidth="1"/>
    <col min="13065" max="13065" width="8.375" style="28" customWidth="1"/>
    <col min="13066" max="13066" width="9.625" style="28"/>
    <col min="13067" max="13067" width="7.125" style="28" customWidth="1"/>
    <col min="13068" max="13069" width="10.875" style="28" customWidth="1"/>
    <col min="13070" max="13070" width="12.125" style="28" customWidth="1"/>
    <col min="13071" max="13312" width="9.625" style="28"/>
    <col min="13313" max="13313" width="13.375" style="28" customWidth="1"/>
    <col min="13314" max="13314" width="14.625" style="28" customWidth="1"/>
    <col min="13315" max="13315" width="8.375" style="28" customWidth="1"/>
    <col min="13316" max="13316" width="9.625" style="28"/>
    <col min="13317" max="13317" width="7.125" style="28" customWidth="1"/>
    <col min="13318" max="13318" width="10.875" style="28" customWidth="1"/>
    <col min="13319" max="13319" width="12.125" style="28" customWidth="1"/>
    <col min="13320" max="13320" width="13.375" style="28" customWidth="1"/>
    <col min="13321" max="13321" width="8.375" style="28" customWidth="1"/>
    <col min="13322" max="13322" width="9.625" style="28"/>
    <col min="13323" max="13323" width="7.125" style="28" customWidth="1"/>
    <col min="13324" max="13325" width="10.875" style="28" customWidth="1"/>
    <col min="13326" max="13326" width="12.125" style="28" customWidth="1"/>
    <col min="13327" max="13568" width="9.625" style="28"/>
    <col min="13569" max="13569" width="13.375" style="28" customWidth="1"/>
    <col min="13570" max="13570" width="14.625" style="28" customWidth="1"/>
    <col min="13571" max="13571" width="8.375" style="28" customWidth="1"/>
    <col min="13572" max="13572" width="9.625" style="28"/>
    <col min="13573" max="13573" width="7.125" style="28" customWidth="1"/>
    <col min="13574" max="13574" width="10.875" style="28" customWidth="1"/>
    <col min="13575" max="13575" width="12.125" style="28" customWidth="1"/>
    <col min="13576" max="13576" width="13.375" style="28" customWidth="1"/>
    <col min="13577" max="13577" width="8.375" style="28" customWidth="1"/>
    <col min="13578" max="13578" width="9.625" style="28"/>
    <col min="13579" max="13579" width="7.125" style="28" customWidth="1"/>
    <col min="13580" max="13581" width="10.875" style="28" customWidth="1"/>
    <col min="13582" max="13582" width="12.125" style="28" customWidth="1"/>
    <col min="13583" max="13824" width="9.625" style="28"/>
    <col min="13825" max="13825" width="13.375" style="28" customWidth="1"/>
    <col min="13826" max="13826" width="14.625" style="28" customWidth="1"/>
    <col min="13827" max="13827" width="8.375" style="28" customWidth="1"/>
    <col min="13828" max="13828" width="9.625" style="28"/>
    <col min="13829" max="13829" width="7.125" style="28" customWidth="1"/>
    <col min="13830" max="13830" width="10.875" style="28" customWidth="1"/>
    <col min="13831" max="13831" width="12.125" style="28" customWidth="1"/>
    <col min="13832" max="13832" width="13.375" style="28" customWidth="1"/>
    <col min="13833" max="13833" width="8.375" style="28" customWidth="1"/>
    <col min="13834" max="13834" width="9.625" style="28"/>
    <col min="13835" max="13835" width="7.125" style="28" customWidth="1"/>
    <col min="13836" max="13837" width="10.875" style="28" customWidth="1"/>
    <col min="13838" max="13838" width="12.125" style="28" customWidth="1"/>
    <col min="13839" max="14080" width="9.625" style="28"/>
    <col min="14081" max="14081" width="13.375" style="28" customWidth="1"/>
    <col min="14082" max="14082" width="14.625" style="28" customWidth="1"/>
    <col min="14083" max="14083" width="8.375" style="28" customWidth="1"/>
    <col min="14084" max="14084" width="9.625" style="28"/>
    <col min="14085" max="14085" width="7.125" style="28" customWidth="1"/>
    <col min="14086" max="14086" width="10.875" style="28" customWidth="1"/>
    <col min="14087" max="14087" width="12.125" style="28" customWidth="1"/>
    <col min="14088" max="14088" width="13.375" style="28" customWidth="1"/>
    <col min="14089" max="14089" width="8.375" style="28" customWidth="1"/>
    <col min="14090" max="14090" width="9.625" style="28"/>
    <col min="14091" max="14091" width="7.125" style="28" customWidth="1"/>
    <col min="14092" max="14093" width="10.875" style="28" customWidth="1"/>
    <col min="14094" max="14094" width="12.125" style="28" customWidth="1"/>
    <col min="14095" max="14336" width="9.625" style="28"/>
    <col min="14337" max="14337" width="13.375" style="28" customWidth="1"/>
    <col min="14338" max="14338" width="14.625" style="28" customWidth="1"/>
    <col min="14339" max="14339" width="8.375" style="28" customWidth="1"/>
    <col min="14340" max="14340" width="9.625" style="28"/>
    <col min="14341" max="14341" width="7.125" style="28" customWidth="1"/>
    <col min="14342" max="14342" width="10.875" style="28" customWidth="1"/>
    <col min="14343" max="14343" width="12.125" style="28" customWidth="1"/>
    <col min="14344" max="14344" width="13.375" style="28" customWidth="1"/>
    <col min="14345" max="14345" width="8.375" style="28" customWidth="1"/>
    <col min="14346" max="14346" width="9.625" style="28"/>
    <col min="14347" max="14347" width="7.125" style="28" customWidth="1"/>
    <col min="14348" max="14349" width="10.875" style="28" customWidth="1"/>
    <col min="14350" max="14350" width="12.125" style="28" customWidth="1"/>
    <col min="14351" max="14592" width="9.625" style="28"/>
    <col min="14593" max="14593" width="13.375" style="28" customWidth="1"/>
    <col min="14594" max="14594" width="14.625" style="28" customWidth="1"/>
    <col min="14595" max="14595" width="8.375" style="28" customWidth="1"/>
    <col min="14596" max="14596" width="9.625" style="28"/>
    <col min="14597" max="14597" width="7.125" style="28" customWidth="1"/>
    <col min="14598" max="14598" width="10.875" style="28" customWidth="1"/>
    <col min="14599" max="14599" width="12.125" style="28" customWidth="1"/>
    <col min="14600" max="14600" width="13.375" style="28" customWidth="1"/>
    <col min="14601" max="14601" width="8.375" style="28" customWidth="1"/>
    <col min="14602" max="14602" width="9.625" style="28"/>
    <col min="14603" max="14603" width="7.125" style="28" customWidth="1"/>
    <col min="14604" max="14605" width="10.875" style="28" customWidth="1"/>
    <col min="14606" max="14606" width="12.125" style="28" customWidth="1"/>
    <col min="14607" max="14848" width="9.625" style="28"/>
    <col min="14849" max="14849" width="13.375" style="28" customWidth="1"/>
    <col min="14850" max="14850" width="14.625" style="28" customWidth="1"/>
    <col min="14851" max="14851" width="8.375" style="28" customWidth="1"/>
    <col min="14852" max="14852" width="9.625" style="28"/>
    <col min="14853" max="14853" width="7.125" style="28" customWidth="1"/>
    <col min="14854" max="14854" width="10.875" style="28" customWidth="1"/>
    <col min="14855" max="14855" width="12.125" style="28" customWidth="1"/>
    <col min="14856" max="14856" width="13.375" style="28" customWidth="1"/>
    <col min="14857" max="14857" width="8.375" style="28" customWidth="1"/>
    <col min="14858" max="14858" width="9.625" style="28"/>
    <col min="14859" max="14859" width="7.125" style="28" customWidth="1"/>
    <col min="14860" max="14861" width="10.875" style="28" customWidth="1"/>
    <col min="14862" max="14862" width="12.125" style="28" customWidth="1"/>
    <col min="14863" max="15104" width="9.625" style="28"/>
    <col min="15105" max="15105" width="13.375" style="28" customWidth="1"/>
    <col min="15106" max="15106" width="14.625" style="28" customWidth="1"/>
    <col min="15107" max="15107" width="8.375" style="28" customWidth="1"/>
    <col min="15108" max="15108" width="9.625" style="28"/>
    <col min="15109" max="15109" width="7.125" style="28" customWidth="1"/>
    <col min="15110" max="15110" width="10.875" style="28" customWidth="1"/>
    <col min="15111" max="15111" width="12.125" style="28" customWidth="1"/>
    <col min="15112" max="15112" width="13.375" style="28" customWidth="1"/>
    <col min="15113" max="15113" width="8.375" style="28" customWidth="1"/>
    <col min="15114" max="15114" width="9.625" style="28"/>
    <col min="15115" max="15115" width="7.125" style="28" customWidth="1"/>
    <col min="15116" max="15117" width="10.875" style="28" customWidth="1"/>
    <col min="15118" max="15118" width="12.125" style="28" customWidth="1"/>
    <col min="15119" max="15360" width="9.625" style="28"/>
    <col min="15361" max="15361" width="13.375" style="28" customWidth="1"/>
    <col min="15362" max="15362" width="14.625" style="28" customWidth="1"/>
    <col min="15363" max="15363" width="8.375" style="28" customWidth="1"/>
    <col min="15364" max="15364" width="9.625" style="28"/>
    <col min="15365" max="15365" width="7.125" style="28" customWidth="1"/>
    <col min="15366" max="15366" width="10.875" style="28" customWidth="1"/>
    <col min="15367" max="15367" width="12.125" style="28" customWidth="1"/>
    <col min="15368" max="15368" width="13.375" style="28" customWidth="1"/>
    <col min="15369" max="15369" width="8.375" style="28" customWidth="1"/>
    <col min="15370" max="15370" width="9.625" style="28"/>
    <col min="15371" max="15371" width="7.125" style="28" customWidth="1"/>
    <col min="15372" max="15373" width="10.875" style="28" customWidth="1"/>
    <col min="15374" max="15374" width="12.125" style="28" customWidth="1"/>
    <col min="15375" max="15616" width="9.625" style="28"/>
    <col min="15617" max="15617" width="13.375" style="28" customWidth="1"/>
    <col min="15618" max="15618" width="14.625" style="28" customWidth="1"/>
    <col min="15619" max="15619" width="8.375" style="28" customWidth="1"/>
    <col min="15620" max="15620" width="9.625" style="28"/>
    <col min="15621" max="15621" width="7.125" style="28" customWidth="1"/>
    <col min="15622" max="15622" width="10.875" style="28" customWidth="1"/>
    <col min="15623" max="15623" width="12.125" style="28" customWidth="1"/>
    <col min="15624" max="15624" width="13.375" style="28" customWidth="1"/>
    <col min="15625" max="15625" width="8.375" style="28" customWidth="1"/>
    <col min="15626" max="15626" width="9.625" style="28"/>
    <col min="15627" max="15627" width="7.125" style="28" customWidth="1"/>
    <col min="15628" max="15629" width="10.875" style="28" customWidth="1"/>
    <col min="15630" max="15630" width="12.125" style="28" customWidth="1"/>
    <col min="15631" max="15872" width="9.625" style="28"/>
    <col min="15873" max="15873" width="13.375" style="28" customWidth="1"/>
    <col min="15874" max="15874" width="14.625" style="28" customWidth="1"/>
    <col min="15875" max="15875" width="8.375" style="28" customWidth="1"/>
    <col min="15876" max="15876" width="9.625" style="28"/>
    <col min="15877" max="15877" width="7.125" style="28" customWidth="1"/>
    <col min="15878" max="15878" width="10.875" style="28" customWidth="1"/>
    <col min="15879" max="15879" width="12.125" style="28" customWidth="1"/>
    <col min="15880" max="15880" width="13.375" style="28" customWidth="1"/>
    <col min="15881" max="15881" width="8.375" style="28" customWidth="1"/>
    <col min="15882" max="15882" width="9.625" style="28"/>
    <col min="15883" max="15883" width="7.125" style="28" customWidth="1"/>
    <col min="15884" max="15885" width="10.875" style="28" customWidth="1"/>
    <col min="15886" max="15886" width="12.125" style="28" customWidth="1"/>
    <col min="15887" max="16128" width="9.625" style="28"/>
    <col min="16129" max="16129" width="13.375" style="28" customWidth="1"/>
    <col min="16130" max="16130" width="14.625" style="28" customWidth="1"/>
    <col min="16131" max="16131" width="8.375" style="28" customWidth="1"/>
    <col min="16132" max="16132" width="9.625" style="28"/>
    <col min="16133" max="16133" width="7.125" style="28" customWidth="1"/>
    <col min="16134" max="16134" width="10.875" style="28" customWidth="1"/>
    <col min="16135" max="16135" width="12.125" style="28" customWidth="1"/>
    <col min="16136" max="16136" width="13.375" style="28" customWidth="1"/>
    <col min="16137" max="16137" width="8.375" style="28" customWidth="1"/>
    <col min="16138" max="16138" width="9.625" style="28"/>
    <col min="16139" max="16139" width="7.125" style="28" customWidth="1"/>
    <col min="16140" max="16141" width="10.875" style="28" customWidth="1"/>
    <col min="16142" max="16142" width="12.125" style="28" customWidth="1"/>
    <col min="16143" max="16384" width="9.625" style="28"/>
  </cols>
  <sheetData>
    <row r="1" spans="1:14" x14ac:dyDescent="0.2">
      <c r="A1" s="27"/>
    </row>
    <row r="6" spans="1:14" x14ac:dyDescent="0.2">
      <c r="D6" s="29" t="s">
        <v>159</v>
      </c>
    </row>
    <row r="7" spans="1:14" x14ac:dyDescent="0.2">
      <c r="G7" s="57" t="s">
        <v>160</v>
      </c>
    </row>
    <row r="8" spans="1:14" x14ac:dyDescent="0.2">
      <c r="C8" s="27" t="s">
        <v>161</v>
      </c>
    </row>
    <row r="9" spans="1:14" ht="18" thickBot="1" x14ac:dyDescent="0.25">
      <c r="B9" s="30"/>
      <c r="C9" s="32" t="s">
        <v>162</v>
      </c>
      <c r="D9" s="30"/>
      <c r="E9" s="30"/>
      <c r="F9" s="30"/>
      <c r="G9" s="30"/>
      <c r="H9" s="30"/>
      <c r="I9" s="30"/>
      <c r="J9" s="30"/>
      <c r="K9" s="30"/>
      <c r="L9" s="30"/>
      <c r="M9" s="30"/>
      <c r="N9" s="30"/>
    </row>
    <row r="10" spans="1:14" x14ac:dyDescent="0.2">
      <c r="C10" s="33"/>
      <c r="I10" s="33"/>
    </row>
    <row r="11" spans="1:14" x14ac:dyDescent="0.2">
      <c r="C11" s="37"/>
      <c r="D11" s="35"/>
      <c r="E11" s="35"/>
      <c r="F11" s="58" t="s">
        <v>163</v>
      </c>
      <c r="G11" s="35"/>
      <c r="H11" s="35"/>
      <c r="I11" s="37"/>
      <c r="J11" s="35"/>
      <c r="K11" s="35"/>
      <c r="L11" s="58" t="s">
        <v>164</v>
      </c>
      <c r="M11" s="35"/>
      <c r="N11" s="35"/>
    </row>
    <row r="12" spans="1:14" x14ac:dyDescent="0.2">
      <c r="C12" s="33"/>
      <c r="D12" s="36" t="s">
        <v>165</v>
      </c>
      <c r="E12" s="35"/>
      <c r="F12" s="34" t="s">
        <v>166</v>
      </c>
      <c r="G12" s="35"/>
      <c r="H12" s="34" t="s">
        <v>167</v>
      </c>
      <c r="I12" s="33"/>
      <c r="J12" s="36" t="s">
        <v>165</v>
      </c>
      <c r="K12" s="35"/>
      <c r="L12" s="34" t="s">
        <v>166</v>
      </c>
      <c r="M12" s="35"/>
      <c r="N12" s="34" t="s">
        <v>167</v>
      </c>
    </row>
    <row r="13" spans="1:14" x14ac:dyDescent="0.2">
      <c r="B13" s="27" t="s">
        <v>168</v>
      </c>
      <c r="C13" s="34" t="s">
        <v>169</v>
      </c>
      <c r="D13" s="33"/>
      <c r="E13" s="33"/>
      <c r="F13" s="34" t="s">
        <v>170</v>
      </c>
      <c r="G13" s="34" t="s">
        <v>171</v>
      </c>
      <c r="H13" s="34" t="s">
        <v>172</v>
      </c>
      <c r="I13" s="34" t="s">
        <v>169</v>
      </c>
      <c r="J13" s="33"/>
      <c r="K13" s="33"/>
      <c r="L13" s="34" t="s">
        <v>170</v>
      </c>
      <c r="M13" s="34" t="s">
        <v>171</v>
      </c>
      <c r="N13" s="34" t="s">
        <v>172</v>
      </c>
    </row>
    <row r="14" spans="1:14" x14ac:dyDescent="0.2">
      <c r="B14" s="59" t="s">
        <v>173</v>
      </c>
      <c r="C14" s="36" t="s">
        <v>174</v>
      </c>
      <c r="D14" s="36" t="s">
        <v>175</v>
      </c>
      <c r="E14" s="36" t="s">
        <v>176</v>
      </c>
      <c r="F14" s="36" t="s">
        <v>177</v>
      </c>
      <c r="G14" s="36" t="s">
        <v>178</v>
      </c>
      <c r="H14" s="36" t="s">
        <v>177</v>
      </c>
      <c r="I14" s="36" t="s">
        <v>174</v>
      </c>
      <c r="J14" s="36" t="s">
        <v>175</v>
      </c>
      <c r="K14" s="36" t="s">
        <v>176</v>
      </c>
      <c r="L14" s="36" t="s">
        <v>177</v>
      </c>
      <c r="M14" s="36" t="s">
        <v>178</v>
      </c>
      <c r="N14" s="36" t="s">
        <v>177</v>
      </c>
    </row>
    <row r="15" spans="1:14" x14ac:dyDescent="0.2">
      <c r="C15" s="60" t="s">
        <v>179</v>
      </c>
      <c r="D15" s="61" t="s">
        <v>180</v>
      </c>
      <c r="E15" s="62" t="s">
        <v>180</v>
      </c>
      <c r="F15" s="62" t="s">
        <v>181</v>
      </c>
      <c r="G15" s="62" t="s">
        <v>181</v>
      </c>
      <c r="H15" s="62" t="s">
        <v>181</v>
      </c>
      <c r="I15" s="62" t="s">
        <v>179</v>
      </c>
      <c r="J15" s="62" t="s">
        <v>180</v>
      </c>
      <c r="K15" s="62" t="s">
        <v>180</v>
      </c>
      <c r="L15" s="62" t="s">
        <v>181</v>
      </c>
      <c r="M15" s="62" t="s">
        <v>181</v>
      </c>
      <c r="N15" s="62" t="s">
        <v>181</v>
      </c>
    </row>
    <row r="16" spans="1:14" x14ac:dyDescent="0.2">
      <c r="C16" s="33"/>
      <c r="D16" s="63"/>
      <c r="H16" s="29" t="s">
        <v>182</v>
      </c>
    </row>
    <row r="17" spans="1:14" x14ac:dyDescent="0.2">
      <c r="B17" s="29" t="s">
        <v>183</v>
      </c>
      <c r="C17" s="64">
        <v>14.2</v>
      </c>
      <c r="D17" s="65">
        <v>171</v>
      </c>
      <c r="E17" s="66">
        <v>13</v>
      </c>
      <c r="F17" s="67">
        <v>346.5</v>
      </c>
      <c r="G17" s="67">
        <v>319.8</v>
      </c>
      <c r="H17" s="68">
        <v>1001.8</v>
      </c>
      <c r="I17" s="69">
        <v>8.6</v>
      </c>
      <c r="J17" s="70">
        <v>170</v>
      </c>
      <c r="K17" s="70">
        <v>6</v>
      </c>
      <c r="L17" s="69">
        <v>229.1</v>
      </c>
      <c r="M17" s="69">
        <v>216.9</v>
      </c>
      <c r="N17" s="69">
        <v>633.70000000000005</v>
      </c>
    </row>
    <row r="18" spans="1:14" x14ac:dyDescent="0.2">
      <c r="C18" s="38"/>
      <c r="D18" s="71"/>
      <c r="E18" s="72"/>
      <c r="F18" s="39"/>
      <c r="G18" s="39"/>
      <c r="H18" s="39"/>
      <c r="I18" s="39"/>
      <c r="J18" s="72"/>
      <c r="K18" s="72"/>
      <c r="L18" s="39"/>
      <c r="M18" s="39"/>
      <c r="N18" s="39"/>
    </row>
    <row r="19" spans="1:14" x14ac:dyDescent="0.2">
      <c r="B19" s="27" t="s">
        <v>184</v>
      </c>
      <c r="C19" s="38">
        <v>0.8</v>
      </c>
      <c r="D19" s="71">
        <v>153</v>
      </c>
      <c r="E19" s="72">
        <v>7</v>
      </c>
      <c r="F19" s="39">
        <v>102.2</v>
      </c>
      <c r="G19" s="39">
        <v>95.4</v>
      </c>
      <c r="H19" s="39">
        <v>54</v>
      </c>
      <c r="I19" s="40" t="s">
        <v>185</v>
      </c>
      <c r="J19" s="73" t="s">
        <v>185</v>
      </c>
      <c r="K19" s="73" t="s">
        <v>185</v>
      </c>
      <c r="L19" s="40" t="s">
        <v>185</v>
      </c>
      <c r="M19" s="73" t="s">
        <v>185</v>
      </c>
      <c r="N19" s="73" t="s">
        <v>185</v>
      </c>
    </row>
    <row r="20" spans="1:14" x14ac:dyDescent="0.2">
      <c r="B20" s="27" t="s">
        <v>186</v>
      </c>
      <c r="C20" s="38">
        <v>1.1000000000000001</v>
      </c>
      <c r="D20" s="71">
        <v>171</v>
      </c>
      <c r="E20" s="72">
        <v>13</v>
      </c>
      <c r="F20" s="39">
        <v>181.5</v>
      </c>
      <c r="G20" s="39">
        <v>164.4</v>
      </c>
      <c r="H20" s="39">
        <v>268.10000000000002</v>
      </c>
      <c r="I20" s="39">
        <v>1.1000000000000001</v>
      </c>
      <c r="J20" s="72">
        <v>175</v>
      </c>
      <c r="K20" s="72">
        <v>11</v>
      </c>
      <c r="L20" s="39">
        <v>163.6</v>
      </c>
      <c r="M20" s="39">
        <v>153.1</v>
      </c>
      <c r="N20" s="39">
        <v>216</v>
      </c>
    </row>
    <row r="21" spans="1:14" x14ac:dyDescent="0.2">
      <c r="B21" s="27" t="s">
        <v>187</v>
      </c>
      <c r="C21" s="38">
        <v>3.2</v>
      </c>
      <c r="D21" s="71">
        <v>172</v>
      </c>
      <c r="E21" s="72">
        <v>15</v>
      </c>
      <c r="F21" s="39">
        <v>218.9</v>
      </c>
      <c r="G21" s="39">
        <v>195.7</v>
      </c>
      <c r="H21" s="39">
        <v>453.9</v>
      </c>
      <c r="I21" s="39">
        <v>2.5</v>
      </c>
      <c r="J21" s="72">
        <v>171</v>
      </c>
      <c r="K21" s="72">
        <v>7</v>
      </c>
      <c r="L21" s="39">
        <v>197.3</v>
      </c>
      <c r="M21" s="39">
        <v>183.5</v>
      </c>
      <c r="N21" s="39">
        <v>460.8</v>
      </c>
    </row>
    <row r="22" spans="1:14" x14ac:dyDescent="0.2">
      <c r="B22" s="27" t="s">
        <v>188</v>
      </c>
      <c r="C22" s="38">
        <v>5.4</v>
      </c>
      <c r="D22" s="71">
        <v>171</v>
      </c>
      <c r="E22" s="72">
        <v>15</v>
      </c>
      <c r="F22" s="39">
        <v>270.10000000000002</v>
      </c>
      <c r="G22" s="39">
        <v>244.7</v>
      </c>
      <c r="H22" s="39">
        <v>677.8</v>
      </c>
      <c r="I22" s="39">
        <v>5.0999999999999996</v>
      </c>
      <c r="J22" s="72">
        <v>169</v>
      </c>
      <c r="K22" s="72">
        <v>9</v>
      </c>
      <c r="L22" s="39">
        <v>218.4</v>
      </c>
      <c r="M22" s="39">
        <v>203.5</v>
      </c>
      <c r="N22" s="39">
        <v>640.5</v>
      </c>
    </row>
    <row r="23" spans="1:14" x14ac:dyDescent="0.2">
      <c r="C23" s="33"/>
      <c r="D23" s="63"/>
      <c r="I23" s="39"/>
      <c r="J23" s="72"/>
      <c r="K23" s="72"/>
      <c r="L23" s="39"/>
      <c r="M23" s="39"/>
      <c r="N23" s="39"/>
    </row>
    <row r="24" spans="1:14" x14ac:dyDescent="0.2">
      <c r="A24" s="42"/>
      <c r="B24" s="27" t="s">
        <v>189</v>
      </c>
      <c r="C24" s="38">
        <v>8.9</v>
      </c>
      <c r="D24" s="71">
        <v>171</v>
      </c>
      <c r="E24" s="72">
        <v>16</v>
      </c>
      <c r="F24" s="39">
        <v>323.10000000000002</v>
      </c>
      <c r="G24" s="39">
        <v>291.2</v>
      </c>
      <c r="H24" s="39">
        <v>865.8</v>
      </c>
      <c r="I24" s="39">
        <v>6.3</v>
      </c>
      <c r="J24" s="72">
        <v>167</v>
      </c>
      <c r="K24" s="72">
        <v>8</v>
      </c>
      <c r="L24" s="39">
        <v>234</v>
      </c>
      <c r="M24" s="39">
        <v>217.9</v>
      </c>
      <c r="N24" s="39">
        <v>678.6</v>
      </c>
    </row>
    <row r="25" spans="1:14" x14ac:dyDescent="0.2">
      <c r="A25" s="42"/>
      <c r="B25" s="27" t="s">
        <v>190</v>
      </c>
      <c r="C25" s="38">
        <v>12.5</v>
      </c>
      <c r="D25" s="71">
        <v>173</v>
      </c>
      <c r="E25" s="72">
        <v>13</v>
      </c>
      <c r="F25" s="39">
        <v>368</v>
      </c>
      <c r="G25" s="39">
        <v>340.1</v>
      </c>
      <c r="H25" s="39">
        <v>1052.4000000000001</v>
      </c>
      <c r="I25" s="39">
        <v>7.6</v>
      </c>
      <c r="J25" s="72">
        <v>169</v>
      </c>
      <c r="K25" s="72">
        <v>5</v>
      </c>
      <c r="L25" s="39">
        <v>232.7</v>
      </c>
      <c r="M25" s="39">
        <v>221.4</v>
      </c>
      <c r="N25" s="39">
        <v>636.5</v>
      </c>
    </row>
    <row r="26" spans="1:14" x14ac:dyDescent="0.2">
      <c r="A26" s="42"/>
      <c r="B26" s="27" t="s">
        <v>191</v>
      </c>
      <c r="C26" s="38">
        <v>16.2</v>
      </c>
      <c r="D26" s="71">
        <v>173</v>
      </c>
      <c r="E26" s="72">
        <v>13</v>
      </c>
      <c r="F26" s="39">
        <v>393.2</v>
      </c>
      <c r="G26" s="39">
        <v>363.5</v>
      </c>
      <c r="H26" s="39">
        <v>1231</v>
      </c>
      <c r="I26" s="39">
        <v>8.6</v>
      </c>
      <c r="J26" s="72">
        <v>168</v>
      </c>
      <c r="K26" s="72">
        <v>4</v>
      </c>
      <c r="L26" s="39">
        <v>273</v>
      </c>
      <c r="M26" s="39">
        <v>264.7</v>
      </c>
      <c r="N26" s="39">
        <v>758.4</v>
      </c>
    </row>
    <row r="27" spans="1:14" x14ac:dyDescent="0.2">
      <c r="A27" s="42"/>
      <c r="B27" s="27" t="s">
        <v>192</v>
      </c>
      <c r="C27" s="38">
        <v>19.899999999999999</v>
      </c>
      <c r="D27" s="71">
        <v>170</v>
      </c>
      <c r="E27" s="72">
        <v>12</v>
      </c>
      <c r="F27" s="39">
        <v>411.7</v>
      </c>
      <c r="G27" s="39">
        <v>379.9</v>
      </c>
      <c r="H27" s="39">
        <v>1415.6</v>
      </c>
      <c r="I27" s="39">
        <v>11.1</v>
      </c>
      <c r="J27" s="72">
        <v>167</v>
      </c>
      <c r="K27" s="72">
        <v>5</v>
      </c>
      <c r="L27" s="39">
        <v>270.89999999999998</v>
      </c>
      <c r="M27" s="39">
        <v>256.8</v>
      </c>
      <c r="N27" s="39">
        <v>727.2</v>
      </c>
    </row>
    <row r="28" spans="1:14" x14ac:dyDescent="0.2">
      <c r="C28" s="33"/>
      <c r="D28" s="63"/>
      <c r="I28" s="39"/>
      <c r="J28" s="72"/>
      <c r="K28" s="72"/>
      <c r="L28" s="39"/>
      <c r="M28" s="39"/>
      <c r="N28" s="39"/>
    </row>
    <row r="29" spans="1:14" x14ac:dyDescent="0.2">
      <c r="A29" s="42"/>
      <c r="B29" s="27" t="s">
        <v>193</v>
      </c>
      <c r="C29" s="38">
        <v>23.2</v>
      </c>
      <c r="D29" s="71">
        <v>170</v>
      </c>
      <c r="E29" s="72">
        <v>12</v>
      </c>
      <c r="F29" s="39">
        <v>406.8</v>
      </c>
      <c r="G29" s="39">
        <v>380.2</v>
      </c>
      <c r="H29" s="39">
        <v>1311.4</v>
      </c>
      <c r="I29" s="39">
        <v>13.6</v>
      </c>
      <c r="J29" s="72">
        <v>169</v>
      </c>
      <c r="K29" s="72">
        <v>5</v>
      </c>
      <c r="L29" s="39">
        <v>234</v>
      </c>
      <c r="M29" s="39">
        <v>223.9</v>
      </c>
      <c r="N29" s="39">
        <v>800</v>
      </c>
    </row>
    <row r="30" spans="1:14" x14ac:dyDescent="0.2">
      <c r="A30" s="42"/>
      <c r="B30" s="27" t="s">
        <v>194</v>
      </c>
      <c r="C30" s="38">
        <v>23.3</v>
      </c>
      <c r="D30" s="71">
        <v>170</v>
      </c>
      <c r="E30" s="72">
        <v>9</v>
      </c>
      <c r="F30" s="39">
        <v>381.1</v>
      </c>
      <c r="G30" s="39">
        <v>359.7</v>
      </c>
      <c r="H30" s="39">
        <v>1096.7</v>
      </c>
      <c r="I30" s="39">
        <v>16.399999999999999</v>
      </c>
      <c r="J30" s="72">
        <v>172</v>
      </c>
      <c r="K30" s="72">
        <v>5</v>
      </c>
      <c r="L30" s="39">
        <v>237.2</v>
      </c>
      <c r="M30" s="39">
        <v>227.1</v>
      </c>
      <c r="N30" s="39">
        <v>685.1</v>
      </c>
    </row>
    <row r="31" spans="1:14" x14ac:dyDescent="0.2">
      <c r="A31" s="42"/>
      <c r="B31" s="27" t="s">
        <v>195</v>
      </c>
      <c r="C31" s="38">
        <v>15.9</v>
      </c>
      <c r="D31" s="71">
        <v>178</v>
      </c>
      <c r="E31" s="72">
        <v>6</v>
      </c>
      <c r="F31" s="39">
        <v>294.8</v>
      </c>
      <c r="G31" s="39">
        <v>285.39999999999998</v>
      </c>
      <c r="H31" s="39">
        <v>594.5</v>
      </c>
      <c r="I31" s="39">
        <v>19</v>
      </c>
      <c r="J31" s="72">
        <v>182</v>
      </c>
      <c r="K31" s="72">
        <v>4</v>
      </c>
      <c r="L31" s="39">
        <v>186.8</v>
      </c>
      <c r="M31" s="39">
        <v>182.2</v>
      </c>
      <c r="N31" s="39">
        <v>370.5</v>
      </c>
    </row>
    <row r="32" spans="1:14" x14ac:dyDescent="0.2">
      <c r="A32" s="42"/>
      <c r="B32" s="27" t="s">
        <v>196</v>
      </c>
      <c r="C32" s="38">
        <v>23.4</v>
      </c>
      <c r="D32" s="71">
        <v>179</v>
      </c>
      <c r="E32" s="72">
        <v>4</v>
      </c>
      <c r="F32" s="39">
        <v>314.2</v>
      </c>
      <c r="G32" s="39">
        <v>310</v>
      </c>
      <c r="H32" s="39">
        <v>458</v>
      </c>
      <c r="I32" s="39">
        <v>25.4</v>
      </c>
      <c r="J32" s="72">
        <v>170</v>
      </c>
      <c r="K32" s="72">
        <v>1</v>
      </c>
      <c r="L32" s="39">
        <v>284.60000000000002</v>
      </c>
      <c r="M32" s="39">
        <v>284</v>
      </c>
      <c r="N32" s="39">
        <v>800.4</v>
      </c>
    </row>
    <row r="33" spans="1:14" x14ac:dyDescent="0.2">
      <c r="B33" s="35"/>
      <c r="C33" s="37"/>
      <c r="D33" s="35"/>
      <c r="E33" s="35"/>
      <c r="F33" s="35"/>
      <c r="G33" s="35"/>
      <c r="H33" s="35"/>
      <c r="I33" s="35"/>
      <c r="J33" s="35"/>
      <c r="K33" s="35"/>
      <c r="L33" s="35"/>
      <c r="M33" s="35"/>
      <c r="N33" s="35"/>
    </row>
    <row r="34" spans="1:14" x14ac:dyDescent="0.2">
      <c r="A34" s="42"/>
      <c r="C34" s="38"/>
      <c r="D34" s="71"/>
      <c r="E34" s="72"/>
      <c r="F34" s="39"/>
      <c r="G34" s="39"/>
      <c r="H34" s="39"/>
      <c r="I34" s="39"/>
      <c r="J34" s="72"/>
      <c r="K34" s="72"/>
      <c r="L34" s="39"/>
      <c r="M34" s="39"/>
      <c r="N34" s="39"/>
    </row>
    <row r="35" spans="1:14" x14ac:dyDescent="0.2">
      <c r="A35" s="42"/>
      <c r="B35" s="29" t="s">
        <v>168</v>
      </c>
      <c r="C35" s="64"/>
      <c r="D35" s="74"/>
      <c r="E35" s="70"/>
      <c r="F35" s="69"/>
      <c r="G35" s="69"/>
      <c r="H35" s="29" t="s">
        <v>182</v>
      </c>
      <c r="I35" s="69"/>
      <c r="J35" s="70"/>
      <c r="K35" s="70"/>
      <c r="L35" s="69"/>
      <c r="M35" s="69"/>
      <c r="N35" s="69"/>
    </row>
    <row r="36" spans="1:14" x14ac:dyDescent="0.2">
      <c r="A36" s="42"/>
      <c r="B36" s="29" t="s">
        <v>197</v>
      </c>
      <c r="C36" s="64">
        <v>11.8</v>
      </c>
      <c r="D36" s="65">
        <v>177</v>
      </c>
      <c r="E36" s="66">
        <v>11</v>
      </c>
      <c r="F36" s="69">
        <v>316.39999999999998</v>
      </c>
      <c r="G36" s="69">
        <v>296.89999999999998</v>
      </c>
      <c r="H36" s="69">
        <v>614.1</v>
      </c>
      <c r="I36" s="69">
        <v>8.4</v>
      </c>
      <c r="J36" s="66">
        <v>175</v>
      </c>
      <c r="K36" s="66">
        <v>5</v>
      </c>
      <c r="L36" s="69">
        <v>207.5</v>
      </c>
      <c r="M36" s="69">
        <v>197.7</v>
      </c>
      <c r="N36" s="69">
        <v>454.4</v>
      </c>
    </row>
    <row r="37" spans="1:14" x14ac:dyDescent="0.2">
      <c r="A37" s="42"/>
      <c r="C37" s="38"/>
      <c r="D37" s="71"/>
      <c r="E37" s="72"/>
      <c r="F37" s="39"/>
      <c r="G37" s="39"/>
      <c r="H37" s="39"/>
      <c r="I37" s="39"/>
      <c r="J37" s="72"/>
      <c r="K37" s="72"/>
      <c r="L37" s="39"/>
      <c r="M37" s="39"/>
      <c r="N37" s="39"/>
    </row>
    <row r="38" spans="1:14" x14ac:dyDescent="0.2">
      <c r="A38" s="42"/>
      <c r="B38" s="27" t="s">
        <v>184</v>
      </c>
      <c r="C38" s="38">
        <v>0.5</v>
      </c>
      <c r="D38" s="71">
        <v>160</v>
      </c>
      <c r="E38" s="72">
        <v>3</v>
      </c>
      <c r="F38" s="39">
        <v>83.4</v>
      </c>
      <c r="G38" s="39">
        <v>81.400000000000006</v>
      </c>
      <c r="H38" s="39">
        <v>0</v>
      </c>
      <c r="I38" s="40" t="s">
        <v>185</v>
      </c>
      <c r="J38" s="40" t="s">
        <v>185</v>
      </c>
      <c r="K38" s="40" t="s">
        <v>185</v>
      </c>
      <c r="L38" s="40" t="s">
        <v>185</v>
      </c>
      <c r="M38" s="40" t="s">
        <v>185</v>
      </c>
      <c r="N38" s="40" t="s">
        <v>185</v>
      </c>
    </row>
    <row r="39" spans="1:14" x14ac:dyDescent="0.2">
      <c r="A39" s="42"/>
      <c r="B39" s="27" t="s">
        <v>186</v>
      </c>
      <c r="C39" s="38">
        <v>0.9</v>
      </c>
      <c r="D39" s="71">
        <v>174</v>
      </c>
      <c r="E39" s="72">
        <v>13</v>
      </c>
      <c r="F39" s="39">
        <v>181.7</v>
      </c>
      <c r="G39" s="39">
        <v>166.8</v>
      </c>
      <c r="H39" s="39">
        <v>123.1</v>
      </c>
      <c r="I39" s="39">
        <v>1</v>
      </c>
      <c r="J39" s="72">
        <v>174</v>
      </c>
      <c r="K39" s="72">
        <v>9</v>
      </c>
      <c r="L39" s="39">
        <v>155.69999999999999</v>
      </c>
      <c r="M39" s="39">
        <v>146.6</v>
      </c>
      <c r="N39" s="39">
        <v>113.2</v>
      </c>
    </row>
    <row r="40" spans="1:14" x14ac:dyDescent="0.2">
      <c r="A40" s="42"/>
      <c r="B40" s="27" t="s">
        <v>187</v>
      </c>
      <c r="C40" s="38">
        <v>3.2</v>
      </c>
      <c r="D40" s="71">
        <v>174</v>
      </c>
      <c r="E40" s="72">
        <v>13</v>
      </c>
      <c r="F40" s="39">
        <v>213.6</v>
      </c>
      <c r="G40" s="39">
        <v>195.6</v>
      </c>
      <c r="H40" s="39">
        <v>358.1</v>
      </c>
      <c r="I40" s="39">
        <v>2.2000000000000002</v>
      </c>
      <c r="J40" s="72">
        <v>176</v>
      </c>
      <c r="K40" s="72">
        <v>6</v>
      </c>
      <c r="L40" s="39">
        <v>183.7</v>
      </c>
      <c r="M40" s="39">
        <v>169.9</v>
      </c>
      <c r="N40" s="39">
        <v>350.4</v>
      </c>
    </row>
    <row r="41" spans="1:14" x14ac:dyDescent="0.2">
      <c r="A41" s="42"/>
      <c r="B41" s="27" t="s">
        <v>188</v>
      </c>
      <c r="C41" s="38">
        <v>4.9000000000000004</v>
      </c>
      <c r="D41" s="71">
        <v>174</v>
      </c>
      <c r="E41" s="72">
        <v>12</v>
      </c>
      <c r="F41" s="39">
        <v>261</v>
      </c>
      <c r="G41" s="39">
        <v>243.6</v>
      </c>
      <c r="H41" s="39">
        <v>486.6</v>
      </c>
      <c r="I41" s="39">
        <v>4.3</v>
      </c>
      <c r="J41" s="72">
        <v>175</v>
      </c>
      <c r="K41" s="72">
        <v>4</v>
      </c>
      <c r="L41" s="39">
        <v>194.2</v>
      </c>
      <c r="M41" s="39">
        <v>186</v>
      </c>
      <c r="N41" s="39">
        <v>480.6</v>
      </c>
    </row>
    <row r="42" spans="1:14" x14ac:dyDescent="0.2">
      <c r="C42" s="33"/>
      <c r="D42" s="63"/>
    </row>
    <row r="43" spans="1:14" x14ac:dyDescent="0.2">
      <c r="A43" s="42"/>
      <c r="B43" s="27" t="s">
        <v>189</v>
      </c>
      <c r="C43" s="38">
        <v>8</v>
      </c>
      <c r="D43" s="71">
        <v>174</v>
      </c>
      <c r="E43" s="72">
        <v>13</v>
      </c>
      <c r="F43" s="39">
        <v>302.89999999999998</v>
      </c>
      <c r="G43" s="39">
        <v>281.3</v>
      </c>
      <c r="H43" s="39">
        <v>542</v>
      </c>
      <c r="I43" s="39">
        <v>4.9000000000000004</v>
      </c>
      <c r="J43" s="72">
        <v>170</v>
      </c>
      <c r="K43" s="72">
        <v>4</v>
      </c>
      <c r="L43" s="39">
        <v>217.4</v>
      </c>
      <c r="M43" s="39">
        <v>208.1</v>
      </c>
      <c r="N43" s="39">
        <v>499</v>
      </c>
    </row>
    <row r="44" spans="1:14" x14ac:dyDescent="0.2">
      <c r="A44" s="42"/>
      <c r="B44" s="27" t="s">
        <v>190</v>
      </c>
      <c r="C44" s="38">
        <v>11.4</v>
      </c>
      <c r="D44" s="71">
        <v>177</v>
      </c>
      <c r="E44" s="72">
        <v>10</v>
      </c>
      <c r="F44" s="39">
        <v>340.6</v>
      </c>
      <c r="G44" s="39">
        <v>319.60000000000002</v>
      </c>
      <c r="H44" s="39">
        <v>739.9</v>
      </c>
      <c r="I44" s="39">
        <v>6.5</v>
      </c>
      <c r="J44" s="72">
        <v>174</v>
      </c>
      <c r="K44" s="72">
        <v>4</v>
      </c>
      <c r="L44" s="39">
        <v>218.3</v>
      </c>
      <c r="M44" s="39">
        <v>207.8</v>
      </c>
      <c r="N44" s="39">
        <v>490</v>
      </c>
    </row>
    <row r="45" spans="1:14" x14ac:dyDescent="0.2">
      <c r="A45" s="42"/>
      <c r="B45" s="27" t="s">
        <v>191</v>
      </c>
      <c r="C45" s="38">
        <v>14.2</v>
      </c>
      <c r="D45" s="71">
        <v>179</v>
      </c>
      <c r="E45" s="72">
        <v>12</v>
      </c>
      <c r="F45" s="39">
        <v>373.2</v>
      </c>
      <c r="G45" s="39">
        <v>352.1</v>
      </c>
      <c r="H45" s="39">
        <v>753.2</v>
      </c>
      <c r="I45" s="39">
        <v>8.6999999999999993</v>
      </c>
      <c r="J45" s="72">
        <v>171</v>
      </c>
      <c r="K45" s="72">
        <v>4</v>
      </c>
      <c r="L45" s="39">
        <v>248.9</v>
      </c>
      <c r="M45" s="39">
        <v>241.4</v>
      </c>
      <c r="N45" s="39">
        <v>660.7</v>
      </c>
    </row>
    <row r="46" spans="1:14" x14ac:dyDescent="0.2">
      <c r="A46" s="42"/>
      <c r="B46" s="27" t="s">
        <v>192</v>
      </c>
      <c r="C46" s="38">
        <v>14.1</v>
      </c>
      <c r="D46" s="71">
        <v>179</v>
      </c>
      <c r="E46" s="72">
        <v>13</v>
      </c>
      <c r="F46" s="39">
        <v>351</v>
      </c>
      <c r="G46" s="39">
        <v>324.39999999999998</v>
      </c>
      <c r="H46" s="39">
        <v>786.1</v>
      </c>
      <c r="I46" s="39">
        <v>8.1999999999999993</v>
      </c>
      <c r="J46" s="72">
        <v>173</v>
      </c>
      <c r="K46" s="72">
        <v>6</v>
      </c>
      <c r="L46" s="39">
        <v>241.5</v>
      </c>
      <c r="M46" s="39">
        <v>230.9</v>
      </c>
      <c r="N46" s="39">
        <v>439.4</v>
      </c>
    </row>
    <row r="47" spans="1:14" x14ac:dyDescent="0.2">
      <c r="C47" s="33"/>
      <c r="D47" s="63"/>
      <c r="I47" s="39"/>
      <c r="J47" s="72"/>
    </row>
    <row r="48" spans="1:14" x14ac:dyDescent="0.2">
      <c r="A48" s="42"/>
      <c r="B48" s="27" t="s">
        <v>193</v>
      </c>
      <c r="C48" s="38">
        <v>17.899999999999999</v>
      </c>
      <c r="D48" s="71">
        <v>178</v>
      </c>
      <c r="E48" s="72">
        <v>13</v>
      </c>
      <c r="F48" s="39">
        <v>355.6</v>
      </c>
      <c r="G48" s="39">
        <v>333.6</v>
      </c>
      <c r="H48" s="39">
        <v>719</v>
      </c>
      <c r="I48" s="39">
        <v>12.8</v>
      </c>
      <c r="J48" s="72">
        <v>175</v>
      </c>
      <c r="K48" s="72">
        <v>5</v>
      </c>
      <c r="L48" s="39">
        <v>206.3</v>
      </c>
      <c r="M48" s="39">
        <v>194</v>
      </c>
      <c r="N48" s="39">
        <v>573.20000000000005</v>
      </c>
    </row>
    <row r="49" spans="1:14" x14ac:dyDescent="0.2">
      <c r="A49" s="42"/>
      <c r="B49" s="27" t="s">
        <v>194</v>
      </c>
      <c r="C49" s="38">
        <v>18.2</v>
      </c>
      <c r="D49" s="71">
        <v>178</v>
      </c>
      <c r="E49" s="72">
        <v>9</v>
      </c>
      <c r="F49" s="39">
        <v>349.9</v>
      </c>
      <c r="G49" s="39">
        <v>332.1</v>
      </c>
      <c r="H49" s="39">
        <v>617.70000000000005</v>
      </c>
      <c r="I49" s="39">
        <v>14.8</v>
      </c>
      <c r="J49" s="72">
        <v>181</v>
      </c>
      <c r="K49" s="72">
        <v>6</v>
      </c>
      <c r="L49" s="39">
        <v>211.7</v>
      </c>
      <c r="M49" s="39">
        <v>201.9</v>
      </c>
      <c r="N49" s="39">
        <v>483.1</v>
      </c>
    </row>
    <row r="50" spans="1:14" x14ac:dyDescent="0.2">
      <c r="A50" s="42"/>
      <c r="B50" s="27" t="s">
        <v>195</v>
      </c>
      <c r="C50" s="38">
        <v>14.9</v>
      </c>
      <c r="D50" s="71">
        <v>179</v>
      </c>
      <c r="E50" s="72">
        <v>4</v>
      </c>
      <c r="F50" s="39">
        <v>278.89999999999998</v>
      </c>
      <c r="G50" s="39">
        <v>273</v>
      </c>
      <c r="H50" s="39">
        <v>513.20000000000005</v>
      </c>
      <c r="I50" s="39">
        <v>20.9</v>
      </c>
      <c r="J50" s="72">
        <v>185</v>
      </c>
      <c r="K50" s="72">
        <v>4</v>
      </c>
      <c r="L50" s="39">
        <v>169.5</v>
      </c>
      <c r="M50" s="39">
        <v>165.3</v>
      </c>
      <c r="N50" s="39">
        <v>238.9</v>
      </c>
    </row>
    <row r="51" spans="1:14" x14ac:dyDescent="0.2">
      <c r="A51" s="42"/>
      <c r="B51" s="27" t="s">
        <v>196</v>
      </c>
      <c r="C51" s="38">
        <v>24.1</v>
      </c>
      <c r="D51" s="71">
        <v>180</v>
      </c>
      <c r="E51" s="72">
        <v>3</v>
      </c>
      <c r="F51" s="39">
        <v>313.60000000000002</v>
      </c>
      <c r="G51" s="39">
        <v>309.7</v>
      </c>
      <c r="H51" s="39">
        <v>451.8</v>
      </c>
      <c r="I51" s="39">
        <v>21.4</v>
      </c>
      <c r="J51" s="72">
        <v>176</v>
      </c>
      <c r="K51" s="72">
        <v>1</v>
      </c>
      <c r="L51" s="39">
        <v>222</v>
      </c>
      <c r="M51" s="39">
        <v>221.4</v>
      </c>
      <c r="N51" s="39">
        <v>361</v>
      </c>
    </row>
    <row r="52" spans="1:14" x14ac:dyDescent="0.2">
      <c r="B52" s="35"/>
      <c r="C52" s="37"/>
      <c r="D52" s="35"/>
      <c r="E52" s="35"/>
      <c r="F52" s="35"/>
      <c r="G52" s="35"/>
      <c r="H52" s="35"/>
      <c r="I52" s="35"/>
      <c r="J52" s="35"/>
      <c r="K52" s="35"/>
      <c r="L52" s="35"/>
      <c r="M52" s="35"/>
      <c r="N52" s="35"/>
    </row>
    <row r="53" spans="1:14" x14ac:dyDescent="0.2">
      <c r="A53" s="42"/>
      <c r="C53" s="38"/>
      <c r="D53" s="71"/>
      <c r="E53" s="72"/>
      <c r="F53" s="39"/>
      <c r="G53" s="39"/>
      <c r="I53" s="39"/>
      <c r="J53" s="72"/>
      <c r="K53" s="72"/>
      <c r="L53" s="39"/>
      <c r="M53" s="39"/>
      <c r="N53" s="39"/>
    </row>
    <row r="54" spans="1:14" x14ac:dyDescent="0.2">
      <c r="A54" s="42"/>
      <c r="B54" s="29" t="s">
        <v>168</v>
      </c>
      <c r="C54" s="64"/>
      <c r="D54" s="74"/>
      <c r="E54" s="70"/>
      <c r="F54" s="69"/>
      <c r="G54" s="69"/>
      <c r="H54" s="29" t="s">
        <v>182</v>
      </c>
      <c r="I54" s="69"/>
      <c r="J54" s="70"/>
      <c r="K54" s="70"/>
      <c r="L54" s="69"/>
      <c r="M54" s="69"/>
      <c r="N54" s="69"/>
    </row>
    <row r="55" spans="1:14" x14ac:dyDescent="0.2">
      <c r="A55" s="42"/>
      <c r="B55" s="29" t="s">
        <v>198</v>
      </c>
      <c r="C55" s="64">
        <v>14.2</v>
      </c>
      <c r="D55" s="65">
        <v>170</v>
      </c>
      <c r="E55" s="66">
        <v>16</v>
      </c>
      <c r="F55" s="69">
        <v>334.7</v>
      </c>
      <c r="G55" s="69">
        <v>304.39999999999998</v>
      </c>
      <c r="H55" s="69">
        <v>1030.8</v>
      </c>
      <c r="I55" s="69">
        <v>7.4</v>
      </c>
      <c r="J55" s="66">
        <v>171</v>
      </c>
      <c r="K55" s="66">
        <v>9</v>
      </c>
      <c r="L55" s="69">
        <v>227.4</v>
      </c>
      <c r="M55" s="69">
        <v>214.2</v>
      </c>
      <c r="N55" s="69">
        <v>645.4</v>
      </c>
    </row>
    <row r="56" spans="1:14" x14ac:dyDescent="0.2">
      <c r="A56" s="42"/>
      <c r="C56" s="38"/>
      <c r="D56" s="71"/>
      <c r="E56" s="72"/>
      <c r="F56" s="39"/>
      <c r="G56" s="39"/>
      <c r="H56" s="39"/>
      <c r="I56" s="39"/>
      <c r="J56" s="72"/>
      <c r="K56" s="72"/>
      <c r="L56" s="39"/>
      <c r="M56" s="39"/>
      <c r="N56" s="39"/>
    </row>
    <row r="57" spans="1:14" x14ac:dyDescent="0.2">
      <c r="A57" s="42"/>
      <c r="B57" s="27" t="s">
        <v>184</v>
      </c>
      <c r="C57" s="38">
        <v>1.5</v>
      </c>
      <c r="D57" s="71">
        <v>140</v>
      </c>
      <c r="E57" s="73">
        <v>16</v>
      </c>
      <c r="F57" s="39">
        <v>139.80000000000001</v>
      </c>
      <c r="G57" s="40">
        <v>123.5</v>
      </c>
      <c r="H57" s="40">
        <v>162</v>
      </c>
      <c r="I57" s="40" t="s">
        <v>185</v>
      </c>
      <c r="J57" s="40" t="s">
        <v>185</v>
      </c>
      <c r="K57" s="40" t="s">
        <v>185</v>
      </c>
      <c r="L57" s="40" t="s">
        <v>185</v>
      </c>
      <c r="M57" s="40" t="s">
        <v>185</v>
      </c>
      <c r="N57" s="40" t="s">
        <v>185</v>
      </c>
    </row>
    <row r="58" spans="1:14" x14ac:dyDescent="0.2">
      <c r="A58" s="42"/>
      <c r="B58" s="27" t="s">
        <v>186</v>
      </c>
      <c r="C58" s="38">
        <v>0.9</v>
      </c>
      <c r="D58" s="71">
        <v>174</v>
      </c>
      <c r="E58" s="72">
        <v>15</v>
      </c>
      <c r="F58" s="39">
        <v>179.9</v>
      </c>
      <c r="G58" s="39">
        <v>157.6</v>
      </c>
      <c r="H58" s="39">
        <v>362.4</v>
      </c>
      <c r="I58" s="39">
        <v>1.3</v>
      </c>
      <c r="J58" s="72">
        <v>180</v>
      </c>
      <c r="K58" s="72">
        <v>13</v>
      </c>
      <c r="L58" s="39">
        <v>176.1</v>
      </c>
      <c r="M58" s="39">
        <v>163</v>
      </c>
      <c r="N58" s="39">
        <v>358.7</v>
      </c>
    </row>
    <row r="59" spans="1:14" x14ac:dyDescent="0.2">
      <c r="A59" s="42"/>
      <c r="B59" s="27" t="s">
        <v>187</v>
      </c>
      <c r="C59" s="38">
        <v>2.9</v>
      </c>
      <c r="D59" s="71">
        <v>173</v>
      </c>
      <c r="E59" s="72">
        <v>16</v>
      </c>
      <c r="F59" s="39">
        <v>213.8</v>
      </c>
      <c r="G59" s="39">
        <v>190.1</v>
      </c>
      <c r="H59" s="39">
        <v>474</v>
      </c>
      <c r="I59" s="39">
        <v>2.9</v>
      </c>
      <c r="J59" s="72">
        <v>171</v>
      </c>
      <c r="K59" s="72">
        <v>10</v>
      </c>
      <c r="L59" s="39">
        <v>203.6</v>
      </c>
      <c r="M59" s="39">
        <v>191.1</v>
      </c>
      <c r="N59" s="39">
        <v>506.5</v>
      </c>
    </row>
    <row r="60" spans="1:14" x14ac:dyDescent="0.2">
      <c r="A60" s="42"/>
      <c r="B60" s="27" t="s">
        <v>188</v>
      </c>
      <c r="C60" s="38">
        <v>5.8</v>
      </c>
      <c r="D60" s="71">
        <v>171</v>
      </c>
      <c r="E60" s="72">
        <v>19</v>
      </c>
      <c r="F60" s="39">
        <v>273.2</v>
      </c>
      <c r="G60" s="39">
        <v>242.8</v>
      </c>
      <c r="H60" s="39">
        <v>724.8</v>
      </c>
      <c r="I60" s="39">
        <v>5</v>
      </c>
      <c r="J60" s="75">
        <v>167</v>
      </c>
      <c r="K60" s="72">
        <v>14</v>
      </c>
      <c r="L60" s="39">
        <v>227.8</v>
      </c>
      <c r="M60" s="39">
        <v>209.6</v>
      </c>
      <c r="N60" s="39">
        <v>586.79999999999995</v>
      </c>
    </row>
    <row r="61" spans="1:14" x14ac:dyDescent="0.2">
      <c r="C61" s="33"/>
      <c r="D61" s="63"/>
    </row>
    <row r="62" spans="1:14" x14ac:dyDescent="0.2">
      <c r="A62" s="42"/>
      <c r="B62" s="27" t="s">
        <v>189</v>
      </c>
      <c r="C62" s="38">
        <v>9.1</v>
      </c>
      <c r="D62" s="71">
        <v>171</v>
      </c>
      <c r="E62" s="72">
        <v>22</v>
      </c>
      <c r="F62" s="39">
        <v>325.89999999999998</v>
      </c>
      <c r="G62" s="39">
        <v>283.10000000000002</v>
      </c>
      <c r="H62" s="39">
        <v>981.2</v>
      </c>
      <c r="I62" s="39">
        <v>6.3</v>
      </c>
      <c r="J62" s="72">
        <v>169</v>
      </c>
      <c r="K62" s="72">
        <v>14</v>
      </c>
      <c r="L62" s="39">
        <v>233.5</v>
      </c>
      <c r="M62" s="39">
        <v>212.8</v>
      </c>
      <c r="N62" s="39">
        <v>666.4</v>
      </c>
    </row>
    <row r="63" spans="1:14" x14ac:dyDescent="0.2">
      <c r="A63" s="42"/>
      <c r="B63" s="27" t="s">
        <v>190</v>
      </c>
      <c r="C63" s="38">
        <v>11.8</v>
      </c>
      <c r="D63" s="71">
        <v>172</v>
      </c>
      <c r="E63" s="72">
        <v>19</v>
      </c>
      <c r="F63" s="39">
        <v>375.6</v>
      </c>
      <c r="G63" s="39">
        <v>339.2</v>
      </c>
      <c r="H63" s="39">
        <v>1023.8</v>
      </c>
      <c r="I63" s="39">
        <v>7.8</v>
      </c>
      <c r="J63" s="72">
        <v>171</v>
      </c>
      <c r="K63" s="72">
        <v>8</v>
      </c>
      <c r="L63" s="39">
        <v>220.7</v>
      </c>
      <c r="M63" s="39">
        <v>210.9</v>
      </c>
      <c r="N63" s="39">
        <v>617.79999999999995</v>
      </c>
    </row>
    <row r="64" spans="1:14" x14ac:dyDescent="0.2">
      <c r="A64" s="42"/>
      <c r="B64" s="27" t="s">
        <v>191</v>
      </c>
      <c r="C64" s="38">
        <v>16.2</v>
      </c>
      <c r="D64" s="71">
        <v>172</v>
      </c>
      <c r="E64" s="72">
        <v>16</v>
      </c>
      <c r="F64" s="39">
        <v>342.9</v>
      </c>
      <c r="G64" s="39">
        <v>312.39999999999998</v>
      </c>
      <c r="H64" s="39">
        <v>1175.4000000000001</v>
      </c>
      <c r="I64" s="39">
        <v>6.8</v>
      </c>
      <c r="J64" s="72">
        <v>169</v>
      </c>
      <c r="K64" s="72">
        <v>4</v>
      </c>
      <c r="L64" s="39">
        <v>287.5</v>
      </c>
      <c r="M64" s="39">
        <v>280.89999999999998</v>
      </c>
      <c r="N64" s="39">
        <v>685</v>
      </c>
    </row>
    <row r="65" spans="1:14" x14ac:dyDescent="0.2">
      <c r="A65" s="42"/>
      <c r="B65" s="27" t="s">
        <v>192</v>
      </c>
      <c r="C65" s="38">
        <v>20</v>
      </c>
      <c r="D65" s="71">
        <v>168</v>
      </c>
      <c r="E65" s="72">
        <v>14</v>
      </c>
      <c r="F65" s="39">
        <v>384.3</v>
      </c>
      <c r="G65" s="39">
        <v>353.4</v>
      </c>
      <c r="H65" s="39">
        <v>1275.7</v>
      </c>
      <c r="I65" s="39">
        <v>11</v>
      </c>
      <c r="J65" s="72">
        <v>171</v>
      </c>
      <c r="K65" s="72">
        <v>6</v>
      </c>
      <c r="L65" s="39">
        <v>229.9</v>
      </c>
      <c r="M65" s="39">
        <v>219.3</v>
      </c>
      <c r="N65" s="39">
        <v>785.1</v>
      </c>
    </row>
    <row r="66" spans="1:14" x14ac:dyDescent="0.2">
      <c r="C66" s="33"/>
      <c r="D66" s="63"/>
    </row>
    <row r="67" spans="1:14" x14ac:dyDescent="0.2">
      <c r="A67" s="42"/>
      <c r="B67" s="27" t="s">
        <v>193</v>
      </c>
      <c r="C67" s="38">
        <v>24</v>
      </c>
      <c r="D67" s="71">
        <v>168</v>
      </c>
      <c r="E67" s="72">
        <v>12</v>
      </c>
      <c r="F67" s="39">
        <v>396.8</v>
      </c>
      <c r="G67" s="39">
        <v>370.5</v>
      </c>
      <c r="H67" s="39">
        <v>1368.8</v>
      </c>
      <c r="I67" s="39">
        <v>11.5</v>
      </c>
      <c r="J67" s="72">
        <v>173</v>
      </c>
      <c r="K67" s="72">
        <v>6</v>
      </c>
      <c r="L67" s="39">
        <v>222.3</v>
      </c>
      <c r="M67" s="39">
        <v>212.3</v>
      </c>
      <c r="N67" s="39">
        <v>769.9</v>
      </c>
    </row>
    <row r="68" spans="1:14" x14ac:dyDescent="0.2">
      <c r="A68" s="42"/>
      <c r="B68" s="27" t="s">
        <v>194</v>
      </c>
      <c r="C68" s="38">
        <v>26.2</v>
      </c>
      <c r="D68" s="71">
        <v>161</v>
      </c>
      <c r="E68" s="72">
        <v>10</v>
      </c>
      <c r="F68" s="39">
        <v>389.5</v>
      </c>
      <c r="G68" s="39">
        <v>367</v>
      </c>
      <c r="H68" s="39">
        <v>1370.2</v>
      </c>
      <c r="I68" s="39">
        <v>15.6</v>
      </c>
      <c r="J68" s="72">
        <v>172</v>
      </c>
      <c r="K68" s="72">
        <v>7</v>
      </c>
      <c r="L68" s="39">
        <v>240.9</v>
      </c>
      <c r="M68" s="39">
        <v>228.6</v>
      </c>
      <c r="N68" s="39">
        <v>832.3</v>
      </c>
    </row>
    <row r="69" spans="1:14" x14ac:dyDescent="0.2">
      <c r="A69" s="42"/>
      <c r="B69" s="27" t="s">
        <v>195</v>
      </c>
      <c r="C69" s="38">
        <v>26.3</v>
      </c>
      <c r="D69" s="71">
        <v>168</v>
      </c>
      <c r="E69" s="72">
        <v>15</v>
      </c>
      <c r="F69" s="39">
        <v>345.1</v>
      </c>
      <c r="G69" s="39">
        <v>315.89999999999998</v>
      </c>
      <c r="H69" s="39">
        <v>791.3</v>
      </c>
      <c r="I69" s="39">
        <v>13.1</v>
      </c>
      <c r="J69" s="72">
        <v>182</v>
      </c>
      <c r="K69" s="72">
        <v>4</v>
      </c>
      <c r="L69" s="39">
        <v>223.2</v>
      </c>
      <c r="M69" s="39">
        <v>216.5</v>
      </c>
      <c r="N69" s="39">
        <v>667.5</v>
      </c>
    </row>
    <row r="70" spans="1:14" x14ac:dyDescent="0.2">
      <c r="A70" s="42"/>
      <c r="B70" s="27" t="s">
        <v>196</v>
      </c>
      <c r="C70" s="38">
        <v>13.3</v>
      </c>
      <c r="D70" s="71">
        <v>156</v>
      </c>
      <c r="E70" s="72">
        <v>15</v>
      </c>
      <c r="F70" s="39">
        <v>340.7</v>
      </c>
      <c r="G70" s="39">
        <v>330.2</v>
      </c>
      <c r="H70" s="39">
        <v>526.70000000000005</v>
      </c>
      <c r="I70" s="39">
        <v>18.7</v>
      </c>
      <c r="J70" s="72">
        <v>178</v>
      </c>
      <c r="K70" s="72">
        <v>8</v>
      </c>
      <c r="L70" s="39">
        <v>213.2</v>
      </c>
      <c r="M70" s="39">
        <v>205.9</v>
      </c>
      <c r="N70" s="39">
        <v>332.6</v>
      </c>
    </row>
    <row r="71" spans="1:14" ht="18" thickBot="1" x14ac:dyDescent="0.25">
      <c r="A71" s="42"/>
      <c r="B71" s="30"/>
      <c r="C71" s="44"/>
      <c r="D71" s="45"/>
      <c r="E71" s="45"/>
      <c r="F71" s="45"/>
      <c r="G71" s="45"/>
      <c r="H71" s="45"/>
      <c r="I71" s="45"/>
      <c r="J71" s="45"/>
      <c r="K71" s="45"/>
      <c r="L71" s="45"/>
      <c r="M71" s="45"/>
      <c r="N71" s="45"/>
    </row>
    <row r="72" spans="1:14" x14ac:dyDescent="0.2">
      <c r="A72" s="42"/>
      <c r="C72" s="27" t="s">
        <v>199</v>
      </c>
    </row>
    <row r="73" spans="1:14" x14ac:dyDescent="0.2">
      <c r="A73" s="27"/>
    </row>
    <row r="74" spans="1:14" x14ac:dyDescent="0.2">
      <c r="A74" s="27"/>
    </row>
    <row r="79" spans="1:14" x14ac:dyDescent="0.2">
      <c r="D79" s="29" t="s">
        <v>200</v>
      </c>
    </row>
    <row r="80" spans="1:14" x14ac:dyDescent="0.2">
      <c r="G80" s="76" t="str">
        <f>G7</f>
        <v>＝平成12年(2000)＝</v>
      </c>
    </row>
    <row r="81" spans="2:14" x14ac:dyDescent="0.2">
      <c r="C81" s="27" t="s">
        <v>161</v>
      </c>
    </row>
    <row r="82" spans="2:14" ht="18" thickBot="1" x14ac:dyDescent="0.25">
      <c r="B82" s="30"/>
      <c r="C82" s="32" t="s">
        <v>162</v>
      </c>
      <c r="D82" s="30"/>
      <c r="E82" s="30"/>
      <c r="F82" s="30"/>
      <c r="G82" s="30"/>
      <c r="H82" s="30"/>
      <c r="I82" s="30"/>
      <c r="J82" s="30"/>
      <c r="K82" s="30"/>
      <c r="L82" s="30"/>
      <c r="M82" s="30"/>
      <c r="N82" s="30"/>
    </row>
    <row r="83" spans="2:14" x14ac:dyDescent="0.2">
      <c r="C83" s="33"/>
      <c r="I83" s="33"/>
    </row>
    <row r="84" spans="2:14" x14ac:dyDescent="0.2">
      <c r="C84" s="37"/>
      <c r="D84" s="35"/>
      <c r="E84" s="35"/>
      <c r="F84" s="58" t="s">
        <v>163</v>
      </c>
      <c r="G84" s="35"/>
      <c r="H84" s="35"/>
      <c r="I84" s="37"/>
      <c r="J84" s="35"/>
      <c r="K84" s="35"/>
      <c r="L84" s="58" t="s">
        <v>164</v>
      </c>
      <c r="M84" s="35"/>
      <c r="N84" s="35"/>
    </row>
    <row r="85" spans="2:14" x14ac:dyDescent="0.2">
      <c r="C85" s="33"/>
      <c r="D85" s="36" t="s">
        <v>165</v>
      </c>
      <c r="E85" s="35"/>
      <c r="F85" s="34" t="s">
        <v>166</v>
      </c>
      <c r="G85" s="35"/>
      <c r="H85" s="34" t="s">
        <v>167</v>
      </c>
      <c r="I85" s="33"/>
      <c r="J85" s="36" t="s">
        <v>165</v>
      </c>
      <c r="K85" s="35"/>
      <c r="L85" s="34" t="s">
        <v>166</v>
      </c>
      <c r="M85" s="35"/>
      <c r="N85" s="34" t="s">
        <v>167</v>
      </c>
    </row>
    <row r="86" spans="2:14" x14ac:dyDescent="0.2">
      <c r="B86" s="27" t="s">
        <v>168</v>
      </c>
      <c r="C86" s="34" t="s">
        <v>169</v>
      </c>
      <c r="D86" s="33"/>
      <c r="E86" s="33"/>
      <c r="F86" s="34" t="s">
        <v>170</v>
      </c>
      <c r="G86" s="34" t="s">
        <v>171</v>
      </c>
      <c r="H86" s="34" t="s">
        <v>172</v>
      </c>
      <c r="I86" s="34" t="s">
        <v>169</v>
      </c>
      <c r="J86" s="33"/>
      <c r="K86" s="33"/>
      <c r="L86" s="34" t="s">
        <v>170</v>
      </c>
      <c r="M86" s="34" t="s">
        <v>171</v>
      </c>
      <c r="N86" s="34" t="s">
        <v>172</v>
      </c>
    </row>
    <row r="87" spans="2:14" x14ac:dyDescent="0.2">
      <c r="B87" s="59" t="s">
        <v>173</v>
      </c>
      <c r="C87" s="36" t="s">
        <v>174</v>
      </c>
      <c r="D87" s="36" t="s">
        <v>175</v>
      </c>
      <c r="E87" s="36" t="s">
        <v>176</v>
      </c>
      <c r="F87" s="36" t="s">
        <v>177</v>
      </c>
      <c r="G87" s="36" t="s">
        <v>178</v>
      </c>
      <c r="H87" s="36" t="s">
        <v>177</v>
      </c>
      <c r="I87" s="36" t="s">
        <v>174</v>
      </c>
      <c r="J87" s="36" t="s">
        <v>175</v>
      </c>
      <c r="K87" s="36" t="s">
        <v>176</v>
      </c>
      <c r="L87" s="36" t="s">
        <v>177</v>
      </c>
      <c r="M87" s="36" t="s">
        <v>178</v>
      </c>
      <c r="N87" s="36" t="s">
        <v>177</v>
      </c>
    </row>
    <row r="88" spans="2:14" x14ac:dyDescent="0.2">
      <c r="C88" s="60" t="s">
        <v>179</v>
      </c>
      <c r="D88" s="61" t="s">
        <v>180</v>
      </c>
      <c r="E88" s="62" t="s">
        <v>180</v>
      </c>
      <c r="F88" s="62" t="s">
        <v>181</v>
      </c>
      <c r="G88" s="62" t="s">
        <v>181</v>
      </c>
      <c r="H88" s="62" t="s">
        <v>181</v>
      </c>
      <c r="I88" s="62" t="s">
        <v>179</v>
      </c>
      <c r="J88" s="62" t="s">
        <v>180</v>
      </c>
      <c r="K88" s="62" t="s">
        <v>180</v>
      </c>
      <c r="L88" s="62" t="s">
        <v>181</v>
      </c>
      <c r="M88" s="62" t="s">
        <v>181</v>
      </c>
      <c r="N88" s="62" t="s">
        <v>181</v>
      </c>
    </row>
    <row r="89" spans="2:14" x14ac:dyDescent="0.2">
      <c r="B89" s="29" t="s">
        <v>168</v>
      </c>
      <c r="C89" s="33"/>
      <c r="D89" s="63"/>
      <c r="H89" s="29" t="s">
        <v>182</v>
      </c>
    </row>
    <row r="90" spans="2:14" x14ac:dyDescent="0.2">
      <c r="B90" s="29" t="s">
        <v>201</v>
      </c>
      <c r="C90" s="77">
        <v>19.2</v>
      </c>
      <c r="D90" s="65">
        <v>163</v>
      </c>
      <c r="E90" s="66">
        <v>13</v>
      </c>
      <c r="F90" s="67">
        <v>419.3</v>
      </c>
      <c r="G90" s="67">
        <v>381.6</v>
      </c>
      <c r="H90" s="68">
        <v>1767.6</v>
      </c>
      <c r="I90" s="69">
        <v>11.1</v>
      </c>
      <c r="J90" s="66">
        <v>156</v>
      </c>
      <c r="K90" s="66">
        <v>5</v>
      </c>
      <c r="L90" s="69">
        <v>278.7</v>
      </c>
      <c r="M90" s="69">
        <v>263</v>
      </c>
      <c r="N90" s="69">
        <v>1000.8</v>
      </c>
    </row>
    <row r="91" spans="2:14" x14ac:dyDescent="0.2">
      <c r="C91" s="38"/>
      <c r="D91" s="71"/>
      <c r="E91" s="72"/>
      <c r="F91" s="39"/>
      <c r="G91" s="39"/>
      <c r="H91" s="39"/>
      <c r="I91" s="39"/>
      <c r="J91" s="72"/>
      <c r="K91" s="72"/>
      <c r="L91" s="39"/>
      <c r="M91" s="39"/>
      <c r="N91" s="39"/>
    </row>
    <row r="92" spans="2:14" x14ac:dyDescent="0.2">
      <c r="B92" s="27" t="s">
        <v>184</v>
      </c>
      <c r="C92" s="54" t="s">
        <v>15</v>
      </c>
      <c r="D92" s="78" t="s">
        <v>15</v>
      </c>
      <c r="E92" s="78" t="s">
        <v>15</v>
      </c>
      <c r="F92" s="78" t="s">
        <v>15</v>
      </c>
      <c r="G92" s="78" t="s">
        <v>15</v>
      </c>
      <c r="H92" s="78" t="s">
        <v>15</v>
      </c>
      <c r="I92" s="78" t="s">
        <v>15</v>
      </c>
      <c r="J92" s="78" t="s">
        <v>15</v>
      </c>
      <c r="K92" s="78" t="s">
        <v>15</v>
      </c>
      <c r="L92" s="78" t="s">
        <v>15</v>
      </c>
      <c r="M92" s="78" t="s">
        <v>15</v>
      </c>
      <c r="N92" s="78" t="s">
        <v>15</v>
      </c>
    </row>
    <row r="93" spans="2:14" x14ac:dyDescent="0.2">
      <c r="B93" s="27" t="s">
        <v>186</v>
      </c>
      <c r="C93" s="38">
        <v>1.7</v>
      </c>
      <c r="D93" s="71">
        <v>162</v>
      </c>
      <c r="E93" s="72">
        <v>9</v>
      </c>
      <c r="F93" s="39">
        <v>183.4</v>
      </c>
      <c r="G93" s="39">
        <v>169.5</v>
      </c>
      <c r="H93" s="39">
        <v>360</v>
      </c>
      <c r="I93" s="39">
        <v>0.7</v>
      </c>
      <c r="J93" s="72">
        <v>155</v>
      </c>
      <c r="K93" s="72">
        <v>5</v>
      </c>
      <c r="L93" s="39">
        <v>144.1</v>
      </c>
      <c r="M93" s="39">
        <v>138.4</v>
      </c>
      <c r="N93" s="39">
        <v>44.9</v>
      </c>
    </row>
    <row r="94" spans="2:14" x14ac:dyDescent="0.2">
      <c r="B94" s="27" t="s">
        <v>187</v>
      </c>
      <c r="C94" s="38">
        <v>3.8</v>
      </c>
      <c r="D94" s="71">
        <v>164</v>
      </c>
      <c r="E94" s="72">
        <v>21</v>
      </c>
      <c r="F94" s="39">
        <v>248</v>
      </c>
      <c r="G94" s="39">
        <v>208.3</v>
      </c>
      <c r="H94" s="39">
        <v>724.3</v>
      </c>
      <c r="I94" s="39">
        <v>2.4</v>
      </c>
      <c r="J94" s="72">
        <v>162</v>
      </c>
      <c r="K94" s="72">
        <v>5</v>
      </c>
      <c r="L94" s="39">
        <v>210.6</v>
      </c>
      <c r="M94" s="39">
        <v>194.9</v>
      </c>
      <c r="N94" s="39">
        <v>578.20000000000005</v>
      </c>
    </row>
    <row r="95" spans="2:14" x14ac:dyDescent="0.2">
      <c r="B95" s="27" t="s">
        <v>188</v>
      </c>
      <c r="C95" s="38">
        <v>6.3</v>
      </c>
      <c r="D95" s="71">
        <v>164</v>
      </c>
      <c r="E95" s="72">
        <v>20</v>
      </c>
      <c r="F95" s="39">
        <v>287.5</v>
      </c>
      <c r="G95" s="39">
        <v>249.2</v>
      </c>
      <c r="H95" s="39">
        <v>1068.7</v>
      </c>
      <c r="I95" s="39">
        <v>6.4</v>
      </c>
      <c r="J95" s="72">
        <v>161</v>
      </c>
      <c r="K95" s="72">
        <v>9</v>
      </c>
      <c r="L95" s="39">
        <v>239.7</v>
      </c>
      <c r="M95" s="39">
        <v>220.1</v>
      </c>
      <c r="N95" s="39">
        <v>949.9</v>
      </c>
    </row>
    <row r="96" spans="2:14" x14ac:dyDescent="0.2">
      <c r="C96" s="33"/>
      <c r="D96" s="63"/>
    </row>
    <row r="97" spans="2:14" x14ac:dyDescent="0.2">
      <c r="B97" s="27" t="s">
        <v>189</v>
      </c>
      <c r="C97" s="38">
        <v>10.6</v>
      </c>
      <c r="D97" s="71">
        <v>165</v>
      </c>
      <c r="E97" s="72">
        <v>19</v>
      </c>
      <c r="F97" s="39">
        <v>362</v>
      </c>
      <c r="G97" s="39">
        <v>318.10000000000002</v>
      </c>
      <c r="H97" s="39">
        <v>1430.8</v>
      </c>
      <c r="I97" s="39">
        <v>8.6</v>
      </c>
      <c r="J97" s="72">
        <v>158</v>
      </c>
      <c r="K97" s="72">
        <v>5</v>
      </c>
      <c r="L97" s="39">
        <v>263.5</v>
      </c>
      <c r="M97" s="39">
        <v>244.9</v>
      </c>
      <c r="N97" s="39">
        <v>1009</v>
      </c>
    </row>
    <row r="98" spans="2:14" x14ac:dyDescent="0.2">
      <c r="B98" s="27" t="s">
        <v>190</v>
      </c>
      <c r="C98" s="38">
        <v>15.6</v>
      </c>
      <c r="D98" s="71">
        <v>165</v>
      </c>
      <c r="E98" s="72">
        <v>14</v>
      </c>
      <c r="F98" s="39">
        <v>419.7</v>
      </c>
      <c r="G98" s="39">
        <v>384.4</v>
      </c>
      <c r="H98" s="39">
        <v>1741.4</v>
      </c>
      <c r="I98" s="39">
        <v>10.199999999999999</v>
      </c>
      <c r="J98" s="72">
        <v>154</v>
      </c>
      <c r="K98" s="72">
        <v>3</v>
      </c>
      <c r="L98" s="39">
        <v>297.89999999999998</v>
      </c>
      <c r="M98" s="39">
        <v>281.3</v>
      </c>
      <c r="N98" s="39">
        <v>1094</v>
      </c>
    </row>
    <row r="99" spans="2:14" x14ac:dyDescent="0.2">
      <c r="B99" s="27" t="s">
        <v>191</v>
      </c>
      <c r="C99" s="38">
        <v>19</v>
      </c>
      <c r="D99" s="71">
        <v>164</v>
      </c>
      <c r="E99" s="72">
        <v>12</v>
      </c>
      <c r="F99" s="39">
        <v>465.4</v>
      </c>
      <c r="G99" s="39">
        <v>423.6</v>
      </c>
      <c r="H99" s="39">
        <v>1997.8</v>
      </c>
      <c r="I99" s="39">
        <v>12.4</v>
      </c>
      <c r="J99" s="72">
        <v>155</v>
      </c>
      <c r="K99" s="72">
        <v>5</v>
      </c>
      <c r="L99" s="39">
        <v>302.89999999999998</v>
      </c>
      <c r="M99" s="39">
        <v>288.3</v>
      </c>
      <c r="N99" s="39">
        <v>1187.5999999999999</v>
      </c>
    </row>
    <row r="100" spans="2:14" x14ac:dyDescent="0.2">
      <c r="B100" s="27" t="s">
        <v>192</v>
      </c>
      <c r="C100" s="38">
        <v>27</v>
      </c>
      <c r="D100" s="71">
        <v>160</v>
      </c>
      <c r="E100" s="72">
        <v>10</v>
      </c>
      <c r="F100" s="39">
        <v>506.6</v>
      </c>
      <c r="G100" s="39">
        <v>467.8</v>
      </c>
      <c r="H100" s="39">
        <v>2292.6</v>
      </c>
      <c r="I100" s="39">
        <v>17.399999999999999</v>
      </c>
      <c r="J100" s="72">
        <v>150</v>
      </c>
      <c r="K100" s="72">
        <v>4</v>
      </c>
      <c r="L100" s="39">
        <v>387.2</v>
      </c>
      <c r="M100" s="39">
        <v>361.1</v>
      </c>
      <c r="N100" s="39">
        <v>1262.2</v>
      </c>
    </row>
    <row r="101" spans="2:14" x14ac:dyDescent="0.2">
      <c r="C101" s="33"/>
      <c r="D101" s="63"/>
    </row>
    <row r="102" spans="2:14" x14ac:dyDescent="0.2">
      <c r="B102" s="27" t="s">
        <v>193</v>
      </c>
      <c r="C102" s="38">
        <v>30.7</v>
      </c>
      <c r="D102" s="71">
        <v>160</v>
      </c>
      <c r="E102" s="72">
        <v>9</v>
      </c>
      <c r="F102" s="39">
        <v>495</v>
      </c>
      <c r="G102" s="39">
        <v>460.7</v>
      </c>
      <c r="H102" s="39">
        <v>2187.6</v>
      </c>
      <c r="I102" s="39">
        <v>20.7</v>
      </c>
      <c r="J102" s="72">
        <v>144</v>
      </c>
      <c r="K102" s="72">
        <v>2</v>
      </c>
      <c r="L102" s="39">
        <v>338.9</v>
      </c>
      <c r="M102" s="39">
        <v>334.5</v>
      </c>
      <c r="N102" s="39">
        <v>1497.6</v>
      </c>
    </row>
    <row r="103" spans="2:14" x14ac:dyDescent="0.2">
      <c r="B103" s="27" t="s">
        <v>194</v>
      </c>
      <c r="C103" s="38">
        <v>33.299999999999997</v>
      </c>
      <c r="D103" s="71">
        <v>161</v>
      </c>
      <c r="E103" s="72">
        <v>9</v>
      </c>
      <c r="F103" s="39">
        <v>451.6</v>
      </c>
      <c r="G103" s="39">
        <v>422</v>
      </c>
      <c r="H103" s="39">
        <v>2020.5</v>
      </c>
      <c r="I103" s="39">
        <v>22.2</v>
      </c>
      <c r="J103" s="72">
        <v>150</v>
      </c>
      <c r="K103" s="72">
        <v>1</v>
      </c>
      <c r="L103" s="39">
        <v>298.7</v>
      </c>
      <c r="M103" s="39">
        <v>291.3</v>
      </c>
      <c r="N103" s="39">
        <v>976.7</v>
      </c>
    </row>
    <row r="104" spans="2:14" x14ac:dyDescent="0.2">
      <c r="B104" s="27" t="s">
        <v>195</v>
      </c>
      <c r="C104" s="38">
        <v>13.4</v>
      </c>
      <c r="D104" s="71">
        <v>157</v>
      </c>
      <c r="E104" s="73">
        <v>11</v>
      </c>
      <c r="F104" s="39">
        <v>559</v>
      </c>
      <c r="G104" s="39">
        <v>515.20000000000005</v>
      </c>
      <c r="H104" s="39">
        <v>2108.9</v>
      </c>
      <c r="I104" s="39">
        <v>19.8</v>
      </c>
      <c r="J104" s="72">
        <v>151</v>
      </c>
      <c r="K104" s="73">
        <v>0</v>
      </c>
      <c r="L104" s="39">
        <v>240</v>
      </c>
      <c r="M104" s="39">
        <v>240</v>
      </c>
      <c r="N104" s="39">
        <v>694.9</v>
      </c>
    </row>
    <row r="105" spans="2:14" x14ac:dyDescent="0.2">
      <c r="B105" s="27" t="s">
        <v>196</v>
      </c>
      <c r="C105" s="38">
        <v>11.4</v>
      </c>
      <c r="D105" s="71">
        <v>171</v>
      </c>
      <c r="E105" s="73">
        <v>0</v>
      </c>
      <c r="F105" s="39">
        <v>207.3</v>
      </c>
      <c r="G105" s="39">
        <v>207.3</v>
      </c>
      <c r="H105" s="39">
        <v>707.7</v>
      </c>
      <c r="I105" s="39">
        <v>33.9</v>
      </c>
      <c r="J105" s="72">
        <v>156</v>
      </c>
      <c r="K105" s="72">
        <v>0</v>
      </c>
      <c r="L105" s="39">
        <v>413.3</v>
      </c>
      <c r="M105" s="39">
        <v>413.3</v>
      </c>
      <c r="N105" s="39">
        <v>1698.6</v>
      </c>
    </row>
    <row r="106" spans="2:14" x14ac:dyDescent="0.2">
      <c r="B106" s="35"/>
      <c r="C106" s="37"/>
      <c r="D106" s="35"/>
      <c r="E106" s="35"/>
      <c r="F106" s="35"/>
      <c r="G106" s="35"/>
      <c r="H106" s="35"/>
      <c r="I106" s="35"/>
      <c r="J106" s="35"/>
      <c r="K106" s="35"/>
      <c r="L106" s="35"/>
      <c r="M106" s="35"/>
      <c r="N106" s="35"/>
    </row>
    <row r="107" spans="2:14" x14ac:dyDescent="0.2">
      <c r="C107" s="38"/>
      <c r="D107" s="71"/>
      <c r="E107" s="72"/>
      <c r="F107" s="39"/>
      <c r="G107" s="39"/>
      <c r="H107" s="39"/>
      <c r="I107" s="39"/>
      <c r="J107" s="72"/>
      <c r="K107" s="72"/>
      <c r="L107" s="39"/>
      <c r="M107" s="39"/>
      <c r="N107" s="39"/>
    </row>
    <row r="108" spans="2:14" x14ac:dyDescent="0.2">
      <c r="C108" s="64"/>
      <c r="D108" s="74"/>
      <c r="E108" s="70"/>
      <c r="F108" s="69"/>
      <c r="G108" s="69"/>
      <c r="H108" s="29" t="s">
        <v>202</v>
      </c>
      <c r="I108" s="69"/>
      <c r="J108" s="70"/>
      <c r="K108" s="70"/>
      <c r="L108" s="69"/>
      <c r="M108" s="69"/>
      <c r="N108" s="69"/>
    </row>
    <row r="109" spans="2:14" x14ac:dyDescent="0.2">
      <c r="B109" s="29" t="s">
        <v>183</v>
      </c>
      <c r="C109" s="64">
        <v>13.8</v>
      </c>
      <c r="D109" s="65">
        <v>174</v>
      </c>
      <c r="E109" s="66">
        <v>8</v>
      </c>
      <c r="F109" s="69">
        <v>333.1</v>
      </c>
      <c r="G109" s="69">
        <v>321</v>
      </c>
      <c r="H109" s="69">
        <v>617.5</v>
      </c>
      <c r="I109" s="69">
        <v>15</v>
      </c>
      <c r="J109" s="66">
        <v>173</v>
      </c>
      <c r="K109" s="66">
        <v>3</v>
      </c>
      <c r="L109" s="69">
        <v>211.6</v>
      </c>
      <c r="M109" s="69">
        <v>208</v>
      </c>
      <c r="N109" s="69">
        <v>330.6</v>
      </c>
    </row>
    <row r="110" spans="2:14" x14ac:dyDescent="0.2">
      <c r="C110" s="38"/>
      <c r="D110" s="71"/>
      <c r="E110" s="72"/>
      <c r="F110" s="39"/>
      <c r="G110" s="39"/>
      <c r="H110" s="39"/>
      <c r="I110" s="39"/>
      <c r="J110" s="72"/>
      <c r="K110" s="72"/>
      <c r="L110" s="39"/>
      <c r="M110" s="39"/>
      <c r="N110" s="39"/>
    </row>
    <row r="111" spans="2:14" x14ac:dyDescent="0.2">
      <c r="B111" s="27" t="s">
        <v>184</v>
      </c>
      <c r="C111" s="54" t="s">
        <v>15</v>
      </c>
      <c r="D111" s="79" t="s">
        <v>15</v>
      </c>
      <c r="E111" s="79" t="s">
        <v>15</v>
      </c>
      <c r="F111" s="79" t="s">
        <v>15</v>
      </c>
      <c r="G111" s="79" t="s">
        <v>15</v>
      </c>
      <c r="H111" s="79" t="s">
        <v>15</v>
      </c>
      <c r="I111" s="79" t="s">
        <v>15</v>
      </c>
      <c r="J111" s="79" t="s">
        <v>15</v>
      </c>
      <c r="K111" s="79" t="s">
        <v>15</v>
      </c>
      <c r="L111" s="79" t="s">
        <v>15</v>
      </c>
      <c r="M111" s="79" t="s">
        <v>15</v>
      </c>
      <c r="N111" s="79" t="s">
        <v>15</v>
      </c>
    </row>
    <row r="112" spans="2:14" x14ac:dyDescent="0.2">
      <c r="B112" s="27" t="s">
        <v>186</v>
      </c>
      <c r="C112" s="54">
        <v>0.8</v>
      </c>
      <c r="D112" s="79">
        <v>175</v>
      </c>
      <c r="E112" s="79">
        <v>14</v>
      </c>
      <c r="F112" s="80">
        <v>174.5</v>
      </c>
      <c r="G112" s="80" t="s">
        <v>203</v>
      </c>
      <c r="H112" s="80">
        <v>73.5</v>
      </c>
      <c r="I112" s="39">
        <v>1.5</v>
      </c>
      <c r="J112" s="72">
        <v>180</v>
      </c>
      <c r="K112" s="72">
        <v>35</v>
      </c>
      <c r="L112" s="39">
        <v>174.9</v>
      </c>
      <c r="M112" s="39">
        <v>144.80000000000001</v>
      </c>
      <c r="N112" s="39">
        <v>125</v>
      </c>
    </row>
    <row r="113" spans="2:14" x14ac:dyDescent="0.2">
      <c r="B113" s="27" t="s">
        <v>187</v>
      </c>
      <c r="C113" s="38">
        <v>5</v>
      </c>
      <c r="D113" s="71">
        <v>162</v>
      </c>
      <c r="E113" s="72">
        <v>7</v>
      </c>
      <c r="F113" s="39">
        <v>233.4</v>
      </c>
      <c r="G113" s="39">
        <v>224.6</v>
      </c>
      <c r="H113" s="39">
        <v>417</v>
      </c>
      <c r="I113" s="39">
        <v>2.7</v>
      </c>
      <c r="J113" s="72">
        <v>170</v>
      </c>
      <c r="K113" s="72">
        <v>11</v>
      </c>
      <c r="L113" s="39">
        <v>163.30000000000001</v>
      </c>
      <c r="M113" s="39">
        <v>147.19999999999999</v>
      </c>
      <c r="N113" s="39">
        <v>269.5</v>
      </c>
    </row>
    <row r="114" spans="2:14" x14ac:dyDescent="0.2">
      <c r="B114" s="27" t="s">
        <v>188</v>
      </c>
      <c r="C114" s="38">
        <v>6.9</v>
      </c>
      <c r="D114" s="71">
        <v>174</v>
      </c>
      <c r="E114" s="72">
        <v>10</v>
      </c>
      <c r="F114" s="39">
        <v>286.89999999999998</v>
      </c>
      <c r="G114" s="39">
        <v>273</v>
      </c>
      <c r="H114" s="39">
        <v>619.79999999999995</v>
      </c>
      <c r="I114" s="39">
        <v>5.3</v>
      </c>
      <c r="J114" s="72">
        <v>174</v>
      </c>
      <c r="K114" s="72">
        <v>1</v>
      </c>
      <c r="L114" s="39">
        <v>189</v>
      </c>
      <c r="M114" s="39">
        <v>187.9</v>
      </c>
      <c r="N114" s="39">
        <v>400.7</v>
      </c>
    </row>
    <row r="115" spans="2:14" x14ac:dyDescent="0.2">
      <c r="C115" s="33"/>
      <c r="D115" s="63"/>
    </row>
    <row r="116" spans="2:14" x14ac:dyDescent="0.2">
      <c r="B116" s="27" t="s">
        <v>189</v>
      </c>
      <c r="C116" s="38">
        <v>10.6</v>
      </c>
      <c r="D116" s="71">
        <v>168</v>
      </c>
      <c r="E116" s="72">
        <v>9</v>
      </c>
      <c r="F116" s="39">
        <v>311.8</v>
      </c>
      <c r="G116" s="39">
        <v>299.5</v>
      </c>
      <c r="H116" s="39">
        <v>579</v>
      </c>
      <c r="I116" s="39">
        <v>10.199999999999999</v>
      </c>
      <c r="J116" s="72">
        <v>169</v>
      </c>
      <c r="K116" s="72">
        <v>5</v>
      </c>
      <c r="L116" s="39">
        <v>230.2</v>
      </c>
      <c r="M116" s="39">
        <v>222</v>
      </c>
      <c r="N116" s="39">
        <v>629.4</v>
      </c>
    </row>
    <row r="117" spans="2:14" x14ac:dyDescent="0.2">
      <c r="B117" s="27" t="s">
        <v>190</v>
      </c>
      <c r="C117" s="38">
        <v>14.5</v>
      </c>
      <c r="D117" s="71">
        <v>170</v>
      </c>
      <c r="E117" s="72">
        <v>9</v>
      </c>
      <c r="F117" s="39">
        <v>337.1</v>
      </c>
      <c r="G117" s="39">
        <v>323.60000000000002</v>
      </c>
      <c r="H117" s="39">
        <v>582.20000000000005</v>
      </c>
      <c r="I117" s="39">
        <v>7.1</v>
      </c>
      <c r="J117" s="72">
        <v>176</v>
      </c>
      <c r="K117" s="72">
        <v>4</v>
      </c>
      <c r="L117" s="39">
        <v>254.1</v>
      </c>
      <c r="M117" s="39">
        <v>248.2</v>
      </c>
      <c r="N117" s="39">
        <v>447.9</v>
      </c>
    </row>
    <row r="118" spans="2:14" x14ac:dyDescent="0.2">
      <c r="B118" s="27" t="s">
        <v>191</v>
      </c>
      <c r="C118" s="38">
        <v>17.100000000000001</v>
      </c>
      <c r="D118" s="71">
        <v>182</v>
      </c>
      <c r="E118" s="72">
        <v>10</v>
      </c>
      <c r="F118" s="39">
        <v>387.4</v>
      </c>
      <c r="G118" s="39">
        <v>371.2</v>
      </c>
      <c r="H118" s="39">
        <v>751.7</v>
      </c>
      <c r="I118" s="39">
        <v>9.6999999999999993</v>
      </c>
      <c r="J118" s="72">
        <v>172</v>
      </c>
      <c r="K118" s="72">
        <v>2</v>
      </c>
      <c r="L118" s="39">
        <v>209.3</v>
      </c>
      <c r="M118" s="39">
        <v>207.9</v>
      </c>
      <c r="N118" s="39">
        <v>307.10000000000002</v>
      </c>
    </row>
    <row r="119" spans="2:14" x14ac:dyDescent="0.2">
      <c r="B119" s="27" t="s">
        <v>192</v>
      </c>
      <c r="C119" s="38">
        <v>14.8</v>
      </c>
      <c r="D119" s="71">
        <v>182</v>
      </c>
      <c r="E119" s="72">
        <v>7</v>
      </c>
      <c r="F119" s="39">
        <v>383.6</v>
      </c>
      <c r="G119" s="39">
        <v>368.7</v>
      </c>
      <c r="H119" s="39">
        <v>1016.2</v>
      </c>
      <c r="I119" s="39">
        <v>11</v>
      </c>
      <c r="J119" s="72">
        <v>152</v>
      </c>
      <c r="K119" s="72">
        <v>11</v>
      </c>
      <c r="L119" s="39">
        <v>243.3</v>
      </c>
      <c r="M119" s="39">
        <v>234.7</v>
      </c>
      <c r="N119" s="39">
        <v>423.9</v>
      </c>
    </row>
    <row r="120" spans="2:14" x14ac:dyDescent="0.2">
      <c r="C120" s="33"/>
      <c r="D120" s="63"/>
    </row>
    <row r="121" spans="2:14" x14ac:dyDescent="0.2">
      <c r="B121" s="27" t="s">
        <v>193</v>
      </c>
      <c r="C121" s="38">
        <v>22.3</v>
      </c>
      <c r="D121" s="71">
        <v>177</v>
      </c>
      <c r="E121" s="72">
        <v>8</v>
      </c>
      <c r="F121" s="39">
        <v>376.4</v>
      </c>
      <c r="G121" s="39">
        <v>361.9</v>
      </c>
      <c r="H121" s="39">
        <v>718.7</v>
      </c>
      <c r="I121" s="39">
        <v>6.8</v>
      </c>
      <c r="J121" s="72">
        <v>164</v>
      </c>
      <c r="K121" s="73">
        <v>7</v>
      </c>
      <c r="L121" s="39">
        <v>162.9</v>
      </c>
      <c r="M121" s="39">
        <v>156</v>
      </c>
      <c r="N121" s="39">
        <v>342.8</v>
      </c>
    </row>
    <row r="122" spans="2:14" x14ac:dyDescent="0.2">
      <c r="B122" s="27" t="s">
        <v>194</v>
      </c>
      <c r="C122" s="38">
        <v>15.6</v>
      </c>
      <c r="D122" s="71">
        <v>176</v>
      </c>
      <c r="E122" s="72">
        <v>4</v>
      </c>
      <c r="F122" s="39">
        <v>389.6</v>
      </c>
      <c r="G122" s="39">
        <v>381.8</v>
      </c>
      <c r="H122" s="39">
        <v>467</v>
      </c>
      <c r="I122" s="39">
        <v>23.1</v>
      </c>
      <c r="J122" s="72">
        <v>194</v>
      </c>
      <c r="K122" s="72">
        <v>1</v>
      </c>
      <c r="L122" s="39">
        <v>228.1</v>
      </c>
      <c r="M122" s="39">
        <v>226.8</v>
      </c>
      <c r="N122" s="39">
        <v>640.5</v>
      </c>
    </row>
    <row r="123" spans="2:14" x14ac:dyDescent="0.2">
      <c r="B123" s="27" t="s">
        <v>195</v>
      </c>
      <c r="C123" s="54">
        <v>15.1</v>
      </c>
      <c r="D123" s="79">
        <v>181</v>
      </c>
      <c r="E123" s="79">
        <v>2</v>
      </c>
      <c r="F123" s="80" t="s">
        <v>204</v>
      </c>
      <c r="G123" s="80" t="s">
        <v>205</v>
      </c>
      <c r="H123" s="80" t="s">
        <v>206</v>
      </c>
      <c r="I123" s="39">
        <v>25.7</v>
      </c>
      <c r="J123" s="72">
        <v>176</v>
      </c>
      <c r="K123" s="73">
        <v>4</v>
      </c>
      <c r="L123" s="39">
        <v>199.8</v>
      </c>
      <c r="M123" s="39">
        <v>195.2</v>
      </c>
      <c r="N123" s="39">
        <v>116.5</v>
      </c>
    </row>
    <row r="124" spans="2:14" x14ac:dyDescent="0.2">
      <c r="B124" s="27" t="s">
        <v>196</v>
      </c>
      <c r="C124" s="54">
        <v>34.700000000000003</v>
      </c>
      <c r="D124" s="79">
        <v>178</v>
      </c>
      <c r="E124" s="79">
        <v>0</v>
      </c>
      <c r="F124" s="80">
        <v>244.3</v>
      </c>
      <c r="G124" s="80">
        <v>244.2</v>
      </c>
      <c r="H124" s="80">
        <v>840.8</v>
      </c>
      <c r="I124" s="39">
        <v>22.6</v>
      </c>
      <c r="J124" s="72">
        <v>165</v>
      </c>
      <c r="K124" s="73">
        <v>0</v>
      </c>
      <c r="L124" s="39">
        <v>214.4</v>
      </c>
      <c r="M124" s="39">
        <v>214.4</v>
      </c>
      <c r="N124" s="39">
        <v>107.5</v>
      </c>
    </row>
    <row r="125" spans="2:14" x14ac:dyDescent="0.2">
      <c r="B125" s="35"/>
      <c r="C125" s="37"/>
      <c r="D125" s="35"/>
      <c r="E125" s="35"/>
      <c r="F125" s="35"/>
      <c r="G125" s="35"/>
      <c r="H125" s="35"/>
      <c r="I125" s="35"/>
      <c r="J125" s="35"/>
      <c r="K125" s="35"/>
      <c r="L125" s="35"/>
      <c r="M125" s="35"/>
      <c r="N125" s="35"/>
    </row>
    <row r="126" spans="2:14" x14ac:dyDescent="0.2">
      <c r="C126" s="38"/>
      <c r="D126" s="71"/>
      <c r="E126" s="72"/>
      <c r="F126" s="39"/>
      <c r="G126" s="39"/>
      <c r="H126" s="39"/>
      <c r="I126" s="39"/>
      <c r="J126" s="72"/>
      <c r="K126" s="72"/>
      <c r="L126" s="39"/>
      <c r="M126" s="39"/>
      <c r="N126" s="39"/>
    </row>
    <row r="127" spans="2:14" x14ac:dyDescent="0.2">
      <c r="C127" s="64"/>
      <c r="D127" s="74"/>
      <c r="E127" s="70"/>
      <c r="F127" s="69"/>
      <c r="G127" s="69"/>
      <c r="H127" s="29" t="s">
        <v>207</v>
      </c>
      <c r="I127" s="69"/>
      <c r="J127" s="70"/>
      <c r="K127" s="70"/>
      <c r="L127" s="69"/>
      <c r="M127" s="69"/>
      <c r="N127" s="69"/>
    </row>
    <row r="128" spans="2:14" x14ac:dyDescent="0.2">
      <c r="B128" s="29" t="s">
        <v>183</v>
      </c>
      <c r="C128" s="64">
        <v>16.100000000000001</v>
      </c>
      <c r="D128" s="65">
        <v>171</v>
      </c>
      <c r="E128" s="66">
        <v>16</v>
      </c>
      <c r="F128" s="69">
        <v>342.7</v>
      </c>
      <c r="G128" s="69">
        <v>307.8</v>
      </c>
      <c r="H128" s="69">
        <v>1132.4000000000001</v>
      </c>
      <c r="I128" s="69">
        <v>10.6</v>
      </c>
      <c r="J128" s="66">
        <v>173</v>
      </c>
      <c r="K128" s="66">
        <v>9</v>
      </c>
      <c r="L128" s="69">
        <v>195.8</v>
      </c>
      <c r="M128" s="69">
        <v>184.2</v>
      </c>
      <c r="N128" s="69">
        <v>555.79999999999995</v>
      </c>
    </row>
    <row r="129" spans="2:14" x14ac:dyDescent="0.2">
      <c r="C129" s="38"/>
      <c r="D129" s="71"/>
      <c r="E129" s="72"/>
      <c r="F129" s="39"/>
      <c r="G129" s="39"/>
      <c r="H129" s="39"/>
      <c r="I129" s="39"/>
      <c r="J129" s="72"/>
      <c r="K129" s="72"/>
      <c r="L129" s="39"/>
      <c r="M129" s="39"/>
      <c r="N129" s="39"/>
    </row>
    <row r="130" spans="2:14" x14ac:dyDescent="0.2">
      <c r="B130" s="27" t="s">
        <v>184</v>
      </c>
      <c r="C130" s="38">
        <v>1.5</v>
      </c>
      <c r="D130" s="71">
        <v>140</v>
      </c>
      <c r="E130" s="72">
        <v>16</v>
      </c>
      <c r="F130" s="39">
        <v>139.80000000000001</v>
      </c>
      <c r="G130" s="39">
        <v>123.5</v>
      </c>
      <c r="H130" s="39">
        <v>162</v>
      </c>
      <c r="I130" s="79" t="s">
        <v>15</v>
      </c>
      <c r="J130" s="79" t="s">
        <v>15</v>
      </c>
      <c r="K130" s="79" t="s">
        <v>15</v>
      </c>
      <c r="L130" s="79" t="s">
        <v>15</v>
      </c>
      <c r="M130" s="79" t="s">
        <v>15</v>
      </c>
      <c r="N130" s="79" t="s">
        <v>15</v>
      </c>
    </row>
    <row r="131" spans="2:14" x14ac:dyDescent="0.2">
      <c r="B131" s="27" t="s">
        <v>186</v>
      </c>
      <c r="C131" s="38">
        <v>1.3</v>
      </c>
      <c r="D131" s="71">
        <v>172</v>
      </c>
      <c r="E131" s="72">
        <v>14</v>
      </c>
      <c r="F131" s="39">
        <v>186.6</v>
      </c>
      <c r="G131" s="39">
        <v>167.5</v>
      </c>
      <c r="H131" s="39">
        <v>270.3</v>
      </c>
      <c r="I131" s="39">
        <v>0.8</v>
      </c>
      <c r="J131" s="72">
        <v>180</v>
      </c>
      <c r="K131" s="72">
        <v>7</v>
      </c>
      <c r="L131" s="39">
        <v>163.6</v>
      </c>
      <c r="M131" s="39">
        <v>156.30000000000001</v>
      </c>
      <c r="N131" s="39">
        <v>143</v>
      </c>
    </row>
    <row r="132" spans="2:14" x14ac:dyDescent="0.2">
      <c r="B132" s="27" t="s">
        <v>187</v>
      </c>
      <c r="C132" s="38">
        <v>3.5</v>
      </c>
      <c r="D132" s="71">
        <v>175</v>
      </c>
      <c r="E132" s="72">
        <v>23</v>
      </c>
      <c r="F132" s="39">
        <v>228.7</v>
      </c>
      <c r="G132" s="39">
        <v>191.7</v>
      </c>
      <c r="H132" s="39">
        <v>528.5</v>
      </c>
      <c r="I132" s="39">
        <v>2.9</v>
      </c>
      <c r="J132" s="72">
        <v>176</v>
      </c>
      <c r="K132" s="72">
        <v>10</v>
      </c>
      <c r="L132" s="39">
        <v>178.8</v>
      </c>
      <c r="M132" s="39">
        <v>167.2</v>
      </c>
      <c r="N132" s="39">
        <v>435.7</v>
      </c>
    </row>
    <row r="133" spans="2:14" x14ac:dyDescent="0.2">
      <c r="B133" s="27" t="s">
        <v>188</v>
      </c>
      <c r="C133" s="38">
        <v>6.4</v>
      </c>
      <c r="D133" s="71">
        <v>172</v>
      </c>
      <c r="E133" s="72">
        <v>22</v>
      </c>
      <c r="F133" s="39">
        <v>259.8</v>
      </c>
      <c r="G133" s="39">
        <v>221.5</v>
      </c>
      <c r="H133" s="39">
        <v>756.7</v>
      </c>
      <c r="I133" s="39">
        <v>6.5</v>
      </c>
      <c r="J133" s="72">
        <v>172</v>
      </c>
      <c r="K133" s="72">
        <v>10</v>
      </c>
      <c r="L133" s="39">
        <v>196.9</v>
      </c>
      <c r="M133" s="39">
        <v>183.3</v>
      </c>
      <c r="N133" s="39">
        <v>684.5</v>
      </c>
    </row>
    <row r="134" spans="2:14" x14ac:dyDescent="0.2">
      <c r="C134" s="33"/>
      <c r="D134" s="63"/>
    </row>
    <row r="135" spans="2:14" x14ac:dyDescent="0.2">
      <c r="B135" s="27" t="s">
        <v>189</v>
      </c>
      <c r="C135" s="38">
        <v>10.199999999999999</v>
      </c>
      <c r="D135" s="71">
        <v>173</v>
      </c>
      <c r="E135" s="72">
        <v>22</v>
      </c>
      <c r="F135" s="39">
        <v>314.10000000000002</v>
      </c>
      <c r="G135" s="39">
        <v>268.2</v>
      </c>
      <c r="H135" s="39">
        <v>1038.4000000000001</v>
      </c>
      <c r="I135" s="39">
        <v>9.1999999999999993</v>
      </c>
      <c r="J135" s="72">
        <v>175</v>
      </c>
      <c r="K135" s="72">
        <v>10</v>
      </c>
      <c r="L135" s="39">
        <v>236.4</v>
      </c>
      <c r="M135" s="39">
        <v>222.1</v>
      </c>
      <c r="N135" s="39">
        <v>692.4</v>
      </c>
    </row>
    <row r="136" spans="2:14" x14ac:dyDescent="0.2">
      <c r="B136" s="27" t="s">
        <v>190</v>
      </c>
      <c r="C136" s="38">
        <v>12.9</v>
      </c>
      <c r="D136" s="71">
        <v>174</v>
      </c>
      <c r="E136" s="72">
        <v>19</v>
      </c>
      <c r="F136" s="39">
        <v>353.1</v>
      </c>
      <c r="G136" s="39">
        <v>312.7</v>
      </c>
      <c r="H136" s="39">
        <v>1137.7</v>
      </c>
      <c r="I136" s="39">
        <v>10.3</v>
      </c>
      <c r="J136" s="72">
        <v>169</v>
      </c>
      <c r="K136" s="72">
        <v>10</v>
      </c>
      <c r="L136" s="39">
        <v>219.1</v>
      </c>
      <c r="M136" s="39">
        <v>205.1</v>
      </c>
      <c r="N136" s="39">
        <v>741.3</v>
      </c>
    </row>
    <row r="137" spans="2:14" x14ac:dyDescent="0.2">
      <c r="B137" s="27" t="s">
        <v>191</v>
      </c>
      <c r="C137" s="38">
        <v>16.8</v>
      </c>
      <c r="D137" s="71">
        <v>170</v>
      </c>
      <c r="E137" s="72">
        <v>16</v>
      </c>
      <c r="F137" s="39">
        <v>367.8</v>
      </c>
      <c r="G137" s="39">
        <v>330.8</v>
      </c>
      <c r="H137" s="39">
        <v>1217</v>
      </c>
      <c r="I137" s="39">
        <v>12.9</v>
      </c>
      <c r="J137" s="72">
        <v>171</v>
      </c>
      <c r="K137" s="72">
        <v>9</v>
      </c>
      <c r="L137" s="39">
        <v>223</v>
      </c>
      <c r="M137" s="39">
        <v>207.3</v>
      </c>
      <c r="N137" s="39">
        <v>744.7</v>
      </c>
    </row>
    <row r="138" spans="2:14" x14ac:dyDescent="0.2">
      <c r="B138" s="27" t="s">
        <v>192</v>
      </c>
      <c r="C138" s="38">
        <v>22.5</v>
      </c>
      <c r="D138" s="71">
        <v>169</v>
      </c>
      <c r="E138" s="72">
        <v>12</v>
      </c>
      <c r="F138" s="39">
        <v>417</v>
      </c>
      <c r="G138" s="39">
        <v>380.3</v>
      </c>
      <c r="H138" s="39">
        <v>1609.4</v>
      </c>
      <c r="I138" s="39">
        <v>10.7</v>
      </c>
      <c r="J138" s="72">
        <v>169</v>
      </c>
      <c r="K138" s="72">
        <v>7</v>
      </c>
      <c r="L138" s="39">
        <v>193.4</v>
      </c>
      <c r="M138" s="39">
        <v>183.9</v>
      </c>
      <c r="N138" s="39">
        <v>470.6</v>
      </c>
    </row>
    <row r="139" spans="2:14" x14ac:dyDescent="0.2">
      <c r="C139" s="33"/>
      <c r="D139" s="63"/>
    </row>
    <row r="140" spans="2:14" x14ac:dyDescent="0.2">
      <c r="B140" s="27" t="s">
        <v>193</v>
      </c>
      <c r="C140" s="38">
        <v>24.9</v>
      </c>
      <c r="D140" s="71">
        <v>169</v>
      </c>
      <c r="E140" s="72">
        <v>12</v>
      </c>
      <c r="F140" s="39">
        <v>408.1</v>
      </c>
      <c r="G140" s="39">
        <v>374.8</v>
      </c>
      <c r="H140" s="39">
        <v>1440.2</v>
      </c>
      <c r="I140" s="39">
        <v>15.3</v>
      </c>
      <c r="J140" s="72">
        <v>172</v>
      </c>
      <c r="K140" s="72">
        <v>7</v>
      </c>
      <c r="L140" s="39">
        <v>189.2</v>
      </c>
      <c r="M140" s="39">
        <v>179.9</v>
      </c>
      <c r="N140" s="39">
        <v>574.1</v>
      </c>
    </row>
    <row r="141" spans="2:14" x14ac:dyDescent="0.2">
      <c r="B141" s="27" t="s">
        <v>194</v>
      </c>
      <c r="C141" s="38">
        <v>26.9</v>
      </c>
      <c r="D141" s="71">
        <v>165</v>
      </c>
      <c r="E141" s="72">
        <v>8</v>
      </c>
      <c r="F141" s="39">
        <v>376.1</v>
      </c>
      <c r="G141" s="39">
        <v>355.3</v>
      </c>
      <c r="H141" s="39">
        <v>1344.6</v>
      </c>
      <c r="I141" s="39">
        <v>16.600000000000001</v>
      </c>
      <c r="J141" s="72">
        <v>175</v>
      </c>
      <c r="K141" s="72">
        <v>12</v>
      </c>
      <c r="L141" s="39">
        <v>197.9</v>
      </c>
      <c r="M141" s="39">
        <v>184.3</v>
      </c>
      <c r="N141" s="39">
        <v>556.4</v>
      </c>
    </row>
    <row r="142" spans="2:14" x14ac:dyDescent="0.2">
      <c r="B142" s="27" t="s">
        <v>195</v>
      </c>
      <c r="C142" s="38">
        <v>19.3</v>
      </c>
      <c r="D142" s="71">
        <v>173</v>
      </c>
      <c r="E142" s="72">
        <v>7</v>
      </c>
      <c r="F142" s="39">
        <v>318.7</v>
      </c>
      <c r="G142" s="39">
        <v>307.10000000000002</v>
      </c>
      <c r="H142" s="39">
        <v>647.6</v>
      </c>
      <c r="I142" s="39">
        <v>15.3</v>
      </c>
      <c r="J142" s="72">
        <v>177</v>
      </c>
      <c r="K142" s="72">
        <v>6</v>
      </c>
      <c r="L142" s="39">
        <v>162.6</v>
      </c>
      <c r="M142" s="39">
        <v>156.6</v>
      </c>
      <c r="N142" s="39">
        <v>351.8</v>
      </c>
    </row>
    <row r="143" spans="2:14" x14ac:dyDescent="0.2">
      <c r="B143" s="27" t="s">
        <v>196</v>
      </c>
      <c r="C143" s="38">
        <v>19.5</v>
      </c>
      <c r="D143" s="71">
        <v>180</v>
      </c>
      <c r="E143" s="72">
        <v>4</v>
      </c>
      <c r="F143" s="39">
        <v>270.10000000000002</v>
      </c>
      <c r="G143" s="39">
        <v>266</v>
      </c>
      <c r="H143" s="39">
        <v>353.6</v>
      </c>
      <c r="I143" s="39">
        <v>15.2</v>
      </c>
      <c r="J143" s="72">
        <v>176</v>
      </c>
      <c r="K143" s="72">
        <v>2</v>
      </c>
      <c r="L143" s="39">
        <v>175.3</v>
      </c>
      <c r="M143" s="39">
        <v>173.5</v>
      </c>
      <c r="N143" s="39">
        <v>290.8</v>
      </c>
    </row>
    <row r="144" spans="2:14" ht="18" thickBot="1" x14ac:dyDescent="0.25">
      <c r="B144" s="30"/>
      <c r="C144" s="81"/>
      <c r="D144" s="45"/>
      <c r="E144" s="45"/>
      <c r="F144" s="45"/>
      <c r="G144" s="45"/>
      <c r="H144" s="45"/>
      <c r="I144" s="45"/>
      <c r="J144" s="45"/>
      <c r="K144" s="45"/>
      <c r="L144" s="45"/>
      <c r="M144" s="45"/>
      <c r="N144" s="45"/>
    </row>
    <row r="145" spans="1:14" x14ac:dyDescent="0.2">
      <c r="C145" s="27" t="s">
        <v>199</v>
      </c>
    </row>
    <row r="146" spans="1:14" x14ac:dyDescent="0.2">
      <c r="A146" s="27"/>
    </row>
    <row r="147" spans="1:14" x14ac:dyDescent="0.2">
      <c r="A147" s="27"/>
    </row>
    <row r="152" spans="1:14" x14ac:dyDescent="0.2">
      <c r="D152" s="29" t="s">
        <v>200</v>
      </c>
    </row>
    <row r="153" spans="1:14" x14ac:dyDescent="0.2">
      <c r="G153" s="76" t="str">
        <f>G7</f>
        <v>＝平成12年(2000)＝</v>
      </c>
    </row>
    <row r="154" spans="1:14" x14ac:dyDescent="0.2">
      <c r="C154" s="27" t="s">
        <v>161</v>
      </c>
    </row>
    <row r="155" spans="1:14" ht="18" thickBot="1" x14ac:dyDescent="0.25">
      <c r="B155" s="30"/>
      <c r="C155" s="32" t="s">
        <v>162</v>
      </c>
      <c r="D155" s="30"/>
      <c r="E155" s="30"/>
      <c r="F155" s="30"/>
      <c r="G155" s="30"/>
      <c r="H155" s="30"/>
      <c r="I155" s="30"/>
      <c r="J155" s="30"/>
      <c r="K155" s="30"/>
      <c r="L155" s="30"/>
      <c r="M155" s="30"/>
      <c r="N155" s="30"/>
    </row>
    <row r="156" spans="1:14" x14ac:dyDescent="0.2">
      <c r="C156" s="33"/>
      <c r="I156" s="33"/>
    </row>
    <row r="157" spans="1:14" x14ac:dyDescent="0.2">
      <c r="C157" s="37"/>
      <c r="D157" s="35"/>
      <c r="E157" s="35"/>
      <c r="F157" s="58" t="s">
        <v>163</v>
      </c>
      <c r="G157" s="35"/>
      <c r="H157" s="35"/>
      <c r="I157" s="37"/>
      <c r="J157" s="35"/>
      <c r="K157" s="35"/>
      <c r="L157" s="58" t="s">
        <v>164</v>
      </c>
      <c r="M157" s="35"/>
      <c r="N157" s="35"/>
    </row>
    <row r="158" spans="1:14" x14ac:dyDescent="0.2">
      <c r="C158" s="33"/>
      <c r="D158" s="36" t="s">
        <v>165</v>
      </c>
      <c r="E158" s="35"/>
      <c r="F158" s="34" t="s">
        <v>166</v>
      </c>
      <c r="G158" s="35"/>
      <c r="H158" s="34" t="s">
        <v>167</v>
      </c>
      <c r="I158" s="33"/>
      <c r="J158" s="36" t="s">
        <v>165</v>
      </c>
      <c r="K158" s="35"/>
      <c r="L158" s="34" t="s">
        <v>166</v>
      </c>
      <c r="M158" s="35"/>
      <c r="N158" s="34" t="s">
        <v>167</v>
      </c>
    </row>
    <row r="159" spans="1:14" x14ac:dyDescent="0.2">
      <c r="B159" s="27" t="s">
        <v>168</v>
      </c>
      <c r="C159" s="34" t="s">
        <v>169</v>
      </c>
      <c r="D159" s="33"/>
      <c r="E159" s="33"/>
      <c r="F159" s="34" t="s">
        <v>170</v>
      </c>
      <c r="G159" s="34" t="s">
        <v>171</v>
      </c>
      <c r="H159" s="34" t="s">
        <v>172</v>
      </c>
      <c r="I159" s="34" t="s">
        <v>169</v>
      </c>
      <c r="J159" s="33"/>
      <c r="K159" s="33"/>
      <c r="L159" s="34" t="s">
        <v>170</v>
      </c>
      <c r="M159" s="34" t="s">
        <v>171</v>
      </c>
      <c r="N159" s="34" t="s">
        <v>172</v>
      </c>
    </row>
    <row r="160" spans="1:14" x14ac:dyDescent="0.2">
      <c r="B160" s="59" t="s">
        <v>173</v>
      </c>
      <c r="C160" s="36" t="s">
        <v>174</v>
      </c>
      <c r="D160" s="36" t="s">
        <v>175</v>
      </c>
      <c r="E160" s="36" t="s">
        <v>176</v>
      </c>
      <c r="F160" s="36" t="s">
        <v>177</v>
      </c>
      <c r="G160" s="36" t="s">
        <v>178</v>
      </c>
      <c r="H160" s="36" t="s">
        <v>177</v>
      </c>
      <c r="I160" s="36" t="s">
        <v>174</v>
      </c>
      <c r="J160" s="36" t="s">
        <v>175</v>
      </c>
      <c r="K160" s="36" t="s">
        <v>176</v>
      </c>
      <c r="L160" s="36" t="s">
        <v>177</v>
      </c>
      <c r="M160" s="36" t="s">
        <v>178</v>
      </c>
      <c r="N160" s="36" t="s">
        <v>177</v>
      </c>
    </row>
    <row r="161" spans="2:14" x14ac:dyDescent="0.2">
      <c r="C161" s="60" t="s">
        <v>179</v>
      </c>
      <c r="D161" s="61" t="s">
        <v>180</v>
      </c>
      <c r="E161" s="62" t="s">
        <v>180</v>
      </c>
      <c r="F161" s="62" t="s">
        <v>181</v>
      </c>
      <c r="G161" s="62" t="s">
        <v>181</v>
      </c>
      <c r="H161" s="62" t="s">
        <v>181</v>
      </c>
      <c r="I161" s="62" t="s">
        <v>179</v>
      </c>
      <c r="J161" s="62" t="s">
        <v>180</v>
      </c>
      <c r="K161" s="62" t="s">
        <v>180</v>
      </c>
      <c r="L161" s="62" t="s">
        <v>181</v>
      </c>
      <c r="M161" s="62" t="s">
        <v>181</v>
      </c>
      <c r="N161" s="62" t="s">
        <v>181</v>
      </c>
    </row>
    <row r="162" spans="2:14" x14ac:dyDescent="0.2">
      <c r="C162" s="33"/>
      <c r="D162" s="63"/>
      <c r="H162" s="29" t="s">
        <v>208</v>
      </c>
    </row>
    <row r="163" spans="2:14" x14ac:dyDescent="0.2">
      <c r="B163" s="29" t="s">
        <v>183</v>
      </c>
      <c r="C163" s="64">
        <v>12</v>
      </c>
      <c r="D163" s="65">
        <v>179</v>
      </c>
      <c r="E163" s="66">
        <v>5</v>
      </c>
      <c r="F163" s="69">
        <v>305.89999999999998</v>
      </c>
      <c r="G163" s="69">
        <v>297.10000000000002</v>
      </c>
      <c r="H163" s="69">
        <v>702.5</v>
      </c>
      <c r="I163" s="69">
        <v>7.4</v>
      </c>
      <c r="J163" s="66">
        <v>174</v>
      </c>
      <c r="K163" s="66">
        <v>3</v>
      </c>
      <c r="L163" s="69">
        <v>197.4</v>
      </c>
      <c r="M163" s="69">
        <v>193.9</v>
      </c>
      <c r="N163" s="69">
        <v>385.5</v>
      </c>
    </row>
    <row r="164" spans="2:14" x14ac:dyDescent="0.2">
      <c r="C164" s="38"/>
      <c r="D164" s="71"/>
      <c r="E164" s="72"/>
      <c r="F164" s="39"/>
      <c r="G164" s="39"/>
      <c r="H164" s="39"/>
      <c r="I164" s="39"/>
      <c r="J164" s="72"/>
      <c r="K164" s="72"/>
      <c r="L164" s="39"/>
      <c r="M164" s="39"/>
      <c r="N164" s="39"/>
    </row>
    <row r="165" spans="2:14" x14ac:dyDescent="0.2">
      <c r="B165" s="27" t="s">
        <v>184</v>
      </c>
      <c r="C165" s="54" t="s">
        <v>15</v>
      </c>
      <c r="D165" s="78" t="s">
        <v>15</v>
      </c>
      <c r="E165" s="78" t="s">
        <v>15</v>
      </c>
      <c r="F165" s="78" t="s">
        <v>15</v>
      </c>
      <c r="G165" s="78" t="s">
        <v>15</v>
      </c>
      <c r="H165" s="78" t="s">
        <v>15</v>
      </c>
      <c r="I165" s="78" t="s">
        <v>15</v>
      </c>
      <c r="J165" s="78" t="s">
        <v>15</v>
      </c>
      <c r="K165" s="78" t="s">
        <v>15</v>
      </c>
      <c r="L165" s="78" t="s">
        <v>15</v>
      </c>
      <c r="M165" s="78" t="s">
        <v>15</v>
      </c>
      <c r="N165" s="78" t="s">
        <v>15</v>
      </c>
    </row>
    <row r="166" spans="2:14" x14ac:dyDescent="0.2">
      <c r="B166" s="27" t="s">
        <v>186</v>
      </c>
      <c r="C166" s="38">
        <v>0.5</v>
      </c>
      <c r="D166" s="71">
        <v>188</v>
      </c>
      <c r="E166" s="72">
        <v>5</v>
      </c>
      <c r="F166" s="39">
        <v>161.80000000000001</v>
      </c>
      <c r="G166" s="39">
        <v>156</v>
      </c>
      <c r="H166" s="39">
        <v>9.1</v>
      </c>
      <c r="I166" s="39">
        <v>1.2</v>
      </c>
      <c r="J166" s="72">
        <v>160</v>
      </c>
      <c r="K166" s="72">
        <v>2</v>
      </c>
      <c r="L166" s="39">
        <v>146.30000000000001</v>
      </c>
      <c r="M166" s="39">
        <v>139.5</v>
      </c>
      <c r="N166" s="39">
        <v>161.69999999999999</v>
      </c>
    </row>
    <row r="167" spans="2:14" x14ac:dyDescent="0.2">
      <c r="B167" s="27" t="s">
        <v>187</v>
      </c>
      <c r="C167" s="38">
        <v>1.7</v>
      </c>
      <c r="D167" s="71">
        <v>180</v>
      </c>
      <c r="E167" s="72">
        <v>10</v>
      </c>
      <c r="F167" s="39">
        <v>199.6</v>
      </c>
      <c r="G167" s="39">
        <v>183.6</v>
      </c>
      <c r="H167" s="39">
        <v>271.2</v>
      </c>
      <c r="I167" s="39">
        <v>2</v>
      </c>
      <c r="J167" s="72">
        <v>177</v>
      </c>
      <c r="K167" s="72">
        <v>4</v>
      </c>
      <c r="L167" s="39">
        <v>179.9</v>
      </c>
      <c r="M167" s="39">
        <v>175</v>
      </c>
      <c r="N167" s="39">
        <v>228.7</v>
      </c>
    </row>
    <row r="168" spans="2:14" x14ac:dyDescent="0.2">
      <c r="B168" s="27" t="s">
        <v>188</v>
      </c>
      <c r="C168" s="38">
        <v>4</v>
      </c>
      <c r="D168" s="71">
        <v>172</v>
      </c>
      <c r="E168" s="72">
        <v>3</v>
      </c>
      <c r="F168" s="39">
        <v>234.7</v>
      </c>
      <c r="G168" s="39">
        <v>228.7</v>
      </c>
      <c r="H168" s="39">
        <v>487.1</v>
      </c>
      <c r="I168" s="39">
        <v>4.8</v>
      </c>
      <c r="J168" s="72">
        <v>176</v>
      </c>
      <c r="K168" s="72">
        <v>3</v>
      </c>
      <c r="L168" s="39">
        <v>202.8</v>
      </c>
      <c r="M168" s="39">
        <v>199.2</v>
      </c>
      <c r="N168" s="39">
        <v>454.9</v>
      </c>
    </row>
    <row r="169" spans="2:14" x14ac:dyDescent="0.2">
      <c r="C169" s="33"/>
      <c r="D169" s="63"/>
    </row>
    <row r="170" spans="2:14" x14ac:dyDescent="0.2">
      <c r="B170" s="27" t="s">
        <v>189</v>
      </c>
      <c r="C170" s="38">
        <v>7.8</v>
      </c>
      <c r="D170" s="71">
        <v>175</v>
      </c>
      <c r="E170" s="72">
        <v>4</v>
      </c>
      <c r="F170" s="39">
        <v>297.7</v>
      </c>
      <c r="G170" s="39">
        <v>289.89999999999998</v>
      </c>
      <c r="H170" s="39">
        <v>614</v>
      </c>
      <c r="I170" s="39">
        <v>5.8</v>
      </c>
      <c r="J170" s="72">
        <v>166</v>
      </c>
      <c r="K170" s="72">
        <v>1</v>
      </c>
      <c r="L170" s="39">
        <v>211.2</v>
      </c>
      <c r="M170" s="39">
        <v>210.7</v>
      </c>
      <c r="N170" s="39">
        <v>404.5</v>
      </c>
    </row>
    <row r="171" spans="2:14" x14ac:dyDescent="0.2">
      <c r="B171" s="27" t="s">
        <v>190</v>
      </c>
      <c r="C171" s="38">
        <v>12.4</v>
      </c>
      <c r="D171" s="71">
        <v>181</v>
      </c>
      <c r="E171" s="72">
        <v>5</v>
      </c>
      <c r="F171" s="39">
        <v>322.8</v>
      </c>
      <c r="G171" s="39">
        <v>310.7</v>
      </c>
      <c r="H171" s="39">
        <v>845</v>
      </c>
      <c r="I171" s="39">
        <v>6.1</v>
      </c>
      <c r="J171" s="72">
        <v>176</v>
      </c>
      <c r="K171" s="72">
        <v>2</v>
      </c>
      <c r="L171" s="39">
        <v>201.2</v>
      </c>
      <c r="M171" s="39">
        <v>199</v>
      </c>
      <c r="N171" s="39">
        <v>432.6</v>
      </c>
    </row>
    <row r="172" spans="2:14" x14ac:dyDescent="0.2">
      <c r="B172" s="27" t="s">
        <v>191</v>
      </c>
      <c r="C172" s="38">
        <v>14.2</v>
      </c>
      <c r="D172" s="71">
        <v>181</v>
      </c>
      <c r="E172" s="72">
        <v>4</v>
      </c>
      <c r="F172" s="39">
        <v>372.4</v>
      </c>
      <c r="G172" s="39">
        <v>363.8</v>
      </c>
      <c r="H172" s="39">
        <v>1059.5</v>
      </c>
      <c r="I172" s="39">
        <v>8.1</v>
      </c>
      <c r="J172" s="72">
        <v>144</v>
      </c>
      <c r="K172" s="72">
        <v>13</v>
      </c>
      <c r="L172" s="39">
        <v>183.3</v>
      </c>
      <c r="M172" s="39">
        <v>163.30000000000001</v>
      </c>
      <c r="N172" s="39">
        <v>355.9</v>
      </c>
    </row>
    <row r="173" spans="2:14" x14ac:dyDescent="0.2">
      <c r="B173" s="27" t="s">
        <v>192</v>
      </c>
      <c r="C173" s="38">
        <v>24.5</v>
      </c>
      <c r="D173" s="71">
        <v>180</v>
      </c>
      <c r="E173" s="72">
        <v>2</v>
      </c>
      <c r="F173" s="39">
        <v>383.4</v>
      </c>
      <c r="G173" s="39">
        <v>380.4</v>
      </c>
      <c r="H173" s="39">
        <v>1101.9000000000001</v>
      </c>
      <c r="I173" s="39">
        <v>7.5</v>
      </c>
      <c r="J173" s="72">
        <v>179</v>
      </c>
      <c r="K173" s="72">
        <v>1</v>
      </c>
      <c r="L173" s="39">
        <v>185.3</v>
      </c>
      <c r="M173" s="39">
        <v>184.1</v>
      </c>
      <c r="N173" s="39">
        <v>408.4</v>
      </c>
    </row>
    <row r="174" spans="2:14" x14ac:dyDescent="0.2">
      <c r="C174" s="33"/>
      <c r="D174" s="63"/>
    </row>
    <row r="175" spans="2:14" x14ac:dyDescent="0.2">
      <c r="B175" s="27" t="s">
        <v>193</v>
      </c>
      <c r="C175" s="38">
        <v>22</v>
      </c>
      <c r="D175" s="71">
        <v>180</v>
      </c>
      <c r="E175" s="72">
        <v>3</v>
      </c>
      <c r="F175" s="39">
        <v>368.8</v>
      </c>
      <c r="G175" s="39">
        <v>361.5</v>
      </c>
      <c r="H175" s="39">
        <v>881.3</v>
      </c>
      <c r="I175" s="39">
        <v>9.6999999999999993</v>
      </c>
      <c r="J175" s="72">
        <v>162</v>
      </c>
      <c r="K175" s="72">
        <v>1</v>
      </c>
      <c r="L175" s="39">
        <v>205.5</v>
      </c>
      <c r="M175" s="39">
        <v>204.6</v>
      </c>
      <c r="N175" s="39">
        <v>685</v>
      </c>
    </row>
    <row r="176" spans="2:14" x14ac:dyDescent="0.2">
      <c r="B176" s="27" t="s">
        <v>194</v>
      </c>
      <c r="C176" s="38">
        <v>25.4</v>
      </c>
      <c r="D176" s="71">
        <v>191</v>
      </c>
      <c r="E176" s="72">
        <v>9</v>
      </c>
      <c r="F176" s="39">
        <v>352.9</v>
      </c>
      <c r="G176" s="39">
        <v>337.3</v>
      </c>
      <c r="H176" s="39">
        <v>804.1</v>
      </c>
      <c r="I176" s="39">
        <v>23.1</v>
      </c>
      <c r="J176" s="72">
        <v>156</v>
      </c>
      <c r="K176" s="72">
        <v>1</v>
      </c>
      <c r="L176" s="39">
        <v>259.39999999999998</v>
      </c>
      <c r="M176" s="39">
        <v>256.89999999999998</v>
      </c>
      <c r="N176" s="39">
        <v>559.4</v>
      </c>
    </row>
    <row r="177" spans="2:14" x14ac:dyDescent="0.2">
      <c r="B177" s="27" t="s">
        <v>195</v>
      </c>
      <c r="C177" s="38">
        <v>13.5</v>
      </c>
      <c r="D177" s="71">
        <v>192</v>
      </c>
      <c r="E177" s="73">
        <v>7</v>
      </c>
      <c r="F177" s="39">
        <v>229.4</v>
      </c>
      <c r="G177" s="39">
        <v>222.7</v>
      </c>
      <c r="H177" s="39">
        <v>399.9</v>
      </c>
      <c r="I177" s="39">
        <v>38.5</v>
      </c>
      <c r="J177" s="72">
        <v>200</v>
      </c>
      <c r="K177" s="72">
        <v>5</v>
      </c>
      <c r="L177" s="39">
        <v>169.8</v>
      </c>
      <c r="M177" s="39">
        <v>164.5</v>
      </c>
      <c r="N177" s="39">
        <v>206.7</v>
      </c>
    </row>
    <row r="178" spans="2:14" x14ac:dyDescent="0.2">
      <c r="B178" s="27" t="s">
        <v>196</v>
      </c>
      <c r="C178" s="38">
        <v>35</v>
      </c>
      <c r="D178" s="71">
        <v>196</v>
      </c>
      <c r="E178" s="72">
        <v>0</v>
      </c>
      <c r="F178" s="39">
        <v>587.20000000000005</v>
      </c>
      <c r="G178" s="39">
        <v>587.20000000000005</v>
      </c>
      <c r="H178" s="39">
        <v>28.4</v>
      </c>
      <c r="I178" s="39">
        <v>46.4</v>
      </c>
      <c r="J178" s="72">
        <v>217</v>
      </c>
      <c r="K178" s="72">
        <v>2</v>
      </c>
      <c r="L178" s="39">
        <v>310.8</v>
      </c>
      <c r="M178" s="39">
        <v>309</v>
      </c>
      <c r="N178" s="39">
        <v>7.9</v>
      </c>
    </row>
    <row r="179" spans="2:14" x14ac:dyDescent="0.2">
      <c r="B179" s="35"/>
      <c r="C179" s="82"/>
      <c r="D179" s="83"/>
      <c r="E179" s="83"/>
      <c r="F179" s="84"/>
      <c r="G179" s="84"/>
      <c r="H179" s="84"/>
      <c r="I179" s="35"/>
      <c r="J179" s="35"/>
      <c r="K179" s="35"/>
      <c r="L179" s="35"/>
      <c r="M179" s="35"/>
      <c r="N179" s="35"/>
    </row>
    <row r="180" spans="2:14" x14ac:dyDescent="0.2">
      <c r="C180" s="38"/>
      <c r="D180" s="71"/>
      <c r="E180" s="72"/>
      <c r="F180" s="39"/>
      <c r="G180" s="39"/>
      <c r="H180" s="39"/>
      <c r="I180" s="39"/>
      <c r="J180" s="72"/>
      <c r="K180" s="72"/>
      <c r="L180" s="39"/>
      <c r="M180" s="39"/>
      <c r="N180" s="39"/>
    </row>
    <row r="181" spans="2:14" x14ac:dyDescent="0.2">
      <c r="C181" s="64"/>
      <c r="D181" s="74"/>
      <c r="E181" s="70"/>
      <c r="F181" s="69"/>
      <c r="G181" s="69"/>
      <c r="H181" s="29" t="s">
        <v>209</v>
      </c>
      <c r="I181" s="69"/>
      <c r="J181" s="70"/>
      <c r="K181" s="70"/>
      <c r="L181" s="69"/>
      <c r="M181" s="69"/>
      <c r="N181" s="69"/>
    </row>
    <row r="182" spans="2:14" x14ac:dyDescent="0.2">
      <c r="B182" s="29" t="s">
        <v>183</v>
      </c>
      <c r="C182" s="64">
        <v>17.5</v>
      </c>
      <c r="D182" s="65">
        <v>154</v>
      </c>
      <c r="E182" s="66">
        <v>9</v>
      </c>
      <c r="F182" s="69">
        <v>467.9</v>
      </c>
      <c r="G182" s="69">
        <v>446.1</v>
      </c>
      <c r="H182" s="69">
        <v>2155.3000000000002</v>
      </c>
      <c r="I182" s="69">
        <v>10.9</v>
      </c>
      <c r="J182" s="66">
        <v>151</v>
      </c>
      <c r="K182" s="66">
        <v>3</v>
      </c>
      <c r="L182" s="69">
        <v>266.5</v>
      </c>
      <c r="M182" s="69">
        <v>261.7</v>
      </c>
      <c r="N182" s="69">
        <v>948.7</v>
      </c>
    </row>
    <row r="183" spans="2:14" x14ac:dyDescent="0.2">
      <c r="C183" s="38"/>
      <c r="D183" s="71"/>
      <c r="E183" s="72"/>
      <c r="F183" s="39"/>
      <c r="G183" s="39"/>
      <c r="H183" s="39"/>
      <c r="I183" s="39"/>
      <c r="J183" s="72"/>
      <c r="K183" s="72"/>
      <c r="L183" s="39"/>
      <c r="M183" s="39"/>
      <c r="N183" s="39"/>
    </row>
    <row r="184" spans="2:14" x14ac:dyDescent="0.2">
      <c r="B184" s="27" t="s">
        <v>184</v>
      </c>
      <c r="C184" s="54" t="s">
        <v>15</v>
      </c>
      <c r="D184" s="78" t="s">
        <v>15</v>
      </c>
      <c r="E184" s="78" t="s">
        <v>15</v>
      </c>
      <c r="F184" s="78" t="s">
        <v>15</v>
      </c>
      <c r="G184" s="78" t="s">
        <v>15</v>
      </c>
      <c r="H184" s="78" t="s">
        <v>15</v>
      </c>
      <c r="I184" s="78" t="s">
        <v>15</v>
      </c>
      <c r="J184" s="78" t="s">
        <v>15</v>
      </c>
      <c r="K184" s="78" t="s">
        <v>15</v>
      </c>
      <c r="L184" s="78" t="s">
        <v>15</v>
      </c>
      <c r="M184" s="78" t="s">
        <v>15</v>
      </c>
      <c r="N184" s="78" t="s">
        <v>15</v>
      </c>
    </row>
    <row r="185" spans="2:14" x14ac:dyDescent="0.2">
      <c r="B185" s="27" t="s">
        <v>186</v>
      </c>
      <c r="C185" s="54" t="s">
        <v>15</v>
      </c>
      <c r="D185" s="78" t="s">
        <v>15</v>
      </c>
      <c r="E185" s="78" t="s">
        <v>15</v>
      </c>
      <c r="F185" s="78" t="s">
        <v>15</v>
      </c>
      <c r="G185" s="78" t="s">
        <v>15</v>
      </c>
      <c r="H185" s="78" t="s">
        <v>15</v>
      </c>
      <c r="I185" s="78" t="s">
        <v>15</v>
      </c>
      <c r="J185" s="78" t="s">
        <v>15</v>
      </c>
      <c r="K185" s="78" t="s">
        <v>15</v>
      </c>
      <c r="L185" s="78" t="s">
        <v>15</v>
      </c>
      <c r="M185" s="78" t="s">
        <v>15</v>
      </c>
      <c r="N185" s="78" t="s">
        <v>15</v>
      </c>
    </row>
    <row r="186" spans="2:14" x14ac:dyDescent="0.2">
      <c r="B186" s="27" t="s">
        <v>187</v>
      </c>
      <c r="C186" s="38">
        <v>1.4</v>
      </c>
      <c r="D186" s="71">
        <v>158</v>
      </c>
      <c r="E186" s="72">
        <v>13</v>
      </c>
      <c r="F186" s="39">
        <v>227.2</v>
      </c>
      <c r="G186" s="39">
        <v>208.3</v>
      </c>
      <c r="H186" s="39">
        <v>515.79999999999995</v>
      </c>
      <c r="I186" s="39">
        <v>2.4</v>
      </c>
      <c r="J186" s="72">
        <v>154</v>
      </c>
      <c r="K186" s="72">
        <v>5</v>
      </c>
      <c r="L186" s="39">
        <v>186.3</v>
      </c>
      <c r="M186" s="39">
        <v>180.3</v>
      </c>
      <c r="N186" s="39">
        <v>640.29999999999995</v>
      </c>
    </row>
    <row r="187" spans="2:14" x14ac:dyDescent="0.2">
      <c r="B187" s="27" t="s">
        <v>188</v>
      </c>
      <c r="C187" s="38">
        <v>5.2</v>
      </c>
      <c r="D187" s="71">
        <v>150</v>
      </c>
      <c r="E187" s="72">
        <v>12</v>
      </c>
      <c r="F187" s="39">
        <v>294.3</v>
      </c>
      <c r="G187" s="39">
        <v>271.8</v>
      </c>
      <c r="H187" s="39">
        <v>1306.2</v>
      </c>
      <c r="I187" s="39">
        <v>6.5</v>
      </c>
      <c r="J187" s="72">
        <v>147</v>
      </c>
      <c r="K187" s="72">
        <v>9</v>
      </c>
      <c r="L187" s="39">
        <v>221.8</v>
      </c>
      <c r="M187" s="39">
        <v>209.1</v>
      </c>
      <c r="N187" s="39">
        <v>1036.3</v>
      </c>
    </row>
    <row r="188" spans="2:14" x14ac:dyDescent="0.2">
      <c r="C188" s="33"/>
      <c r="D188" s="63"/>
    </row>
    <row r="189" spans="2:14" x14ac:dyDescent="0.2">
      <c r="B189" s="27" t="s">
        <v>189</v>
      </c>
      <c r="C189" s="38">
        <v>10</v>
      </c>
      <c r="D189" s="71">
        <v>155</v>
      </c>
      <c r="E189" s="72">
        <v>13</v>
      </c>
      <c r="F189" s="39">
        <v>411</v>
      </c>
      <c r="G189" s="39">
        <v>379.8</v>
      </c>
      <c r="H189" s="39">
        <v>1910.2</v>
      </c>
      <c r="I189" s="39">
        <v>7.1</v>
      </c>
      <c r="J189" s="72">
        <v>151</v>
      </c>
      <c r="K189" s="72">
        <v>4</v>
      </c>
      <c r="L189" s="39">
        <v>218.3</v>
      </c>
      <c r="M189" s="39">
        <v>212.2</v>
      </c>
      <c r="N189" s="39">
        <v>760.2</v>
      </c>
    </row>
    <row r="190" spans="2:14" x14ac:dyDescent="0.2">
      <c r="B190" s="27" t="s">
        <v>190</v>
      </c>
      <c r="C190" s="38">
        <v>15.5</v>
      </c>
      <c r="D190" s="71">
        <v>159</v>
      </c>
      <c r="E190" s="72">
        <v>12</v>
      </c>
      <c r="F190" s="39">
        <v>492.5</v>
      </c>
      <c r="G190" s="39">
        <v>458.5</v>
      </c>
      <c r="H190" s="39">
        <v>2194.4</v>
      </c>
      <c r="I190" s="39">
        <v>8.1</v>
      </c>
      <c r="J190" s="72">
        <v>149</v>
      </c>
      <c r="K190" s="72">
        <v>2</v>
      </c>
      <c r="L190" s="39">
        <v>249</v>
      </c>
      <c r="M190" s="39">
        <v>245.4</v>
      </c>
      <c r="N190" s="39">
        <v>842.4</v>
      </c>
    </row>
    <row r="191" spans="2:14" x14ac:dyDescent="0.2">
      <c r="B191" s="27" t="s">
        <v>191</v>
      </c>
      <c r="C191" s="38">
        <v>19.7</v>
      </c>
      <c r="D191" s="71">
        <v>153</v>
      </c>
      <c r="E191" s="72">
        <v>5</v>
      </c>
      <c r="F191" s="39">
        <v>543.79999999999995</v>
      </c>
      <c r="G191" s="39">
        <v>525.79999999999995</v>
      </c>
      <c r="H191" s="39">
        <v>2812.8</v>
      </c>
      <c r="I191" s="39">
        <v>8.1999999999999993</v>
      </c>
      <c r="J191" s="72">
        <v>156</v>
      </c>
      <c r="K191" s="72">
        <v>1</v>
      </c>
      <c r="L191" s="39">
        <v>275.89999999999998</v>
      </c>
      <c r="M191" s="39">
        <v>274.3</v>
      </c>
      <c r="N191" s="39">
        <v>928.5</v>
      </c>
    </row>
    <row r="192" spans="2:14" x14ac:dyDescent="0.2">
      <c r="B192" s="27" t="s">
        <v>192</v>
      </c>
      <c r="C192" s="38">
        <v>23.6</v>
      </c>
      <c r="D192" s="71">
        <v>154</v>
      </c>
      <c r="E192" s="72">
        <v>7</v>
      </c>
      <c r="F192" s="39">
        <v>575.70000000000005</v>
      </c>
      <c r="G192" s="39">
        <v>555.4</v>
      </c>
      <c r="H192" s="39">
        <v>2763.8</v>
      </c>
      <c r="I192" s="39">
        <v>13.3</v>
      </c>
      <c r="J192" s="72">
        <v>153</v>
      </c>
      <c r="K192" s="72">
        <v>1</v>
      </c>
      <c r="L192" s="40">
        <v>348.2</v>
      </c>
      <c r="M192" s="39">
        <v>346.6</v>
      </c>
      <c r="N192" s="39">
        <v>927</v>
      </c>
    </row>
    <row r="193" spans="2:14" x14ac:dyDescent="0.2">
      <c r="C193" s="33"/>
      <c r="D193" s="63"/>
    </row>
    <row r="194" spans="2:14" x14ac:dyDescent="0.2">
      <c r="B194" s="27" t="s">
        <v>193</v>
      </c>
      <c r="C194" s="38">
        <v>28.6</v>
      </c>
      <c r="D194" s="71">
        <v>153</v>
      </c>
      <c r="E194" s="72">
        <v>2</v>
      </c>
      <c r="F194" s="39">
        <v>593.70000000000005</v>
      </c>
      <c r="G194" s="39">
        <v>584.79999999999995</v>
      </c>
      <c r="H194" s="39">
        <v>2842.7</v>
      </c>
      <c r="I194" s="39">
        <v>15.7</v>
      </c>
      <c r="J194" s="72">
        <v>149</v>
      </c>
      <c r="K194" s="72">
        <v>1</v>
      </c>
      <c r="L194" s="39">
        <v>311.10000000000002</v>
      </c>
      <c r="M194" s="39">
        <v>309.2</v>
      </c>
      <c r="N194" s="39">
        <v>1226.5999999999999</v>
      </c>
    </row>
    <row r="195" spans="2:14" x14ac:dyDescent="0.2">
      <c r="B195" s="27" t="s">
        <v>194</v>
      </c>
      <c r="C195" s="38">
        <v>31.2</v>
      </c>
      <c r="D195" s="71">
        <v>161</v>
      </c>
      <c r="E195" s="72">
        <v>8</v>
      </c>
      <c r="F195" s="39">
        <v>447.8</v>
      </c>
      <c r="G195" s="39">
        <v>435</v>
      </c>
      <c r="H195" s="39">
        <v>1446.6</v>
      </c>
      <c r="I195" s="39">
        <v>19.100000000000001</v>
      </c>
      <c r="J195" s="72">
        <v>151</v>
      </c>
      <c r="K195" s="72">
        <v>1</v>
      </c>
      <c r="L195" s="39">
        <v>313.3</v>
      </c>
      <c r="M195" s="39">
        <v>311</v>
      </c>
      <c r="N195" s="39">
        <v>1008.9</v>
      </c>
    </row>
    <row r="196" spans="2:14" x14ac:dyDescent="0.2">
      <c r="B196" s="27" t="s">
        <v>195</v>
      </c>
      <c r="C196" s="38">
        <v>26</v>
      </c>
      <c r="D196" s="71">
        <v>140</v>
      </c>
      <c r="E196" s="72">
        <v>9</v>
      </c>
      <c r="F196" s="39">
        <v>310.8</v>
      </c>
      <c r="G196" s="39">
        <v>296.3</v>
      </c>
      <c r="H196" s="39">
        <v>1257.7</v>
      </c>
      <c r="I196" s="39">
        <v>19.8</v>
      </c>
      <c r="J196" s="72">
        <v>154</v>
      </c>
      <c r="K196" s="73">
        <v>0</v>
      </c>
      <c r="L196" s="39">
        <v>256.89999999999998</v>
      </c>
      <c r="M196" s="39">
        <v>256.89999999999998</v>
      </c>
      <c r="N196" s="39">
        <v>834.4</v>
      </c>
    </row>
    <row r="197" spans="2:14" x14ac:dyDescent="0.2">
      <c r="B197" s="27" t="s">
        <v>196</v>
      </c>
      <c r="C197" s="54" t="s">
        <v>15</v>
      </c>
      <c r="D197" s="78" t="s">
        <v>15</v>
      </c>
      <c r="E197" s="78" t="s">
        <v>15</v>
      </c>
      <c r="F197" s="78" t="s">
        <v>15</v>
      </c>
      <c r="G197" s="78" t="s">
        <v>15</v>
      </c>
      <c r="H197" s="78" t="s">
        <v>15</v>
      </c>
      <c r="I197" s="78">
        <v>33.9</v>
      </c>
      <c r="J197" s="79">
        <v>156</v>
      </c>
      <c r="K197" s="80">
        <v>0</v>
      </c>
      <c r="L197" s="78">
        <v>413.3</v>
      </c>
      <c r="M197" s="78">
        <v>413.3</v>
      </c>
      <c r="N197" s="78">
        <v>1698.6</v>
      </c>
    </row>
    <row r="198" spans="2:14" x14ac:dyDescent="0.2">
      <c r="B198" s="35"/>
      <c r="C198" s="82"/>
      <c r="D198" s="83"/>
      <c r="E198" s="83"/>
      <c r="F198" s="84"/>
      <c r="G198" s="84"/>
      <c r="H198" s="84"/>
      <c r="I198" s="84"/>
      <c r="J198" s="83"/>
      <c r="K198" s="83"/>
      <c r="L198" s="84"/>
      <c r="M198" s="84"/>
      <c r="N198" s="84"/>
    </row>
    <row r="199" spans="2:14" x14ac:dyDescent="0.2">
      <c r="C199" s="33"/>
      <c r="D199" s="63"/>
    </row>
    <row r="200" spans="2:14" x14ac:dyDescent="0.2">
      <c r="C200" s="64"/>
      <c r="D200" s="74"/>
      <c r="E200" s="70"/>
      <c r="F200" s="69"/>
      <c r="G200" s="69"/>
      <c r="H200" s="29" t="s">
        <v>210</v>
      </c>
      <c r="I200" s="69"/>
      <c r="J200" s="70"/>
      <c r="K200" s="70"/>
      <c r="L200" s="69"/>
      <c r="M200" s="69"/>
      <c r="N200" s="69"/>
    </row>
    <row r="201" spans="2:14" x14ac:dyDescent="0.2">
      <c r="B201" s="29" t="s">
        <v>183</v>
      </c>
      <c r="C201" s="77">
        <v>10.3</v>
      </c>
      <c r="D201" s="65">
        <v>173</v>
      </c>
      <c r="E201" s="66">
        <v>10</v>
      </c>
      <c r="F201" s="67">
        <v>330.3</v>
      </c>
      <c r="G201" s="67">
        <v>308.2</v>
      </c>
      <c r="H201" s="68">
        <v>919.7</v>
      </c>
      <c r="I201" s="69">
        <v>6.6</v>
      </c>
      <c r="J201" s="66">
        <v>171</v>
      </c>
      <c r="K201" s="66">
        <v>8</v>
      </c>
      <c r="L201" s="69">
        <v>243.3</v>
      </c>
      <c r="M201" s="69">
        <v>225.5</v>
      </c>
      <c r="N201" s="69">
        <v>668.4</v>
      </c>
    </row>
    <row r="202" spans="2:14" x14ac:dyDescent="0.2">
      <c r="C202" s="38"/>
      <c r="D202" s="71"/>
      <c r="E202" s="72"/>
      <c r="F202" s="39"/>
      <c r="G202" s="39"/>
      <c r="H202" s="39"/>
      <c r="I202" s="39"/>
      <c r="J202" s="72"/>
      <c r="K202" s="72"/>
      <c r="L202" s="39"/>
      <c r="M202" s="39"/>
      <c r="N202" s="39"/>
    </row>
    <row r="203" spans="2:14" x14ac:dyDescent="0.2">
      <c r="B203" s="27" t="s">
        <v>184</v>
      </c>
      <c r="C203" s="38">
        <v>0.5</v>
      </c>
      <c r="D203" s="71">
        <v>160</v>
      </c>
      <c r="E203" s="73">
        <v>3</v>
      </c>
      <c r="F203" s="39">
        <v>83.4</v>
      </c>
      <c r="G203" s="40">
        <v>81.400000000000006</v>
      </c>
      <c r="H203" s="40">
        <v>0</v>
      </c>
      <c r="I203" s="78" t="s">
        <v>15</v>
      </c>
      <c r="J203" s="78" t="s">
        <v>15</v>
      </c>
      <c r="K203" s="78" t="s">
        <v>15</v>
      </c>
      <c r="L203" s="78" t="s">
        <v>15</v>
      </c>
      <c r="M203" s="78" t="s">
        <v>15</v>
      </c>
      <c r="N203" s="78" t="s">
        <v>15</v>
      </c>
    </row>
    <row r="204" spans="2:14" x14ac:dyDescent="0.2">
      <c r="B204" s="27" t="s">
        <v>186</v>
      </c>
      <c r="C204" s="38">
        <v>1.1000000000000001</v>
      </c>
      <c r="D204" s="71">
        <v>164</v>
      </c>
      <c r="E204" s="72">
        <v>11</v>
      </c>
      <c r="F204" s="39">
        <v>178.8</v>
      </c>
      <c r="G204" s="39">
        <v>163.4</v>
      </c>
      <c r="H204" s="39">
        <v>468.4</v>
      </c>
      <c r="I204" s="39">
        <v>1.2</v>
      </c>
      <c r="J204" s="72">
        <v>177</v>
      </c>
      <c r="K204" s="72">
        <v>14</v>
      </c>
      <c r="L204" s="39">
        <v>167.6</v>
      </c>
      <c r="M204" s="39">
        <v>155.1</v>
      </c>
      <c r="N204" s="39">
        <v>280.39999999999998</v>
      </c>
    </row>
    <row r="205" spans="2:14" x14ac:dyDescent="0.2">
      <c r="B205" s="27" t="s">
        <v>187</v>
      </c>
      <c r="C205" s="38">
        <v>2.6</v>
      </c>
      <c r="D205" s="71">
        <v>175</v>
      </c>
      <c r="E205" s="72">
        <v>13</v>
      </c>
      <c r="F205" s="39">
        <v>205.5</v>
      </c>
      <c r="G205" s="39">
        <v>186.7</v>
      </c>
      <c r="H205" s="39">
        <v>410.3</v>
      </c>
      <c r="I205" s="39">
        <v>2.6</v>
      </c>
      <c r="J205" s="72">
        <v>170</v>
      </c>
      <c r="K205" s="72">
        <v>8</v>
      </c>
      <c r="L205" s="39">
        <v>213.3</v>
      </c>
      <c r="M205" s="39">
        <v>194.7</v>
      </c>
      <c r="N205" s="39">
        <v>523</v>
      </c>
    </row>
    <row r="206" spans="2:14" x14ac:dyDescent="0.2">
      <c r="B206" s="27" t="s">
        <v>188</v>
      </c>
      <c r="C206" s="38">
        <v>4.9000000000000004</v>
      </c>
      <c r="D206" s="71">
        <v>171</v>
      </c>
      <c r="E206" s="72">
        <v>19</v>
      </c>
      <c r="F206" s="39">
        <v>277</v>
      </c>
      <c r="G206" s="39">
        <v>247.9</v>
      </c>
      <c r="H206" s="39">
        <v>695.8</v>
      </c>
      <c r="I206" s="39">
        <v>4.5</v>
      </c>
      <c r="J206" s="72">
        <v>168</v>
      </c>
      <c r="K206" s="72">
        <v>12</v>
      </c>
      <c r="L206" s="39">
        <v>234.7</v>
      </c>
      <c r="M206" s="39">
        <v>212.8</v>
      </c>
      <c r="N206" s="39">
        <v>647.9</v>
      </c>
    </row>
    <row r="207" spans="2:14" x14ac:dyDescent="0.2">
      <c r="C207" s="33"/>
      <c r="D207" s="63"/>
    </row>
    <row r="208" spans="2:14" x14ac:dyDescent="0.2">
      <c r="B208" s="27" t="s">
        <v>189</v>
      </c>
      <c r="C208" s="38">
        <v>6.9</v>
      </c>
      <c r="D208" s="71">
        <v>170</v>
      </c>
      <c r="E208" s="72">
        <v>17</v>
      </c>
      <c r="F208" s="39">
        <v>323</v>
      </c>
      <c r="G208" s="39">
        <v>286.8</v>
      </c>
      <c r="H208" s="39">
        <v>825.4</v>
      </c>
      <c r="I208" s="39">
        <v>5.3</v>
      </c>
      <c r="J208" s="72">
        <v>169</v>
      </c>
      <c r="K208" s="72">
        <v>12</v>
      </c>
      <c r="L208" s="39">
        <v>245</v>
      </c>
      <c r="M208" s="39">
        <v>221.1</v>
      </c>
      <c r="N208" s="39">
        <v>739.7</v>
      </c>
    </row>
    <row r="209" spans="1:14" x14ac:dyDescent="0.2">
      <c r="B209" s="27" t="s">
        <v>190</v>
      </c>
      <c r="C209" s="38">
        <v>9.5</v>
      </c>
      <c r="D209" s="71">
        <v>173</v>
      </c>
      <c r="E209" s="72">
        <v>8</v>
      </c>
      <c r="F209" s="39">
        <v>405</v>
      </c>
      <c r="G209" s="39">
        <v>383.5</v>
      </c>
      <c r="H209" s="39">
        <v>1130.4000000000001</v>
      </c>
      <c r="I209" s="39">
        <v>7.2</v>
      </c>
      <c r="J209" s="72">
        <v>171</v>
      </c>
      <c r="K209" s="72">
        <v>7</v>
      </c>
      <c r="L209" s="39">
        <v>249.2</v>
      </c>
      <c r="M209" s="39">
        <v>231.8</v>
      </c>
      <c r="N209" s="39">
        <v>657</v>
      </c>
    </row>
    <row r="210" spans="1:14" x14ac:dyDescent="0.2">
      <c r="B210" s="27" t="s">
        <v>191</v>
      </c>
      <c r="C210" s="38">
        <v>13.7</v>
      </c>
      <c r="D210" s="71">
        <v>174</v>
      </c>
      <c r="E210" s="72">
        <v>8</v>
      </c>
      <c r="F210" s="39">
        <v>366.4</v>
      </c>
      <c r="G210" s="39">
        <v>340.3</v>
      </c>
      <c r="H210" s="39">
        <v>1283.5</v>
      </c>
      <c r="I210" s="39">
        <v>6.6</v>
      </c>
      <c r="J210" s="72">
        <v>170</v>
      </c>
      <c r="K210" s="72">
        <v>3</v>
      </c>
      <c r="L210" s="39">
        <v>304.89999999999998</v>
      </c>
      <c r="M210" s="39">
        <v>296.39999999999998</v>
      </c>
      <c r="N210" s="39">
        <v>821.1</v>
      </c>
    </row>
    <row r="211" spans="1:14" x14ac:dyDescent="0.2">
      <c r="B211" s="27" t="s">
        <v>192</v>
      </c>
      <c r="C211" s="38">
        <v>12.9</v>
      </c>
      <c r="D211" s="71">
        <v>176</v>
      </c>
      <c r="E211" s="72">
        <v>6</v>
      </c>
      <c r="F211" s="39">
        <v>353.3</v>
      </c>
      <c r="G211" s="39">
        <v>339.5</v>
      </c>
      <c r="H211" s="39">
        <v>898.4</v>
      </c>
      <c r="I211" s="39">
        <v>9.9</v>
      </c>
      <c r="J211" s="72">
        <v>172</v>
      </c>
      <c r="K211" s="72">
        <v>6</v>
      </c>
      <c r="L211" s="39">
        <v>309.5</v>
      </c>
      <c r="M211" s="39">
        <v>284.3</v>
      </c>
      <c r="N211" s="39">
        <v>823.5</v>
      </c>
    </row>
    <row r="212" spans="1:14" x14ac:dyDescent="0.2">
      <c r="C212" s="33"/>
      <c r="D212" s="63"/>
    </row>
    <row r="213" spans="1:14" x14ac:dyDescent="0.2">
      <c r="B213" s="27" t="s">
        <v>193</v>
      </c>
      <c r="C213" s="38">
        <v>20.100000000000001</v>
      </c>
      <c r="D213" s="71">
        <v>175</v>
      </c>
      <c r="E213" s="72">
        <v>5</v>
      </c>
      <c r="F213" s="39">
        <v>384.2</v>
      </c>
      <c r="G213" s="39">
        <v>368.5</v>
      </c>
      <c r="H213" s="39">
        <v>1245.8</v>
      </c>
      <c r="I213" s="39">
        <v>10.3</v>
      </c>
      <c r="J213" s="72">
        <v>175</v>
      </c>
      <c r="K213" s="72">
        <v>5</v>
      </c>
      <c r="L213" s="39">
        <v>228.7</v>
      </c>
      <c r="M213" s="39">
        <v>213.9</v>
      </c>
      <c r="N213" s="39">
        <v>723.7</v>
      </c>
    </row>
    <row r="214" spans="1:14" x14ac:dyDescent="0.2">
      <c r="B214" s="27" t="s">
        <v>194</v>
      </c>
      <c r="C214" s="38">
        <v>18.899999999999999</v>
      </c>
      <c r="D214" s="71">
        <v>174</v>
      </c>
      <c r="E214" s="72">
        <v>4</v>
      </c>
      <c r="F214" s="39">
        <v>406.1</v>
      </c>
      <c r="G214" s="39">
        <v>396.1</v>
      </c>
      <c r="H214" s="39">
        <v>1166.8</v>
      </c>
      <c r="I214" s="39">
        <v>13.3</v>
      </c>
      <c r="J214" s="72">
        <v>175</v>
      </c>
      <c r="K214" s="72">
        <v>3</v>
      </c>
      <c r="L214" s="39">
        <v>247.7</v>
      </c>
      <c r="M214" s="39">
        <v>234.5</v>
      </c>
      <c r="N214" s="39">
        <v>744.3</v>
      </c>
    </row>
    <row r="215" spans="1:14" x14ac:dyDescent="0.2">
      <c r="B215" s="27" t="s">
        <v>195</v>
      </c>
      <c r="C215" s="38">
        <v>11.4</v>
      </c>
      <c r="D215" s="71">
        <v>174</v>
      </c>
      <c r="E215" s="72">
        <v>5</v>
      </c>
      <c r="F215" s="39">
        <v>318.8</v>
      </c>
      <c r="G215" s="39">
        <v>305.39999999999998</v>
      </c>
      <c r="H215" s="39">
        <v>832.3</v>
      </c>
      <c r="I215" s="39">
        <v>10.7</v>
      </c>
      <c r="J215" s="72">
        <v>182</v>
      </c>
      <c r="K215" s="72">
        <v>2</v>
      </c>
      <c r="L215" s="39">
        <v>190.7</v>
      </c>
      <c r="M215" s="39">
        <v>186.3</v>
      </c>
      <c r="N215" s="39">
        <v>463.9</v>
      </c>
    </row>
    <row r="216" spans="1:14" x14ac:dyDescent="0.2">
      <c r="B216" s="27" t="s">
        <v>196</v>
      </c>
      <c r="C216" s="38">
        <v>12.9</v>
      </c>
      <c r="D216" s="71">
        <v>172</v>
      </c>
      <c r="E216" s="72">
        <v>6</v>
      </c>
      <c r="F216" s="39">
        <v>300</v>
      </c>
      <c r="G216" s="39">
        <v>293.5</v>
      </c>
      <c r="H216" s="39">
        <v>746.8</v>
      </c>
      <c r="I216" s="39">
        <v>18.899999999999999</v>
      </c>
      <c r="J216" s="72">
        <v>187</v>
      </c>
      <c r="K216" s="72">
        <v>2</v>
      </c>
      <c r="L216" s="39">
        <v>255</v>
      </c>
      <c r="M216" s="39">
        <v>253</v>
      </c>
      <c r="N216" s="39">
        <v>927</v>
      </c>
    </row>
    <row r="217" spans="1:14" ht="18" thickBot="1" x14ac:dyDescent="0.25">
      <c r="B217" s="31"/>
      <c r="C217" s="44"/>
      <c r="D217" s="45"/>
      <c r="E217" s="45"/>
      <c r="F217" s="45"/>
      <c r="G217" s="45"/>
      <c r="H217" s="45"/>
      <c r="I217" s="45"/>
      <c r="J217" s="45"/>
      <c r="K217" s="45"/>
      <c r="L217" s="45"/>
      <c r="M217" s="45"/>
      <c r="N217" s="45"/>
    </row>
    <row r="218" spans="1:14" x14ac:dyDescent="0.2">
      <c r="B218" s="42"/>
      <c r="C218" s="27" t="s">
        <v>199</v>
      </c>
      <c r="D218" s="42"/>
      <c r="E218" s="42"/>
      <c r="F218" s="42"/>
      <c r="G218" s="42"/>
      <c r="H218" s="42"/>
      <c r="I218" s="42"/>
      <c r="J218" s="42"/>
      <c r="K218" s="42"/>
      <c r="L218" s="42"/>
      <c r="M218" s="42"/>
      <c r="N218" s="42"/>
    </row>
    <row r="219" spans="1:14" x14ac:dyDescent="0.2">
      <c r="A219" s="27"/>
      <c r="B219" s="42"/>
      <c r="C219" s="42"/>
      <c r="D219" s="42"/>
      <c r="E219" s="42"/>
      <c r="F219" s="42"/>
      <c r="G219" s="42"/>
      <c r="H219" s="42"/>
      <c r="I219" s="42"/>
      <c r="J219" s="42"/>
      <c r="K219" s="42"/>
      <c r="L219" s="42"/>
      <c r="M219" s="42"/>
      <c r="N219" s="42"/>
    </row>
  </sheetData>
  <phoneticPr fontId="2"/>
  <pageMargins left="0.37" right="0.46" top="0.55000000000000004" bottom="0.59" header="0.51200000000000001" footer="0.51200000000000001"/>
  <pageSetup paperSize="12" scale="75" orientation="portrait" verticalDpi="0" r:id="rId1"/>
  <headerFooter alignWithMargins="0"/>
  <rowBreaks count="2" manualBreakCount="2">
    <brk id="73" max="13" man="1"/>
    <brk id="146" max="1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J72"/>
  <sheetViews>
    <sheetView showGridLines="0" zoomScale="75" workbookViewId="0">
      <selection activeCell="B1" sqref="B1"/>
    </sheetView>
  </sheetViews>
  <sheetFormatPr defaultColWidth="13.375" defaultRowHeight="17.25" x14ac:dyDescent="0.2"/>
  <cols>
    <col min="1" max="1" width="13.375" style="28" customWidth="1"/>
    <col min="2" max="2" width="19.625" style="28" customWidth="1"/>
    <col min="3" max="3" width="14.625" style="28" customWidth="1"/>
    <col min="4" max="4" width="13.375" style="28"/>
    <col min="5" max="5" width="14.625" style="28" customWidth="1"/>
    <col min="6" max="6" width="13.375" style="28"/>
    <col min="7" max="7" width="14.625" style="28" customWidth="1"/>
    <col min="8" max="8" width="13.375" style="28"/>
    <col min="9" max="9" width="14.625" style="28" customWidth="1"/>
    <col min="10" max="256" width="13.375" style="28"/>
    <col min="257" max="257" width="13.375" style="28" customWidth="1"/>
    <col min="258" max="258" width="19.625" style="28" customWidth="1"/>
    <col min="259" max="259" width="14.625" style="28" customWidth="1"/>
    <col min="260" max="260" width="13.375" style="28"/>
    <col min="261" max="261" width="14.625" style="28" customWidth="1"/>
    <col min="262" max="262" width="13.375" style="28"/>
    <col min="263" max="263" width="14.625" style="28" customWidth="1"/>
    <col min="264" max="264" width="13.375" style="28"/>
    <col min="265" max="265" width="14.625" style="28" customWidth="1"/>
    <col min="266" max="512" width="13.375" style="28"/>
    <col min="513" max="513" width="13.375" style="28" customWidth="1"/>
    <col min="514" max="514" width="19.625" style="28" customWidth="1"/>
    <col min="515" max="515" width="14.625" style="28" customWidth="1"/>
    <col min="516" max="516" width="13.375" style="28"/>
    <col min="517" max="517" width="14.625" style="28" customWidth="1"/>
    <col min="518" max="518" width="13.375" style="28"/>
    <col min="519" max="519" width="14.625" style="28" customWidth="1"/>
    <col min="520" max="520" width="13.375" style="28"/>
    <col min="521" max="521" width="14.625" style="28" customWidth="1"/>
    <col min="522" max="768" width="13.375" style="28"/>
    <col min="769" max="769" width="13.375" style="28" customWidth="1"/>
    <col min="770" max="770" width="19.625" style="28" customWidth="1"/>
    <col min="771" max="771" width="14.625" style="28" customWidth="1"/>
    <col min="772" max="772" width="13.375" style="28"/>
    <col min="773" max="773" width="14.625" style="28" customWidth="1"/>
    <col min="774" max="774" width="13.375" style="28"/>
    <col min="775" max="775" width="14.625" style="28" customWidth="1"/>
    <col min="776" max="776" width="13.375" style="28"/>
    <col min="777" max="777" width="14.625" style="28" customWidth="1"/>
    <col min="778" max="1024" width="13.375" style="28"/>
    <col min="1025" max="1025" width="13.375" style="28" customWidth="1"/>
    <col min="1026" max="1026" width="19.625" style="28" customWidth="1"/>
    <col min="1027" max="1027" width="14.625" style="28" customWidth="1"/>
    <col min="1028" max="1028" width="13.375" style="28"/>
    <col min="1029" max="1029" width="14.625" style="28" customWidth="1"/>
    <col min="1030" max="1030" width="13.375" style="28"/>
    <col min="1031" max="1031" width="14.625" style="28" customWidth="1"/>
    <col min="1032" max="1032" width="13.375" style="28"/>
    <col min="1033" max="1033" width="14.625" style="28" customWidth="1"/>
    <col min="1034" max="1280" width="13.375" style="28"/>
    <col min="1281" max="1281" width="13.375" style="28" customWidth="1"/>
    <col min="1282" max="1282" width="19.625" style="28" customWidth="1"/>
    <col min="1283" max="1283" width="14.625" style="28" customWidth="1"/>
    <col min="1284" max="1284" width="13.375" style="28"/>
    <col min="1285" max="1285" width="14.625" style="28" customWidth="1"/>
    <col min="1286" max="1286" width="13.375" style="28"/>
    <col min="1287" max="1287" width="14.625" style="28" customWidth="1"/>
    <col min="1288" max="1288" width="13.375" style="28"/>
    <col min="1289" max="1289" width="14.625" style="28" customWidth="1"/>
    <col min="1290" max="1536" width="13.375" style="28"/>
    <col min="1537" max="1537" width="13.375" style="28" customWidth="1"/>
    <col min="1538" max="1538" width="19.625" style="28" customWidth="1"/>
    <col min="1539" max="1539" width="14.625" style="28" customWidth="1"/>
    <col min="1540" max="1540" width="13.375" style="28"/>
    <col min="1541" max="1541" width="14.625" style="28" customWidth="1"/>
    <col min="1542" max="1542" width="13.375" style="28"/>
    <col min="1543" max="1543" width="14.625" style="28" customWidth="1"/>
    <col min="1544" max="1544" width="13.375" style="28"/>
    <col min="1545" max="1545" width="14.625" style="28" customWidth="1"/>
    <col min="1546" max="1792" width="13.375" style="28"/>
    <col min="1793" max="1793" width="13.375" style="28" customWidth="1"/>
    <col min="1794" max="1794" width="19.625" style="28" customWidth="1"/>
    <col min="1795" max="1795" width="14.625" style="28" customWidth="1"/>
    <col min="1796" max="1796" width="13.375" style="28"/>
    <col min="1797" max="1797" width="14.625" style="28" customWidth="1"/>
    <col min="1798" max="1798" width="13.375" style="28"/>
    <col min="1799" max="1799" width="14.625" style="28" customWidth="1"/>
    <col min="1800" max="1800" width="13.375" style="28"/>
    <col min="1801" max="1801" width="14.625" style="28" customWidth="1"/>
    <col min="1802" max="2048" width="13.375" style="28"/>
    <col min="2049" max="2049" width="13.375" style="28" customWidth="1"/>
    <col min="2050" max="2050" width="19.625" style="28" customWidth="1"/>
    <col min="2051" max="2051" width="14.625" style="28" customWidth="1"/>
    <col min="2052" max="2052" width="13.375" style="28"/>
    <col min="2053" max="2053" width="14.625" style="28" customWidth="1"/>
    <col min="2054" max="2054" width="13.375" style="28"/>
    <col min="2055" max="2055" width="14.625" style="28" customWidth="1"/>
    <col min="2056" max="2056" width="13.375" style="28"/>
    <col min="2057" max="2057" width="14.625" style="28" customWidth="1"/>
    <col min="2058" max="2304" width="13.375" style="28"/>
    <col min="2305" max="2305" width="13.375" style="28" customWidth="1"/>
    <col min="2306" max="2306" width="19.625" style="28" customWidth="1"/>
    <col min="2307" max="2307" width="14.625" style="28" customWidth="1"/>
    <col min="2308" max="2308" width="13.375" style="28"/>
    <col min="2309" max="2309" width="14.625" style="28" customWidth="1"/>
    <col min="2310" max="2310" width="13.375" style="28"/>
    <col min="2311" max="2311" width="14.625" style="28" customWidth="1"/>
    <col min="2312" max="2312" width="13.375" style="28"/>
    <col min="2313" max="2313" width="14.625" style="28" customWidth="1"/>
    <col min="2314" max="2560" width="13.375" style="28"/>
    <col min="2561" max="2561" width="13.375" style="28" customWidth="1"/>
    <col min="2562" max="2562" width="19.625" style="28" customWidth="1"/>
    <col min="2563" max="2563" width="14.625" style="28" customWidth="1"/>
    <col min="2564" max="2564" width="13.375" style="28"/>
    <col min="2565" max="2565" width="14.625" style="28" customWidth="1"/>
    <col min="2566" max="2566" width="13.375" style="28"/>
    <col min="2567" max="2567" width="14.625" style="28" customWidth="1"/>
    <col min="2568" max="2568" width="13.375" style="28"/>
    <col min="2569" max="2569" width="14.625" style="28" customWidth="1"/>
    <col min="2570" max="2816" width="13.375" style="28"/>
    <col min="2817" max="2817" width="13.375" style="28" customWidth="1"/>
    <col min="2818" max="2818" width="19.625" style="28" customWidth="1"/>
    <col min="2819" max="2819" width="14.625" style="28" customWidth="1"/>
    <col min="2820" max="2820" width="13.375" style="28"/>
    <col min="2821" max="2821" width="14.625" style="28" customWidth="1"/>
    <col min="2822" max="2822" width="13.375" style="28"/>
    <col min="2823" max="2823" width="14.625" style="28" customWidth="1"/>
    <col min="2824" max="2824" width="13.375" style="28"/>
    <col min="2825" max="2825" width="14.625" style="28" customWidth="1"/>
    <col min="2826" max="3072" width="13.375" style="28"/>
    <col min="3073" max="3073" width="13.375" style="28" customWidth="1"/>
    <col min="3074" max="3074" width="19.625" style="28" customWidth="1"/>
    <col min="3075" max="3075" width="14.625" style="28" customWidth="1"/>
    <col min="3076" max="3076" width="13.375" style="28"/>
    <col min="3077" max="3077" width="14.625" style="28" customWidth="1"/>
    <col min="3078" max="3078" width="13.375" style="28"/>
    <col min="3079" max="3079" width="14.625" style="28" customWidth="1"/>
    <col min="3080" max="3080" width="13.375" style="28"/>
    <col min="3081" max="3081" width="14.625" style="28" customWidth="1"/>
    <col min="3082" max="3328" width="13.375" style="28"/>
    <col min="3329" max="3329" width="13.375" style="28" customWidth="1"/>
    <col min="3330" max="3330" width="19.625" style="28" customWidth="1"/>
    <col min="3331" max="3331" width="14.625" style="28" customWidth="1"/>
    <col min="3332" max="3332" width="13.375" style="28"/>
    <col min="3333" max="3333" width="14.625" style="28" customWidth="1"/>
    <col min="3334" max="3334" width="13.375" style="28"/>
    <col min="3335" max="3335" width="14.625" style="28" customWidth="1"/>
    <col min="3336" max="3336" width="13.375" style="28"/>
    <col min="3337" max="3337" width="14.625" style="28" customWidth="1"/>
    <col min="3338" max="3584" width="13.375" style="28"/>
    <col min="3585" max="3585" width="13.375" style="28" customWidth="1"/>
    <col min="3586" max="3586" width="19.625" style="28" customWidth="1"/>
    <col min="3587" max="3587" width="14.625" style="28" customWidth="1"/>
    <col min="3588" max="3588" width="13.375" style="28"/>
    <col min="3589" max="3589" width="14.625" style="28" customWidth="1"/>
    <col min="3590" max="3590" width="13.375" style="28"/>
    <col min="3591" max="3591" width="14.625" style="28" customWidth="1"/>
    <col min="3592" max="3592" width="13.375" style="28"/>
    <col min="3593" max="3593" width="14.625" style="28" customWidth="1"/>
    <col min="3594" max="3840" width="13.375" style="28"/>
    <col min="3841" max="3841" width="13.375" style="28" customWidth="1"/>
    <col min="3842" max="3842" width="19.625" style="28" customWidth="1"/>
    <col min="3843" max="3843" width="14.625" style="28" customWidth="1"/>
    <col min="3844" max="3844" width="13.375" style="28"/>
    <col min="3845" max="3845" width="14.625" style="28" customWidth="1"/>
    <col min="3846" max="3846" width="13.375" style="28"/>
    <col min="3847" max="3847" width="14.625" style="28" customWidth="1"/>
    <col min="3848" max="3848" width="13.375" style="28"/>
    <col min="3849" max="3849" width="14.625" style="28" customWidth="1"/>
    <col min="3850" max="4096" width="13.375" style="28"/>
    <col min="4097" max="4097" width="13.375" style="28" customWidth="1"/>
    <col min="4098" max="4098" width="19.625" style="28" customWidth="1"/>
    <col min="4099" max="4099" width="14.625" style="28" customWidth="1"/>
    <col min="4100" max="4100" width="13.375" style="28"/>
    <col min="4101" max="4101" width="14.625" style="28" customWidth="1"/>
    <col min="4102" max="4102" width="13.375" style="28"/>
    <col min="4103" max="4103" width="14.625" style="28" customWidth="1"/>
    <col min="4104" max="4104" width="13.375" style="28"/>
    <col min="4105" max="4105" width="14.625" style="28" customWidth="1"/>
    <col min="4106" max="4352" width="13.375" style="28"/>
    <col min="4353" max="4353" width="13.375" style="28" customWidth="1"/>
    <col min="4354" max="4354" width="19.625" style="28" customWidth="1"/>
    <col min="4355" max="4355" width="14.625" style="28" customWidth="1"/>
    <col min="4356" max="4356" width="13.375" style="28"/>
    <col min="4357" max="4357" width="14.625" style="28" customWidth="1"/>
    <col min="4358" max="4358" width="13.375" style="28"/>
    <col min="4359" max="4359" width="14.625" style="28" customWidth="1"/>
    <col min="4360" max="4360" width="13.375" style="28"/>
    <col min="4361" max="4361" width="14.625" style="28" customWidth="1"/>
    <col min="4362" max="4608" width="13.375" style="28"/>
    <col min="4609" max="4609" width="13.375" style="28" customWidth="1"/>
    <col min="4610" max="4610" width="19.625" style="28" customWidth="1"/>
    <col min="4611" max="4611" width="14.625" style="28" customWidth="1"/>
    <col min="4612" max="4612" width="13.375" style="28"/>
    <col min="4613" max="4613" width="14.625" style="28" customWidth="1"/>
    <col min="4614" max="4614" width="13.375" style="28"/>
    <col min="4615" max="4615" width="14.625" style="28" customWidth="1"/>
    <col min="4616" max="4616" width="13.375" style="28"/>
    <col min="4617" max="4617" width="14.625" style="28" customWidth="1"/>
    <col min="4618" max="4864" width="13.375" style="28"/>
    <col min="4865" max="4865" width="13.375" style="28" customWidth="1"/>
    <col min="4866" max="4866" width="19.625" style="28" customWidth="1"/>
    <col min="4867" max="4867" width="14.625" style="28" customWidth="1"/>
    <col min="4868" max="4868" width="13.375" style="28"/>
    <col min="4869" max="4869" width="14.625" style="28" customWidth="1"/>
    <col min="4870" max="4870" width="13.375" style="28"/>
    <col min="4871" max="4871" width="14.625" style="28" customWidth="1"/>
    <col min="4872" max="4872" width="13.375" style="28"/>
    <col min="4873" max="4873" width="14.625" style="28" customWidth="1"/>
    <col min="4874" max="5120" width="13.375" style="28"/>
    <col min="5121" max="5121" width="13.375" style="28" customWidth="1"/>
    <col min="5122" max="5122" width="19.625" style="28" customWidth="1"/>
    <col min="5123" max="5123" width="14.625" style="28" customWidth="1"/>
    <col min="5124" max="5124" width="13.375" style="28"/>
    <col min="5125" max="5125" width="14.625" style="28" customWidth="1"/>
    <col min="5126" max="5126" width="13.375" style="28"/>
    <col min="5127" max="5127" width="14.625" style="28" customWidth="1"/>
    <col min="5128" max="5128" width="13.375" style="28"/>
    <col min="5129" max="5129" width="14.625" style="28" customWidth="1"/>
    <col min="5130" max="5376" width="13.375" style="28"/>
    <col min="5377" max="5377" width="13.375" style="28" customWidth="1"/>
    <col min="5378" max="5378" width="19.625" style="28" customWidth="1"/>
    <col min="5379" max="5379" width="14.625" style="28" customWidth="1"/>
    <col min="5380" max="5380" width="13.375" style="28"/>
    <col min="5381" max="5381" width="14.625" style="28" customWidth="1"/>
    <col min="5382" max="5382" width="13.375" style="28"/>
    <col min="5383" max="5383" width="14.625" style="28" customWidth="1"/>
    <col min="5384" max="5384" width="13.375" style="28"/>
    <col min="5385" max="5385" width="14.625" style="28" customWidth="1"/>
    <col min="5386" max="5632" width="13.375" style="28"/>
    <col min="5633" max="5633" width="13.375" style="28" customWidth="1"/>
    <col min="5634" max="5634" width="19.625" style="28" customWidth="1"/>
    <col min="5635" max="5635" width="14.625" style="28" customWidth="1"/>
    <col min="5636" max="5636" width="13.375" style="28"/>
    <col min="5637" max="5637" width="14.625" style="28" customWidth="1"/>
    <col min="5638" max="5638" width="13.375" style="28"/>
    <col min="5639" max="5639" width="14.625" style="28" customWidth="1"/>
    <col min="5640" max="5640" width="13.375" style="28"/>
    <col min="5641" max="5641" width="14.625" style="28" customWidth="1"/>
    <col min="5642" max="5888" width="13.375" style="28"/>
    <col min="5889" max="5889" width="13.375" style="28" customWidth="1"/>
    <col min="5890" max="5890" width="19.625" style="28" customWidth="1"/>
    <col min="5891" max="5891" width="14.625" style="28" customWidth="1"/>
    <col min="5892" max="5892" width="13.375" style="28"/>
    <col min="5893" max="5893" width="14.625" style="28" customWidth="1"/>
    <col min="5894" max="5894" width="13.375" style="28"/>
    <col min="5895" max="5895" width="14.625" style="28" customWidth="1"/>
    <col min="5896" max="5896" width="13.375" style="28"/>
    <col min="5897" max="5897" width="14.625" style="28" customWidth="1"/>
    <col min="5898" max="6144" width="13.375" style="28"/>
    <col min="6145" max="6145" width="13.375" style="28" customWidth="1"/>
    <col min="6146" max="6146" width="19.625" style="28" customWidth="1"/>
    <col min="6147" max="6147" width="14.625" style="28" customWidth="1"/>
    <col min="6148" max="6148" width="13.375" style="28"/>
    <col min="6149" max="6149" width="14.625" style="28" customWidth="1"/>
    <col min="6150" max="6150" width="13.375" style="28"/>
    <col min="6151" max="6151" width="14.625" style="28" customWidth="1"/>
    <col min="6152" max="6152" width="13.375" style="28"/>
    <col min="6153" max="6153" width="14.625" style="28" customWidth="1"/>
    <col min="6154" max="6400" width="13.375" style="28"/>
    <col min="6401" max="6401" width="13.375" style="28" customWidth="1"/>
    <col min="6402" max="6402" width="19.625" style="28" customWidth="1"/>
    <col min="6403" max="6403" width="14.625" style="28" customWidth="1"/>
    <col min="6404" max="6404" width="13.375" style="28"/>
    <col min="6405" max="6405" width="14.625" style="28" customWidth="1"/>
    <col min="6406" max="6406" width="13.375" style="28"/>
    <col min="6407" max="6407" width="14.625" style="28" customWidth="1"/>
    <col min="6408" max="6408" width="13.375" style="28"/>
    <col min="6409" max="6409" width="14.625" style="28" customWidth="1"/>
    <col min="6410" max="6656" width="13.375" style="28"/>
    <col min="6657" max="6657" width="13.375" style="28" customWidth="1"/>
    <col min="6658" max="6658" width="19.625" style="28" customWidth="1"/>
    <col min="6659" max="6659" width="14.625" style="28" customWidth="1"/>
    <col min="6660" max="6660" width="13.375" style="28"/>
    <col min="6661" max="6661" width="14.625" style="28" customWidth="1"/>
    <col min="6662" max="6662" width="13.375" style="28"/>
    <col min="6663" max="6663" width="14.625" style="28" customWidth="1"/>
    <col min="6664" max="6664" width="13.375" style="28"/>
    <col min="6665" max="6665" width="14.625" style="28" customWidth="1"/>
    <col min="6666" max="6912" width="13.375" style="28"/>
    <col min="6913" max="6913" width="13.375" style="28" customWidth="1"/>
    <col min="6914" max="6914" width="19.625" style="28" customWidth="1"/>
    <col min="6915" max="6915" width="14.625" style="28" customWidth="1"/>
    <col min="6916" max="6916" width="13.375" style="28"/>
    <col min="6917" max="6917" width="14.625" style="28" customWidth="1"/>
    <col min="6918" max="6918" width="13.375" style="28"/>
    <col min="6919" max="6919" width="14.625" style="28" customWidth="1"/>
    <col min="6920" max="6920" width="13.375" style="28"/>
    <col min="6921" max="6921" width="14.625" style="28" customWidth="1"/>
    <col min="6922" max="7168" width="13.375" style="28"/>
    <col min="7169" max="7169" width="13.375" style="28" customWidth="1"/>
    <col min="7170" max="7170" width="19.625" style="28" customWidth="1"/>
    <col min="7171" max="7171" width="14.625" style="28" customWidth="1"/>
    <col min="7172" max="7172" width="13.375" style="28"/>
    <col min="7173" max="7173" width="14.625" style="28" customWidth="1"/>
    <col min="7174" max="7174" width="13.375" style="28"/>
    <col min="7175" max="7175" width="14.625" style="28" customWidth="1"/>
    <col min="7176" max="7176" width="13.375" style="28"/>
    <col min="7177" max="7177" width="14.625" style="28" customWidth="1"/>
    <col min="7178" max="7424" width="13.375" style="28"/>
    <col min="7425" max="7425" width="13.375" style="28" customWidth="1"/>
    <col min="7426" max="7426" width="19.625" style="28" customWidth="1"/>
    <col min="7427" max="7427" width="14.625" style="28" customWidth="1"/>
    <col min="7428" max="7428" width="13.375" style="28"/>
    <col min="7429" max="7429" width="14.625" style="28" customWidth="1"/>
    <col min="7430" max="7430" width="13.375" style="28"/>
    <col min="7431" max="7431" width="14.625" style="28" customWidth="1"/>
    <col min="7432" max="7432" width="13.375" style="28"/>
    <col min="7433" max="7433" width="14.625" style="28" customWidth="1"/>
    <col min="7434" max="7680" width="13.375" style="28"/>
    <col min="7681" max="7681" width="13.375" style="28" customWidth="1"/>
    <col min="7682" max="7682" width="19.625" style="28" customWidth="1"/>
    <col min="7683" max="7683" width="14.625" style="28" customWidth="1"/>
    <col min="7684" max="7684" width="13.375" style="28"/>
    <col min="7685" max="7685" width="14.625" style="28" customWidth="1"/>
    <col min="7686" max="7686" width="13.375" style="28"/>
    <col min="7687" max="7687" width="14.625" style="28" customWidth="1"/>
    <col min="7688" max="7688" width="13.375" style="28"/>
    <col min="7689" max="7689" width="14.625" style="28" customWidth="1"/>
    <col min="7690" max="7936" width="13.375" style="28"/>
    <col min="7937" max="7937" width="13.375" style="28" customWidth="1"/>
    <col min="7938" max="7938" width="19.625" style="28" customWidth="1"/>
    <col min="7939" max="7939" width="14.625" style="28" customWidth="1"/>
    <col min="7940" max="7940" width="13.375" style="28"/>
    <col min="7941" max="7941" width="14.625" style="28" customWidth="1"/>
    <col min="7942" max="7942" width="13.375" style="28"/>
    <col min="7943" max="7943" width="14.625" style="28" customWidth="1"/>
    <col min="7944" max="7944" width="13.375" style="28"/>
    <col min="7945" max="7945" width="14.625" style="28" customWidth="1"/>
    <col min="7946" max="8192" width="13.375" style="28"/>
    <col min="8193" max="8193" width="13.375" style="28" customWidth="1"/>
    <col min="8194" max="8194" width="19.625" style="28" customWidth="1"/>
    <col min="8195" max="8195" width="14.625" style="28" customWidth="1"/>
    <col min="8196" max="8196" width="13.375" style="28"/>
    <col min="8197" max="8197" width="14.625" style="28" customWidth="1"/>
    <col min="8198" max="8198" width="13.375" style="28"/>
    <col min="8199" max="8199" width="14.625" style="28" customWidth="1"/>
    <col min="8200" max="8200" width="13.375" style="28"/>
    <col min="8201" max="8201" width="14.625" style="28" customWidth="1"/>
    <col min="8202" max="8448" width="13.375" style="28"/>
    <col min="8449" max="8449" width="13.375" style="28" customWidth="1"/>
    <col min="8450" max="8450" width="19.625" style="28" customWidth="1"/>
    <col min="8451" max="8451" width="14.625" style="28" customWidth="1"/>
    <col min="8452" max="8452" width="13.375" style="28"/>
    <col min="8453" max="8453" width="14.625" style="28" customWidth="1"/>
    <col min="8454" max="8454" width="13.375" style="28"/>
    <col min="8455" max="8455" width="14.625" style="28" customWidth="1"/>
    <col min="8456" max="8456" width="13.375" style="28"/>
    <col min="8457" max="8457" width="14.625" style="28" customWidth="1"/>
    <col min="8458" max="8704" width="13.375" style="28"/>
    <col min="8705" max="8705" width="13.375" style="28" customWidth="1"/>
    <col min="8706" max="8706" width="19.625" style="28" customWidth="1"/>
    <col min="8707" max="8707" width="14.625" style="28" customWidth="1"/>
    <col min="8708" max="8708" width="13.375" style="28"/>
    <col min="8709" max="8709" width="14.625" style="28" customWidth="1"/>
    <col min="8710" max="8710" width="13.375" style="28"/>
    <col min="8711" max="8711" width="14.625" style="28" customWidth="1"/>
    <col min="8712" max="8712" width="13.375" style="28"/>
    <col min="8713" max="8713" width="14.625" style="28" customWidth="1"/>
    <col min="8714" max="8960" width="13.375" style="28"/>
    <col min="8961" max="8961" width="13.375" style="28" customWidth="1"/>
    <col min="8962" max="8962" width="19.625" style="28" customWidth="1"/>
    <col min="8963" max="8963" width="14.625" style="28" customWidth="1"/>
    <col min="8964" max="8964" width="13.375" style="28"/>
    <col min="8965" max="8965" width="14.625" style="28" customWidth="1"/>
    <col min="8966" max="8966" width="13.375" style="28"/>
    <col min="8967" max="8967" width="14.625" style="28" customWidth="1"/>
    <col min="8968" max="8968" width="13.375" style="28"/>
    <col min="8969" max="8969" width="14.625" style="28" customWidth="1"/>
    <col min="8970" max="9216" width="13.375" style="28"/>
    <col min="9217" max="9217" width="13.375" style="28" customWidth="1"/>
    <col min="9218" max="9218" width="19.625" style="28" customWidth="1"/>
    <col min="9219" max="9219" width="14.625" style="28" customWidth="1"/>
    <col min="9220" max="9220" width="13.375" style="28"/>
    <col min="9221" max="9221" width="14.625" style="28" customWidth="1"/>
    <col min="9222" max="9222" width="13.375" style="28"/>
    <col min="9223" max="9223" width="14.625" style="28" customWidth="1"/>
    <col min="9224" max="9224" width="13.375" style="28"/>
    <col min="9225" max="9225" width="14.625" style="28" customWidth="1"/>
    <col min="9226" max="9472" width="13.375" style="28"/>
    <col min="9473" max="9473" width="13.375" style="28" customWidth="1"/>
    <col min="9474" max="9474" width="19.625" style="28" customWidth="1"/>
    <col min="9475" max="9475" width="14.625" style="28" customWidth="1"/>
    <col min="9476" max="9476" width="13.375" style="28"/>
    <col min="9477" max="9477" width="14.625" style="28" customWidth="1"/>
    <col min="9478" max="9478" width="13.375" style="28"/>
    <col min="9479" max="9479" width="14.625" style="28" customWidth="1"/>
    <col min="9480" max="9480" width="13.375" style="28"/>
    <col min="9481" max="9481" width="14.625" style="28" customWidth="1"/>
    <col min="9482" max="9728" width="13.375" style="28"/>
    <col min="9729" max="9729" width="13.375" style="28" customWidth="1"/>
    <col min="9730" max="9730" width="19.625" style="28" customWidth="1"/>
    <col min="9731" max="9731" width="14.625" style="28" customWidth="1"/>
    <col min="9732" max="9732" width="13.375" style="28"/>
    <col min="9733" max="9733" width="14.625" style="28" customWidth="1"/>
    <col min="9734" max="9734" width="13.375" style="28"/>
    <col min="9735" max="9735" width="14.625" style="28" customWidth="1"/>
    <col min="9736" max="9736" width="13.375" style="28"/>
    <col min="9737" max="9737" width="14.625" style="28" customWidth="1"/>
    <col min="9738" max="9984" width="13.375" style="28"/>
    <col min="9985" max="9985" width="13.375" style="28" customWidth="1"/>
    <col min="9986" max="9986" width="19.625" style="28" customWidth="1"/>
    <col min="9987" max="9987" width="14.625" style="28" customWidth="1"/>
    <col min="9988" max="9988" width="13.375" style="28"/>
    <col min="9989" max="9989" width="14.625" style="28" customWidth="1"/>
    <col min="9990" max="9990" width="13.375" style="28"/>
    <col min="9991" max="9991" width="14.625" style="28" customWidth="1"/>
    <col min="9992" max="9992" width="13.375" style="28"/>
    <col min="9993" max="9993" width="14.625" style="28" customWidth="1"/>
    <col min="9994" max="10240" width="13.375" style="28"/>
    <col min="10241" max="10241" width="13.375" style="28" customWidth="1"/>
    <col min="10242" max="10242" width="19.625" style="28" customWidth="1"/>
    <col min="10243" max="10243" width="14.625" style="28" customWidth="1"/>
    <col min="10244" max="10244" width="13.375" style="28"/>
    <col min="10245" max="10245" width="14.625" style="28" customWidth="1"/>
    <col min="10246" max="10246" width="13.375" style="28"/>
    <col min="10247" max="10247" width="14.625" style="28" customWidth="1"/>
    <col min="10248" max="10248" width="13.375" style="28"/>
    <col min="10249" max="10249" width="14.625" style="28" customWidth="1"/>
    <col min="10250" max="10496" width="13.375" style="28"/>
    <col min="10497" max="10497" width="13.375" style="28" customWidth="1"/>
    <col min="10498" max="10498" width="19.625" style="28" customWidth="1"/>
    <col min="10499" max="10499" width="14.625" style="28" customWidth="1"/>
    <col min="10500" max="10500" width="13.375" style="28"/>
    <col min="10501" max="10501" width="14.625" style="28" customWidth="1"/>
    <col min="10502" max="10502" width="13.375" style="28"/>
    <col min="10503" max="10503" width="14.625" style="28" customWidth="1"/>
    <col min="10504" max="10504" width="13.375" style="28"/>
    <col min="10505" max="10505" width="14.625" style="28" customWidth="1"/>
    <col min="10506" max="10752" width="13.375" style="28"/>
    <col min="10753" max="10753" width="13.375" style="28" customWidth="1"/>
    <col min="10754" max="10754" width="19.625" style="28" customWidth="1"/>
    <col min="10755" max="10755" width="14.625" style="28" customWidth="1"/>
    <col min="10756" max="10756" width="13.375" style="28"/>
    <col min="10757" max="10757" width="14.625" style="28" customWidth="1"/>
    <col min="10758" max="10758" width="13.375" style="28"/>
    <col min="10759" max="10759" width="14.625" style="28" customWidth="1"/>
    <col min="10760" max="10760" width="13.375" style="28"/>
    <col min="10761" max="10761" width="14.625" style="28" customWidth="1"/>
    <col min="10762" max="11008" width="13.375" style="28"/>
    <col min="11009" max="11009" width="13.375" style="28" customWidth="1"/>
    <col min="11010" max="11010" width="19.625" style="28" customWidth="1"/>
    <col min="11011" max="11011" width="14.625" style="28" customWidth="1"/>
    <col min="11012" max="11012" width="13.375" style="28"/>
    <col min="11013" max="11013" width="14.625" style="28" customWidth="1"/>
    <col min="11014" max="11014" width="13.375" style="28"/>
    <col min="11015" max="11015" width="14.625" style="28" customWidth="1"/>
    <col min="11016" max="11016" width="13.375" style="28"/>
    <col min="11017" max="11017" width="14.625" style="28" customWidth="1"/>
    <col min="11018" max="11264" width="13.375" style="28"/>
    <col min="11265" max="11265" width="13.375" style="28" customWidth="1"/>
    <col min="11266" max="11266" width="19.625" style="28" customWidth="1"/>
    <col min="11267" max="11267" width="14.625" style="28" customWidth="1"/>
    <col min="11268" max="11268" width="13.375" style="28"/>
    <col min="11269" max="11269" width="14.625" style="28" customWidth="1"/>
    <col min="11270" max="11270" width="13.375" style="28"/>
    <col min="11271" max="11271" width="14.625" style="28" customWidth="1"/>
    <col min="11272" max="11272" width="13.375" style="28"/>
    <col min="11273" max="11273" width="14.625" style="28" customWidth="1"/>
    <col min="11274" max="11520" width="13.375" style="28"/>
    <col min="11521" max="11521" width="13.375" style="28" customWidth="1"/>
    <col min="11522" max="11522" width="19.625" style="28" customWidth="1"/>
    <col min="11523" max="11523" width="14.625" style="28" customWidth="1"/>
    <col min="11524" max="11524" width="13.375" style="28"/>
    <col min="11525" max="11525" width="14.625" style="28" customWidth="1"/>
    <col min="11526" max="11526" width="13.375" style="28"/>
    <col min="11527" max="11527" width="14.625" style="28" customWidth="1"/>
    <col min="11528" max="11528" width="13.375" style="28"/>
    <col min="11529" max="11529" width="14.625" style="28" customWidth="1"/>
    <col min="11530" max="11776" width="13.375" style="28"/>
    <col min="11777" max="11777" width="13.375" style="28" customWidth="1"/>
    <col min="11778" max="11778" width="19.625" style="28" customWidth="1"/>
    <col min="11779" max="11779" width="14.625" style="28" customWidth="1"/>
    <col min="11780" max="11780" width="13.375" style="28"/>
    <col min="11781" max="11781" width="14.625" style="28" customWidth="1"/>
    <col min="11782" max="11782" width="13.375" style="28"/>
    <col min="11783" max="11783" width="14.625" style="28" customWidth="1"/>
    <col min="11784" max="11784" width="13.375" style="28"/>
    <col min="11785" max="11785" width="14.625" style="28" customWidth="1"/>
    <col min="11786" max="12032" width="13.375" style="28"/>
    <col min="12033" max="12033" width="13.375" style="28" customWidth="1"/>
    <col min="12034" max="12034" width="19.625" style="28" customWidth="1"/>
    <col min="12035" max="12035" width="14.625" style="28" customWidth="1"/>
    <col min="12036" max="12036" width="13.375" style="28"/>
    <col min="12037" max="12037" width="14.625" style="28" customWidth="1"/>
    <col min="12038" max="12038" width="13.375" style="28"/>
    <col min="12039" max="12039" width="14.625" style="28" customWidth="1"/>
    <col min="12040" max="12040" width="13.375" style="28"/>
    <col min="12041" max="12041" width="14.625" style="28" customWidth="1"/>
    <col min="12042" max="12288" width="13.375" style="28"/>
    <col min="12289" max="12289" width="13.375" style="28" customWidth="1"/>
    <col min="12290" max="12290" width="19.625" style="28" customWidth="1"/>
    <col min="12291" max="12291" width="14.625" style="28" customWidth="1"/>
    <col min="12292" max="12292" width="13.375" style="28"/>
    <col min="12293" max="12293" width="14.625" style="28" customWidth="1"/>
    <col min="12294" max="12294" width="13.375" style="28"/>
    <col min="12295" max="12295" width="14.625" style="28" customWidth="1"/>
    <col min="12296" max="12296" width="13.375" style="28"/>
    <col min="12297" max="12297" width="14.625" style="28" customWidth="1"/>
    <col min="12298" max="12544" width="13.375" style="28"/>
    <col min="12545" max="12545" width="13.375" style="28" customWidth="1"/>
    <col min="12546" max="12546" width="19.625" style="28" customWidth="1"/>
    <col min="12547" max="12547" width="14.625" style="28" customWidth="1"/>
    <col min="12548" max="12548" width="13.375" style="28"/>
    <col min="12549" max="12549" width="14.625" style="28" customWidth="1"/>
    <col min="12550" max="12550" width="13.375" style="28"/>
    <col min="12551" max="12551" width="14.625" style="28" customWidth="1"/>
    <col min="12552" max="12552" width="13.375" style="28"/>
    <col min="12553" max="12553" width="14.625" style="28" customWidth="1"/>
    <col min="12554" max="12800" width="13.375" style="28"/>
    <col min="12801" max="12801" width="13.375" style="28" customWidth="1"/>
    <col min="12802" max="12802" width="19.625" style="28" customWidth="1"/>
    <col min="12803" max="12803" width="14.625" style="28" customWidth="1"/>
    <col min="12804" max="12804" width="13.375" style="28"/>
    <col min="12805" max="12805" width="14.625" style="28" customWidth="1"/>
    <col min="12806" max="12806" width="13.375" style="28"/>
    <col min="12807" max="12807" width="14.625" style="28" customWidth="1"/>
    <col min="12808" max="12808" width="13.375" style="28"/>
    <col min="12809" max="12809" width="14.625" style="28" customWidth="1"/>
    <col min="12810" max="13056" width="13.375" style="28"/>
    <col min="13057" max="13057" width="13.375" style="28" customWidth="1"/>
    <col min="13058" max="13058" width="19.625" style="28" customWidth="1"/>
    <col min="13059" max="13059" width="14.625" style="28" customWidth="1"/>
    <col min="13060" max="13060" width="13.375" style="28"/>
    <col min="13061" max="13061" width="14.625" style="28" customWidth="1"/>
    <col min="13062" max="13062" width="13.375" style="28"/>
    <col min="13063" max="13063" width="14.625" style="28" customWidth="1"/>
    <col min="13064" max="13064" width="13.375" style="28"/>
    <col min="13065" max="13065" width="14.625" style="28" customWidth="1"/>
    <col min="13066" max="13312" width="13.375" style="28"/>
    <col min="13313" max="13313" width="13.375" style="28" customWidth="1"/>
    <col min="13314" max="13314" width="19.625" style="28" customWidth="1"/>
    <col min="13315" max="13315" width="14.625" style="28" customWidth="1"/>
    <col min="13316" max="13316" width="13.375" style="28"/>
    <col min="13317" max="13317" width="14.625" style="28" customWidth="1"/>
    <col min="13318" max="13318" width="13.375" style="28"/>
    <col min="13319" max="13319" width="14.625" style="28" customWidth="1"/>
    <col min="13320" max="13320" width="13.375" style="28"/>
    <col min="13321" max="13321" width="14.625" style="28" customWidth="1"/>
    <col min="13322" max="13568" width="13.375" style="28"/>
    <col min="13569" max="13569" width="13.375" style="28" customWidth="1"/>
    <col min="13570" max="13570" width="19.625" style="28" customWidth="1"/>
    <col min="13571" max="13571" width="14.625" style="28" customWidth="1"/>
    <col min="13572" max="13572" width="13.375" style="28"/>
    <col min="13573" max="13573" width="14.625" style="28" customWidth="1"/>
    <col min="13574" max="13574" width="13.375" style="28"/>
    <col min="13575" max="13575" width="14.625" style="28" customWidth="1"/>
    <col min="13576" max="13576" width="13.375" style="28"/>
    <col min="13577" max="13577" width="14.625" style="28" customWidth="1"/>
    <col min="13578" max="13824" width="13.375" style="28"/>
    <col min="13825" max="13825" width="13.375" style="28" customWidth="1"/>
    <col min="13826" max="13826" width="19.625" style="28" customWidth="1"/>
    <col min="13827" max="13827" width="14.625" style="28" customWidth="1"/>
    <col min="13828" max="13828" width="13.375" style="28"/>
    <col min="13829" max="13829" width="14.625" style="28" customWidth="1"/>
    <col min="13830" max="13830" width="13.375" style="28"/>
    <col min="13831" max="13831" width="14.625" style="28" customWidth="1"/>
    <col min="13832" max="13832" width="13.375" style="28"/>
    <col min="13833" max="13833" width="14.625" style="28" customWidth="1"/>
    <col min="13834" max="14080" width="13.375" style="28"/>
    <col min="14081" max="14081" width="13.375" style="28" customWidth="1"/>
    <col min="14082" max="14082" width="19.625" style="28" customWidth="1"/>
    <col min="14083" max="14083" width="14.625" style="28" customWidth="1"/>
    <col min="14084" max="14084" width="13.375" style="28"/>
    <col min="14085" max="14085" width="14.625" style="28" customWidth="1"/>
    <col min="14086" max="14086" width="13.375" style="28"/>
    <col min="14087" max="14087" width="14.625" style="28" customWidth="1"/>
    <col min="14088" max="14088" width="13.375" style="28"/>
    <col min="14089" max="14089" width="14.625" style="28" customWidth="1"/>
    <col min="14090" max="14336" width="13.375" style="28"/>
    <col min="14337" max="14337" width="13.375" style="28" customWidth="1"/>
    <col min="14338" max="14338" width="19.625" style="28" customWidth="1"/>
    <col min="14339" max="14339" width="14.625" style="28" customWidth="1"/>
    <col min="14340" max="14340" width="13.375" style="28"/>
    <col min="14341" max="14341" width="14.625" style="28" customWidth="1"/>
    <col min="14342" max="14342" width="13.375" style="28"/>
    <col min="14343" max="14343" width="14.625" style="28" customWidth="1"/>
    <col min="14344" max="14344" width="13.375" style="28"/>
    <col min="14345" max="14345" width="14.625" style="28" customWidth="1"/>
    <col min="14346" max="14592" width="13.375" style="28"/>
    <col min="14593" max="14593" width="13.375" style="28" customWidth="1"/>
    <col min="14594" max="14594" width="19.625" style="28" customWidth="1"/>
    <col min="14595" max="14595" width="14.625" style="28" customWidth="1"/>
    <col min="14596" max="14596" width="13.375" style="28"/>
    <col min="14597" max="14597" width="14.625" style="28" customWidth="1"/>
    <col min="14598" max="14598" width="13.375" style="28"/>
    <col min="14599" max="14599" width="14.625" style="28" customWidth="1"/>
    <col min="14600" max="14600" width="13.375" style="28"/>
    <col min="14601" max="14601" width="14.625" style="28" customWidth="1"/>
    <col min="14602" max="14848" width="13.375" style="28"/>
    <col min="14849" max="14849" width="13.375" style="28" customWidth="1"/>
    <col min="14850" max="14850" width="19.625" style="28" customWidth="1"/>
    <col min="14851" max="14851" width="14.625" style="28" customWidth="1"/>
    <col min="14852" max="14852" width="13.375" style="28"/>
    <col min="14853" max="14853" width="14.625" style="28" customWidth="1"/>
    <col min="14854" max="14854" width="13.375" style="28"/>
    <col min="14855" max="14855" width="14.625" style="28" customWidth="1"/>
    <col min="14856" max="14856" width="13.375" style="28"/>
    <col min="14857" max="14857" width="14.625" style="28" customWidth="1"/>
    <col min="14858" max="15104" width="13.375" style="28"/>
    <col min="15105" max="15105" width="13.375" style="28" customWidth="1"/>
    <col min="15106" max="15106" width="19.625" style="28" customWidth="1"/>
    <col min="15107" max="15107" width="14.625" style="28" customWidth="1"/>
    <col min="15108" max="15108" width="13.375" style="28"/>
    <col min="15109" max="15109" width="14.625" style="28" customWidth="1"/>
    <col min="15110" max="15110" width="13.375" style="28"/>
    <col min="15111" max="15111" width="14.625" style="28" customWidth="1"/>
    <col min="15112" max="15112" width="13.375" style="28"/>
    <col min="15113" max="15113" width="14.625" style="28" customWidth="1"/>
    <col min="15114" max="15360" width="13.375" style="28"/>
    <col min="15361" max="15361" width="13.375" style="28" customWidth="1"/>
    <col min="15362" max="15362" width="19.625" style="28" customWidth="1"/>
    <col min="15363" max="15363" width="14.625" style="28" customWidth="1"/>
    <col min="15364" max="15364" width="13.375" style="28"/>
    <col min="15365" max="15365" width="14.625" style="28" customWidth="1"/>
    <col min="15366" max="15366" width="13.375" style="28"/>
    <col min="15367" max="15367" width="14.625" style="28" customWidth="1"/>
    <col min="15368" max="15368" width="13.375" style="28"/>
    <col min="15369" max="15369" width="14.625" style="28" customWidth="1"/>
    <col min="15370" max="15616" width="13.375" style="28"/>
    <col min="15617" max="15617" width="13.375" style="28" customWidth="1"/>
    <col min="15618" max="15618" width="19.625" style="28" customWidth="1"/>
    <col min="15619" max="15619" width="14.625" style="28" customWidth="1"/>
    <col min="15620" max="15620" width="13.375" style="28"/>
    <col min="15621" max="15621" width="14.625" style="28" customWidth="1"/>
    <col min="15622" max="15622" width="13.375" style="28"/>
    <col min="15623" max="15623" width="14.625" style="28" customWidth="1"/>
    <col min="15624" max="15624" width="13.375" style="28"/>
    <col min="15625" max="15625" width="14.625" style="28" customWidth="1"/>
    <col min="15626" max="15872" width="13.375" style="28"/>
    <col min="15873" max="15873" width="13.375" style="28" customWidth="1"/>
    <col min="15874" max="15874" width="19.625" style="28" customWidth="1"/>
    <col min="15875" max="15875" width="14.625" style="28" customWidth="1"/>
    <col min="15876" max="15876" width="13.375" style="28"/>
    <col min="15877" max="15877" width="14.625" style="28" customWidth="1"/>
    <col min="15878" max="15878" width="13.375" style="28"/>
    <col min="15879" max="15879" width="14.625" style="28" customWidth="1"/>
    <col min="15880" max="15880" width="13.375" style="28"/>
    <col min="15881" max="15881" width="14.625" style="28" customWidth="1"/>
    <col min="15882" max="16128" width="13.375" style="28"/>
    <col min="16129" max="16129" width="13.375" style="28" customWidth="1"/>
    <col min="16130" max="16130" width="19.625" style="28" customWidth="1"/>
    <col min="16131" max="16131" width="14.625" style="28" customWidth="1"/>
    <col min="16132" max="16132" width="13.375" style="28"/>
    <col min="16133" max="16133" width="14.625" style="28" customWidth="1"/>
    <col min="16134" max="16134" width="13.375" style="28"/>
    <col min="16135" max="16135" width="14.625" style="28" customWidth="1"/>
    <col min="16136" max="16136" width="13.375" style="28"/>
    <col min="16137" max="16137" width="14.625" style="28" customWidth="1"/>
    <col min="16138" max="16384" width="13.375" style="28"/>
  </cols>
  <sheetData>
    <row r="1" spans="1:10" x14ac:dyDescent="0.2">
      <c r="A1" s="27"/>
    </row>
    <row r="6" spans="1:10" x14ac:dyDescent="0.2">
      <c r="D6" s="29" t="s">
        <v>211</v>
      </c>
    </row>
    <row r="7" spans="1:10" x14ac:dyDescent="0.2">
      <c r="C7" s="27" t="s">
        <v>212</v>
      </c>
    </row>
    <row r="8" spans="1:10" x14ac:dyDescent="0.2">
      <c r="C8" s="27" t="s">
        <v>213</v>
      </c>
    </row>
    <row r="9" spans="1:10" ht="18" thickBot="1" x14ac:dyDescent="0.25">
      <c r="B9" s="30"/>
      <c r="C9" s="32" t="s">
        <v>214</v>
      </c>
      <c r="D9" s="30"/>
      <c r="E9" s="30"/>
      <c r="F9" s="30"/>
      <c r="G9" s="30"/>
      <c r="H9" s="30"/>
      <c r="I9" s="32" t="s">
        <v>215</v>
      </c>
      <c r="J9" s="30"/>
    </row>
    <row r="10" spans="1:10" x14ac:dyDescent="0.2">
      <c r="C10" s="37"/>
      <c r="D10" s="58" t="s">
        <v>216</v>
      </c>
      <c r="E10" s="35"/>
      <c r="F10" s="35"/>
      <c r="G10" s="37"/>
      <c r="H10" s="58" t="s">
        <v>217</v>
      </c>
      <c r="I10" s="35"/>
      <c r="J10" s="35"/>
    </row>
    <row r="11" spans="1:10" x14ac:dyDescent="0.2">
      <c r="C11" s="33"/>
      <c r="D11" s="33"/>
      <c r="E11" s="34" t="s">
        <v>218</v>
      </c>
      <c r="F11" s="33"/>
      <c r="G11" s="33"/>
      <c r="H11" s="33"/>
      <c r="I11" s="34" t="s">
        <v>218</v>
      </c>
      <c r="J11" s="33"/>
    </row>
    <row r="12" spans="1:10" x14ac:dyDescent="0.2">
      <c r="B12" s="35"/>
      <c r="C12" s="36" t="s">
        <v>219</v>
      </c>
      <c r="D12" s="36" t="s">
        <v>220</v>
      </c>
      <c r="E12" s="36" t="s">
        <v>221</v>
      </c>
      <c r="F12" s="36" t="s">
        <v>222</v>
      </c>
      <c r="G12" s="36" t="s">
        <v>219</v>
      </c>
      <c r="H12" s="36" t="s">
        <v>220</v>
      </c>
      <c r="I12" s="36" t="s">
        <v>221</v>
      </c>
      <c r="J12" s="36" t="s">
        <v>222</v>
      </c>
    </row>
    <row r="13" spans="1:10" x14ac:dyDescent="0.2">
      <c r="C13" s="33"/>
    </row>
    <row r="14" spans="1:10" x14ac:dyDescent="0.2">
      <c r="B14" s="27" t="s">
        <v>223</v>
      </c>
      <c r="C14" s="38">
        <v>109.2</v>
      </c>
      <c r="D14" s="39">
        <v>112.7</v>
      </c>
      <c r="E14" s="39">
        <v>107.6</v>
      </c>
      <c r="F14" s="39">
        <v>98.8</v>
      </c>
      <c r="G14" s="39">
        <v>102.2</v>
      </c>
      <c r="H14" s="39">
        <v>105.2</v>
      </c>
      <c r="I14" s="39">
        <v>103.6</v>
      </c>
      <c r="J14" s="39">
        <v>97.2</v>
      </c>
    </row>
    <row r="15" spans="1:10" x14ac:dyDescent="0.2">
      <c r="B15" s="27" t="s">
        <v>17</v>
      </c>
      <c r="C15" s="38">
        <v>128.30000000000001</v>
      </c>
      <c r="D15" s="39">
        <v>127.7</v>
      </c>
      <c r="E15" s="39">
        <v>127.5</v>
      </c>
      <c r="F15" s="39">
        <v>119.9</v>
      </c>
      <c r="G15" s="39">
        <v>117.1</v>
      </c>
      <c r="H15" s="39">
        <v>117.1</v>
      </c>
      <c r="I15" s="39">
        <v>124.4</v>
      </c>
      <c r="J15" s="39">
        <v>103.4</v>
      </c>
    </row>
    <row r="16" spans="1:10" x14ac:dyDescent="0.2">
      <c r="B16" s="27" t="s">
        <v>224</v>
      </c>
      <c r="C16" s="38">
        <v>148.1</v>
      </c>
      <c r="D16" s="39">
        <v>148.4</v>
      </c>
      <c r="E16" s="39">
        <v>151.69999999999999</v>
      </c>
      <c r="F16" s="39">
        <v>139.1</v>
      </c>
      <c r="G16" s="39">
        <v>138.1</v>
      </c>
      <c r="H16" s="39">
        <v>134.4</v>
      </c>
      <c r="I16" s="39">
        <v>142.6</v>
      </c>
      <c r="J16" s="39">
        <v>138.80000000000001</v>
      </c>
    </row>
    <row r="17" spans="2:10" x14ac:dyDescent="0.2">
      <c r="C17" s="33"/>
    </row>
    <row r="18" spans="2:10" x14ac:dyDescent="0.2">
      <c r="B18" s="27" t="s">
        <v>225</v>
      </c>
      <c r="C18" s="38">
        <v>156.19999999999999</v>
      </c>
      <c r="D18" s="39">
        <v>156.30000000000001</v>
      </c>
      <c r="E18" s="39">
        <v>144.1</v>
      </c>
      <c r="F18" s="39">
        <v>153.1</v>
      </c>
      <c r="G18" s="39">
        <v>140.30000000000001</v>
      </c>
      <c r="H18" s="39">
        <v>141.4</v>
      </c>
      <c r="I18" s="39">
        <v>145.5</v>
      </c>
      <c r="J18" s="39">
        <v>138</v>
      </c>
    </row>
    <row r="19" spans="2:10" x14ac:dyDescent="0.2">
      <c r="B19" s="29" t="s">
        <v>226</v>
      </c>
      <c r="C19" s="41">
        <v>156.19999999999999</v>
      </c>
      <c r="D19" s="42">
        <v>157.30000000000001</v>
      </c>
      <c r="E19" s="42">
        <v>155.6</v>
      </c>
      <c r="F19" s="42">
        <v>154.5</v>
      </c>
      <c r="G19" s="42">
        <v>143.9</v>
      </c>
      <c r="H19" s="42">
        <v>150.30000000000001</v>
      </c>
      <c r="I19" s="42">
        <v>151.80000000000001</v>
      </c>
      <c r="J19" s="42">
        <v>135.5</v>
      </c>
    </row>
    <row r="20" spans="2:10" x14ac:dyDescent="0.2">
      <c r="B20" s="35"/>
      <c r="C20" s="37"/>
      <c r="D20" s="35"/>
      <c r="E20" s="35"/>
      <c r="F20" s="35"/>
      <c r="G20" s="35"/>
      <c r="H20" s="35"/>
      <c r="I20" s="35"/>
      <c r="J20" s="35"/>
    </row>
    <row r="21" spans="2:10" x14ac:dyDescent="0.2">
      <c r="C21" s="37"/>
      <c r="D21" s="58" t="s">
        <v>227</v>
      </c>
      <c r="E21" s="35"/>
      <c r="F21" s="35"/>
      <c r="G21" s="37"/>
      <c r="H21" s="58" t="s">
        <v>228</v>
      </c>
      <c r="I21" s="35"/>
      <c r="J21" s="35"/>
    </row>
    <row r="22" spans="2:10" x14ac:dyDescent="0.2">
      <c r="C22" s="33"/>
      <c r="D22" s="33"/>
      <c r="E22" s="34" t="s">
        <v>218</v>
      </c>
      <c r="F22" s="33"/>
      <c r="G22" s="33"/>
      <c r="H22" s="33"/>
      <c r="I22" s="34" t="s">
        <v>218</v>
      </c>
      <c r="J22" s="33"/>
    </row>
    <row r="23" spans="2:10" x14ac:dyDescent="0.2">
      <c r="B23" s="35"/>
      <c r="C23" s="36" t="s">
        <v>219</v>
      </c>
      <c r="D23" s="36" t="s">
        <v>220</v>
      </c>
      <c r="E23" s="36" t="s">
        <v>221</v>
      </c>
      <c r="F23" s="36" t="s">
        <v>222</v>
      </c>
      <c r="G23" s="36" t="s">
        <v>219</v>
      </c>
      <c r="H23" s="36" t="s">
        <v>220</v>
      </c>
      <c r="I23" s="36" t="s">
        <v>221</v>
      </c>
      <c r="J23" s="36" t="s">
        <v>222</v>
      </c>
    </row>
    <row r="24" spans="2:10" x14ac:dyDescent="0.2">
      <c r="C24" s="33"/>
    </row>
    <row r="25" spans="2:10" x14ac:dyDescent="0.2">
      <c r="B25" s="27" t="s">
        <v>223</v>
      </c>
      <c r="C25" s="38">
        <v>134.30000000000001</v>
      </c>
      <c r="D25" s="39">
        <v>147.5</v>
      </c>
      <c r="E25" s="39">
        <v>128.6</v>
      </c>
      <c r="F25" s="39">
        <v>131.5</v>
      </c>
      <c r="G25" s="39">
        <v>110.3</v>
      </c>
      <c r="H25" s="39">
        <v>113.1</v>
      </c>
      <c r="I25" s="39">
        <v>110</v>
      </c>
      <c r="J25" s="39">
        <v>104.9</v>
      </c>
    </row>
    <row r="26" spans="2:10" x14ac:dyDescent="0.2">
      <c r="B26" s="27" t="s">
        <v>17</v>
      </c>
      <c r="C26" s="38">
        <v>161.80000000000001</v>
      </c>
      <c r="D26" s="39">
        <v>165.7</v>
      </c>
      <c r="E26" s="39">
        <v>160.69999999999999</v>
      </c>
      <c r="F26" s="39">
        <v>150.4</v>
      </c>
      <c r="G26" s="39">
        <v>132</v>
      </c>
      <c r="H26" s="39">
        <v>133.69999999999999</v>
      </c>
      <c r="I26" s="39">
        <v>130</v>
      </c>
      <c r="J26" s="39">
        <v>126</v>
      </c>
    </row>
    <row r="27" spans="2:10" x14ac:dyDescent="0.2">
      <c r="B27" s="27" t="s">
        <v>224</v>
      </c>
      <c r="C27" s="38">
        <v>185.3</v>
      </c>
      <c r="D27" s="39">
        <v>191.6</v>
      </c>
      <c r="E27" s="39">
        <v>194</v>
      </c>
      <c r="F27" s="39">
        <v>180.9</v>
      </c>
      <c r="G27" s="39">
        <v>147.4</v>
      </c>
      <c r="H27" s="39">
        <v>146.5</v>
      </c>
      <c r="I27" s="39">
        <v>145.4</v>
      </c>
      <c r="J27" s="39">
        <v>149</v>
      </c>
    </row>
    <row r="28" spans="2:10" x14ac:dyDescent="0.2">
      <c r="C28" s="33"/>
    </row>
    <row r="29" spans="2:10" x14ac:dyDescent="0.2">
      <c r="B29" s="27" t="s">
        <v>225</v>
      </c>
      <c r="C29" s="38">
        <v>188.3</v>
      </c>
      <c r="D29" s="39">
        <v>195.1</v>
      </c>
      <c r="E29" s="39">
        <v>191</v>
      </c>
      <c r="F29" s="39">
        <v>176.7</v>
      </c>
      <c r="G29" s="39">
        <v>160.9</v>
      </c>
      <c r="H29" s="39">
        <v>160.1</v>
      </c>
      <c r="I29" s="39">
        <v>162.6</v>
      </c>
      <c r="J29" s="39">
        <v>162.30000000000001</v>
      </c>
    </row>
    <row r="30" spans="2:10" x14ac:dyDescent="0.2">
      <c r="B30" s="29" t="s">
        <v>226</v>
      </c>
      <c r="C30" s="41">
        <v>184.7</v>
      </c>
      <c r="D30" s="42">
        <v>189.9</v>
      </c>
      <c r="E30" s="42">
        <v>184</v>
      </c>
      <c r="F30" s="42">
        <v>179.5</v>
      </c>
      <c r="G30" s="42">
        <v>151.30000000000001</v>
      </c>
      <c r="H30" s="42">
        <v>149.69999999999999</v>
      </c>
      <c r="I30" s="42">
        <v>154</v>
      </c>
      <c r="J30" s="42">
        <v>153.4</v>
      </c>
    </row>
    <row r="31" spans="2:10" ht="18" thickBot="1" x14ac:dyDescent="0.25">
      <c r="B31" s="30"/>
      <c r="C31" s="81"/>
      <c r="D31" s="30"/>
      <c r="E31" s="30"/>
      <c r="F31" s="30"/>
      <c r="G31" s="30"/>
      <c r="H31" s="30"/>
      <c r="I31" s="30"/>
      <c r="J31" s="30"/>
    </row>
    <row r="32" spans="2:10" x14ac:dyDescent="0.2">
      <c r="C32" s="27" t="s">
        <v>199</v>
      </c>
    </row>
    <row r="37" spans="1:4" x14ac:dyDescent="0.2">
      <c r="A37" s="63"/>
      <c r="B37" s="63"/>
      <c r="C37" s="63"/>
    </row>
    <row r="38" spans="1:4" x14ac:dyDescent="0.2">
      <c r="D38" s="63"/>
    </row>
    <row r="39" spans="1:4" x14ac:dyDescent="0.2">
      <c r="D39" s="63"/>
    </row>
    <row r="40" spans="1:4" x14ac:dyDescent="0.2">
      <c r="D40" s="63"/>
    </row>
    <row r="41" spans="1:4" x14ac:dyDescent="0.2">
      <c r="D41" s="63"/>
    </row>
    <row r="42" spans="1:4" x14ac:dyDescent="0.2">
      <c r="D42" s="63"/>
    </row>
    <row r="43" spans="1:4" x14ac:dyDescent="0.2">
      <c r="D43" s="63"/>
    </row>
    <row r="44" spans="1:4" x14ac:dyDescent="0.2">
      <c r="D44" s="63"/>
    </row>
    <row r="45" spans="1:4" x14ac:dyDescent="0.2">
      <c r="D45" s="63"/>
    </row>
    <row r="46" spans="1:4" x14ac:dyDescent="0.2">
      <c r="D46" s="63"/>
    </row>
    <row r="47" spans="1:4" x14ac:dyDescent="0.2">
      <c r="D47" s="63"/>
    </row>
    <row r="48" spans="1:4" x14ac:dyDescent="0.2">
      <c r="D48" s="63"/>
    </row>
    <row r="49" spans="4:4" x14ac:dyDescent="0.2">
      <c r="D49" s="63"/>
    </row>
    <row r="50" spans="4:4" x14ac:dyDescent="0.2">
      <c r="D50" s="63"/>
    </row>
    <row r="51" spans="4:4" x14ac:dyDescent="0.2">
      <c r="D51" s="63"/>
    </row>
    <row r="52" spans="4:4" x14ac:dyDescent="0.2">
      <c r="D52" s="63"/>
    </row>
    <row r="53" spans="4:4" x14ac:dyDescent="0.2">
      <c r="D53" s="63"/>
    </row>
    <row r="54" spans="4:4" x14ac:dyDescent="0.2">
      <c r="D54" s="63"/>
    </row>
    <row r="55" spans="4:4" x14ac:dyDescent="0.2">
      <c r="D55" s="63"/>
    </row>
    <row r="56" spans="4:4" x14ac:dyDescent="0.2">
      <c r="D56" s="63"/>
    </row>
    <row r="57" spans="4:4" x14ac:dyDescent="0.2">
      <c r="D57" s="63"/>
    </row>
    <row r="58" spans="4:4" x14ac:dyDescent="0.2">
      <c r="D58" s="63"/>
    </row>
    <row r="59" spans="4:4" x14ac:dyDescent="0.2">
      <c r="D59" s="63"/>
    </row>
    <row r="60" spans="4:4" x14ac:dyDescent="0.2">
      <c r="D60" s="63"/>
    </row>
    <row r="61" spans="4:4" x14ac:dyDescent="0.2">
      <c r="D61" s="63"/>
    </row>
    <row r="62" spans="4:4" x14ac:dyDescent="0.2">
      <c r="D62" s="63"/>
    </row>
    <row r="63" spans="4:4" x14ac:dyDescent="0.2">
      <c r="D63" s="63"/>
    </row>
    <row r="64" spans="4:4" x14ac:dyDescent="0.2">
      <c r="D64" s="63"/>
    </row>
    <row r="65" spans="4:4" x14ac:dyDescent="0.2">
      <c r="D65" s="63"/>
    </row>
    <row r="66" spans="4:4" x14ac:dyDescent="0.2">
      <c r="D66" s="63"/>
    </row>
    <row r="67" spans="4:4" x14ac:dyDescent="0.2">
      <c r="D67" s="63"/>
    </row>
    <row r="68" spans="4:4" x14ac:dyDescent="0.2">
      <c r="D68" s="63"/>
    </row>
    <row r="69" spans="4:4" x14ac:dyDescent="0.2">
      <c r="D69" s="63"/>
    </row>
    <row r="70" spans="4:4" x14ac:dyDescent="0.2">
      <c r="D70" s="63"/>
    </row>
    <row r="71" spans="4:4" x14ac:dyDescent="0.2">
      <c r="D71" s="63"/>
    </row>
    <row r="72" spans="4:4" x14ac:dyDescent="0.2">
      <c r="D72" s="63"/>
    </row>
  </sheetData>
  <phoneticPr fontId="2"/>
  <pageMargins left="0.32" right="0.43" top="0.6" bottom="0.59" header="0.51200000000000001" footer="0.51200000000000001"/>
  <pageSetup paperSize="12" scale="75" orientation="portrait" verticalDpi="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N71"/>
  <sheetViews>
    <sheetView showGridLines="0" zoomScale="75" workbookViewId="0">
      <selection activeCell="C6" sqref="C6"/>
    </sheetView>
  </sheetViews>
  <sheetFormatPr defaultColWidth="13.375" defaultRowHeight="17.25" x14ac:dyDescent="0.2"/>
  <cols>
    <col min="1" max="1" width="13.375" style="28" customWidth="1"/>
    <col min="2" max="2" width="19.625" style="28" customWidth="1"/>
    <col min="3" max="3" width="14.625" style="28" customWidth="1"/>
    <col min="4" max="4" width="13.375" style="28"/>
    <col min="5" max="5" width="14.625" style="28" customWidth="1"/>
    <col min="6" max="6" width="13.375" style="28"/>
    <col min="7" max="7" width="14.625" style="28" customWidth="1"/>
    <col min="8" max="8" width="13.375" style="28"/>
    <col min="9" max="9" width="14.625" style="28" customWidth="1"/>
    <col min="10" max="256" width="13.375" style="28"/>
    <col min="257" max="257" width="13.375" style="28" customWidth="1"/>
    <col min="258" max="258" width="19.625" style="28" customWidth="1"/>
    <col min="259" max="259" width="14.625" style="28" customWidth="1"/>
    <col min="260" max="260" width="13.375" style="28"/>
    <col min="261" max="261" width="14.625" style="28" customWidth="1"/>
    <col min="262" max="262" width="13.375" style="28"/>
    <col min="263" max="263" width="14.625" style="28" customWidth="1"/>
    <col min="264" max="264" width="13.375" style="28"/>
    <col min="265" max="265" width="14.625" style="28" customWidth="1"/>
    <col min="266" max="512" width="13.375" style="28"/>
    <col min="513" max="513" width="13.375" style="28" customWidth="1"/>
    <col min="514" max="514" width="19.625" style="28" customWidth="1"/>
    <col min="515" max="515" width="14.625" style="28" customWidth="1"/>
    <col min="516" max="516" width="13.375" style="28"/>
    <col min="517" max="517" width="14.625" style="28" customWidth="1"/>
    <col min="518" max="518" width="13.375" style="28"/>
    <col min="519" max="519" width="14.625" style="28" customWidth="1"/>
    <col min="520" max="520" width="13.375" style="28"/>
    <col min="521" max="521" width="14.625" style="28" customWidth="1"/>
    <col min="522" max="768" width="13.375" style="28"/>
    <col min="769" max="769" width="13.375" style="28" customWidth="1"/>
    <col min="770" max="770" width="19.625" style="28" customWidth="1"/>
    <col min="771" max="771" width="14.625" style="28" customWidth="1"/>
    <col min="772" max="772" width="13.375" style="28"/>
    <col min="773" max="773" width="14.625" style="28" customWidth="1"/>
    <col min="774" max="774" width="13.375" style="28"/>
    <col min="775" max="775" width="14.625" style="28" customWidth="1"/>
    <col min="776" max="776" width="13.375" style="28"/>
    <col min="777" max="777" width="14.625" style="28" customWidth="1"/>
    <col min="778" max="1024" width="13.375" style="28"/>
    <col min="1025" max="1025" width="13.375" style="28" customWidth="1"/>
    <col min="1026" max="1026" width="19.625" style="28" customWidth="1"/>
    <col min="1027" max="1027" width="14.625" style="28" customWidth="1"/>
    <col min="1028" max="1028" width="13.375" style="28"/>
    <col min="1029" max="1029" width="14.625" style="28" customWidth="1"/>
    <col min="1030" max="1030" width="13.375" style="28"/>
    <col min="1031" max="1031" width="14.625" style="28" customWidth="1"/>
    <col min="1032" max="1032" width="13.375" style="28"/>
    <col min="1033" max="1033" width="14.625" style="28" customWidth="1"/>
    <col min="1034" max="1280" width="13.375" style="28"/>
    <col min="1281" max="1281" width="13.375" style="28" customWidth="1"/>
    <col min="1282" max="1282" width="19.625" style="28" customWidth="1"/>
    <col min="1283" max="1283" width="14.625" style="28" customWidth="1"/>
    <col min="1284" max="1284" width="13.375" style="28"/>
    <col min="1285" max="1285" width="14.625" style="28" customWidth="1"/>
    <col min="1286" max="1286" width="13.375" style="28"/>
    <col min="1287" max="1287" width="14.625" style="28" customWidth="1"/>
    <col min="1288" max="1288" width="13.375" style="28"/>
    <col min="1289" max="1289" width="14.625" style="28" customWidth="1"/>
    <col min="1290" max="1536" width="13.375" style="28"/>
    <col min="1537" max="1537" width="13.375" style="28" customWidth="1"/>
    <col min="1538" max="1538" width="19.625" style="28" customWidth="1"/>
    <col min="1539" max="1539" width="14.625" style="28" customWidth="1"/>
    <col min="1540" max="1540" width="13.375" style="28"/>
    <col min="1541" max="1541" width="14.625" style="28" customWidth="1"/>
    <col min="1542" max="1542" width="13.375" style="28"/>
    <col min="1543" max="1543" width="14.625" style="28" customWidth="1"/>
    <col min="1544" max="1544" width="13.375" style="28"/>
    <col min="1545" max="1545" width="14.625" style="28" customWidth="1"/>
    <col min="1546" max="1792" width="13.375" style="28"/>
    <col min="1793" max="1793" width="13.375" style="28" customWidth="1"/>
    <col min="1794" max="1794" width="19.625" style="28" customWidth="1"/>
    <col min="1795" max="1795" width="14.625" style="28" customWidth="1"/>
    <col min="1796" max="1796" width="13.375" style="28"/>
    <col min="1797" max="1797" width="14.625" style="28" customWidth="1"/>
    <col min="1798" max="1798" width="13.375" style="28"/>
    <col min="1799" max="1799" width="14.625" style="28" customWidth="1"/>
    <col min="1800" max="1800" width="13.375" style="28"/>
    <col min="1801" max="1801" width="14.625" style="28" customWidth="1"/>
    <col min="1802" max="2048" width="13.375" style="28"/>
    <col min="2049" max="2049" width="13.375" style="28" customWidth="1"/>
    <col min="2050" max="2050" width="19.625" style="28" customWidth="1"/>
    <col min="2051" max="2051" width="14.625" style="28" customWidth="1"/>
    <col min="2052" max="2052" width="13.375" style="28"/>
    <col min="2053" max="2053" width="14.625" style="28" customWidth="1"/>
    <col min="2054" max="2054" width="13.375" style="28"/>
    <col min="2055" max="2055" width="14.625" style="28" customWidth="1"/>
    <col min="2056" max="2056" width="13.375" style="28"/>
    <col min="2057" max="2057" width="14.625" style="28" customWidth="1"/>
    <col min="2058" max="2304" width="13.375" style="28"/>
    <col min="2305" max="2305" width="13.375" style="28" customWidth="1"/>
    <col min="2306" max="2306" width="19.625" style="28" customWidth="1"/>
    <col min="2307" max="2307" width="14.625" style="28" customWidth="1"/>
    <col min="2308" max="2308" width="13.375" style="28"/>
    <col min="2309" max="2309" width="14.625" style="28" customWidth="1"/>
    <col min="2310" max="2310" width="13.375" style="28"/>
    <col min="2311" max="2311" width="14.625" style="28" customWidth="1"/>
    <col min="2312" max="2312" width="13.375" style="28"/>
    <col min="2313" max="2313" width="14.625" style="28" customWidth="1"/>
    <col min="2314" max="2560" width="13.375" style="28"/>
    <col min="2561" max="2561" width="13.375" style="28" customWidth="1"/>
    <col min="2562" max="2562" width="19.625" style="28" customWidth="1"/>
    <col min="2563" max="2563" width="14.625" style="28" customWidth="1"/>
    <col min="2564" max="2564" width="13.375" style="28"/>
    <col min="2565" max="2565" width="14.625" style="28" customWidth="1"/>
    <col min="2566" max="2566" width="13.375" style="28"/>
    <col min="2567" max="2567" width="14.625" style="28" customWidth="1"/>
    <col min="2568" max="2568" width="13.375" style="28"/>
    <col min="2569" max="2569" width="14.625" style="28" customWidth="1"/>
    <col min="2570" max="2816" width="13.375" style="28"/>
    <col min="2817" max="2817" width="13.375" style="28" customWidth="1"/>
    <col min="2818" max="2818" width="19.625" style="28" customWidth="1"/>
    <col min="2819" max="2819" width="14.625" style="28" customWidth="1"/>
    <col min="2820" max="2820" width="13.375" style="28"/>
    <col min="2821" max="2821" width="14.625" style="28" customWidth="1"/>
    <col min="2822" max="2822" width="13.375" style="28"/>
    <col min="2823" max="2823" width="14.625" style="28" customWidth="1"/>
    <col min="2824" max="2824" width="13.375" style="28"/>
    <col min="2825" max="2825" width="14.625" style="28" customWidth="1"/>
    <col min="2826" max="3072" width="13.375" style="28"/>
    <col min="3073" max="3073" width="13.375" style="28" customWidth="1"/>
    <col min="3074" max="3074" width="19.625" style="28" customWidth="1"/>
    <col min="3075" max="3075" width="14.625" style="28" customWidth="1"/>
    <col min="3076" max="3076" width="13.375" style="28"/>
    <col min="3077" max="3077" width="14.625" style="28" customWidth="1"/>
    <col min="3078" max="3078" width="13.375" style="28"/>
    <col min="3079" max="3079" width="14.625" style="28" customWidth="1"/>
    <col min="3080" max="3080" width="13.375" style="28"/>
    <col min="3081" max="3081" width="14.625" style="28" customWidth="1"/>
    <col min="3082" max="3328" width="13.375" style="28"/>
    <col min="3329" max="3329" width="13.375" style="28" customWidth="1"/>
    <col min="3330" max="3330" width="19.625" style="28" customWidth="1"/>
    <col min="3331" max="3331" width="14.625" style="28" customWidth="1"/>
    <col min="3332" max="3332" width="13.375" style="28"/>
    <col min="3333" max="3333" width="14.625" style="28" customWidth="1"/>
    <col min="3334" max="3334" width="13.375" style="28"/>
    <col min="3335" max="3335" width="14.625" style="28" customWidth="1"/>
    <col min="3336" max="3336" width="13.375" style="28"/>
    <col min="3337" max="3337" width="14.625" style="28" customWidth="1"/>
    <col min="3338" max="3584" width="13.375" style="28"/>
    <col min="3585" max="3585" width="13.375" style="28" customWidth="1"/>
    <col min="3586" max="3586" width="19.625" style="28" customWidth="1"/>
    <col min="3587" max="3587" width="14.625" style="28" customWidth="1"/>
    <col min="3588" max="3588" width="13.375" style="28"/>
    <col min="3589" max="3589" width="14.625" style="28" customWidth="1"/>
    <col min="3590" max="3590" width="13.375" style="28"/>
    <col min="3591" max="3591" width="14.625" style="28" customWidth="1"/>
    <col min="3592" max="3592" width="13.375" style="28"/>
    <col min="3593" max="3593" width="14.625" style="28" customWidth="1"/>
    <col min="3594" max="3840" width="13.375" style="28"/>
    <col min="3841" max="3841" width="13.375" style="28" customWidth="1"/>
    <col min="3842" max="3842" width="19.625" style="28" customWidth="1"/>
    <col min="3843" max="3843" width="14.625" style="28" customWidth="1"/>
    <col min="3844" max="3844" width="13.375" style="28"/>
    <col min="3845" max="3845" width="14.625" style="28" customWidth="1"/>
    <col min="3846" max="3846" width="13.375" style="28"/>
    <col min="3847" max="3847" width="14.625" style="28" customWidth="1"/>
    <col min="3848" max="3848" width="13.375" style="28"/>
    <col min="3849" max="3849" width="14.625" style="28" customWidth="1"/>
    <col min="3850" max="4096" width="13.375" style="28"/>
    <col min="4097" max="4097" width="13.375" style="28" customWidth="1"/>
    <col min="4098" max="4098" width="19.625" style="28" customWidth="1"/>
    <col min="4099" max="4099" width="14.625" style="28" customWidth="1"/>
    <col min="4100" max="4100" width="13.375" style="28"/>
    <col min="4101" max="4101" width="14.625" style="28" customWidth="1"/>
    <col min="4102" max="4102" width="13.375" style="28"/>
    <col min="4103" max="4103" width="14.625" style="28" customWidth="1"/>
    <col min="4104" max="4104" width="13.375" style="28"/>
    <col min="4105" max="4105" width="14.625" style="28" customWidth="1"/>
    <col min="4106" max="4352" width="13.375" style="28"/>
    <col min="4353" max="4353" width="13.375" style="28" customWidth="1"/>
    <col min="4354" max="4354" width="19.625" style="28" customWidth="1"/>
    <col min="4355" max="4355" width="14.625" style="28" customWidth="1"/>
    <col min="4356" max="4356" width="13.375" style="28"/>
    <col min="4357" max="4357" width="14.625" style="28" customWidth="1"/>
    <col min="4358" max="4358" width="13.375" style="28"/>
    <col min="4359" max="4359" width="14.625" style="28" customWidth="1"/>
    <col min="4360" max="4360" width="13.375" style="28"/>
    <col min="4361" max="4361" width="14.625" style="28" customWidth="1"/>
    <col min="4362" max="4608" width="13.375" style="28"/>
    <col min="4609" max="4609" width="13.375" style="28" customWidth="1"/>
    <col min="4610" max="4610" width="19.625" style="28" customWidth="1"/>
    <col min="4611" max="4611" width="14.625" style="28" customWidth="1"/>
    <col min="4612" max="4612" width="13.375" style="28"/>
    <col min="4613" max="4613" width="14.625" style="28" customWidth="1"/>
    <col min="4614" max="4614" width="13.375" style="28"/>
    <col min="4615" max="4615" width="14.625" style="28" customWidth="1"/>
    <col min="4616" max="4616" width="13.375" style="28"/>
    <col min="4617" max="4617" width="14.625" style="28" customWidth="1"/>
    <col min="4618" max="4864" width="13.375" style="28"/>
    <col min="4865" max="4865" width="13.375" style="28" customWidth="1"/>
    <col min="4866" max="4866" width="19.625" style="28" customWidth="1"/>
    <col min="4867" max="4867" width="14.625" style="28" customWidth="1"/>
    <col min="4868" max="4868" width="13.375" style="28"/>
    <col min="4869" max="4869" width="14.625" style="28" customWidth="1"/>
    <col min="4870" max="4870" width="13.375" style="28"/>
    <col min="4871" max="4871" width="14.625" style="28" customWidth="1"/>
    <col min="4872" max="4872" width="13.375" style="28"/>
    <col min="4873" max="4873" width="14.625" style="28" customWidth="1"/>
    <col min="4874" max="5120" width="13.375" style="28"/>
    <col min="5121" max="5121" width="13.375" style="28" customWidth="1"/>
    <col min="5122" max="5122" width="19.625" style="28" customWidth="1"/>
    <col min="5123" max="5123" width="14.625" style="28" customWidth="1"/>
    <col min="5124" max="5124" width="13.375" style="28"/>
    <col min="5125" max="5125" width="14.625" style="28" customWidth="1"/>
    <col min="5126" max="5126" width="13.375" style="28"/>
    <col min="5127" max="5127" width="14.625" style="28" customWidth="1"/>
    <col min="5128" max="5128" width="13.375" style="28"/>
    <col min="5129" max="5129" width="14.625" style="28" customWidth="1"/>
    <col min="5130" max="5376" width="13.375" style="28"/>
    <col min="5377" max="5377" width="13.375" style="28" customWidth="1"/>
    <col min="5378" max="5378" width="19.625" style="28" customWidth="1"/>
    <col min="5379" max="5379" width="14.625" style="28" customWidth="1"/>
    <col min="5380" max="5380" width="13.375" style="28"/>
    <col min="5381" max="5381" width="14.625" style="28" customWidth="1"/>
    <col min="5382" max="5382" width="13.375" style="28"/>
    <col min="5383" max="5383" width="14.625" style="28" customWidth="1"/>
    <col min="5384" max="5384" width="13.375" style="28"/>
    <col min="5385" max="5385" width="14.625" style="28" customWidth="1"/>
    <col min="5386" max="5632" width="13.375" style="28"/>
    <col min="5633" max="5633" width="13.375" style="28" customWidth="1"/>
    <col min="5634" max="5634" width="19.625" style="28" customWidth="1"/>
    <col min="5635" max="5635" width="14.625" style="28" customWidth="1"/>
    <col min="5636" max="5636" width="13.375" style="28"/>
    <col min="5637" max="5637" width="14.625" style="28" customWidth="1"/>
    <col min="5638" max="5638" width="13.375" style="28"/>
    <col min="5639" max="5639" width="14.625" style="28" customWidth="1"/>
    <col min="5640" max="5640" width="13.375" style="28"/>
    <col min="5641" max="5641" width="14.625" style="28" customWidth="1"/>
    <col min="5642" max="5888" width="13.375" style="28"/>
    <col min="5889" max="5889" width="13.375" style="28" customWidth="1"/>
    <col min="5890" max="5890" width="19.625" style="28" customWidth="1"/>
    <col min="5891" max="5891" width="14.625" style="28" customWidth="1"/>
    <col min="5892" max="5892" width="13.375" style="28"/>
    <col min="5893" max="5893" width="14.625" style="28" customWidth="1"/>
    <col min="5894" max="5894" width="13.375" style="28"/>
    <col min="5895" max="5895" width="14.625" style="28" customWidth="1"/>
    <col min="5896" max="5896" width="13.375" style="28"/>
    <col min="5897" max="5897" width="14.625" style="28" customWidth="1"/>
    <col min="5898" max="6144" width="13.375" style="28"/>
    <col min="6145" max="6145" width="13.375" style="28" customWidth="1"/>
    <col min="6146" max="6146" width="19.625" style="28" customWidth="1"/>
    <col min="6147" max="6147" width="14.625" style="28" customWidth="1"/>
    <col min="6148" max="6148" width="13.375" style="28"/>
    <col min="6149" max="6149" width="14.625" style="28" customWidth="1"/>
    <col min="6150" max="6150" width="13.375" style="28"/>
    <col min="6151" max="6151" width="14.625" style="28" customWidth="1"/>
    <col min="6152" max="6152" width="13.375" style="28"/>
    <col min="6153" max="6153" width="14.625" style="28" customWidth="1"/>
    <col min="6154" max="6400" width="13.375" style="28"/>
    <col min="6401" max="6401" width="13.375" style="28" customWidth="1"/>
    <col min="6402" max="6402" width="19.625" style="28" customWidth="1"/>
    <col min="6403" max="6403" width="14.625" style="28" customWidth="1"/>
    <col min="6404" max="6404" width="13.375" style="28"/>
    <col min="6405" max="6405" width="14.625" style="28" customWidth="1"/>
    <col min="6406" max="6406" width="13.375" style="28"/>
    <col min="6407" max="6407" width="14.625" style="28" customWidth="1"/>
    <col min="6408" max="6408" width="13.375" style="28"/>
    <col min="6409" max="6409" width="14.625" style="28" customWidth="1"/>
    <col min="6410" max="6656" width="13.375" style="28"/>
    <col min="6657" max="6657" width="13.375" style="28" customWidth="1"/>
    <col min="6658" max="6658" width="19.625" style="28" customWidth="1"/>
    <col min="6659" max="6659" width="14.625" style="28" customWidth="1"/>
    <col min="6660" max="6660" width="13.375" style="28"/>
    <col min="6661" max="6661" width="14.625" style="28" customWidth="1"/>
    <col min="6662" max="6662" width="13.375" style="28"/>
    <col min="6663" max="6663" width="14.625" style="28" customWidth="1"/>
    <col min="6664" max="6664" width="13.375" style="28"/>
    <col min="6665" max="6665" width="14.625" style="28" customWidth="1"/>
    <col min="6666" max="6912" width="13.375" style="28"/>
    <col min="6913" max="6913" width="13.375" style="28" customWidth="1"/>
    <col min="6914" max="6914" width="19.625" style="28" customWidth="1"/>
    <col min="6915" max="6915" width="14.625" style="28" customWidth="1"/>
    <col min="6916" max="6916" width="13.375" style="28"/>
    <col min="6917" max="6917" width="14.625" style="28" customWidth="1"/>
    <col min="6918" max="6918" width="13.375" style="28"/>
    <col min="6919" max="6919" width="14.625" style="28" customWidth="1"/>
    <col min="6920" max="6920" width="13.375" style="28"/>
    <col min="6921" max="6921" width="14.625" style="28" customWidth="1"/>
    <col min="6922" max="7168" width="13.375" style="28"/>
    <col min="7169" max="7169" width="13.375" style="28" customWidth="1"/>
    <col min="7170" max="7170" width="19.625" style="28" customWidth="1"/>
    <col min="7171" max="7171" width="14.625" style="28" customWidth="1"/>
    <col min="7172" max="7172" width="13.375" style="28"/>
    <col min="7173" max="7173" width="14.625" style="28" customWidth="1"/>
    <col min="7174" max="7174" width="13.375" style="28"/>
    <col min="7175" max="7175" width="14.625" style="28" customWidth="1"/>
    <col min="7176" max="7176" width="13.375" style="28"/>
    <col min="7177" max="7177" width="14.625" style="28" customWidth="1"/>
    <col min="7178" max="7424" width="13.375" style="28"/>
    <col min="7425" max="7425" width="13.375" style="28" customWidth="1"/>
    <col min="7426" max="7426" width="19.625" style="28" customWidth="1"/>
    <col min="7427" max="7427" width="14.625" style="28" customWidth="1"/>
    <col min="7428" max="7428" width="13.375" style="28"/>
    <col min="7429" max="7429" width="14.625" style="28" customWidth="1"/>
    <col min="7430" max="7430" width="13.375" style="28"/>
    <col min="7431" max="7431" width="14.625" style="28" customWidth="1"/>
    <col min="7432" max="7432" width="13.375" style="28"/>
    <col min="7433" max="7433" width="14.625" style="28" customWidth="1"/>
    <col min="7434" max="7680" width="13.375" style="28"/>
    <col min="7681" max="7681" width="13.375" style="28" customWidth="1"/>
    <col min="7682" max="7682" width="19.625" style="28" customWidth="1"/>
    <col min="7683" max="7683" width="14.625" style="28" customWidth="1"/>
    <col min="7684" max="7684" width="13.375" style="28"/>
    <col min="7685" max="7685" width="14.625" style="28" customWidth="1"/>
    <col min="7686" max="7686" width="13.375" style="28"/>
    <col min="7687" max="7687" width="14.625" style="28" customWidth="1"/>
    <col min="7688" max="7688" width="13.375" style="28"/>
    <col min="7689" max="7689" width="14.625" style="28" customWidth="1"/>
    <col min="7690" max="7936" width="13.375" style="28"/>
    <col min="7937" max="7937" width="13.375" style="28" customWidth="1"/>
    <col min="7938" max="7938" width="19.625" style="28" customWidth="1"/>
    <col min="7939" max="7939" width="14.625" style="28" customWidth="1"/>
    <col min="7940" max="7940" width="13.375" style="28"/>
    <col min="7941" max="7941" width="14.625" style="28" customWidth="1"/>
    <col min="7942" max="7942" width="13.375" style="28"/>
    <col min="7943" max="7943" width="14.625" style="28" customWidth="1"/>
    <col min="7944" max="7944" width="13.375" style="28"/>
    <col min="7945" max="7945" width="14.625" style="28" customWidth="1"/>
    <col min="7946" max="8192" width="13.375" style="28"/>
    <col min="8193" max="8193" width="13.375" style="28" customWidth="1"/>
    <col min="8194" max="8194" width="19.625" style="28" customWidth="1"/>
    <col min="8195" max="8195" width="14.625" style="28" customWidth="1"/>
    <col min="8196" max="8196" width="13.375" style="28"/>
    <col min="8197" max="8197" width="14.625" style="28" customWidth="1"/>
    <col min="8198" max="8198" width="13.375" style="28"/>
    <col min="8199" max="8199" width="14.625" style="28" customWidth="1"/>
    <col min="8200" max="8200" width="13.375" style="28"/>
    <col min="8201" max="8201" width="14.625" style="28" customWidth="1"/>
    <col min="8202" max="8448" width="13.375" style="28"/>
    <col min="8449" max="8449" width="13.375" style="28" customWidth="1"/>
    <col min="8450" max="8450" width="19.625" style="28" customWidth="1"/>
    <col min="8451" max="8451" width="14.625" style="28" customWidth="1"/>
    <col min="8452" max="8452" width="13.375" style="28"/>
    <col min="8453" max="8453" width="14.625" style="28" customWidth="1"/>
    <col min="8454" max="8454" width="13.375" style="28"/>
    <col min="8455" max="8455" width="14.625" style="28" customWidth="1"/>
    <col min="8456" max="8456" width="13.375" style="28"/>
    <col min="8457" max="8457" width="14.625" style="28" customWidth="1"/>
    <col min="8458" max="8704" width="13.375" style="28"/>
    <col min="8705" max="8705" width="13.375" style="28" customWidth="1"/>
    <col min="8706" max="8706" width="19.625" style="28" customWidth="1"/>
    <col min="8707" max="8707" width="14.625" style="28" customWidth="1"/>
    <col min="8708" max="8708" width="13.375" style="28"/>
    <col min="8709" max="8709" width="14.625" style="28" customWidth="1"/>
    <col min="8710" max="8710" width="13.375" style="28"/>
    <col min="8711" max="8711" width="14.625" style="28" customWidth="1"/>
    <col min="8712" max="8712" width="13.375" style="28"/>
    <col min="8713" max="8713" width="14.625" style="28" customWidth="1"/>
    <col min="8714" max="8960" width="13.375" style="28"/>
    <col min="8961" max="8961" width="13.375" style="28" customWidth="1"/>
    <col min="8962" max="8962" width="19.625" style="28" customWidth="1"/>
    <col min="8963" max="8963" width="14.625" style="28" customWidth="1"/>
    <col min="8964" max="8964" width="13.375" style="28"/>
    <col min="8965" max="8965" width="14.625" style="28" customWidth="1"/>
    <col min="8966" max="8966" width="13.375" style="28"/>
    <col min="8967" max="8967" width="14.625" style="28" customWidth="1"/>
    <col min="8968" max="8968" width="13.375" style="28"/>
    <col min="8969" max="8969" width="14.625" style="28" customWidth="1"/>
    <col min="8970" max="9216" width="13.375" style="28"/>
    <col min="9217" max="9217" width="13.375" style="28" customWidth="1"/>
    <col min="9218" max="9218" width="19.625" style="28" customWidth="1"/>
    <col min="9219" max="9219" width="14.625" style="28" customWidth="1"/>
    <col min="9220" max="9220" width="13.375" style="28"/>
    <col min="9221" max="9221" width="14.625" style="28" customWidth="1"/>
    <col min="9222" max="9222" width="13.375" style="28"/>
    <col min="9223" max="9223" width="14.625" style="28" customWidth="1"/>
    <col min="9224" max="9224" width="13.375" style="28"/>
    <col min="9225" max="9225" width="14.625" style="28" customWidth="1"/>
    <col min="9226" max="9472" width="13.375" style="28"/>
    <col min="9473" max="9473" width="13.375" style="28" customWidth="1"/>
    <col min="9474" max="9474" width="19.625" style="28" customWidth="1"/>
    <col min="9475" max="9475" width="14.625" style="28" customWidth="1"/>
    <col min="9476" max="9476" width="13.375" style="28"/>
    <col min="9477" max="9477" width="14.625" style="28" customWidth="1"/>
    <col min="9478" max="9478" width="13.375" style="28"/>
    <col min="9479" max="9479" width="14.625" style="28" customWidth="1"/>
    <col min="9480" max="9480" width="13.375" style="28"/>
    <col min="9481" max="9481" width="14.625" style="28" customWidth="1"/>
    <col min="9482" max="9728" width="13.375" style="28"/>
    <col min="9729" max="9729" width="13.375" style="28" customWidth="1"/>
    <col min="9730" max="9730" width="19.625" style="28" customWidth="1"/>
    <col min="9731" max="9731" width="14.625" style="28" customWidth="1"/>
    <col min="9732" max="9732" width="13.375" style="28"/>
    <col min="9733" max="9733" width="14.625" style="28" customWidth="1"/>
    <col min="9734" max="9734" width="13.375" style="28"/>
    <col min="9735" max="9735" width="14.625" style="28" customWidth="1"/>
    <col min="9736" max="9736" width="13.375" style="28"/>
    <col min="9737" max="9737" width="14.625" style="28" customWidth="1"/>
    <col min="9738" max="9984" width="13.375" style="28"/>
    <col min="9985" max="9985" width="13.375" style="28" customWidth="1"/>
    <col min="9986" max="9986" width="19.625" style="28" customWidth="1"/>
    <col min="9987" max="9987" width="14.625" style="28" customWidth="1"/>
    <col min="9988" max="9988" width="13.375" style="28"/>
    <col min="9989" max="9989" width="14.625" style="28" customWidth="1"/>
    <col min="9990" max="9990" width="13.375" style="28"/>
    <col min="9991" max="9991" width="14.625" style="28" customWidth="1"/>
    <col min="9992" max="9992" width="13.375" style="28"/>
    <col min="9993" max="9993" width="14.625" style="28" customWidth="1"/>
    <col min="9994" max="10240" width="13.375" style="28"/>
    <col min="10241" max="10241" width="13.375" style="28" customWidth="1"/>
    <col min="10242" max="10242" width="19.625" style="28" customWidth="1"/>
    <col min="10243" max="10243" width="14.625" style="28" customWidth="1"/>
    <col min="10244" max="10244" width="13.375" style="28"/>
    <col min="10245" max="10245" width="14.625" style="28" customWidth="1"/>
    <col min="10246" max="10246" width="13.375" style="28"/>
    <col min="10247" max="10247" width="14.625" style="28" customWidth="1"/>
    <col min="10248" max="10248" width="13.375" style="28"/>
    <col min="10249" max="10249" width="14.625" style="28" customWidth="1"/>
    <col min="10250" max="10496" width="13.375" style="28"/>
    <col min="10497" max="10497" width="13.375" style="28" customWidth="1"/>
    <col min="10498" max="10498" width="19.625" style="28" customWidth="1"/>
    <col min="10499" max="10499" width="14.625" style="28" customWidth="1"/>
    <col min="10500" max="10500" width="13.375" style="28"/>
    <col min="10501" max="10501" width="14.625" style="28" customWidth="1"/>
    <col min="10502" max="10502" width="13.375" style="28"/>
    <col min="10503" max="10503" width="14.625" style="28" customWidth="1"/>
    <col min="10504" max="10504" width="13.375" style="28"/>
    <col min="10505" max="10505" width="14.625" style="28" customWidth="1"/>
    <col min="10506" max="10752" width="13.375" style="28"/>
    <col min="10753" max="10753" width="13.375" style="28" customWidth="1"/>
    <col min="10754" max="10754" width="19.625" style="28" customWidth="1"/>
    <col min="10755" max="10755" width="14.625" style="28" customWidth="1"/>
    <col min="10756" max="10756" width="13.375" style="28"/>
    <col min="10757" max="10757" width="14.625" style="28" customWidth="1"/>
    <col min="10758" max="10758" width="13.375" style="28"/>
    <col min="10759" max="10759" width="14.625" style="28" customWidth="1"/>
    <col min="10760" max="10760" width="13.375" style="28"/>
    <col min="10761" max="10761" width="14.625" style="28" customWidth="1"/>
    <col min="10762" max="11008" width="13.375" style="28"/>
    <col min="11009" max="11009" width="13.375" style="28" customWidth="1"/>
    <col min="11010" max="11010" width="19.625" style="28" customWidth="1"/>
    <col min="11011" max="11011" width="14.625" style="28" customWidth="1"/>
    <col min="11012" max="11012" width="13.375" style="28"/>
    <col min="11013" max="11013" width="14.625" style="28" customWidth="1"/>
    <col min="11014" max="11014" width="13.375" style="28"/>
    <col min="11015" max="11015" width="14.625" style="28" customWidth="1"/>
    <col min="11016" max="11016" width="13.375" style="28"/>
    <col min="11017" max="11017" width="14.625" style="28" customWidth="1"/>
    <col min="11018" max="11264" width="13.375" style="28"/>
    <col min="11265" max="11265" width="13.375" style="28" customWidth="1"/>
    <col min="11266" max="11266" width="19.625" style="28" customWidth="1"/>
    <col min="11267" max="11267" width="14.625" style="28" customWidth="1"/>
    <col min="11268" max="11268" width="13.375" style="28"/>
    <col min="11269" max="11269" width="14.625" style="28" customWidth="1"/>
    <col min="11270" max="11270" width="13.375" style="28"/>
    <col min="11271" max="11271" width="14.625" style="28" customWidth="1"/>
    <col min="11272" max="11272" width="13.375" style="28"/>
    <col min="11273" max="11273" width="14.625" style="28" customWidth="1"/>
    <col min="11274" max="11520" width="13.375" style="28"/>
    <col min="11521" max="11521" width="13.375" style="28" customWidth="1"/>
    <col min="11522" max="11522" width="19.625" style="28" customWidth="1"/>
    <col min="11523" max="11523" width="14.625" style="28" customWidth="1"/>
    <col min="11524" max="11524" width="13.375" style="28"/>
    <col min="11525" max="11525" width="14.625" style="28" customWidth="1"/>
    <col min="11526" max="11526" width="13.375" style="28"/>
    <col min="11527" max="11527" width="14.625" style="28" customWidth="1"/>
    <col min="11528" max="11528" width="13.375" style="28"/>
    <col min="11529" max="11529" width="14.625" style="28" customWidth="1"/>
    <col min="11530" max="11776" width="13.375" style="28"/>
    <col min="11777" max="11777" width="13.375" style="28" customWidth="1"/>
    <col min="11778" max="11778" width="19.625" style="28" customWidth="1"/>
    <col min="11779" max="11779" width="14.625" style="28" customWidth="1"/>
    <col min="11780" max="11780" width="13.375" style="28"/>
    <col min="11781" max="11781" width="14.625" style="28" customWidth="1"/>
    <col min="11782" max="11782" width="13.375" style="28"/>
    <col min="11783" max="11783" width="14.625" style="28" customWidth="1"/>
    <col min="11784" max="11784" width="13.375" style="28"/>
    <col min="11785" max="11785" width="14.625" style="28" customWidth="1"/>
    <col min="11786" max="12032" width="13.375" style="28"/>
    <col min="12033" max="12033" width="13.375" style="28" customWidth="1"/>
    <col min="12034" max="12034" width="19.625" style="28" customWidth="1"/>
    <col min="12035" max="12035" width="14.625" style="28" customWidth="1"/>
    <col min="12036" max="12036" width="13.375" style="28"/>
    <col min="12037" max="12037" width="14.625" style="28" customWidth="1"/>
    <col min="12038" max="12038" width="13.375" style="28"/>
    <col min="12039" max="12039" width="14.625" style="28" customWidth="1"/>
    <col min="12040" max="12040" width="13.375" style="28"/>
    <col min="12041" max="12041" width="14.625" style="28" customWidth="1"/>
    <col min="12042" max="12288" width="13.375" style="28"/>
    <col min="12289" max="12289" width="13.375" style="28" customWidth="1"/>
    <col min="12290" max="12290" width="19.625" style="28" customWidth="1"/>
    <col min="12291" max="12291" width="14.625" style="28" customWidth="1"/>
    <col min="12292" max="12292" width="13.375" style="28"/>
    <col min="12293" max="12293" width="14.625" style="28" customWidth="1"/>
    <col min="12294" max="12294" width="13.375" style="28"/>
    <col min="12295" max="12295" width="14.625" style="28" customWidth="1"/>
    <col min="12296" max="12296" width="13.375" style="28"/>
    <col min="12297" max="12297" width="14.625" style="28" customWidth="1"/>
    <col min="12298" max="12544" width="13.375" style="28"/>
    <col min="12545" max="12545" width="13.375" style="28" customWidth="1"/>
    <col min="12546" max="12546" width="19.625" style="28" customWidth="1"/>
    <col min="12547" max="12547" width="14.625" style="28" customWidth="1"/>
    <col min="12548" max="12548" width="13.375" style="28"/>
    <col min="12549" max="12549" width="14.625" style="28" customWidth="1"/>
    <col min="12550" max="12550" width="13.375" style="28"/>
    <col min="12551" max="12551" width="14.625" style="28" customWidth="1"/>
    <col min="12552" max="12552" width="13.375" style="28"/>
    <col min="12553" max="12553" width="14.625" style="28" customWidth="1"/>
    <col min="12554" max="12800" width="13.375" style="28"/>
    <col min="12801" max="12801" width="13.375" style="28" customWidth="1"/>
    <col min="12802" max="12802" width="19.625" style="28" customWidth="1"/>
    <col min="12803" max="12803" width="14.625" style="28" customWidth="1"/>
    <col min="12804" max="12804" width="13.375" style="28"/>
    <col min="12805" max="12805" width="14.625" style="28" customWidth="1"/>
    <col min="12806" max="12806" width="13.375" style="28"/>
    <col min="12807" max="12807" width="14.625" style="28" customWidth="1"/>
    <col min="12808" max="12808" width="13.375" style="28"/>
    <col min="12809" max="12809" width="14.625" style="28" customWidth="1"/>
    <col min="12810" max="13056" width="13.375" style="28"/>
    <col min="13057" max="13057" width="13.375" style="28" customWidth="1"/>
    <col min="13058" max="13058" width="19.625" style="28" customWidth="1"/>
    <col min="13059" max="13059" width="14.625" style="28" customWidth="1"/>
    <col min="13060" max="13060" width="13.375" style="28"/>
    <col min="13061" max="13061" width="14.625" style="28" customWidth="1"/>
    <col min="13062" max="13062" width="13.375" style="28"/>
    <col min="13063" max="13063" width="14.625" style="28" customWidth="1"/>
    <col min="13064" max="13064" width="13.375" style="28"/>
    <col min="13065" max="13065" width="14.625" style="28" customWidth="1"/>
    <col min="13066" max="13312" width="13.375" style="28"/>
    <col min="13313" max="13313" width="13.375" style="28" customWidth="1"/>
    <col min="13314" max="13314" width="19.625" style="28" customWidth="1"/>
    <col min="13315" max="13315" width="14.625" style="28" customWidth="1"/>
    <col min="13316" max="13316" width="13.375" style="28"/>
    <col min="13317" max="13317" width="14.625" style="28" customWidth="1"/>
    <col min="13318" max="13318" width="13.375" style="28"/>
    <col min="13319" max="13319" width="14.625" style="28" customWidth="1"/>
    <col min="13320" max="13320" width="13.375" style="28"/>
    <col min="13321" max="13321" width="14.625" style="28" customWidth="1"/>
    <col min="13322" max="13568" width="13.375" style="28"/>
    <col min="13569" max="13569" width="13.375" style="28" customWidth="1"/>
    <col min="13570" max="13570" width="19.625" style="28" customWidth="1"/>
    <col min="13571" max="13571" width="14.625" style="28" customWidth="1"/>
    <col min="13572" max="13572" width="13.375" style="28"/>
    <col min="13573" max="13573" width="14.625" style="28" customWidth="1"/>
    <col min="13574" max="13574" width="13.375" style="28"/>
    <col min="13575" max="13575" width="14.625" style="28" customWidth="1"/>
    <col min="13576" max="13576" width="13.375" style="28"/>
    <col min="13577" max="13577" width="14.625" style="28" customWidth="1"/>
    <col min="13578" max="13824" width="13.375" style="28"/>
    <col min="13825" max="13825" width="13.375" style="28" customWidth="1"/>
    <col min="13826" max="13826" width="19.625" style="28" customWidth="1"/>
    <col min="13827" max="13827" width="14.625" style="28" customWidth="1"/>
    <col min="13828" max="13828" width="13.375" style="28"/>
    <col min="13829" max="13829" width="14.625" style="28" customWidth="1"/>
    <col min="13830" max="13830" width="13.375" style="28"/>
    <col min="13831" max="13831" width="14.625" style="28" customWidth="1"/>
    <col min="13832" max="13832" width="13.375" style="28"/>
    <col min="13833" max="13833" width="14.625" style="28" customWidth="1"/>
    <col min="13834" max="14080" width="13.375" style="28"/>
    <col min="14081" max="14081" width="13.375" style="28" customWidth="1"/>
    <col min="14082" max="14082" width="19.625" style="28" customWidth="1"/>
    <col min="14083" max="14083" width="14.625" style="28" customWidth="1"/>
    <col min="14084" max="14084" width="13.375" style="28"/>
    <col min="14085" max="14085" width="14.625" style="28" customWidth="1"/>
    <col min="14086" max="14086" width="13.375" style="28"/>
    <col min="14087" max="14087" width="14.625" style="28" customWidth="1"/>
    <col min="14088" max="14088" width="13.375" style="28"/>
    <col min="14089" max="14089" width="14.625" style="28" customWidth="1"/>
    <col min="14090" max="14336" width="13.375" style="28"/>
    <col min="14337" max="14337" width="13.375" style="28" customWidth="1"/>
    <col min="14338" max="14338" width="19.625" style="28" customWidth="1"/>
    <col min="14339" max="14339" width="14.625" style="28" customWidth="1"/>
    <col min="14340" max="14340" width="13.375" style="28"/>
    <col min="14341" max="14341" width="14.625" style="28" customWidth="1"/>
    <col min="14342" max="14342" width="13.375" style="28"/>
    <col min="14343" max="14343" width="14.625" style="28" customWidth="1"/>
    <col min="14344" max="14344" width="13.375" style="28"/>
    <col min="14345" max="14345" width="14.625" style="28" customWidth="1"/>
    <col min="14346" max="14592" width="13.375" style="28"/>
    <col min="14593" max="14593" width="13.375" style="28" customWidth="1"/>
    <col min="14594" max="14594" width="19.625" style="28" customWidth="1"/>
    <col min="14595" max="14595" width="14.625" style="28" customWidth="1"/>
    <col min="14596" max="14596" width="13.375" style="28"/>
    <col min="14597" max="14597" width="14.625" style="28" customWidth="1"/>
    <col min="14598" max="14598" width="13.375" style="28"/>
    <col min="14599" max="14599" width="14.625" style="28" customWidth="1"/>
    <col min="14600" max="14600" width="13.375" style="28"/>
    <col min="14601" max="14601" width="14.625" style="28" customWidth="1"/>
    <col min="14602" max="14848" width="13.375" style="28"/>
    <col min="14849" max="14849" width="13.375" style="28" customWidth="1"/>
    <col min="14850" max="14850" width="19.625" style="28" customWidth="1"/>
    <col min="14851" max="14851" width="14.625" style="28" customWidth="1"/>
    <col min="14852" max="14852" width="13.375" style="28"/>
    <col min="14853" max="14853" width="14.625" style="28" customWidth="1"/>
    <col min="14854" max="14854" width="13.375" style="28"/>
    <col min="14855" max="14855" width="14.625" style="28" customWidth="1"/>
    <col min="14856" max="14856" width="13.375" style="28"/>
    <col min="14857" max="14857" width="14.625" style="28" customWidth="1"/>
    <col min="14858" max="15104" width="13.375" style="28"/>
    <col min="15105" max="15105" width="13.375" style="28" customWidth="1"/>
    <col min="15106" max="15106" width="19.625" style="28" customWidth="1"/>
    <col min="15107" max="15107" width="14.625" style="28" customWidth="1"/>
    <col min="15108" max="15108" width="13.375" style="28"/>
    <col min="15109" max="15109" width="14.625" style="28" customWidth="1"/>
    <col min="15110" max="15110" width="13.375" style="28"/>
    <col min="15111" max="15111" width="14.625" style="28" customWidth="1"/>
    <col min="15112" max="15112" width="13.375" style="28"/>
    <col min="15113" max="15113" width="14.625" style="28" customWidth="1"/>
    <col min="15114" max="15360" width="13.375" style="28"/>
    <col min="15361" max="15361" width="13.375" style="28" customWidth="1"/>
    <col min="15362" max="15362" width="19.625" style="28" customWidth="1"/>
    <col min="15363" max="15363" width="14.625" style="28" customWidth="1"/>
    <col min="15364" max="15364" width="13.375" style="28"/>
    <col min="15365" max="15365" width="14.625" style="28" customWidth="1"/>
    <col min="15366" max="15366" width="13.375" style="28"/>
    <col min="15367" max="15367" width="14.625" style="28" customWidth="1"/>
    <col min="15368" max="15368" width="13.375" style="28"/>
    <col min="15369" max="15369" width="14.625" style="28" customWidth="1"/>
    <col min="15370" max="15616" width="13.375" style="28"/>
    <col min="15617" max="15617" width="13.375" style="28" customWidth="1"/>
    <col min="15618" max="15618" width="19.625" style="28" customWidth="1"/>
    <col min="15619" max="15619" width="14.625" style="28" customWidth="1"/>
    <col min="15620" max="15620" width="13.375" style="28"/>
    <col min="15621" max="15621" width="14.625" style="28" customWidth="1"/>
    <col min="15622" max="15622" width="13.375" style="28"/>
    <col min="15623" max="15623" width="14.625" style="28" customWidth="1"/>
    <col min="15624" max="15624" width="13.375" style="28"/>
    <col min="15625" max="15625" width="14.625" style="28" customWidth="1"/>
    <col min="15626" max="15872" width="13.375" style="28"/>
    <col min="15873" max="15873" width="13.375" style="28" customWidth="1"/>
    <col min="15874" max="15874" width="19.625" style="28" customWidth="1"/>
    <col min="15875" max="15875" width="14.625" style="28" customWidth="1"/>
    <col min="15876" max="15876" width="13.375" style="28"/>
    <col min="15877" max="15877" width="14.625" style="28" customWidth="1"/>
    <col min="15878" max="15878" width="13.375" style="28"/>
    <col min="15879" max="15879" width="14.625" style="28" customWidth="1"/>
    <col min="15880" max="15880" width="13.375" style="28"/>
    <col min="15881" max="15881" width="14.625" style="28" customWidth="1"/>
    <col min="15882" max="16128" width="13.375" style="28"/>
    <col min="16129" max="16129" width="13.375" style="28" customWidth="1"/>
    <col min="16130" max="16130" width="19.625" style="28" customWidth="1"/>
    <col min="16131" max="16131" width="14.625" style="28" customWidth="1"/>
    <col min="16132" max="16132" width="13.375" style="28"/>
    <col min="16133" max="16133" width="14.625" style="28" customWidth="1"/>
    <col min="16134" max="16134" width="13.375" style="28"/>
    <col min="16135" max="16135" width="14.625" style="28" customWidth="1"/>
    <col min="16136" max="16136" width="13.375" style="28"/>
    <col min="16137" max="16137" width="14.625" style="28" customWidth="1"/>
    <col min="16138" max="16384" width="13.375" style="28"/>
  </cols>
  <sheetData>
    <row r="1" spans="1:10" x14ac:dyDescent="0.2">
      <c r="A1" s="27"/>
    </row>
    <row r="6" spans="1:10" x14ac:dyDescent="0.2">
      <c r="C6" s="29" t="s">
        <v>229</v>
      </c>
    </row>
    <row r="7" spans="1:10" x14ac:dyDescent="0.2">
      <c r="C7" s="27" t="s">
        <v>212</v>
      </c>
    </row>
    <row r="8" spans="1:10" x14ac:dyDescent="0.2">
      <c r="B8" s="63"/>
      <c r="C8" s="85" t="s">
        <v>230</v>
      </c>
      <c r="D8" s="63"/>
      <c r="E8" s="63"/>
      <c r="F8" s="63"/>
      <c r="G8" s="63"/>
      <c r="H8" s="63"/>
      <c r="I8" s="63"/>
      <c r="J8" s="63"/>
    </row>
    <row r="9" spans="1:10" ht="18" thickBot="1" x14ac:dyDescent="0.25">
      <c r="B9" s="30"/>
      <c r="C9" s="32" t="s">
        <v>231</v>
      </c>
      <c r="D9" s="30"/>
      <c r="E9" s="30"/>
      <c r="F9" s="30"/>
      <c r="G9" s="30"/>
      <c r="H9" s="30"/>
      <c r="I9" s="30"/>
      <c r="J9" s="30"/>
    </row>
    <row r="10" spans="1:10" x14ac:dyDescent="0.2">
      <c r="D10" s="33"/>
      <c r="E10" s="33"/>
      <c r="F10" s="33"/>
      <c r="G10" s="34" t="s">
        <v>232</v>
      </c>
      <c r="H10" s="33"/>
      <c r="I10" s="34" t="s">
        <v>167</v>
      </c>
      <c r="J10" s="33"/>
    </row>
    <row r="11" spans="1:10" x14ac:dyDescent="0.2">
      <c r="D11" s="34" t="s">
        <v>233</v>
      </c>
      <c r="E11" s="34" t="s">
        <v>234</v>
      </c>
      <c r="F11" s="34" t="s">
        <v>235</v>
      </c>
      <c r="G11" s="34" t="s">
        <v>236</v>
      </c>
      <c r="H11" s="34" t="s">
        <v>237</v>
      </c>
      <c r="I11" s="34" t="s">
        <v>238</v>
      </c>
      <c r="J11" s="34" t="s">
        <v>239</v>
      </c>
    </row>
    <row r="12" spans="1:10" x14ac:dyDescent="0.2">
      <c r="B12" s="35"/>
      <c r="C12" s="35"/>
      <c r="D12" s="37"/>
      <c r="E12" s="37"/>
      <c r="F12" s="36" t="s">
        <v>240</v>
      </c>
      <c r="G12" s="36" t="s">
        <v>241</v>
      </c>
      <c r="H12" s="36" t="s">
        <v>242</v>
      </c>
      <c r="I12" s="36" t="s">
        <v>243</v>
      </c>
      <c r="J12" s="37"/>
    </row>
    <row r="13" spans="1:10" x14ac:dyDescent="0.2">
      <c r="D13" s="60" t="s">
        <v>244</v>
      </c>
      <c r="E13" s="62" t="s">
        <v>179</v>
      </c>
      <c r="F13" s="62" t="s">
        <v>245</v>
      </c>
      <c r="G13" s="62" t="s">
        <v>180</v>
      </c>
      <c r="H13" s="86" t="s">
        <v>246</v>
      </c>
      <c r="I13" s="86" t="s">
        <v>246</v>
      </c>
      <c r="J13" s="62" t="s">
        <v>13</v>
      </c>
    </row>
    <row r="14" spans="1:10" x14ac:dyDescent="0.2">
      <c r="D14" s="33"/>
      <c r="G14" s="29" t="s">
        <v>247</v>
      </c>
      <c r="H14" s="87"/>
      <c r="I14" s="87"/>
      <c r="J14" s="87"/>
    </row>
    <row r="15" spans="1:10" x14ac:dyDescent="0.2">
      <c r="B15" s="27" t="s">
        <v>223</v>
      </c>
      <c r="C15" s="88" t="s">
        <v>248</v>
      </c>
      <c r="D15" s="38">
        <v>42.6</v>
      </c>
      <c r="E15" s="39">
        <v>4.0999999999999996</v>
      </c>
      <c r="F15" s="39">
        <v>23</v>
      </c>
      <c r="G15" s="39">
        <v>6</v>
      </c>
      <c r="H15" s="72">
        <v>562</v>
      </c>
      <c r="I15" s="72">
        <v>62400</v>
      </c>
      <c r="J15" s="72">
        <v>7990</v>
      </c>
    </row>
    <row r="16" spans="1:10" x14ac:dyDescent="0.2">
      <c r="B16" s="27" t="s">
        <v>17</v>
      </c>
      <c r="C16" s="27" t="s">
        <v>249</v>
      </c>
      <c r="D16" s="38">
        <v>44</v>
      </c>
      <c r="E16" s="39">
        <v>5</v>
      </c>
      <c r="F16" s="39">
        <v>23</v>
      </c>
      <c r="G16" s="39">
        <v>5.6</v>
      </c>
      <c r="H16" s="72">
        <v>653</v>
      </c>
      <c r="I16" s="72">
        <v>68800</v>
      </c>
      <c r="J16" s="72">
        <v>12910</v>
      </c>
    </row>
    <row r="17" spans="2:10" x14ac:dyDescent="0.2">
      <c r="B17" s="27" t="s">
        <v>224</v>
      </c>
      <c r="C17" s="27" t="s">
        <v>250</v>
      </c>
      <c r="D17" s="38">
        <v>45.6</v>
      </c>
      <c r="E17" s="39">
        <v>5.0999999999999996</v>
      </c>
      <c r="F17" s="39">
        <v>20.7</v>
      </c>
      <c r="G17" s="39">
        <v>5.5</v>
      </c>
      <c r="H17" s="72">
        <v>799</v>
      </c>
      <c r="I17" s="72">
        <v>59800</v>
      </c>
      <c r="J17" s="72">
        <v>20120</v>
      </c>
    </row>
    <row r="18" spans="2:10" x14ac:dyDescent="0.2">
      <c r="D18" s="33"/>
    </row>
    <row r="19" spans="2:10" x14ac:dyDescent="0.2">
      <c r="B19" s="27" t="s">
        <v>225</v>
      </c>
      <c r="C19" s="27" t="s">
        <v>250</v>
      </c>
      <c r="D19" s="38">
        <v>44.4</v>
      </c>
      <c r="E19" s="39">
        <v>5.8</v>
      </c>
      <c r="F19" s="39">
        <v>20.8</v>
      </c>
      <c r="G19" s="39">
        <v>5.7</v>
      </c>
      <c r="H19" s="72">
        <v>870</v>
      </c>
      <c r="I19" s="72">
        <v>66600</v>
      </c>
      <c r="J19" s="72">
        <v>17880</v>
      </c>
    </row>
    <row r="20" spans="2:10" x14ac:dyDescent="0.2">
      <c r="B20" s="29" t="s">
        <v>226</v>
      </c>
      <c r="C20" s="29" t="s">
        <v>250</v>
      </c>
      <c r="D20" s="41">
        <v>43.2</v>
      </c>
      <c r="E20" s="42">
        <v>5.3</v>
      </c>
      <c r="F20" s="42">
        <v>21</v>
      </c>
      <c r="G20" s="42">
        <v>5.5</v>
      </c>
      <c r="H20" s="89">
        <v>832</v>
      </c>
      <c r="I20" s="89">
        <v>67300</v>
      </c>
      <c r="J20" s="89">
        <v>17390</v>
      </c>
    </row>
    <row r="21" spans="2:10" x14ac:dyDescent="0.2">
      <c r="D21" s="33"/>
      <c r="G21" s="29" t="s">
        <v>251</v>
      </c>
      <c r="H21" s="87"/>
      <c r="I21" s="87"/>
      <c r="J21" s="87"/>
    </row>
    <row r="22" spans="2:10" x14ac:dyDescent="0.2">
      <c r="B22" s="27" t="s">
        <v>223</v>
      </c>
      <c r="C22" s="88" t="s">
        <v>248</v>
      </c>
      <c r="D22" s="38">
        <v>44.7</v>
      </c>
      <c r="E22" s="39">
        <v>4.9000000000000004</v>
      </c>
      <c r="F22" s="39">
        <v>22</v>
      </c>
      <c r="G22" s="39">
        <v>7</v>
      </c>
      <c r="H22" s="72">
        <v>552</v>
      </c>
      <c r="I22" s="72">
        <v>75900</v>
      </c>
      <c r="J22" s="72">
        <v>3080</v>
      </c>
    </row>
    <row r="23" spans="2:10" x14ac:dyDescent="0.2">
      <c r="B23" s="27" t="s">
        <v>17</v>
      </c>
      <c r="C23" s="27" t="s">
        <v>249</v>
      </c>
      <c r="D23" s="38">
        <v>45.9</v>
      </c>
      <c r="E23" s="39">
        <v>5.8</v>
      </c>
      <c r="F23" s="39">
        <v>21.7</v>
      </c>
      <c r="G23" s="39">
        <v>6.4</v>
      </c>
      <c r="H23" s="72">
        <v>595</v>
      </c>
      <c r="I23" s="72">
        <v>69000</v>
      </c>
      <c r="J23" s="72">
        <v>2530</v>
      </c>
    </row>
    <row r="24" spans="2:10" x14ac:dyDescent="0.2">
      <c r="B24" s="27" t="s">
        <v>224</v>
      </c>
      <c r="C24" s="27" t="s">
        <v>250</v>
      </c>
      <c r="D24" s="38">
        <v>46.8</v>
      </c>
      <c r="E24" s="39">
        <v>4.5</v>
      </c>
      <c r="F24" s="39">
        <v>20.3</v>
      </c>
      <c r="G24" s="39">
        <v>6</v>
      </c>
      <c r="H24" s="72">
        <v>725</v>
      </c>
      <c r="I24" s="72">
        <v>59000</v>
      </c>
      <c r="J24" s="72">
        <v>6090</v>
      </c>
    </row>
    <row r="25" spans="2:10" x14ac:dyDescent="0.2">
      <c r="D25" s="33"/>
    </row>
    <row r="26" spans="2:10" x14ac:dyDescent="0.2">
      <c r="B26" s="27" t="s">
        <v>225</v>
      </c>
      <c r="C26" s="27" t="s">
        <v>250</v>
      </c>
      <c r="D26" s="38">
        <v>45.8</v>
      </c>
      <c r="E26" s="39">
        <v>6.6</v>
      </c>
      <c r="F26" s="39">
        <v>20.9</v>
      </c>
      <c r="G26" s="39">
        <v>6</v>
      </c>
      <c r="H26" s="72">
        <v>796</v>
      </c>
      <c r="I26" s="72">
        <v>108600</v>
      </c>
      <c r="J26" s="72">
        <v>3850</v>
      </c>
    </row>
    <row r="27" spans="2:10" x14ac:dyDescent="0.2">
      <c r="B27" s="29" t="s">
        <v>226</v>
      </c>
      <c r="C27" s="29" t="s">
        <v>250</v>
      </c>
      <c r="D27" s="41">
        <v>45.4</v>
      </c>
      <c r="E27" s="42">
        <v>6.4</v>
      </c>
      <c r="F27" s="42">
        <v>20.6</v>
      </c>
      <c r="G27" s="42">
        <v>5.7</v>
      </c>
      <c r="H27" s="89">
        <v>803</v>
      </c>
      <c r="I27" s="89">
        <v>89300</v>
      </c>
      <c r="J27" s="89">
        <v>4360</v>
      </c>
    </row>
    <row r="28" spans="2:10" x14ac:dyDescent="0.2">
      <c r="D28" s="33"/>
      <c r="F28" s="29" t="s">
        <v>252</v>
      </c>
      <c r="H28" s="87"/>
      <c r="I28" s="87"/>
      <c r="J28" s="87"/>
    </row>
    <row r="29" spans="2:10" x14ac:dyDescent="0.2">
      <c r="B29" s="27" t="s">
        <v>223</v>
      </c>
      <c r="C29" s="88" t="s">
        <v>248</v>
      </c>
      <c r="D29" s="38">
        <v>40.9</v>
      </c>
      <c r="E29" s="39">
        <v>3.4</v>
      </c>
      <c r="F29" s="39">
        <v>23</v>
      </c>
      <c r="G29" s="39">
        <v>6</v>
      </c>
      <c r="H29" s="72">
        <v>509</v>
      </c>
      <c r="I29" s="72">
        <v>43900</v>
      </c>
      <c r="J29" s="72">
        <v>3430</v>
      </c>
    </row>
    <row r="30" spans="2:10" x14ac:dyDescent="0.2">
      <c r="B30" s="27" t="s">
        <v>17</v>
      </c>
      <c r="C30" s="27" t="s">
        <v>249</v>
      </c>
      <c r="D30" s="38">
        <v>42.3</v>
      </c>
      <c r="E30" s="39">
        <v>5</v>
      </c>
      <c r="F30" s="39">
        <v>24</v>
      </c>
      <c r="G30" s="39">
        <v>5.3</v>
      </c>
      <c r="H30" s="72">
        <v>633</v>
      </c>
      <c r="I30" s="72">
        <v>73000</v>
      </c>
      <c r="J30" s="72">
        <v>7150</v>
      </c>
    </row>
    <row r="31" spans="2:10" x14ac:dyDescent="0.2">
      <c r="B31" s="27" t="s">
        <v>224</v>
      </c>
      <c r="C31" s="27" t="s">
        <v>250</v>
      </c>
      <c r="D31" s="38">
        <v>45.1</v>
      </c>
      <c r="E31" s="39">
        <v>5.9</v>
      </c>
      <c r="F31" s="39">
        <v>21.8</v>
      </c>
      <c r="G31" s="39">
        <v>5.0999999999999996</v>
      </c>
      <c r="H31" s="72">
        <v>782</v>
      </c>
      <c r="I31" s="72">
        <v>76500</v>
      </c>
      <c r="J31" s="72">
        <v>8900</v>
      </c>
    </row>
    <row r="32" spans="2:10" x14ac:dyDescent="0.2">
      <c r="D32" s="33"/>
    </row>
    <row r="33" spans="1:14" x14ac:dyDescent="0.2">
      <c r="B33" s="27" t="s">
        <v>225</v>
      </c>
      <c r="C33" s="27" t="s">
        <v>250</v>
      </c>
      <c r="D33" s="38">
        <v>42.4</v>
      </c>
      <c r="E33" s="39">
        <v>5.9</v>
      </c>
      <c r="F33" s="39">
        <v>20.8</v>
      </c>
      <c r="G33" s="39">
        <v>5.7</v>
      </c>
      <c r="H33" s="72">
        <v>849</v>
      </c>
      <c r="I33" s="72">
        <v>60800</v>
      </c>
      <c r="J33" s="72">
        <v>8790</v>
      </c>
    </row>
    <row r="34" spans="1:14" x14ac:dyDescent="0.2">
      <c r="B34" s="29" t="s">
        <v>226</v>
      </c>
      <c r="C34" s="29" t="s">
        <v>250</v>
      </c>
      <c r="D34" s="41">
        <v>40.700000000000003</v>
      </c>
      <c r="E34" s="42">
        <v>4.9000000000000004</v>
      </c>
      <c r="F34" s="42">
        <v>20.9</v>
      </c>
      <c r="G34" s="42">
        <v>5.3</v>
      </c>
      <c r="H34" s="89">
        <v>816</v>
      </c>
      <c r="I34" s="89">
        <v>51200</v>
      </c>
      <c r="J34" s="89">
        <v>7900</v>
      </c>
    </row>
    <row r="35" spans="1:14" x14ac:dyDescent="0.2">
      <c r="D35" s="33"/>
      <c r="G35" s="29" t="s">
        <v>253</v>
      </c>
      <c r="H35" s="87"/>
      <c r="I35" s="87"/>
      <c r="J35" s="87"/>
    </row>
    <row r="36" spans="1:14" x14ac:dyDescent="0.2">
      <c r="B36" s="27" t="s">
        <v>223</v>
      </c>
      <c r="C36" s="88" t="s">
        <v>248</v>
      </c>
      <c r="D36" s="38">
        <v>42.4</v>
      </c>
      <c r="E36" s="39">
        <v>4.3</v>
      </c>
      <c r="F36" s="39">
        <v>24</v>
      </c>
      <c r="G36" s="39">
        <v>5</v>
      </c>
      <c r="H36" s="72">
        <v>709</v>
      </c>
      <c r="I36" s="72">
        <v>82300</v>
      </c>
      <c r="J36" s="72">
        <v>1340</v>
      </c>
      <c r="K36" s="63"/>
      <c r="L36" s="63"/>
      <c r="M36" s="63"/>
    </row>
    <row r="37" spans="1:14" x14ac:dyDescent="0.2">
      <c r="B37" s="27" t="s">
        <v>17</v>
      </c>
      <c r="C37" s="27" t="s">
        <v>249</v>
      </c>
      <c r="D37" s="38">
        <v>47.9</v>
      </c>
      <c r="E37" s="39">
        <v>4.5999999999999996</v>
      </c>
      <c r="F37" s="39">
        <v>22.4</v>
      </c>
      <c r="G37" s="39">
        <v>5.8</v>
      </c>
      <c r="H37" s="72">
        <v>756</v>
      </c>
      <c r="I37" s="72">
        <v>62300</v>
      </c>
      <c r="J37" s="72">
        <v>2540</v>
      </c>
      <c r="N37" s="63"/>
    </row>
    <row r="38" spans="1:14" x14ac:dyDescent="0.2">
      <c r="B38" s="27" t="s">
        <v>224</v>
      </c>
      <c r="C38" s="27" t="s">
        <v>250</v>
      </c>
      <c r="D38" s="38">
        <v>45.6</v>
      </c>
      <c r="E38" s="39">
        <v>4.7</v>
      </c>
      <c r="F38" s="39">
        <v>19</v>
      </c>
      <c r="G38" s="39">
        <v>5.4</v>
      </c>
      <c r="H38" s="72">
        <v>922</v>
      </c>
      <c r="I38" s="72">
        <v>30800</v>
      </c>
      <c r="J38" s="72">
        <v>4440</v>
      </c>
      <c r="N38" s="63"/>
    </row>
    <row r="39" spans="1:14" x14ac:dyDescent="0.2">
      <c r="D39" s="33"/>
      <c r="N39" s="63"/>
    </row>
    <row r="40" spans="1:14" x14ac:dyDescent="0.2">
      <c r="B40" s="27" t="s">
        <v>225</v>
      </c>
      <c r="C40" s="27" t="s">
        <v>250</v>
      </c>
      <c r="D40" s="38">
        <v>47.9</v>
      </c>
      <c r="E40" s="39">
        <v>5.3</v>
      </c>
      <c r="F40" s="39">
        <v>20.7</v>
      </c>
      <c r="G40" s="39">
        <v>5.6</v>
      </c>
      <c r="H40" s="72">
        <v>964</v>
      </c>
      <c r="I40" s="72">
        <v>41400</v>
      </c>
      <c r="J40" s="72">
        <v>4600</v>
      </c>
      <c r="N40" s="63"/>
    </row>
    <row r="41" spans="1:14" x14ac:dyDescent="0.2">
      <c r="B41" s="29" t="s">
        <v>226</v>
      </c>
      <c r="C41" s="29" t="s">
        <v>250</v>
      </c>
      <c r="D41" s="41">
        <v>45.9</v>
      </c>
      <c r="E41" s="42">
        <v>5.2</v>
      </c>
      <c r="F41" s="42">
        <v>22</v>
      </c>
      <c r="G41" s="42">
        <v>5.8</v>
      </c>
      <c r="H41" s="89">
        <v>895</v>
      </c>
      <c r="I41" s="89">
        <v>65400</v>
      </c>
      <c r="J41" s="89">
        <v>3950</v>
      </c>
      <c r="N41" s="63"/>
    </row>
    <row r="42" spans="1:14" ht="18" thickBot="1" x14ac:dyDescent="0.25">
      <c r="B42" s="30"/>
      <c r="C42" s="30"/>
      <c r="D42" s="44"/>
      <c r="E42" s="45"/>
      <c r="F42" s="45"/>
      <c r="G42" s="45"/>
      <c r="H42" s="90"/>
      <c r="I42" s="90"/>
      <c r="J42" s="90"/>
      <c r="N42" s="63"/>
    </row>
    <row r="43" spans="1:14" x14ac:dyDescent="0.2">
      <c r="C43" s="27" t="s">
        <v>199</v>
      </c>
      <c r="H43" s="87"/>
      <c r="I43" s="87"/>
      <c r="J43" s="87"/>
      <c r="N43" s="63"/>
    </row>
    <row r="44" spans="1:14" x14ac:dyDescent="0.2">
      <c r="A44" s="27"/>
      <c r="N44" s="63"/>
    </row>
    <row r="45" spans="1:14" x14ac:dyDescent="0.2">
      <c r="N45" s="63"/>
    </row>
    <row r="46" spans="1:14" x14ac:dyDescent="0.2">
      <c r="N46" s="63"/>
    </row>
    <row r="47" spans="1:14" x14ac:dyDescent="0.2">
      <c r="N47" s="63"/>
    </row>
    <row r="48" spans="1:14" x14ac:dyDescent="0.2">
      <c r="N48" s="63"/>
    </row>
    <row r="49" spans="14:14" x14ac:dyDescent="0.2">
      <c r="N49" s="63"/>
    </row>
    <row r="50" spans="14:14" x14ac:dyDescent="0.2">
      <c r="N50" s="63"/>
    </row>
    <row r="51" spans="14:14" x14ac:dyDescent="0.2">
      <c r="N51" s="63"/>
    </row>
    <row r="52" spans="14:14" x14ac:dyDescent="0.2">
      <c r="N52" s="63"/>
    </row>
    <row r="53" spans="14:14" x14ac:dyDescent="0.2">
      <c r="N53" s="63"/>
    </row>
    <row r="54" spans="14:14" x14ac:dyDescent="0.2">
      <c r="N54" s="63"/>
    </row>
    <row r="55" spans="14:14" x14ac:dyDescent="0.2">
      <c r="N55" s="63"/>
    </row>
    <row r="56" spans="14:14" x14ac:dyDescent="0.2">
      <c r="N56" s="63"/>
    </row>
    <row r="57" spans="14:14" x14ac:dyDescent="0.2">
      <c r="N57" s="63"/>
    </row>
    <row r="58" spans="14:14" x14ac:dyDescent="0.2">
      <c r="N58" s="63"/>
    </row>
    <row r="59" spans="14:14" x14ac:dyDescent="0.2">
      <c r="N59" s="63"/>
    </row>
    <row r="60" spans="14:14" x14ac:dyDescent="0.2">
      <c r="N60" s="63"/>
    </row>
    <row r="61" spans="14:14" x14ac:dyDescent="0.2">
      <c r="N61" s="63"/>
    </row>
    <row r="62" spans="14:14" x14ac:dyDescent="0.2">
      <c r="N62" s="63"/>
    </row>
    <row r="63" spans="14:14" x14ac:dyDescent="0.2">
      <c r="N63" s="63"/>
    </row>
    <row r="64" spans="14:14" x14ac:dyDescent="0.2">
      <c r="N64" s="63"/>
    </row>
    <row r="65" spans="14:14" x14ac:dyDescent="0.2">
      <c r="N65" s="63"/>
    </row>
    <row r="66" spans="14:14" x14ac:dyDescent="0.2">
      <c r="N66" s="63"/>
    </row>
    <row r="67" spans="14:14" x14ac:dyDescent="0.2">
      <c r="N67" s="63"/>
    </row>
    <row r="68" spans="14:14" x14ac:dyDescent="0.2">
      <c r="N68" s="63"/>
    </row>
    <row r="69" spans="14:14" x14ac:dyDescent="0.2">
      <c r="N69" s="63"/>
    </row>
    <row r="70" spans="14:14" x14ac:dyDescent="0.2">
      <c r="N70" s="63"/>
    </row>
    <row r="71" spans="14:14" x14ac:dyDescent="0.2">
      <c r="N71" s="63"/>
    </row>
  </sheetData>
  <phoneticPr fontId="2"/>
  <pageMargins left="0.32" right="0.43" top="0.6" bottom="0.59" header="0.51200000000000001" footer="0.51200000000000001"/>
  <pageSetup paperSize="12" scale="75"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L70"/>
  <sheetViews>
    <sheetView showGridLines="0" zoomScale="75" workbookViewId="0">
      <selection activeCell="P29" sqref="P29"/>
    </sheetView>
  </sheetViews>
  <sheetFormatPr defaultColWidth="10.875" defaultRowHeight="17.25" x14ac:dyDescent="0.2"/>
  <cols>
    <col min="1" max="2" width="13.375" style="2" customWidth="1"/>
    <col min="3" max="3" width="14.625" style="2" customWidth="1"/>
    <col min="4" max="4" width="11.25" style="2" bestFit="1" customWidth="1"/>
    <col min="5" max="7" width="12.125" style="2" customWidth="1"/>
    <col min="8" max="8" width="9.625" style="2" customWidth="1"/>
    <col min="9" max="9" width="10.875" style="2"/>
    <col min="10" max="10" width="13.375" style="2" customWidth="1"/>
    <col min="11" max="12" width="12.125" style="2" customWidth="1"/>
    <col min="13" max="256" width="10.875" style="2"/>
    <col min="257" max="258" width="13.375" style="2" customWidth="1"/>
    <col min="259" max="259" width="14.625" style="2" customWidth="1"/>
    <col min="260" max="260" width="11.25" style="2" bestFit="1" customWidth="1"/>
    <col min="261" max="263" width="12.125" style="2" customWidth="1"/>
    <col min="264" max="264" width="9.625" style="2" customWidth="1"/>
    <col min="265" max="265" width="10.875" style="2"/>
    <col min="266" max="266" width="13.375" style="2" customWidth="1"/>
    <col min="267" max="268" width="12.125" style="2" customWidth="1"/>
    <col min="269" max="512" width="10.875" style="2"/>
    <col min="513" max="514" width="13.375" style="2" customWidth="1"/>
    <col min="515" max="515" width="14.625" style="2" customWidth="1"/>
    <col min="516" max="516" width="11.25" style="2" bestFit="1" customWidth="1"/>
    <col min="517" max="519" width="12.125" style="2" customWidth="1"/>
    <col min="520" max="520" width="9.625" style="2" customWidth="1"/>
    <col min="521" max="521" width="10.875" style="2"/>
    <col min="522" max="522" width="13.375" style="2" customWidth="1"/>
    <col min="523" max="524" width="12.125" style="2" customWidth="1"/>
    <col min="525" max="768" width="10.875" style="2"/>
    <col min="769" max="770" width="13.375" style="2" customWidth="1"/>
    <col min="771" max="771" width="14.625" style="2" customWidth="1"/>
    <col min="772" max="772" width="11.25" style="2" bestFit="1" customWidth="1"/>
    <col min="773" max="775" width="12.125" style="2" customWidth="1"/>
    <col min="776" max="776" width="9.625" style="2" customWidth="1"/>
    <col min="777" max="777" width="10.875" style="2"/>
    <col min="778" max="778" width="13.375" style="2" customWidth="1"/>
    <col min="779" max="780" width="12.125" style="2" customWidth="1"/>
    <col min="781" max="1024" width="10.875" style="2"/>
    <col min="1025" max="1026" width="13.375" style="2" customWidth="1"/>
    <col min="1027" max="1027" width="14.625" style="2" customWidth="1"/>
    <col min="1028" max="1028" width="11.25" style="2" bestFit="1" customWidth="1"/>
    <col min="1029" max="1031" width="12.125" style="2" customWidth="1"/>
    <col min="1032" max="1032" width="9.625" style="2" customWidth="1"/>
    <col min="1033" max="1033" width="10.875" style="2"/>
    <col min="1034" max="1034" width="13.375" style="2" customWidth="1"/>
    <col min="1035" max="1036" width="12.125" style="2" customWidth="1"/>
    <col min="1037" max="1280" width="10.875" style="2"/>
    <col min="1281" max="1282" width="13.375" style="2" customWidth="1"/>
    <col min="1283" max="1283" width="14.625" style="2" customWidth="1"/>
    <col min="1284" max="1284" width="11.25" style="2" bestFit="1" customWidth="1"/>
    <col min="1285" max="1287" width="12.125" style="2" customWidth="1"/>
    <col min="1288" max="1288" width="9.625" style="2" customWidth="1"/>
    <col min="1289" max="1289" width="10.875" style="2"/>
    <col min="1290" max="1290" width="13.375" style="2" customWidth="1"/>
    <col min="1291" max="1292" width="12.125" style="2" customWidth="1"/>
    <col min="1293" max="1536" width="10.875" style="2"/>
    <col min="1537" max="1538" width="13.375" style="2" customWidth="1"/>
    <col min="1539" max="1539" width="14.625" style="2" customWidth="1"/>
    <col min="1540" max="1540" width="11.25" style="2" bestFit="1" customWidth="1"/>
    <col min="1541" max="1543" width="12.125" style="2" customWidth="1"/>
    <col min="1544" max="1544" width="9.625" style="2" customWidth="1"/>
    <col min="1545" max="1545" width="10.875" style="2"/>
    <col min="1546" max="1546" width="13.375" style="2" customWidth="1"/>
    <col min="1547" max="1548" width="12.125" style="2" customWidth="1"/>
    <col min="1549" max="1792" width="10.875" style="2"/>
    <col min="1793" max="1794" width="13.375" style="2" customWidth="1"/>
    <col min="1795" max="1795" width="14.625" style="2" customWidth="1"/>
    <col min="1796" max="1796" width="11.25" style="2" bestFit="1" customWidth="1"/>
    <col min="1797" max="1799" width="12.125" style="2" customWidth="1"/>
    <col min="1800" max="1800" width="9.625" style="2" customWidth="1"/>
    <col min="1801" max="1801" width="10.875" style="2"/>
    <col min="1802" max="1802" width="13.375" style="2" customWidth="1"/>
    <col min="1803" max="1804" width="12.125" style="2" customWidth="1"/>
    <col min="1805" max="2048" width="10.875" style="2"/>
    <col min="2049" max="2050" width="13.375" style="2" customWidth="1"/>
    <col min="2051" max="2051" width="14.625" style="2" customWidth="1"/>
    <col min="2052" max="2052" width="11.25" style="2" bestFit="1" customWidth="1"/>
    <col min="2053" max="2055" width="12.125" style="2" customWidth="1"/>
    <col min="2056" max="2056" width="9.625" style="2" customWidth="1"/>
    <col min="2057" max="2057" width="10.875" style="2"/>
    <col min="2058" max="2058" width="13.375" style="2" customWidth="1"/>
    <col min="2059" max="2060" width="12.125" style="2" customWidth="1"/>
    <col min="2061" max="2304" width="10.875" style="2"/>
    <col min="2305" max="2306" width="13.375" style="2" customWidth="1"/>
    <col min="2307" max="2307" width="14.625" style="2" customWidth="1"/>
    <col min="2308" max="2308" width="11.25" style="2" bestFit="1" customWidth="1"/>
    <col min="2309" max="2311" width="12.125" style="2" customWidth="1"/>
    <col min="2312" max="2312" width="9.625" style="2" customWidth="1"/>
    <col min="2313" max="2313" width="10.875" style="2"/>
    <col min="2314" max="2314" width="13.375" style="2" customWidth="1"/>
    <col min="2315" max="2316" width="12.125" style="2" customWidth="1"/>
    <col min="2317" max="2560" width="10.875" style="2"/>
    <col min="2561" max="2562" width="13.375" style="2" customWidth="1"/>
    <col min="2563" max="2563" width="14.625" style="2" customWidth="1"/>
    <col min="2564" max="2564" width="11.25" style="2" bestFit="1" customWidth="1"/>
    <col min="2565" max="2567" width="12.125" style="2" customWidth="1"/>
    <col min="2568" max="2568" width="9.625" style="2" customWidth="1"/>
    <col min="2569" max="2569" width="10.875" style="2"/>
    <col min="2570" max="2570" width="13.375" style="2" customWidth="1"/>
    <col min="2571" max="2572" width="12.125" style="2" customWidth="1"/>
    <col min="2573" max="2816" width="10.875" style="2"/>
    <col min="2817" max="2818" width="13.375" style="2" customWidth="1"/>
    <col min="2819" max="2819" width="14.625" style="2" customWidth="1"/>
    <col min="2820" max="2820" width="11.25" style="2" bestFit="1" customWidth="1"/>
    <col min="2821" max="2823" width="12.125" style="2" customWidth="1"/>
    <col min="2824" max="2824" width="9.625" style="2" customWidth="1"/>
    <col min="2825" max="2825" width="10.875" style="2"/>
    <col min="2826" max="2826" width="13.375" style="2" customWidth="1"/>
    <col min="2827" max="2828" width="12.125" style="2" customWidth="1"/>
    <col min="2829" max="3072" width="10.875" style="2"/>
    <col min="3073" max="3074" width="13.375" style="2" customWidth="1"/>
    <col min="3075" max="3075" width="14.625" style="2" customWidth="1"/>
    <col min="3076" max="3076" width="11.25" style="2" bestFit="1" customWidth="1"/>
    <col min="3077" max="3079" width="12.125" style="2" customWidth="1"/>
    <col min="3080" max="3080" width="9.625" style="2" customWidth="1"/>
    <col min="3081" max="3081" width="10.875" style="2"/>
    <col min="3082" max="3082" width="13.375" style="2" customWidth="1"/>
    <col min="3083" max="3084" width="12.125" style="2" customWidth="1"/>
    <col min="3085" max="3328" width="10.875" style="2"/>
    <col min="3329" max="3330" width="13.375" style="2" customWidth="1"/>
    <col min="3331" max="3331" width="14.625" style="2" customWidth="1"/>
    <col min="3332" max="3332" width="11.25" style="2" bestFit="1" customWidth="1"/>
    <col min="3333" max="3335" width="12.125" style="2" customWidth="1"/>
    <col min="3336" max="3336" width="9.625" style="2" customWidth="1"/>
    <col min="3337" max="3337" width="10.875" style="2"/>
    <col min="3338" max="3338" width="13.375" style="2" customWidth="1"/>
    <col min="3339" max="3340" width="12.125" style="2" customWidth="1"/>
    <col min="3341" max="3584" width="10.875" style="2"/>
    <col min="3585" max="3586" width="13.375" style="2" customWidth="1"/>
    <col min="3587" max="3587" width="14.625" style="2" customWidth="1"/>
    <col min="3588" max="3588" width="11.25" style="2" bestFit="1" customWidth="1"/>
    <col min="3589" max="3591" width="12.125" style="2" customWidth="1"/>
    <col min="3592" max="3592" width="9.625" style="2" customWidth="1"/>
    <col min="3593" max="3593" width="10.875" style="2"/>
    <col min="3594" max="3594" width="13.375" style="2" customWidth="1"/>
    <col min="3595" max="3596" width="12.125" style="2" customWidth="1"/>
    <col min="3597" max="3840" width="10.875" style="2"/>
    <col min="3841" max="3842" width="13.375" style="2" customWidth="1"/>
    <col min="3843" max="3843" width="14.625" style="2" customWidth="1"/>
    <col min="3844" max="3844" width="11.25" style="2" bestFit="1" customWidth="1"/>
    <col min="3845" max="3847" width="12.125" style="2" customWidth="1"/>
    <col min="3848" max="3848" width="9.625" style="2" customWidth="1"/>
    <col min="3849" max="3849" width="10.875" style="2"/>
    <col min="3850" max="3850" width="13.375" style="2" customWidth="1"/>
    <col min="3851" max="3852" width="12.125" style="2" customWidth="1"/>
    <col min="3853" max="4096" width="10.875" style="2"/>
    <col min="4097" max="4098" width="13.375" style="2" customWidth="1"/>
    <col min="4099" max="4099" width="14.625" style="2" customWidth="1"/>
    <col min="4100" max="4100" width="11.25" style="2" bestFit="1" customWidth="1"/>
    <col min="4101" max="4103" width="12.125" style="2" customWidth="1"/>
    <col min="4104" max="4104" width="9.625" style="2" customWidth="1"/>
    <col min="4105" max="4105" width="10.875" style="2"/>
    <col min="4106" max="4106" width="13.375" style="2" customWidth="1"/>
    <col min="4107" max="4108" width="12.125" style="2" customWidth="1"/>
    <col min="4109" max="4352" width="10.875" style="2"/>
    <col min="4353" max="4354" width="13.375" style="2" customWidth="1"/>
    <col min="4355" max="4355" width="14.625" style="2" customWidth="1"/>
    <col min="4356" max="4356" width="11.25" style="2" bestFit="1" customWidth="1"/>
    <col min="4357" max="4359" width="12.125" style="2" customWidth="1"/>
    <col min="4360" max="4360" width="9.625" style="2" customWidth="1"/>
    <col min="4361" max="4361" width="10.875" style="2"/>
    <col min="4362" max="4362" width="13.375" style="2" customWidth="1"/>
    <col min="4363" max="4364" width="12.125" style="2" customWidth="1"/>
    <col min="4365" max="4608" width="10.875" style="2"/>
    <col min="4609" max="4610" width="13.375" style="2" customWidth="1"/>
    <col min="4611" max="4611" width="14.625" style="2" customWidth="1"/>
    <col min="4612" max="4612" width="11.25" style="2" bestFit="1" customWidth="1"/>
    <col min="4613" max="4615" width="12.125" style="2" customWidth="1"/>
    <col min="4616" max="4616" width="9.625" style="2" customWidth="1"/>
    <col min="4617" max="4617" width="10.875" style="2"/>
    <col min="4618" max="4618" width="13.375" style="2" customWidth="1"/>
    <col min="4619" max="4620" width="12.125" style="2" customWidth="1"/>
    <col min="4621" max="4864" width="10.875" style="2"/>
    <col min="4865" max="4866" width="13.375" style="2" customWidth="1"/>
    <col min="4867" max="4867" width="14.625" style="2" customWidth="1"/>
    <col min="4868" max="4868" width="11.25" style="2" bestFit="1" customWidth="1"/>
    <col min="4869" max="4871" width="12.125" style="2" customWidth="1"/>
    <col min="4872" max="4872" width="9.625" style="2" customWidth="1"/>
    <col min="4873" max="4873" width="10.875" style="2"/>
    <col min="4874" max="4874" width="13.375" style="2" customWidth="1"/>
    <col min="4875" max="4876" width="12.125" style="2" customWidth="1"/>
    <col min="4877" max="5120" width="10.875" style="2"/>
    <col min="5121" max="5122" width="13.375" style="2" customWidth="1"/>
    <col min="5123" max="5123" width="14.625" style="2" customWidth="1"/>
    <col min="5124" max="5124" width="11.25" style="2" bestFit="1" customWidth="1"/>
    <col min="5125" max="5127" width="12.125" style="2" customWidth="1"/>
    <col min="5128" max="5128" width="9.625" style="2" customWidth="1"/>
    <col min="5129" max="5129" width="10.875" style="2"/>
    <col min="5130" max="5130" width="13.375" style="2" customWidth="1"/>
    <col min="5131" max="5132" width="12.125" style="2" customWidth="1"/>
    <col min="5133" max="5376" width="10.875" style="2"/>
    <col min="5377" max="5378" width="13.375" style="2" customWidth="1"/>
    <col min="5379" max="5379" width="14.625" style="2" customWidth="1"/>
    <col min="5380" max="5380" width="11.25" style="2" bestFit="1" customWidth="1"/>
    <col min="5381" max="5383" width="12.125" style="2" customWidth="1"/>
    <col min="5384" max="5384" width="9.625" style="2" customWidth="1"/>
    <col min="5385" max="5385" width="10.875" style="2"/>
    <col min="5386" max="5386" width="13.375" style="2" customWidth="1"/>
    <col min="5387" max="5388" width="12.125" style="2" customWidth="1"/>
    <col min="5389" max="5632" width="10.875" style="2"/>
    <col min="5633" max="5634" width="13.375" style="2" customWidth="1"/>
    <col min="5635" max="5635" width="14.625" style="2" customWidth="1"/>
    <col min="5636" max="5636" width="11.25" style="2" bestFit="1" customWidth="1"/>
    <col min="5637" max="5639" width="12.125" style="2" customWidth="1"/>
    <col min="5640" max="5640" width="9.625" style="2" customWidth="1"/>
    <col min="5641" max="5641" width="10.875" style="2"/>
    <col min="5642" max="5642" width="13.375" style="2" customWidth="1"/>
    <col min="5643" max="5644" width="12.125" style="2" customWidth="1"/>
    <col min="5645" max="5888" width="10.875" style="2"/>
    <col min="5889" max="5890" width="13.375" style="2" customWidth="1"/>
    <col min="5891" max="5891" width="14.625" style="2" customWidth="1"/>
    <col min="5892" max="5892" width="11.25" style="2" bestFit="1" customWidth="1"/>
    <col min="5893" max="5895" width="12.125" style="2" customWidth="1"/>
    <col min="5896" max="5896" width="9.625" style="2" customWidth="1"/>
    <col min="5897" max="5897" width="10.875" style="2"/>
    <col min="5898" max="5898" width="13.375" style="2" customWidth="1"/>
    <col min="5899" max="5900" width="12.125" style="2" customWidth="1"/>
    <col min="5901" max="6144" width="10.875" style="2"/>
    <col min="6145" max="6146" width="13.375" style="2" customWidth="1"/>
    <col min="6147" max="6147" width="14.625" style="2" customWidth="1"/>
    <col min="6148" max="6148" width="11.25" style="2" bestFit="1" customWidth="1"/>
    <col min="6149" max="6151" width="12.125" style="2" customWidth="1"/>
    <col min="6152" max="6152" width="9.625" style="2" customWidth="1"/>
    <col min="6153" max="6153" width="10.875" style="2"/>
    <col min="6154" max="6154" width="13.375" style="2" customWidth="1"/>
    <col min="6155" max="6156" width="12.125" style="2" customWidth="1"/>
    <col min="6157" max="6400" width="10.875" style="2"/>
    <col min="6401" max="6402" width="13.375" style="2" customWidth="1"/>
    <col min="6403" max="6403" width="14.625" style="2" customWidth="1"/>
    <col min="6404" max="6404" width="11.25" style="2" bestFit="1" customWidth="1"/>
    <col min="6405" max="6407" width="12.125" style="2" customWidth="1"/>
    <col min="6408" max="6408" width="9.625" style="2" customWidth="1"/>
    <col min="6409" max="6409" width="10.875" style="2"/>
    <col min="6410" max="6410" width="13.375" style="2" customWidth="1"/>
    <col min="6411" max="6412" width="12.125" style="2" customWidth="1"/>
    <col min="6413" max="6656" width="10.875" style="2"/>
    <col min="6657" max="6658" width="13.375" style="2" customWidth="1"/>
    <col min="6659" max="6659" width="14.625" style="2" customWidth="1"/>
    <col min="6660" max="6660" width="11.25" style="2" bestFit="1" customWidth="1"/>
    <col min="6661" max="6663" width="12.125" style="2" customWidth="1"/>
    <col min="6664" max="6664" width="9.625" style="2" customWidth="1"/>
    <col min="6665" max="6665" width="10.875" style="2"/>
    <col min="6666" max="6666" width="13.375" style="2" customWidth="1"/>
    <col min="6667" max="6668" width="12.125" style="2" customWidth="1"/>
    <col min="6669" max="6912" width="10.875" style="2"/>
    <col min="6913" max="6914" width="13.375" style="2" customWidth="1"/>
    <col min="6915" max="6915" width="14.625" style="2" customWidth="1"/>
    <col min="6916" max="6916" width="11.25" style="2" bestFit="1" customWidth="1"/>
    <col min="6917" max="6919" width="12.125" style="2" customWidth="1"/>
    <col min="6920" max="6920" width="9.625" style="2" customWidth="1"/>
    <col min="6921" max="6921" width="10.875" style="2"/>
    <col min="6922" max="6922" width="13.375" style="2" customWidth="1"/>
    <col min="6923" max="6924" width="12.125" style="2" customWidth="1"/>
    <col min="6925" max="7168" width="10.875" style="2"/>
    <col min="7169" max="7170" width="13.375" style="2" customWidth="1"/>
    <col min="7171" max="7171" width="14.625" style="2" customWidth="1"/>
    <col min="7172" max="7172" width="11.25" style="2" bestFit="1" customWidth="1"/>
    <col min="7173" max="7175" width="12.125" style="2" customWidth="1"/>
    <col min="7176" max="7176" width="9.625" style="2" customWidth="1"/>
    <col min="7177" max="7177" width="10.875" style="2"/>
    <col min="7178" max="7178" width="13.375" style="2" customWidth="1"/>
    <col min="7179" max="7180" width="12.125" style="2" customWidth="1"/>
    <col min="7181" max="7424" width="10.875" style="2"/>
    <col min="7425" max="7426" width="13.375" style="2" customWidth="1"/>
    <col min="7427" max="7427" width="14.625" style="2" customWidth="1"/>
    <col min="7428" max="7428" width="11.25" style="2" bestFit="1" customWidth="1"/>
    <col min="7429" max="7431" width="12.125" style="2" customWidth="1"/>
    <col min="7432" max="7432" width="9.625" style="2" customWidth="1"/>
    <col min="7433" max="7433" width="10.875" style="2"/>
    <col min="7434" max="7434" width="13.375" style="2" customWidth="1"/>
    <col min="7435" max="7436" width="12.125" style="2" customWidth="1"/>
    <col min="7437" max="7680" width="10.875" style="2"/>
    <col min="7681" max="7682" width="13.375" style="2" customWidth="1"/>
    <col min="7683" max="7683" width="14.625" style="2" customWidth="1"/>
    <col min="7684" max="7684" width="11.25" style="2" bestFit="1" customWidth="1"/>
    <col min="7685" max="7687" width="12.125" style="2" customWidth="1"/>
    <col min="7688" max="7688" width="9.625" style="2" customWidth="1"/>
    <col min="7689" max="7689" width="10.875" style="2"/>
    <col min="7690" max="7690" width="13.375" style="2" customWidth="1"/>
    <col min="7691" max="7692" width="12.125" style="2" customWidth="1"/>
    <col min="7693" max="7936" width="10.875" style="2"/>
    <col min="7937" max="7938" width="13.375" style="2" customWidth="1"/>
    <col min="7939" max="7939" width="14.625" style="2" customWidth="1"/>
    <col min="7940" max="7940" width="11.25" style="2" bestFit="1" customWidth="1"/>
    <col min="7941" max="7943" width="12.125" style="2" customWidth="1"/>
    <col min="7944" max="7944" width="9.625" style="2" customWidth="1"/>
    <col min="7945" max="7945" width="10.875" style="2"/>
    <col min="7946" max="7946" width="13.375" style="2" customWidth="1"/>
    <col min="7947" max="7948" width="12.125" style="2" customWidth="1"/>
    <col min="7949" max="8192" width="10.875" style="2"/>
    <col min="8193" max="8194" width="13.375" style="2" customWidth="1"/>
    <col min="8195" max="8195" width="14.625" style="2" customWidth="1"/>
    <col min="8196" max="8196" width="11.25" style="2" bestFit="1" customWidth="1"/>
    <col min="8197" max="8199" width="12.125" style="2" customWidth="1"/>
    <col min="8200" max="8200" width="9.625" style="2" customWidth="1"/>
    <col min="8201" max="8201" width="10.875" style="2"/>
    <col min="8202" max="8202" width="13.375" style="2" customWidth="1"/>
    <col min="8203" max="8204" width="12.125" style="2" customWidth="1"/>
    <col min="8205" max="8448" width="10.875" style="2"/>
    <col min="8449" max="8450" width="13.375" style="2" customWidth="1"/>
    <col min="8451" max="8451" width="14.625" style="2" customWidth="1"/>
    <col min="8452" max="8452" width="11.25" style="2" bestFit="1" customWidth="1"/>
    <col min="8453" max="8455" width="12.125" style="2" customWidth="1"/>
    <col min="8456" max="8456" width="9.625" style="2" customWidth="1"/>
    <col min="8457" max="8457" width="10.875" style="2"/>
    <col min="8458" max="8458" width="13.375" style="2" customWidth="1"/>
    <col min="8459" max="8460" width="12.125" style="2" customWidth="1"/>
    <col min="8461" max="8704" width="10.875" style="2"/>
    <col min="8705" max="8706" width="13.375" style="2" customWidth="1"/>
    <col min="8707" max="8707" width="14.625" style="2" customWidth="1"/>
    <col min="8708" max="8708" width="11.25" style="2" bestFit="1" customWidth="1"/>
    <col min="8709" max="8711" width="12.125" style="2" customWidth="1"/>
    <col min="8712" max="8712" width="9.625" style="2" customWidth="1"/>
    <col min="8713" max="8713" width="10.875" style="2"/>
    <col min="8714" max="8714" width="13.375" style="2" customWidth="1"/>
    <col min="8715" max="8716" width="12.125" style="2" customWidth="1"/>
    <col min="8717" max="8960" width="10.875" style="2"/>
    <col min="8961" max="8962" width="13.375" style="2" customWidth="1"/>
    <col min="8963" max="8963" width="14.625" style="2" customWidth="1"/>
    <col min="8964" max="8964" width="11.25" style="2" bestFit="1" customWidth="1"/>
    <col min="8965" max="8967" width="12.125" style="2" customWidth="1"/>
    <col min="8968" max="8968" width="9.625" style="2" customWidth="1"/>
    <col min="8969" max="8969" width="10.875" style="2"/>
    <col min="8970" max="8970" width="13.375" style="2" customWidth="1"/>
    <col min="8971" max="8972" width="12.125" style="2" customWidth="1"/>
    <col min="8973" max="9216" width="10.875" style="2"/>
    <col min="9217" max="9218" width="13.375" style="2" customWidth="1"/>
    <col min="9219" max="9219" width="14.625" style="2" customWidth="1"/>
    <col min="9220" max="9220" width="11.25" style="2" bestFit="1" customWidth="1"/>
    <col min="9221" max="9223" width="12.125" style="2" customWidth="1"/>
    <col min="9224" max="9224" width="9.625" style="2" customWidth="1"/>
    <col min="9225" max="9225" width="10.875" style="2"/>
    <col min="9226" max="9226" width="13.375" style="2" customWidth="1"/>
    <col min="9227" max="9228" width="12.125" style="2" customWidth="1"/>
    <col min="9229" max="9472" width="10.875" style="2"/>
    <col min="9473" max="9474" width="13.375" style="2" customWidth="1"/>
    <col min="9475" max="9475" width="14.625" style="2" customWidth="1"/>
    <col min="9476" max="9476" width="11.25" style="2" bestFit="1" customWidth="1"/>
    <col min="9477" max="9479" width="12.125" style="2" customWidth="1"/>
    <col min="9480" max="9480" width="9.625" style="2" customWidth="1"/>
    <col min="9481" max="9481" width="10.875" style="2"/>
    <col min="9482" max="9482" width="13.375" style="2" customWidth="1"/>
    <col min="9483" max="9484" width="12.125" style="2" customWidth="1"/>
    <col min="9485" max="9728" width="10.875" style="2"/>
    <col min="9729" max="9730" width="13.375" style="2" customWidth="1"/>
    <col min="9731" max="9731" width="14.625" style="2" customWidth="1"/>
    <col min="9732" max="9732" width="11.25" style="2" bestFit="1" customWidth="1"/>
    <col min="9733" max="9735" width="12.125" style="2" customWidth="1"/>
    <col min="9736" max="9736" width="9.625" style="2" customWidth="1"/>
    <col min="9737" max="9737" width="10.875" style="2"/>
    <col min="9738" max="9738" width="13.375" style="2" customWidth="1"/>
    <col min="9739" max="9740" width="12.125" style="2" customWidth="1"/>
    <col min="9741" max="9984" width="10.875" style="2"/>
    <col min="9985" max="9986" width="13.375" style="2" customWidth="1"/>
    <col min="9987" max="9987" width="14.625" style="2" customWidth="1"/>
    <col min="9988" max="9988" width="11.25" style="2" bestFit="1" customWidth="1"/>
    <col min="9989" max="9991" width="12.125" style="2" customWidth="1"/>
    <col min="9992" max="9992" width="9.625" style="2" customWidth="1"/>
    <col min="9993" max="9993" width="10.875" style="2"/>
    <col min="9994" max="9994" width="13.375" style="2" customWidth="1"/>
    <col min="9995" max="9996" width="12.125" style="2" customWidth="1"/>
    <col min="9997" max="10240" width="10.875" style="2"/>
    <col min="10241" max="10242" width="13.375" style="2" customWidth="1"/>
    <col min="10243" max="10243" width="14.625" style="2" customWidth="1"/>
    <col min="10244" max="10244" width="11.25" style="2" bestFit="1" customWidth="1"/>
    <col min="10245" max="10247" width="12.125" style="2" customWidth="1"/>
    <col min="10248" max="10248" width="9.625" style="2" customWidth="1"/>
    <col min="10249" max="10249" width="10.875" style="2"/>
    <col min="10250" max="10250" width="13.375" style="2" customWidth="1"/>
    <col min="10251" max="10252" width="12.125" style="2" customWidth="1"/>
    <col min="10253" max="10496" width="10.875" style="2"/>
    <col min="10497" max="10498" width="13.375" style="2" customWidth="1"/>
    <col min="10499" max="10499" width="14.625" style="2" customWidth="1"/>
    <col min="10500" max="10500" width="11.25" style="2" bestFit="1" customWidth="1"/>
    <col min="10501" max="10503" width="12.125" style="2" customWidth="1"/>
    <col min="10504" max="10504" width="9.625" style="2" customWidth="1"/>
    <col min="10505" max="10505" width="10.875" style="2"/>
    <col min="10506" max="10506" width="13.375" style="2" customWidth="1"/>
    <col min="10507" max="10508" width="12.125" style="2" customWidth="1"/>
    <col min="10509" max="10752" width="10.875" style="2"/>
    <col min="10753" max="10754" width="13.375" style="2" customWidth="1"/>
    <col min="10755" max="10755" width="14.625" style="2" customWidth="1"/>
    <col min="10756" max="10756" width="11.25" style="2" bestFit="1" customWidth="1"/>
    <col min="10757" max="10759" width="12.125" style="2" customWidth="1"/>
    <col min="10760" max="10760" width="9.625" style="2" customWidth="1"/>
    <col min="10761" max="10761" width="10.875" style="2"/>
    <col min="10762" max="10762" width="13.375" style="2" customWidth="1"/>
    <col min="10763" max="10764" width="12.125" style="2" customWidth="1"/>
    <col min="10765" max="11008" width="10.875" style="2"/>
    <col min="11009" max="11010" width="13.375" style="2" customWidth="1"/>
    <col min="11011" max="11011" width="14.625" style="2" customWidth="1"/>
    <col min="11012" max="11012" width="11.25" style="2" bestFit="1" customWidth="1"/>
    <col min="11013" max="11015" width="12.125" style="2" customWidth="1"/>
    <col min="11016" max="11016" width="9.625" style="2" customWidth="1"/>
    <col min="11017" max="11017" width="10.875" style="2"/>
    <col min="11018" max="11018" width="13.375" style="2" customWidth="1"/>
    <col min="11019" max="11020" width="12.125" style="2" customWidth="1"/>
    <col min="11021" max="11264" width="10.875" style="2"/>
    <col min="11265" max="11266" width="13.375" style="2" customWidth="1"/>
    <col min="11267" max="11267" width="14.625" style="2" customWidth="1"/>
    <col min="11268" max="11268" width="11.25" style="2" bestFit="1" customWidth="1"/>
    <col min="11269" max="11271" width="12.125" style="2" customWidth="1"/>
    <col min="11272" max="11272" width="9.625" style="2" customWidth="1"/>
    <col min="11273" max="11273" width="10.875" style="2"/>
    <col min="11274" max="11274" width="13.375" style="2" customWidth="1"/>
    <col min="11275" max="11276" width="12.125" style="2" customWidth="1"/>
    <col min="11277" max="11520" width="10.875" style="2"/>
    <col min="11521" max="11522" width="13.375" style="2" customWidth="1"/>
    <col min="11523" max="11523" width="14.625" style="2" customWidth="1"/>
    <col min="11524" max="11524" width="11.25" style="2" bestFit="1" customWidth="1"/>
    <col min="11525" max="11527" width="12.125" style="2" customWidth="1"/>
    <col min="11528" max="11528" width="9.625" style="2" customWidth="1"/>
    <col min="11529" max="11529" width="10.875" style="2"/>
    <col min="11530" max="11530" width="13.375" style="2" customWidth="1"/>
    <col min="11531" max="11532" width="12.125" style="2" customWidth="1"/>
    <col min="11533" max="11776" width="10.875" style="2"/>
    <col min="11777" max="11778" width="13.375" style="2" customWidth="1"/>
    <col min="11779" max="11779" width="14.625" style="2" customWidth="1"/>
    <col min="11780" max="11780" width="11.25" style="2" bestFit="1" customWidth="1"/>
    <col min="11781" max="11783" width="12.125" style="2" customWidth="1"/>
    <col min="11784" max="11784" width="9.625" style="2" customWidth="1"/>
    <col min="11785" max="11785" width="10.875" style="2"/>
    <col min="11786" max="11786" width="13.375" style="2" customWidth="1"/>
    <col min="11787" max="11788" width="12.125" style="2" customWidth="1"/>
    <col min="11789" max="12032" width="10.875" style="2"/>
    <col min="12033" max="12034" width="13.375" style="2" customWidth="1"/>
    <col min="12035" max="12035" width="14.625" style="2" customWidth="1"/>
    <col min="12036" max="12036" width="11.25" style="2" bestFit="1" customWidth="1"/>
    <col min="12037" max="12039" width="12.125" style="2" customWidth="1"/>
    <col min="12040" max="12040" width="9.625" style="2" customWidth="1"/>
    <col min="12041" max="12041" width="10.875" style="2"/>
    <col min="12042" max="12042" width="13.375" style="2" customWidth="1"/>
    <col min="12043" max="12044" width="12.125" style="2" customWidth="1"/>
    <col min="12045" max="12288" width="10.875" style="2"/>
    <col min="12289" max="12290" width="13.375" style="2" customWidth="1"/>
    <col min="12291" max="12291" width="14.625" style="2" customWidth="1"/>
    <col min="12292" max="12292" width="11.25" style="2" bestFit="1" customWidth="1"/>
    <col min="12293" max="12295" width="12.125" style="2" customWidth="1"/>
    <col min="12296" max="12296" width="9.625" style="2" customWidth="1"/>
    <col min="12297" max="12297" width="10.875" style="2"/>
    <col min="12298" max="12298" width="13.375" style="2" customWidth="1"/>
    <col min="12299" max="12300" width="12.125" style="2" customWidth="1"/>
    <col min="12301" max="12544" width="10.875" style="2"/>
    <col min="12545" max="12546" width="13.375" style="2" customWidth="1"/>
    <col min="12547" max="12547" width="14.625" style="2" customWidth="1"/>
    <col min="12548" max="12548" width="11.25" style="2" bestFit="1" customWidth="1"/>
    <col min="12549" max="12551" width="12.125" style="2" customWidth="1"/>
    <col min="12552" max="12552" width="9.625" style="2" customWidth="1"/>
    <col min="12553" max="12553" width="10.875" style="2"/>
    <col min="12554" max="12554" width="13.375" style="2" customWidth="1"/>
    <col min="12555" max="12556" width="12.125" style="2" customWidth="1"/>
    <col min="12557" max="12800" width="10.875" style="2"/>
    <col min="12801" max="12802" width="13.375" style="2" customWidth="1"/>
    <col min="12803" max="12803" width="14.625" style="2" customWidth="1"/>
    <col min="12804" max="12804" width="11.25" style="2" bestFit="1" customWidth="1"/>
    <col min="12805" max="12807" width="12.125" style="2" customWidth="1"/>
    <col min="12808" max="12808" width="9.625" style="2" customWidth="1"/>
    <col min="12809" max="12809" width="10.875" style="2"/>
    <col min="12810" max="12810" width="13.375" style="2" customWidth="1"/>
    <col min="12811" max="12812" width="12.125" style="2" customWidth="1"/>
    <col min="12813" max="13056" width="10.875" style="2"/>
    <col min="13057" max="13058" width="13.375" style="2" customWidth="1"/>
    <col min="13059" max="13059" width="14.625" style="2" customWidth="1"/>
    <col min="13060" max="13060" width="11.25" style="2" bestFit="1" customWidth="1"/>
    <col min="13061" max="13063" width="12.125" style="2" customWidth="1"/>
    <col min="13064" max="13064" width="9.625" style="2" customWidth="1"/>
    <col min="13065" max="13065" width="10.875" style="2"/>
    <col min="13066" max="13066" width="13.375" style="2" customWidth="1"/>
    <col min="13067" max="13068" width="12.125" style="2" customWidth="1"/>
    <col min="13069" max="13312" width="10.875" style="2"/>
    <col min="13313" max="13314" width="13.375" style="2" customWidth="1"/>
    <col min="13315" max="13315" width="14.625" style="2" customWidth="1"/>
    <col min="13316" max="13316" width="11.25" style="2" bestFit="1" customWidth="1"/>
    <col min="13317" max="13319" width="12.125" style="2" customWidth="1"/>
    <col min="13320" max="13320" width="9.625" style="2" customWidth="1"/>
    <col min="13321" max="13321" width="10.875" style="2"/>
    <col min="13322" max="13322" width="13.375" style="2" customWidth="1"/>
    <col min="13323" max="13324" width="12.125" style="2" customWidth="1"/>
    <col min="13325" max="13568" width="10.875" style="2"/>
    <col min="13569" max="13570" width="13.375" style="2" customWidth="1"/>
    <col min="13571" max="13571" width="14.625" style="2" customWidth="1"/>
    <col min="13572" max="13572" width="11.25" style="2" bestFit="1" customWidth="1"/>
    <col min="13573" max="13575" width="12.125" style="2" customWidth="1"/>
    <col min="13576" max="13576" width="9.625" style="2" customWidth="1"/>
    <col min="13577" max="13577" width="10.875" style="2"/>
    <col min="13578" max="13578" width="13.375" style="2" customWidth="1"/>
    <col min="13579" max="13580" width="12.125" style="2" customWidth="1"/>
    <col min="13581" max="13824" width="10.875" style="2"/>
    <col min="13825" max="13826" width="13.375" style="2" customWidth="1"/>
    <col min="13827" max="13827" width="14.625" style="2" customWidth="1"/>
    <col min="13828" max="13828" width="11.25" style="2" bestFit="1" customWidth="1"/>
    <col min="13829" max="13831" width="12.125" style="2" customWidth="1"/>
    <col min="13832" max="13832" width="9.625" style="2" customWidth="1"/>
    <col min="13833" max="13833" width="10.875" style="2"/>
    <col min="13834" max="13834" width="13.375" style="2" customWidth="1"/>
    <col min="13835" max="13836" width="12.125" style="2" customWidth="1"/>
    <col min="13837" max="14080" width="10.875" style="2"/>
    <col min="14081" max="14082" width="13.375" style="2" customWidth="1"/>
    <col min="14083" max="14083" width="14.625" style="2" customWidth="1"/>
    <col min="14084" max="14084" width="11.25" style="2" bestFit="1" customWidth="1"/>
    <col min="14085" max="14087" width="12.125" style="2" customWidth="1"/>
    <col min="14088" max="14088" width="9.625" style="2" customWidth="1"/>
    <col min="14089" max="14089" width="10.875" style="2"/>
    <col min="14090" max="14090" width="13.375" style="2" customWidth="1"/>
    <col min="14091" max="14092" width="12.125" style="2" customWidth="1"/>
    <col min="14093" max="14336" width="10.875" style="2"/>
    <col min="14337" max="14338" width="13.375" style="2" customWidth="1"/>
    <col min="14339" max="14339" width="14.625" style="2" customWidth="1"/>
    <col min="14340" max="14340" width="11.25" style="2" bestFit="1" customWidth="1"/>
    <col min="14341" max="14343" width="12.125" style="2" customWidth="1"/>
    <col min="14344" max="14344" width="9.625" style="2" customWidth="1"/>
    <col min="14345" max="14345" width="10.875" style="2"/>
    <col min="14346" max="14346" width="13.375" style="2" customWidth="1"/>
    <col min="14347" max="14348" width="12.125" style="2" customWidth="1"/>
    <col min="14349" max="14592" width="10.875" style="2"/>
    <col min="14593" max="14594" width="13.375" style="2" customWidth="1"/>
    <col min="14595" max="14595" width="14.625" style="2" customWidth="1"/>
    <col min="14596" max="14596" width="11.25" style="2" bestFit="1" customWidth="1"/>
    <col min="14597" max="14599" width="12.125" style="2" customWidth="1"/>
    <col min="14600" max="14600" width="9.625" style="2" customWidth="1"/>
    <col min="14601" max="14601" width="10.875" style="2"/>
    <col min="14602" max="14602" width="13.375" style="2" customWidth="1"/>
    <col min="14603" max="14604" width="12.125" style="2" customWidth="1"/>
    <col min="14605" max="14848" width="10.875" style="2"/>
    <col min="14849" max="14850" width="13.375" style="2" customWidth="1"/>
    <col min="14851" max="14851" width="14.625" style="2" customWidth="1"/>
    <col min="14852" max="14852" width="11.25" style="2" bestFit="1" customWidth="1"/>
    <col min="14853" max="14855" width="12.125" style="2" customWidth="1"/>
    <col min="14856" max="14856" width="9.625" style="2" customWidth="1"/>
    <col min="14857" max="14857" width="10.875" style="2"/>
    <col min="14858" max="14858" width="13.375" style="2" customWidth="1"/>
    <col min="14859" max="14860" width="12.125" style="2" customWidth="1"/>
    <col min="14861" max="15104" width="10.875" style="2"/>
    <col min="15105" max="15106" width="13.375" style="2" customWidth="1"/>
    <col min="15107" max="15107" width="14.625" style="2" customWidth="1"/>
    <col min="15108" max="15108" width="11.25" style="2" bestFit="1" customWidth="1"/>
    <col min="15109" max="15111" width="12.125" style="2" customWidth="1"/>
    <col min="15112" max="15112" width="9.625" style="2" customWidth="1"/>
    <col min="15113" max="15113" width="10.875" style="2"/>
    <col min="15114" max="15114" width="13.375" style="2" customWidth="1"/>
    <col min="15115" max="15116" width="12.125" style="2" customWidth="1"/>
    <col min="15117" max="15360" width="10.875" style="2"/>
    <col min="15361" max="15362" width="13.375" style="2" customWidth="1"/>
    <col min="15363" max="15363" width="14.625" style="2" customWidth="1"/>
    <col min="15364" max="15364" width="11.25" style="2" bestFit="1" customWidth="1"/>
    <col min="15365" max="15367" width="12.125" style="2" customWidth="1"/>
    <col min="15368" max="15368" width="9.625" style="2" customWidth="1"/>
    <col min="15369" max="15369" width="10.875" style="2"/>
    <col min="15370" max="15370" width="13.375" style="2" customWidth="1"/>
    <col min="15371" max="15372" width="12.125" style="2" customWidth="1"/>
    <col min="15373" max="15616" width="10.875" style="2"/>
    <col min="15617" max="15618" width="13.375" style="2" customWidth="1"/>
    <col min="15619" max="15619" width="14.625" style="2" customWidth="1"/>
    <col min="15620" max="15620" width="11.25" style="2" bestFit="1" customWidth="1"/>
    <col min="15621" max="15623" width="12.125" style="2" customWidth="1"/>
    <col min="15624" max="15624" width="9.625" style="2" customWidth="1"/>
    <col min="15625" max="15625" width="10.875" style="2"/>
    <col min="15626" max="15626" width="13.375" style="2" customWidth="1"/>
    <col min="15627" max="15628" width="12.125" style="2" customWidth="1"/>
    <col min="15629" max="15872" width="10.875" style="2"/>
    <col min="15873" max="15874" width="13.375" style="2" customWidth="1"/>
    <col min="15875" max="15875" width="14.625" style="2" customWidth="1"/>
    <col min="15876" max="15876" width="11.25" style="2" bestFit="1" customWidth="1"/>
    <col min="15877" max="15879" width="12.125" style="2" customWidth="1"/>
    <col min="15880" max="15880" width="9.625" style="2" customWidth="1"/>
    <col min="15881" max="15881" width="10.875" style="2"/>
    <col min="15882" max="15882" width="13.375" style="2" customWidth="1"/>
    <col min="15883" max="15884" width="12.125" style="2" customWidth="1"/>
    <col min="15885" max="16128" width="10.875" style="2"/>
    <col min="16129" max="16130" width="13.375" style="2" customWidth="1"/>
    <col min="16131" max="16131" width="14.625" style="2" customWidth="1"/>
    <col min="16132" max="16132" width="11.25" style="2" bestFit="1" customWidth="1"/>
    <col min="16133" max="16135" width="12.125" style="2" customWidth="1"/>
    <col min="16136" max="16136" width="9.625" style="2" customWidth="1"/>
    <col min="16137" max="16137" width="10.875" style="2"/>
    <col min="16138" max="16138" width="13.375" style="2" customWidth="1"/>
    <col min="16139" max="16140" width="12.125" style="2" customWidth="1"/>
    <col min="16141" max="16384" width="10.875" style="2"/>
  </cols>
  <sheetData>
    <row r="1" spans="1:12" x14ac:dyDescent="0.2">
      <c r="A1" s="1"/>
    </row>
    <row r="6" spans="1:12" x14ac:dyDescent="0.2">
      <c r="E6" s="3" t="s">
        <v>306</v>
      </c>
    </row>
    <row r="7" spans="1:12" x14ac:dyDescent="0.2">
      <c r="F7" s="1" t="s">
        <v>307</v>
      </c>
    </row>
    <row r="8" spans="1:12" ht="18" thickBot="1" x14ac:dyDescent="0.25">
      <c r="B8" s="4"/>
      <c r="C8" s="4"/>
      <c r="D8" s="4"/>
      <c r="E8" s="4"/>
      <c r="F8" s="4"/>
      <c r="G8" s="4"/>
      <c r="H8" s="4"/>
      <c r="I8" s="4"/>
      <c r="J8" s="4"/>
      <c r="K8" s="50" t="s">
        <v>308</v>
      </c>
      <c r="L8" s="50" t="s">
        <v>309</v>
      </c>
    </row>
    <row r="9" spans="1:12" x14ac:dyDescent="0.2">
      <c r="C9" s="7" t="s">
        <v>259</v>
      </c>
      <c r="D9" s="5"/>
      <c r="E9" s="6"/>
      <c r="F9" s="6"/>
      <c r="G9" s="6"/>
      <c r="H9" s="6"/>
      <c r="I9" s="5"/>
      <c r="J9" s="5"/>
      <c r="K9" s="6"/>
      <c r="L9" s="6"/>
    </row>
    <row r="10" spans="1:12" x14ac:dyDescent="0.2">
      <c r="C10" s="7" t="s">
        <v>260</v>
      </c>
      <c r="D10" s="7" t="s">
        <v>310</v>
      </c>
      <c r="E10" s="5"/>
      <c r="F10" s="7" t="s">
        <v>311</v>
      </c>
      <c r="G10" s="7" t="s">
        <v>312</v>
      </c>
      <c r="H10" s="5"/>
      <c r="I10" s="7" t="s">
        <v>313</v>
      </c>
      <c r="J10" s="7" t="s">
        <v>314</v>
      </c>
      <c r="K10" s="5"/>
      <c r="L10" s="5"/>
    </row>
    <row r="11" spans="1:12" x14ac:dyDescent="0.2">
      <c r="B11" s="6"/>
      <c r="C11" s="93" t="s">
        <v>315</v>
      </c>
      <c r="D11" s="10" t="s">
        <v>316</v>
      </c>
      <c r="E11" s="96" t="s">
        <v>317</v>
      </c>
      <c r="F11" s="10" t="s">
        <v>318</v>
      </c>
      <c r="G11" s="10" t="s">
        <v>319</v>
      </c>
      <c r="H11" s="10" t="s">
        <v>320</v>
      </c>
      <c r="I11" s="10" t="s">
        <v>321</v>
      </c>
      <c r="J11" s="10" t="s">
        <v>315</v>
      </c>
      <c r="K11" s="10" t="s">
        <v>322</v>
      </c>
      <c r="L11" s="10" t="s">
        <v>323</v>
      </c>
    </row>
    <row r="12" spans="1:12" x14ac:dyDescent="0.2">
      <c r="C12" s="5"/>
    </row>
    <row r="13" spans="1:12" x14ac:dyDescent="0.2">
      <c r="B13" s="1" t="s">
        <v>324</v>
      </c>
      <c r="C13" s="19">
        <v>799251</v>
      </c>
      <c r="D13" s="14">
        <v>511565</v>
      </c>
      <c r="E13" s="14">
        <v>411422</v>
      </c>
      <c r="F13" s="14">
        <v>90678</v>
      </c>
      <c r="G13" s="14">
        <v>2737</v>
      </c>
      <c r="H13" s="14">
        <v>6728</v>
      </c>
      <c r="I13" s="14">
        <v>9069</v>
      </c>
      <c r="J13" s="14">
        <v>278602</v>
      </c>
      <c r="K13" s="14">
        <v>154865</v>
      </c>
      <c r="L13" s="14">
        <v>56440</v>
      </c>
    </row>
    <row r="14" spans="1:12" x14ac:dyDescent="0.2">
      <c r="B14" s="1" t="s">
        <v>325</v>
      </c>
      <c r="C14" s="19">
        <v>820335</v>
      </c>
      <c r="D14" s="14">
        <v>487213</v>
      </c>
      <c r="E14" s="14">
        <v>406819</v>
      </c>
      <c r="F14" s="14">
        <v>73840</v>
      </c>
      <c r="G14" s="14">
        <v>1372</v>
      </c>
      <c r="H14" s="14">
        <v>5182</v>
      </c>
      <c r="I14" s="14">
        <v>13300</v>
      </c>
      <c r="J14" s="14">
        <v>319822</v>
      </c>
      <c r="K14" s="14">
        <v>179335</v>
      </c>
      <c r="L14" s="14">
        <v>61350</v>
      </c>
    </row>
    <row r="15" spans="1:12" x14ac:dyDescent="0.2">
      <c r="B15" s="1" t="s">
        <v>326</v>
      </c>
      <c r="C15" s="19">
        <v>842630</v>
      </c>
      <c r="D15" s="14">
        <v>499416</v>
      </c>
      <c r="E15" s="14">
        <f>244341+157894</f>
        <v>402235</v>
      </c>
      <c r="F15" s="14">
        <f>49340+38199</f>
        <v>87539</v>
      </c>
      <c r="G15" s="14">
        <f>1563+471</f>
        <v>2034</v>
      </c>
      <c r="H15" s="14">
        <f>4345+3263</f>
        <v>7608</v>
      </c>
      <c r="I15" s="14">
        <f>9608+5156</f>
        <v>14764</v>
      </c>
      <c r="J15" s="14">
        <f>199882+126219</f>
        <v>326101</v>
      </c>
      <c r="K15" s="14">
        <f>113125+62692</f>
        <v>175817</v>
      </c>
      <c r="L15" s="14">
        <f>40485+24783</f>
        <v>65268</v>
      </c>
    </row>
    <row r="16" spans="1:12" x14ac:dyDescent="0.2">
      <c r="B16" s="1" t="s">
        <v>327</v>
      </c>
      <c r="C16" s="19">
        <v>861913</v>
      </c>
      <c r="D16" s="14">
        <v>497049</v>
      </c>
      <c r="E16" s="14">
        <v>398842</v>
      </c>
      <c r="F16" s="14">
        <v>89102</v>
      </c>
      <c r="G16" s="14">
        <v>2153</v>
      </c>
      <c r="H16" s="14">
        <v>6952</v>
      </c>
      <c r="I16" s="14">
        <v>21408</v>
      </c>
      <c r="J16" s="14">
        <v>342097</v>
      </c>
      <c r="K16" s="14">
        <v>170921</v>
      </c>
      <c r="L16" s="14">
        <v>68828</v>
      </c>
    </row>
    <row r="17" spans="2:12" x14ac:dyDescent="0.2">
      <c r="B17" s="1"/>
      <c r="C17" s="19"/>
      <c r="D17" s="14"/>
      <c r="E17" s="14"/>
      <c r="F17" s="14"/>
      <c r="G17" s="14"/>
      <c r="H17" s="14"/>
      <c r="I17" s="14"/>
      <c r="J17" s="14"/>
      <c r="K17" s="14"/>
      <c r="L17" s="14"/>
    </row>
    <row r="18" spans="2:12" x14ac:dyDescent="0.2">
      <c r="B18" s="1" t="s">
        <v>328</v>
      </c>
      <c r="C18" s="19">
        <v>880713</v>
      </c>
      <c r="D18" s="14">
        <v>503903</v>
      </c>
      <c r="E18" s="14">
        <v>414288</v>
      </c>
      <c r="F18" s="14">
        <v>79817</v>
      </c>
      <c r="G18" s="14">
        <v>2656</v>
      </c>
      <c r="H18" s="14">
        <v>7142</v>
      </c>
      <c r="I18" s="14">
        <v>17860</v>
      </c>
      <c r="J18" s="14">
        <v>355276</v>
      </c>
      <c r="K18" s="14">
        <v>172960</v>
      </c>
      <c r="L18" s="14">
        <v>71722</v>
      </c>
    </row>
    <row r="19" spans="2:12" x14ac:dyDescent="0.2">
      <c r="B19" s="1" t="s">
        <v>329</v>
      </c>
      <c r="C19" s="19">
        <v>904667</v>
      </c>
      <c r="D19" s="14">
        <v>521584</v>
      </c>
      <c r="E19" s="14">
        <v>427023</v>
      </c>
      <c r="F19" s="14">
        <v>84892</v>
      </c>
      <c r="G19" s="14">
        <v>3564</v>
      </c>
      <c r="H19" s="14">
        <v>6105</v>
      </c>
      <c r="I19" s="14">
        <v>24467</v>
      </c>
      <c r="J19" s="14">
        <v>357042</v>
      </c>
      <c r="K19" s="14">
        <v>174326</v>
      </c>
      <c r="L19" s="14">
        <v>63768</v>
      </c>
    </row>
    <row r="20" spans="2:12" x14ac:dyDescent="0.2">
      <c r="B20" s="97">
        <v>12</v>
      </c>
      <c r="C20" s="16">
        <f>C23+C46</f>
        <v>910128</v>
      </c>
      <c r="D20" s="17">
        <f>D23+D46</f>
        <v>499157</v>
      </c>
      <c r="E20" s="17">
        <f t="shared" ref="E20:L20" si="0">E23+E46</f>
        <v>412732</v>
      </c>
      <c r="F20" s="17">
        <f t="shared" si="0"/>
        <v>74461</v>
      </c>
      <c r="G20" s="17">
        <f t="shared" si="0"/>
        <v>4069</v>
      </c>
      <c r="H20" s="17">
        <f t="shared" si="0"/>
        <v>7895</v>
      </c>
      <c r="I20" s="17">
        <f t="shared" si="0"/>
        <v>26005</v>
      </c>
      <c r="J20" s="17">
        <f t="shared" si="0"/>
        <v>378519</v>
      </c>
      <c r="K20" s="17">
        <f t="shared" si="0"/>
        <v>188010</v>
      </c>
      <c r="L20" s="17">
        <f t="shared" si="0"/>
        <v>59373</v>
      </c>
    </row>
    <row r="21" spans="2:12" x14ac:dyDescent="0.2">
      <c r="B21" s="6"/>
      <c r="C21" s="9"/>
      <c r="D21" s="6"/>
      <c r="E21" s="6"/>
      <c r="F21" s="6"/>
      <c r="G21" s="6"/>
      <c r="H21" s="6"/>
      <c r="I21" s="6"/>
      <c r="J21" s="6"/>
      <c r="K21" s="6"/>
      <c r="L21" s="6"/>
    </row>
    <row r="22" spans="2:12" x14ac:dyDescent="0.2">
      <c r="B22" s="17"/>
      <c r="C22" s="16"/>
      <c r="D22" s="17"/>
      <c r="E22" s="17"/>
      <c r="F22" s="17"/>
      <c r="G22" s="17"/>
      <c r="H22" s="17"/>
      <c r="I22" s="17"/>
      <c r="J22" s="17"/>
      <c r="K22" s="17"/>
      <c r="L22" s="17"/>
    </row>
    <row r="23" spans="2:12" x14ac:dyDescent="0.2">
      <c r="B23" s="3" t="s">
        <v>163</v>
      </c>
      <c r="C23" s="16">
        <f t="shared" ref="C23:L23" si="1">SUM(C25:C43)</f>
        <v>424878</v>
      </c>
      <c r="D23" s="17">
        <f t="shared" si="1"/>
        <v>291858</v>
      </c>
      <c r="E23" s="17">
        <f t="shared" si="1"/>
        <v>280352</v>
      </c>
      <c r="F23" s="17">
        <f t="shared" si="1"/>
        <v>4148</v>
      </c>
      <c r="G23" s="17">
        <f t="shared" si="1"/>
        <v>2122</v>
      </c>
      <c r="H23" s="17">
        <f t="shared" si="1"/>
        <v>5236</v>
      </c>
      <c r="I23" s="17">
        <f t="shared" si="1"/>
        <v>17699</v>
      </c>
      <c r="J23" s="17">
        <f t="shared" si="1"/>
        <v>111262</v>
      </c>
      <c r="K23" s="17">
        <f t="shared" si="1"/>
        <v>7870</v>
      </c>
      <c r="L23" s="17">
        <f t="shared" si="1"/>
        <v>31045</v>
      </c>
    </row>
    <row r="24" spans="2:12" x14ac:dyDescent="0.2">
      <c r="C24" s="5"/>
    </row>
    <row r="25" spans="2:12" x14ac:dyDescent="0.2">
      <c r="B25" s="1" t="s">
        <v>330</v>
      </c>
      <c r="C25" s="19">
        <v>31223</v>
      </c>
      <c r="D25" s="13">
        <f>SUM(E25:H25)</f>
        <v>3811</v>
      </c>
      <c r="E25" s="14">
        <v>2775</v>
      </c>
      <c r="F25" s="14">
        <v>51</v>
      </c>
      <c r="G25" s="14">
        <v>938</v>
      </c>
      <c r="H25" s="14">
        <v>47</v>
      </c>
      <c r="I25" s="14">
        <v>912</v>
      </c>
      <c r="J25" s="14">
        <v>26382</v>
      </c>
      <c r="K25" s="14">
        <v>28</v>
      </c>
      <c r="L25" s="14">
        <v>25771</v>
      </c>
    </row>
    <row r="26" spans="2:12" x14ac:dyDescent="0.2">
      <c r="B26" s="1" t="s">
        <v>331</v>
      </c>
      <c r="C26" s="19">
        <v>27276</v>
      </c>
      <c r="D26" s="13">
        <f>SUM(E26:H26)</f>
        <v>18544</v>
      </c>
      <c r="E26" s="14">
        <v>17249</v>
      </c>
      <c r="F26" s="14">
        <v>114</v>
      </c>
      <c r="G26" s="14">
        <v>1015</v>
      </c>
      <c r="H26" s="14">
        <v>166</v>
      </c>
      <c r="I26" s="14">
        <v>2460</v>
      </c>
      <c r="J26" s="14">
        <v>5926</v>
      </c>
      <c r="K26" s="14">
        <v>69</v>
      </c>
      <c r="L26" s="14">
        <v>4848</v>
      </c>
    </row>
    <row r="27" spans="2:12" x14ac:dyDescent="0.2">
      <c r="B27" s="1" t="s">
        <v>332</v>
      </c>
      <c r="C27" s="19">
        <v>33825</v>
      </c>
      <c r="D27" s="13">
        <f>SUM(E27:H27)</f>
        <v>29808</v>
      </c>
      <c r="E27" s="14">
        <v>29360</v>
      </c>
      <c r="F27" s="14">
        <v>123</v>
      </c>
      <c r="G27" s="14">
        <v>106</v>
      </c>
      <c r="H27" s="14">
        <v>219</v>
      </c>
      <c r="I27" s="14">
        <v>2258</v>
      </c>
      <c r="J27" s="14">
        <v>1398</v>
      </c>
      <c r="K27" s="14">
        <v>57</v>
      </c>
      <c r="L27" s="14">
        <v>310</v>
      </c>
    </row>
    <row r="28" spans="2:12" x14ac:dyDescent="0.2">
      <c r="C28" s="5"/>
    </row>
    <row r="29" spans="2:12" x14ac:dyDescent="0.2">
      <c r="B29" s="1" t="s">
        <v>333</v>
      </c>
      <c r="C29" s="19">
        <v>30237</v>
      </c>
      <c r="D29" s="13">
        <f>SUM(E29:H29)</f>
        <v>27517</v>
      </c>
      <c r="E29" s="14">
        <v>27190</v>
      </c>
      <c r="F29" s="14">
        <v>83</v>
      </c>
      <c r="G29" s="14">
        <v>28</v>
      </c>
      <c r="H29" s="14">
        <v>216</v>
      </c>
      <c r="I29" s="14">
        <v>1478</v>
      </c>
      <c r="J29" s="14">
        <v>947</v>
      </c>
      <c r="K29" s="14">
        <v>49</v>
      </c>
      <c r="L29" s="14">
        <v>56</v>
      </c>
    </row>
    <row r="30" spans="2:12" x14ac:dyDescent="0.2">
      <c r="B30" s="1" t="s">
        <v>334</v>
      </c>
      <c r="C30" s="19">
        <v>30645</v>
      </c>
      <c r="D30" s="13">
        <f>SUM(E30:H30)</f>
        <v>28385</v>
      </c>
      <c r="E30" s="14">
        <v>28054</v>
      </c>
      <c r="F30" s="14">
        <v>81</v>
      </c>
      <c r="G30" s="14">
        <v>14</v>
      </c>
      <c r="H30" s="14">
        <v>236</v>
      </c>
      <c r="I30" s="14">
        <v>1165</v>
      </c>
      <c r="J30" s="14">
        <v>848</v>
      </c>
      <c r="K30" s="14">
        <v>62</v>
      </c>
      <c r="L30" s="14">
        <v>24</v>
      </c>
    </row>
    <row r="31" spans="2:12" x14ac:dyDescent="0.2">
      <c r="B31" s="1" t="s">
        <v>335</v>
      </c>
      <c r="C31" s="19">
        <v>31550</v>
      </c>
      <c r="D31" s="13">
        <f>SUM(E31:H31)</f>
        <v>29593</v>
      </c>
      <c r="E31" s="14">
        <v>29270</v>
      </c>
      <c r="F31" s="14">
        <v>86</v>
      </c>
      <c r="G31" s="14">
        <v>5</v>
      </c>
      <c r="H31" s="14">
        <v>232</v>
      </c>
      <c r="I31" s="14">
        <v>934</v>
      </c>
      <c r="J31" s="14">
        <v>849</v>
      </c>
      <c r="K31" s="14">
        <v>57</v>
      </c>
      <c r="L31" s="14">
        <v>9</v>
      </c>
    </row>
    <row r="32" spans="2:12" x14ac:dyDescent="0.2">
      <c r="C32" s="5"/>
    </row>
    <row r="33" spans="2:12" x14ac:dyDescent="0.2">
      <c r="B33" s="1" t="s">
        <v>336</v>
      </c>
      <c r="C33" s="19">
        <v>35763</v>
      </c>
      <c r="D33" s="13">
        <f>SUM(E33:H33)</f>
        <v>33014</v>
      </c>
      <c r="E33" s="14">
        <v>32467</v>
      </c>
      <c r="F33" s="14">
        <v>136</v>
      </c>
      <c r="G33" s="14">
        <v>5</v>
      </c>
      <c r="H33" s="14">
        <v>406</v>
      </c>
      <c r="I33" s="14">
        <v>1272</v>
      </c>
      <c r="J33" s="14">
        <v>1264</v>
      </c>
      <c r="K33" s="14">
        <v>86</v>
      </c>
      <c r="L33" s="14">
        <v>12</v>
      </c>
    </row>
    <row r="34" spans="2:12" x14ac:dyDescent="0.2">
      <c r="B34" s="1" t="s">
        <v>337</v>
      </c>
      <c r="C34" s="19">
        <v>42988</v>
      </c>
      <c r="D34" s="13">
        <f>SUM(E34:H34)</f>
        <v>39197</v>
      </c>
      <c r="E34" s="14">
        <v>38417</v>
      </c>
      <c r="F34" s="14">
        <v>158</v>
      </c>
      <c r="G34" s="14">
        <v>4</v>
      </c>
      <c r="H34" s="14">
        <v>618</v>
      </c>
      <c r="I34" s="14">
        <v>1634</v>
      </c>
      <c r="J34" s="14">
        <v>1851</v>
      </c>
      <c r="K34" s="14">
        <v>129</v>
      </c>
      <c r="L34" s="14">
        <v>1</v>
      </c>
    </row>
    <row r="35" spans="2:12" x14ac:dyDescent="0.2">
      <c r="B35" s="1" t="s">
        <v>338</v>
      </c>
      <c r="C35" s="19">
        <v>36296</v>
      </c>
      <c r="D35" s="13">
        <f>SUM(E35:H35)</f>
        <v>31091</v>
      </c>
      <c r="E35" s="14">
        <v>30133</v>
      </c>
      <c r="F35" s="14">
        <v>242</v>
      </c>
      <c r="G35" s="15">
        <v>3</v>
      </c>
      <c r="H35" s="14">
        <v>713</v>
      </c>
      <c r="I35" s="14">
        <v>2015</v>
      </c>
      <c r="J35" s="14">
        <v>2899</v>
      </c>
      <c r="K35" s="14">
        <v>240</v>
      </c>
      <c r="L35" s="14">
        <v>6</v>
      </c>
    </row>
    <row r="36" spans="2:12" x14ac:dyDescent="0.2">
      <c r="C36" s="5"/>
    </row>
    <row r="37" spans="2:12" x14ac:dyDescent="0.2">
      <c r="B37" s="1" t="s">
        <v>339</v>
      </c>
      <c r="C37" s="19">
        <v>32582</v>
      </c>
      <c r="D37" s="13">
        <f>SUM(E37:H37)</f>
        <v>19461</v>
      </c>
      <c r="E37" s="14">
        <v>18073</v>
      </c>
      <c r="F37" s="14">
        <v>746</v>
      </c>
      <c r="G37" s="15" t="s">
        <v>15</v>
      </c>
      <c r="H37" s="14">
        <v>642</v>
      </c>
      <c r="I37" s="14">
        <v>2203</v>
      </c>
      <c r="J37" s="14">
        <v>10545</v>
      </c>
      <c r="K37" s="14">
        <v>1110</v>
      </c>
      <c r="L37" s="14">
        <v>2</v>
      </c>
    </row>
    <row r="38" spans="2:12" x14ac:dyDescent="0.2">
      <c r="B38" s="1" t="s">
        <v>340</v>
      </c>
      <c r="C38" s="19">
        <v>31676</v>
      </c>
      <c r="D38" s="13">
        <f>SUM(E38:H38)</f>
        <v>14709</v>
      </c>
      <c r="E38" s="14">
        <v>13194</v>
      </c>
      <c r="F38" s="14">
        <v>815</v>
      </c>
      <c r="G38" s="14">
        <v>1</v>
      </c>
      <c r="H38" s="14">
        <v>699</v>
      </c>
      <c r="I38" s="14">
        <v>926</v>
      </c>
      <c r="J38" s="14">
        <v>15590</v>
      </c>
      <c r="K38" s="14">
        <v>1650</v>
      </c>
      <c r="L38" s="14">
        <v>2</v>
      </c>
    </row>
    <row r="39" spans="2:12" x14ac:dyDescent="0.2">
      <c r="B39" s="1" t="s">
        <v>341</v>
      </c>
      <c r="C39" s="19">
        <v>27658</v>
      </c>
      <c r="D39" s="13">
        <f>SUM(E39:H39)</f>
        <v>9752</v>
      </c>
      <c r="E39" s="14">
        <v>8446</v>
      </c>
      <c r="F39" s="14">
        <v>724</v>
      </c>
      <c r="G39" s="15">
        <v>2</v>
      </c>
      <c r="H39" s="14">
        <v>580</v>
      </c>
      <c r="I39" s="14">
        <v>315</v>
      </c>
      <c r="J39" s="14">
        <v>17189</v>
      </c>
      <c r="K39" s="14">
        <v>1916</v>
      </c>
      <c r="L39" s="15">
        <v>3</v>
      </c>
    </row>
    <row r="40" spans="2:12" x14ac:dyDescent="0.2">
      <c r="C40" s="5"/>
    </row>
    <row r="41" spans="2:12" x14ac:dyDescent="0.2">
      <c r="B41" s="1" t="s">
        <v>342</v>
      </c>
      <c r="C41" s="19">
        <v>16823</v>
      </c>
      <c r="D41" s="13">
        <f>SUM(E41:H41)</f>
        <v>4603</v>
      </c>
      <c r="E41" s="14">
        <v>3879</v>
      </c>
      <c r="F41" s="14">
        <v>456</v>
      </c>
      <c r="G41" s="15" t="s">
        <v>15</v>
      </c>
      <c r="H41" s="14">
        <v>268</v>
      </c>
      <c r="I41" s="14">
        <v>84</v>
      </c>
      <c r="J41" s="14">
        <v>11900</v>
      </c>
      <c r="K41" s="14">
        <v>1280</v>
      </c>
      <c r="L41" s="15" t="s">
        <v>15</v>
      </c>
    </row>
    <row r="42" spans="2:12" x14ac:dyDescent="0.2">
      <c r="B42" s="1" t="s">
        <v>343</v>
      </c>
      <c r="C42" s="19">
        <v>9713</v>
      </c>
      <c r="D42" s="13">
        <f>SUM(E42:H42)</f>
        <v>1755</v>
      </c>
      <c r="E42" s="14">
        <v>1388</v>
      </c>
      <c r="F42" s="14">
        <v>241</v>
      </c>
      <c r="G42" s="15">
        <v>1</v>
      </c>
      <c r="H42" s="14">
        <v>125</v>
      </c>
      <c r="I42" s="14">
        <v>31</v>
      </c>
      <c r="J42" s="14">
        <v>7764</v>
      </c>
      <c r="K42" s="14">
        <v>724</v>
      </c>
      <c r="L42" s="14">
        <v>1</v>
      </c>
    </row>
    <row r="43" spans="2:12" x14ac:dyDescent="0.2">
      <c r="B43" s="1" t="s">
        <v>344</v>
      </c>
      <c r="C43" s="19">
        <v>6623</v>
      </c>
      <c r="D43" s="13">
        <f>SUM(E43:H43)</f>
        <v>618</v>
      </c>
      <c r="E43" s="14">
        <v>457</v>
      </c>
      <c r="F43" s="14">
        <v>92</v>
      </c>
      <c r="G43" s="15" t="s">
        <v>15</v>
      </c>
      <c r="H43" s="14">
        <v>69</v>
      </c>
      <c r="I43" s="14">
        <v>12</v>
      </c>
      <c r="J43" s="14">
        <v>5910</v>
      </c>
      <c r="K43" s="14">
        <v>413</v>
      </c>
      <c r="L43" s="15" t="s">
        <v>15</v>
      </c>
    </row>
    <row r="44" spans="2:12" x14ac:dyDescent="0.2">
      <c r="B44" s="6"/>
      <c r="C44" s="9"/>
      <c r="D44" s="6"/>
      <c r="E44" s="6"/>
      <c r="F44" s="6"/>
      <c r="G44" s="6"/>
      <c r="H44" s="6"/>
      <c r="I44" s="6"/>
      <c r="J44" s="6"/>
      <c r="K44" s="6"/>
      <c r="L44" s="6"/>
    </row>
    <row r="45" spans="2:12" x14ac:dyDescent="0.2">
      <c r="C45" s="19"/>
      <c r="D45" s="14"/>
      <c r="E45" s="14"/>
      <c r="F45" s="14"/>
      <c r="G45" s="14"/>
      <c r="H45" s="14"/>
      <c r="I45" s="14"/>
      <c r="J45" s="14"/>
      <c r="K45" s="14"/>
      <c r="L45" s="14"/>
    </row>
    <row r="46" spans="2:12" x14ac:dyDescent="0.2">
      <c r="B46" s="3" t="s">
        <v>164</v>
      </c>
      <c r="C46" s="16">
        <f t="shared" ref="C46:L46" si="2">SUM(C48:C66)</f>
        <v>485250</v>
      </c>
      <c r="D46" s="17">
        <f t="shared" si="2"/>
        <v>207299</v>
      </c>
      <c r="E46" s="17">
        <f t="shared" si="2"/>
        <v>132380</v>
      </c>
      <c r="F46" s="17">
        <f t="shared" si="2"/>
        <v>70313</v>
      </c>
      <c r="G46" s="17">
        <f t="shared" si="2"/>
        <v>1947</v>
      </c>
      <c r="H46" s="17">
        <f t="shared" si="2"/>
        <v>2659</v>
      </c>
      <c r="I46" s="17">
        <f t="shared" si="2"/>
        <v>8306</v>
      </c>
      <c r="J46" s="17">
        <f t="shared" si="2"/>
        <v>267257</v>
      </c>
      <c r="K46" s="17">
        <f t="shared" si="2"/>
        <v>180140</v>
      </c>
      <c r="L46" s="17">
        <f t="shared" si="2"/>
        <v>28328</v>
      </c>
    </row>
    <row r="47" spans="2:12" x14ac:dyDescent="0.2">
      <c r="C47" s="19"/>
      <c r="D47" s="14"/>
      <c r="E47" s="14"/>
      <c r="F47" s="14"/>
      <c r="G47" s="14"/>
      <c r="H47" s="14"/>
      <c r="I47" s="14"/>
      <c r="J47" s="14"/>
      <c r="K47" s="14"/>
      <c r="L47" s="14"/>
    </row>
    <row r="48" spans="2:12" x14ac:dyDescent="0.2">
      <c r="B48" s="1" t="s">
        <v>330</v>
      </c>
      <c r="C48" s="19">
        <v>29492</v>
      </c>
      <c r="D48" s="13">
        <f>SUM(E48:H48)</f>
        <v>3507</v>
      </c>
      <c r="E48" s="14">
        <v>2232</v>
      </c>
      <c r="F48" s="14">
        <v>173</v>
      </c>
      <c r="G48" s="14">
        <v>1085</v>
      </c>
      <c r="H48" s="14">
        <v>17</v>
      </c>
      <c r="I48" s="14">
        <v>571</v>
      </c>
      <c r="J48" s="14">
        <v>25297</v>
      </c>
      <c r="K48" s="14">
        <v>498</v>
      </c>
      <c r="L48" s="14">
        <v>24448</v>
      </c>
    </row>
    <row r="49" spans="2:12" x14ac:dyDescent="0.2">
      <c r="B49" s="1" t="s">
        <v>331</v>
      </c>
      <c r="C49" s="19">
        <v>28212</v>
      </c>
      <c r="D49" s="13">
        <f>SUM(E49:H49)</f>
        <v>18231</v>
      </c>
      <c r="E49" s="14">
        <v>16420</v>
      </c>
      <c r="F49" s="14">
        <v>934</v>
      </c>
      <c r="G49" s="14">
        <v>729</v>
      </c>
      <c r="H49" s="14">
        <v>148</v>
      </c>
      <c r="I49" s="14">
        <v>1752</v>
      </c>
      <c r="J49" s="14">
        <v>8031</v>
      </c>
      <c r="K49" s="14">
        <v>3646</v>
      </c>
      <c r="L49" s="14">
        <v>3547</v>
      </c>
    </row>
    <row r="50" spans="2:12" x14ac:dyDescent="0.2">
      <c r="B50" s="1" t="s">
        <v>332</v>
      </c>
      <c r="C50" s="19">
        <v>35710</v>
      </c>
      <c r="D50" s="13">
        <f>SUM(E50:H50)</f>
        <v>21246</v>
      </c>
      <c r="E50" s="14">
        <v>17872</v>
      </c>
      <c r="F50" s="14">
        <v>2859</v>
      </c>
      <c r="G50" s="14">
        <v>71</v>
      </c>
      <c r="H50" s="14">
        <v>444</v>
      </c>
      <c r="I50" s="14">
        <v>1501</v>
      </c>
      <c r="J50" s="14">
        <v>12771</v>
      </c>
      <c r="K50" s="14">
        <v>11540</v>
      </c>
      <c r="L50" s="14">
        <v>174</v>
      </c>
    </row>
    <row r="51" spans="2:12" x14ac:dyDescent="0.2">
      <c r="C51" s="5"/>
    </row>
    <row r="52" spans="2:12" x14ac:dyDescent="0.2">
      <c r="B52" s="1" t="s">
        <v>333</v>
      </c>
      <c r="C52" s="19">
        <v>33468</v>
      </c>
      <c r="D52" s="13">
        <f>SUM(E52:H52)</f>
        <v>16460</v>
      </c>
      <c r="E52" s="14">
        <v>11011</v>
      </c>
      <c r="F52" s="14">
        <v>5000</v>
      </c>
      <c r="G52" s="14">
        <v>26</v>
      </c>
      <c r="H52" s="14">
        <v>423</v>
      </c>
      <c r="I52" s="14">
        <v>1000</v>
      </c>
      <c r="J52" s="14">
        <v>15870</v>
      </c>
      <c r="K52" s="14">
        <v>14943</v>
      </c>
      <c r="L52" s="14">
        <v>69</v>
      </c>
    </row>
    <row r="53" spans="2:12" x14ac:dyDescent="0.2">
      <c r="B53" s="1" t="s">
        <v>334</v>
      </c>
      <c r="C53" s="19">
        <v>34126</v>
      </c>
      <c r="D53" s="13">
        <f>SUM(E53:H53)</f>
        <v>19345</v>
      </c>
      <c r="E53" s="14">
        <v>11215</v>
      </c>
      <c r="F53" s="14">
        <v>7830</v>
      </c>
      <c r="G53" s="14">
        <v>13</v>
      </c>
      <c r="H53" s="14">
        <v>287</v>
      </c>
      <c r="I53" s="14">
        <v>703</v>
      </c>
      <c r="J53" s="14">
        <v>13978</v>
      </c>
      <c r="K53" s="14">
        <v>13168</v>
      </c>
      <c r="L53" s="14">
        <v>23</v>
      </c>
    </row>
    <row r="54" spans="2:12" x14ac:dyDescent="0.2">
      <c r="B54" s="1" t="s">
        <v>335</v>
      </c>
      <c r="C54" s="19">
        <v>32985</v>
      </c>
      <c r="D54" s="13">
        <f>SUM(E54:H54)</f>
        <v>21618</v>
      </c>
      <c r="E54" s="14">
        <v>12562</v>
      </c>
      <c r="F54" s="14">
        <v>8878</v>
      </c>
      <c r="G54" s="14">
        <v>10</v>
      </c>
      <c r="H54" s="14">
        <v>168</v>
      </c>
      <c r="I54" s="14">
        <v>523</v>
      </c>
      <c r="J54" s="14">
        <v>10766</v>
      </c>
      <c r="K54" s="14">
        <v>10139</v>
      </c>
      <c r="L54" s="14">
        <v>14</v>
      </c>
    </row>
    <row r="55" spans="2:12" x14ac:dyDescent="0.2">
      <c r="C55" s="5"/>
    </row>
    <row r="56" spans="2:12" x14ac:dyDescent="0.2">
      <c r="B56" s="1" t="s">
        <v>336</v>
      </c>
      <c r="C56" s="19">
        <v>37230</v>
      </c>
      <c r="D56" s="13">
        <f>SUM(E56:H56)</f>
        <v>24570</v>
      </c>
      <c r="E56" s="14">
        <v>15045</v>
      </c>
      <c r="F56" s="14">
        <v>9326</v>
      </c>
      <c r="G56" s="14">
        <v>3</v>
      </c>
      <c r="H56" s="14">
        <v>196</v>
      </c>
      <c r="I56" s="14">
        <v>507</v>
      </c>
      <c r="J56" s="14">
        <v>12062</v>
      </c>
      <c r="K56" s="14">
        <v>11206</v>
      </c>
      <c r="L56" s="14">
        <v>8</v>
      </c>
    </row>
    <row r="57" spans="2:12" x14ac:dyDescent="0.2">
      <c r="B57" s="1" t="s">
        <v>337</v>
      </c>
      <c r="C57" s="19">
        <v>44841</v>
      </c>
      <c r="D57" s="13">
        <f>SUM(E57:H57)</f>
        <v>27689</v>
      </c>
      <c r="E57" s="14">
        <v>17274</v>
      </c>
      <c r="F57" s="14">
        <v>10124</v>
      </c>
      <c r="G57" s="14">
        <v>1</v>
      </c>
      <c r="H57" s="14">
        <v>290</v>
      </c>
      <c r="I57" s="14">
        <v>614</v>
      </c>
      <c r="J57" s="14">
        <v>16400</v>
      </c>
      <c r="K57" s="14">
        <v>15135</v>
      </c>
      <c r="L57" s="14">
        <v>11</v>
      </c>
    </row>
    <row r="58" spans="2:12" x14ac:dyDescent="0.2">
      <c r="B58" s="1" t="s">
        <v>338</v>
      </c>
      <c r="C58" s="19">
        <v>39441</v>
      </c>
      <c r="D58" s="13">
        <f>SUM(E58:H58)</f>
        <v>21132</v>
      </c>
      <c r="E58" s="14">
        <v>12957</v>
      </c>
      <c r="F58" s="14">
        <v>7932</v>
      </c>
      <c r="G58" s="15">
        <v>5</v>
      </c>
      <c r="H58" s="14">
        <v>238</v>
      </c>
      <c r="I58" s="14">
        <v>497</v>
      </c>
      <c r="J58" s="14">
        <v>17693</v>
      </c>
      <c r="K58" s="14">
        <v>15610</v>
      </c>
      <c r="L58" s="14">
        <v>5</v>
      </c>
    </row>
    <row r="59" spans="2:12" x14ac:dyDescent="0.2">
      <c r="C59" s="5"/>
    </row>
    <row r="60" spans="2:12" x14ac:dyDescent="0.2">
      <c r="B60" s="1" t="s">
        <v>339</v>
      </c>
      <c r="C60" s="19">
        <v>35915</v>
      </c>
      <c r="D60" s="13">
        <f>SUM(E60:H60)</f>
        <v>13210</v>
      </c>
      <c r="E60" s="14">
        <v>6949</v>
      </c>
      <c r="F60" s="14">
        <v>6086</v>
      </c>
      <c r="G60" s="14">
        <v>2</v>
      </c>
      <c r="H60" s="14">
        <v>173</v>
      </c>
      <c r="I60" s="14">
        <v>404</v>
      </c>
      <c r="J60" s="14">
        <v>22171</v>
      </c>
      <c r="K60" s="14">
        <v>18367</v>
      </c>
      <c r="L60" s="14">
        <v>10</v>
      </c>
    </row>
    <row r="61" spans="2:12" x14ac:dyDescent="0.2">
      <c r="B61" s="1" t="s">
        <v>340</v>
      </c>
      <c r="C61" s="19">
        <v>36882</v>
      </c>
      <c r="D61" s="13">
        <f>SUM(E61:H61)</f>
        <v>9577</v>
      </c>
      <c r="E61" s="14">
        <v>4440</v>
      </c>
      <c r="F61" s="14">
        <v>5013</v>
      </c>
      <c r="G61" s="14">
        <v>1</v>
      </c>
      <c r="H61" s="14">
        <v>123</v>
      </c>
      <c r="I61" s="14">
        <v>128</v>
      </c>
      <c r="J61" s="14">
        <v>26975</v>
      </c>
      <c r="K61" s="14">
        <v>20891</v>
      </c>
      <c r="L61" s="14">
        <v>3</v>
      </c>
    </row>
    <row r="62" spans="2:12" x14ac:dyDescent="0.2">
      <c r="B62" s="1" t="s">
        <v>341</v>
      </c>
      <c r="C62" s="19">
        <v>33635</v>
      </c>
      <c r="D62" s="13">
        <f>SUM(E62:H62)</f>
        <v>6221</v>
      </c>
      <c r="E62" s="14">
        <v>2655</v>
      </c>
      <c r="F62" s="14">
        <v>3497</v>
      </c>
      <c r="G62" s="15">
        <v>1</v>
      </c>
      <c r="H62" s="14">
        <v>68</v>
      </c>
      <c r="I62" s="14">
        <v>51</v>
      </c>
      <c r="J62" s="14">
        <v>27144</v>
      </c>
      <c r="K62" s="14">
        <v>19162</v>
      </c>
      <c r="L62" s="14">
        <v>4</v>
      </c>
    </row>
    <row r="63" spans="2:12" x14ac:dyDescent="0.2">
      <c r="C63" s="5"/>
    </row>
    <row r="64" spans="2:12" x14ac:dyDescent="0.2">
      <c r="B64" s="1" t="s">
        <v>342</v>
      </c>
      <c r="C64" s="19">
        <v>27158</v>
      </c>
      <c r="D64" s="13">
        <f>SUM(E64:H64)</f>
        <v>3065</v>
      </c>
      <c r="E64" s="14">
        <v>1197</v>
      </c>
      <c r="F64" s="14">
        <v>1822</v>
      </c>
      <c r="G64" s="15" t="s">
        <v>15</v>
      </c>
      <c r="H64" s="14">
        <v>46</v>
      </c>
      <c r="I64" s="14">
        <v>22</v>
      </c>
      <c r="J64" s="14">
        <v>23829</v>
      </c>
      <c r="K64" s="14">
        <v>14270</v>
      </c>
      <c r="L64" s="14">
        <v>5</v>
      </c>
    </row>
    <row r="65" spans="1:12" x14ac:dyDescent="0.2">
      <c r="B65" s="1" t="s">
        <v>343</v>
      </c>
      <c r="C65" s="19">
        <v>18515</v>
      </c>
      <c r="D65" s="13">
        <f>SUM(E65:H65)</f>
        <v>1067</v>
      </c>
      <c r="E65" s="14">
        <v>411</v>
      </c>
      <c r="F65" s="14">
        <v>633</v>
      </c>
      <c r="G65" s="15" t="s">
        <v>15</v>
      </c>
      <c r="H65" s="14">
        <v>23</v>
      </c>
      <c r="I65" s="14">
        <v>11</v>
      </c>
      <c r="J65" s="14">
        <v>17226</v>
      </c>
      <c r="K65" s="14">
        <v>7635</v>
      </c>
      <c r="L65" s="14">
        <v>2</v>
      </c>
    </row>
    <row r="66" spans="1:12" x14ac:dyDescent="0.2">
      <c r="B66" s="1" t="s">
        <v>344</v>
      </c>
      <c r="C66" s="19">
        <v>17640</v>
      </c>
      <c r="D66" s="13">
        <f>SUM(E66:H66)</f>
        <v>361</v>
      </c>
      <c r="E66" s="14">
        <v>140</v>
      </c>
      <c r="F66" s="14">
        <v>206</v>
      </c>
      <c r="G66" s="15" t="s">
        <v>15</v>
      </c>
      <c r="H66" s="14">
        <v>15</v>
      </c>
      <c r="I66" s="14">
        <v>22</v>
      </c>
      <c r="J66" s="14">
        <v>17044</v>
      </c>
      <c r="K66" s="14">
        <v>3930</v>
      </c>
      <c r="L66" s="14">
        <v>5</v>
      </c>
    </row>
    <row r="67" spans="1:12" ht="18" thickBot="1" x14ac:dyDescent="0.25">
      <c r="B67" s="4"/>
      <c r="C67" s="26"/>
      <c r="D67" s="4"/>
      <c r="E67" s="4"/>
      <c r="F67" s="4"/>
      <c r="G67" s="4"/>
      <c r="H67" s="4"/>
      <c r="I67" s="4"/>
      <c r="J67" s="4"/>
      <c r="K67" s="4"/>
      <c r="L67" s="4"/>
    </row>
    <row r="68" spans="1:12" x14ac:dyDescent="0.2">
      <c r="C68" s="1" t="s">
        <v>345</v>
      </c>
    </row>
    <row r="69" spans="1:12" x14ac:dyDescent="0.2">
      <c r="C69" s="1" t="s">
        <v>275</v>
      </c>
    </row>
    <row r="70" spans="1:12" x14ac:dyDescent="0.2">
      <c r="A70" s="1"/>
    </row>
  </sheetData>
  <phoneticPr fontId="2"/>
  <pageMargins left="0.34" right="0.6" top="0.56999999999999995" bottom="0.56000000000000005" header="0.51200000000000001" footer="0.51200000000000001"/>
  <pageSetup paperSize="12" scale="75"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J73"/>
  <sheetViews>
    <sheetView showGridLines="0" zoomScale="75" workbookViewId="0">
      <selection activeCell="P29" sqref="P29"/>
    </sheetView>
  </sheetViews>
  <sheetFormatPr defaultColWidth="13.375" defaultRowHeight="17.25" x14ac:dyDescent="0.2"/>
  <cols>
    <col min="1" max="1" width="13.375" style="2" customWidth="1"/>
    <col min="2" max="2" width="17.125" style="2" customWidth="1"/>
    <col min="3" max="3" width="15.875" style="2" customWidth="1"/>
    <col min="4" max="4" width="14.625" style="2" customWidth="1"/>
    <col min="5" max="6" width="13.375" style="2"/>
    <col min="7" max="8" width="15.875" style="2" customWidth="1"/>
    <col min="9" max="9" width="13.375" style="2"/>
    <col min="10" max="10" width="12.125" style="2" customWidth="1"/>
    <col min="11" max="256" width="13.375" style="2"/>
    <col min="257" max="257" width="13.375" style="2" customWidth="1"/>
    <col min="258" max="258" width="17.125" style="2" customWidth="1"/>
    <col min="259" max="259" width="15.875" style="2" customWidth="1"/>
    <col min="260" max="260" width="14.625" style="2" customWidth="1"/>
    <col min="261" max="262" width="13.375" style="2"/>
    <col min="263" max="264" width="15.875" style="2" customWidth="1"/>
    <col min="265" max="265" width="13.375" style="2"/>
    <col min="266" max="266" width="12.125" style="2" customWidth="1"/>
    <col min="267" max="512" width="13.375" style="2"/>
    <col min="513" max="513" width="13.375" style="2" customWidth="1"/>
    <col min="514" max="514" width="17.125" style="2" customWidth="1"/>
    <col min="515" max="515" width="15.875" style="2" customWidth="1"/>
    <col min="516" max="516" width="14.625" style="2" customWidth="1"/>
    <col min="517" max="518" width="13.375" style="2"/>
    <col min="519" max="520" width="15.875" style="2" customWidth="1"/>
    <col min="521" max="521" width="13.375" style="2"/>
    <col min="522" max="522" width="12.125" style="2" customWidth="1"/>
    <col min="523" max="768" width="13.375" style="2"/>
    <col min="769" max="769" width="13.375" style="2" customWidth="1"/>
    <col min="770" max="770" width="17.125" style="2" customWidth="1"/>
    <col min="771" max="771" width="15.875" style="2" customWidth="1"/>
    <col min="772" max="772" width="14.625" style="2" customWidth="1"/>
    <col min="773" max="774" width="13.375" style="2"/>
    <col min="775" max="776" width="15.875" style="2" customWidth="1"/>
    <col min="777" max="777" width="13.375" style="2"/>
    <col min="778" max="778" width="12.125" style="2" customWidth="1"/>
    <col min="779" max="1024" width="13.375" style="2"/>
    <col min="1025" max="1025" width="13.375" style="2" customWidth="1"/>
    <col min="1026" max="1026" width="17.125" style="2" customWidth="1"/>
    <col min="1027" max="1027" width="15.875" style="2" customWidth="1"/>
    <col min="1028" max="1028" width="14.625" style="2" customWidth="1"/>
    <col min="1029" max="1030" width="13.375" style="2"/>
    <col min="1031" max="1032" width="15.875" style="2" customWidth="1"/>
    <col min="1033" max="1033" width="13.375" style="2"/>
    <col min="1034" max="1034" width="12.125" style="2" customWidth="1"/>
    <col min="1035" max="1280" width="13.375" style="2"/>
    <col min="1281" max="1281" width="13.375" style="2" customWidth="1"/>
    <col min="1282" max="1282" width="17.125" style="2" customWidth="1"/>
    <col min="1283" max="1283" width="15.875" style="2" customWidth="1"/>
    <col min="1284" max="1284" width="14.625" style="2" customWidth="1"/>
    <col min="1285" max="1286" width="13.375" style="2"/>
    <col min="1287" max="1288" width="15.875" style="2" customWidth="1"/>
    <col min="1289" max="1289" width="13.375" style="2"/>
    <col min="1290" max="1290" width="12.125" style="2" customWidth="1"/>
    <col min="1291" max="1536" width="13.375" style="2"/>
    <col min="1537" max="1537" width="13.375" style="2" customWidth="1"/>
    <col min="1538" max="1538" width="17.125" style="2" customWidth="1"/>
    <col min="1539" max="1539" width="15.875" style="2" customWidth="1"/>
    <col min="1540" max="1540" width="14.625" style="2" customWidth="1"/>
    <col min="1541" max="1542" width="13.375" style="2"/>
    <col min="1543" max="1544" width="15.875" style="2" customWidth="1"/>
    <col min="1545" max="1545" width="13.375" style="2"/>
    <col min="1546" max="1546" width="12.125" style="2" customWidth="1"/>
    <col min="1547" max="1792" width="13.375" style="2"/>
    <col min="1793" max="1793" width="13.375" style="2" customWidth="1"/>
    <col min="1794" max="1794" width="17.125" style="2" customWidth="1"/>
    <col min="1795" max="1795" width="15.875" style="2" customWidth="1"/>
    <col min="1796" max="1796" width="14.625" style="2" customWidth="1"/>
    <col min="1797" max="1798" width="13.375" style="2"/>
    <col min="1799" max="1800" width="15.875" style="2" customWidth="1"/>
    <col min="1801" max="1801" width="13.375" style="2"/>
    <col min="1802" max="1802" width="12.125" style="2" customWidth="1"/>
    <col min="1803" max="2048" width="13.375" style="2"/>
    <col min="2049" max="2049" width="13.375" style="2" customWidth="1"/>
    <col min="2050" max="2050" width="17.125" style="2" customWidth="1"/>
    <col min="2051" max="2051" width="15.875" style="2" customWidth="1"/>
    <col min="2052" max="2052" width="14.625" style="2" customWidth="1"/>
    <col min="2053" max="2054" width="13.375" style="2"/>
    <col min="2055" max="2056" width="15.875" style="2" customWidth="1"/>
    <col min="2057" max="2057" width="13.375" style="2"/>
    <col min="2058" max="2058" width="12.125" style="2" customWidth="1"/>
    <col min="2059" max="2304" width="13.375" style="2"/>
    <col min="2305" max="2305" width="13.375" style="2" customWidth="1"/>
    <col min="2306" max="2306" width="17.125" style="2" customWidth="1"/>
    <col min="2307" max="2307" width="15.875" style="2" customWidth="1"/>
    <col min="2308" max="2308" width="14.625" style="2" customWidth="1"/>
    <col min="2309" max="2310" width="13.375" style="2"/>
    <col min="2311" max="2312" width="15.875" style="2" customWidth="1"/>
    <col min="2313" max="2313" width="13.375" style="2"/>
    <col min="2314" max="2314" width="12.125" style="2" customWidth="1"/>
    <col min="2315" max="2560" width="13.375" style="2"/>
    <col min="2561" max="2561" width="13.375" style="2" customWidth="1"/>
    <col min="2562" max="2562" width="17.125" style="2" customWidth="1"/>
    <col min="2563" max="2563" width="15.875" style="2" customWidth="1"/>
    <col min="2564" max="2564" width="14.625" style="2" customWidth="1"/>
    <col min="2565" max="2566" width="13.375" style="2"/>
    <col min="2567" max="2568" width="15.875" style="2" customWidth="1"/>
    <col min="2569" max="2569" width="13.375" style="2"/>
    <col min="2570" max="2570" width="12.125" style="2" customWidth="1"/>
    <col min="2571" max="2816" width="13.375" style="2"/>
    <col min="2817" max="2817" width="13.375" style="2" customWidth="1"/>
    <col min="2818" max="2818" width="17.125" style="2" customWidth="1"/>
    <col min="2819" max="2819" width="15.875" style="2" customWidth="1"/>
    <col min="2820" max="2820" width="14.625" style="2" customWidth="1"/>
    <col min="2821" max="2822" width="13.375" style="2"/>
    <col min="2823" max="2824" width="15.875" style="2" customWidth="1"/>
    <col min="2825" max="2825" width="13.375" style="2"/>
    <col min="2826" max="2826" width="12.125" style="2" customWidth="1"/>
    <col min="2827" max="3072" width="13.375" style="2"/>
    <col min="3073" max="3073" width="13.375" style="2" customWidth="1"/>
    <col min="3074" max="3074" width="17.125" style="2" customWidth="1"/>
    <col min="3075" max="3075" width="15.875" style="2" customWidth="1"/>
    <col min="3076" max="3076" width="14.625" style="2" customWidth="1"/>
    <col min="3077" max="3078" width="13.375" style="2"/>
    <col min="3079" max="3080" width="15.875" style="2" customWidth="1"/>
    <col min="3081" max="3081" width="13.375" style="2"/>
    <col min="3082" max="3082" width="12.125" style="2" customWidth="1"/>
    <col min="3083" max="3328" width="13.375" style="2"/>
    <col min="3329" max="3329" width="13.375" style="2" customWidth="1"/>
    <col min="3330" max="3330" width="17.125" style="2" customWidth="1"/>
    <col min="3331" max="3331" width="15.875" style="2" customWidth="1"/>
    <col min="3332" max="3332" width="14.625" style="2" customWidth="1"/>
    <col min="3333" max="3334" width="13.375" style="2"/>
    <col min="3335" max="3336" width="15.875" style="2" customWidth="1"/>
    <col min="3337" max="3337" width="13.375" style="2"/>
    <col min="3338" max="3338" width="12.125" style="2" customWidth="1"/>
    <col min="3339" max="3584" width="13.375" style="2"/>
    <col min="3585" max="3585" width="13.375" style="2" customWidth="1"/>
    <col min="3586" max="3586" width="17.125" style="2" customWidth="1"/>
    <col min="3587" max="3587" width="15.875" style="2" customWidth="1"/>
    <col min="3588" max="3588" width="14.625" style="2" customWidth="1"/>
    <col min="3589" max="3590" width="13.375" style="2"/>
    <col min="3591" max="3592" width="15.875" style="2" customWidth="1"/>
    <col min="3593" max="3593" width="13.375" style="2"/>
    <col min="3594" max="3594" width="12.125" style="2" customWidth="1"/>
    <col min="3595" max="3840" width="13.375" style="2"/>
    <col min="3841" max="3841" width="13.375" style="2" customWidth="1"/>
    <col min="3842" max="3842" width="17.125" style="2" customWidth="1"/>
    <col min="3843" max="3843" width="15.875" style="2" customWidth="1"/>
    <col min="3844" max="3844" width="14.625" style="2" customWidth="1"/>
    <col min="3845" max="3846" width="13.375" style="2"/>
    <col min="3847" max="3848" width="15.875" style="2" customWidth="1"/>
    <col min="3849" max="3849" width="13.375" style="2"/>
    <col min="3850" max="3850" width="12.125" style="2" customWidth="1"/>
    <col min="3851" max="4096" width="13.375" style="2"/>
    <col min="4097" max="4097" width="13.375" style="2" customWidth="1"/>
    <col min="4098" max="4098" width="17.125" style="2" customWidth="1"/>
    <col min="4099" max="4099" width="15.875" style="2" customWidth="1"/>
    <col min="4100" max="4100" width="14.625" style="2" customWidth="1"/>
    <col min="4101" max="4102" width="13.375" style="2"/>
    <col min="4103" max="4104" width="15.875" style="2" customWidth="1"/>
    <col min="4105" max="4105" width="13.375" style="2"/>
    <col min="4106" max="4106" width="12.125" style="2" customWidth="1"/>
    <col min="4107" max="4352" width="13.375" style="2"/>
    <col min="4353" max="4353" width="13.375" style="2" customWidth="1"/>
    <col min="4354" max="4354" width="17.125" style="2" customWidth="1"/>
    <col min="4355" max="4355" width="15.875" style="2" customWidth="1"/>
    <col min="4356" max="4356" width="14.625" style="2" customWidth="1"/>
    <col min="4357" max="4358" width="13.375" style="2"/>
    <col min="4359" max="4360" width="15.875" style="2" customWidth="1"/>
    <col min="4361" max="4361" width="13.375" style="2"/>
    <col min="4362" max="4362" width="12.125" style="2" customWidth="1"/>
    <col min="4363" max="4608" width="13.375" style="2"/>
    <col min="4609" max="4609" width="13.375" style="2" customWidth="1"/>
    <col min="4610" max="4610" width="17.125" style="2" customWidth="1"/>
    <col min="4611" max="4611" width="15.875" style="2" customWidth="1"/>
    <col min="4612" max="4612" width="14.625" style="2" customWidth="1"/>
    <col min="4613" max="4614" width="13.375" style="2"/>
    <col min="4615" max="4616" width="15.875" style="2" customWidth="1"/>
    <col min="4617" max="4617" width="13.375" style="2"/>
    <col min="4618" max="4618" width="12.125" style="2" customWidth="1"/>
    <col min="4619" max="4864" width="13.375" style="2"/>
    <col min="4865" max="4865" width="13.375" style="2" customWidth="1"/>
    <col min="4866" max="4866" width="17.125" style="2" customWidth="1"/>
    <col min="4867" max="4867" width="15.875" style="2" customWidth="1"/>
    <col min="4868" max="4868" width="14.625" style="2" customWidth="1"/>
    <col min="4869" max="4870" width="13.375" style="2"/>
    <col min="4871" max="4872" width="15.875" style="2" customWidth="1"/>
    <col min="4873" max="4873" width="13.375" style="2"/>
    <col min="4874" max="4874" width="12.125" style="2" customWidth="1"/>
    <col min="4875" max="5120" width="13.375" style="2"/>
    <col min="5121" max="5121" width="13.375" style="2" customWidth="1"/>
    <col min="5122" max="5122" width="17.125" style="2" customWidth="1"/>
    <col min="5123" max="5123" width="15.875" style="2" customWidth="1"/>
    <col min="5124" max="5124" width="14.625" style="2" customWidth="1"/>
    <col min="5125" max="5126" width="13.375" style="2"/>
    <col min="5127" max="5128" width="15.875" style="2" customWidth="1"/>
    <col min="5129" max="5129" width="13.375" style="2"/>
    <col min="5130" max="5130" width="12.125" style="2" customWidth="1"/>
    <col min="5131" max="5376" width="13.375" style="2"/>
    <col min="5377" max="5377" width="13.375" style="2" customWidth="1"/>
    <col min="5378" max="5378" width="17.125" style="2" customWidth="1"/>
    <col min="5379" max="5379" width="15.875" style="2" customWidth="1"/>
    <col min="5380" max="5380" width="14.625" style="2" customWidth="1"/>
    <col min="5381" max="5382" width="13.375" style="2"/>
    <col min="5383" max="5384" width="15.875" style="2" customWidth="1"/>
    <col min="5385" max="5385" width="13.375" style="2"/>
    <col min="5386" max="5386" width="12.125" style="2" customWidth="1"/>
    <col min="5387" max="5632" width="13.375" style="2"/>
    <col min="5633" max="5633" width="13.375" style="2" customWidth="1"/>
    <col min="5634" max="5634" width="17.125" style="2" customWidth="1"/>
    <col min="5635" max="5635" width="15.875" style="2" customWidth="1"/>
    <col min="5636" max="5636" width="14.625" style="2" customWidth="1"/>
    <col min="5637" max="5638" width="13.375" style="2"/>
    <col min="5639" max="5640" width="15.875" style="2" customWidth="1"/>
    <col min="5641" max="5641" width="13.375" style="2"/>
    <col min="5642" max="5642" width="12.125" style="2" customWidth="1"/>
    <col min="5643" max="5888" width="13.375" style="2"/>
    <col min="5889" max="5889" width="13.375" style="2" customWidth="1"/>
    <col min="5890" max="5890" width="17.125" style="2" customWidth="1"/>
    <col min="5891" max="5891" width="15.875" style="2" customWidth="1"/>
    <col min="5892" max="5892" width="14.625" style="2" customWidth="1"/>
    <col min="5893" max="5894" width="13.375" style="2"/>
    <col min="5895" max="5896" width="15.875" style="2" customWidth="1"/>
    <col min="5897" max="5897" width="13.375" style="2"/>
    <col min="5898" max="5898" width="12.125" style="2" customWidth="1"/>
    <col min="5899" max="6144" width="13.375" style="2"/>
    <col min="6145" max="6145" width="13.375" style="2" customWidth="1"/>
    <col min="6146" max="6146" width="17.125" style="2" customWidth="1"/>
    <col min="6147" max="6147" width="15.875" style="2" customWidth="1"/>
    <col min="6148" max="6148" width="14.625" style="2" customWidth="1"/>
    <col min="6149" max="6150" width="13.375" style="2"/>
    <col min="6151" max="6152" width="15.875" style="2" customWidth="1"/>
    <col min="6153" max="6153" width="13.375" style="2"/>
    <col min="6154" max="6154" width="12.125" style="2" customWidth="1"/>
    <col min="6155" max="6400" width="13.375" style="2"/>
    <col min="6401" max="6401" width="13.375" style="2" customWidth="1"/>
    <col min="6402" max="6402" width="17.125" style="2" customWidth="1"/>
    <col min="6403" max="6403" width="15.875" style="2" customWidth="1"/>
    <col min="6404" max="6404" width="14.625" style="2" customWidth="1"/>
    <col min="6405" max="6406" width="13.375" style="2"/>
    <col min="6407" max="6408" width="15.875" style="2" customWidth="1"/>
    <col min="6409" max="6409" width="13.375" style="2"/>
    <col min="6410" max="6410" width="12.125" style="2" customWidth="1"/>
    <col min="6411" max="6656" width="13.375" style="2"/>
    <col min="6657" max="6657" width="13.375" style="2" customWidth="1"/>
    <col min="6658" max="6658" width="17.125" style="2" customWidth="1"/>
    <col min="6659" max="6659" width="15.875" style="2" customWidth="1"/>
    <col min="6660" max="6660" width="14.625" style="2" customWidth="1"/>
    <col min="6661" max="6662" width="13.375" style="2"/>
    <col min="6663" max="6664" width="15.875" style="2" customWidth="1"/>
    <col min="6665" max="6665" width="13.375" style="2"/>
    <col min="6666" max="6666" width="12.125" style="2" customWidth="1"/>
    <col min="6667" max="6912" width="13.375" style="2"/>
    <col min="6913" max="6913" width="13.375" style="2" customWidth="1"/>
    <col min="6914" max="6914" width="17.125" style="2" customWidth="1"/>
    <col min="6915" max="6915" width="15.875" style="2" customWidth="1"/>
    <col min="6916" max="6916" width="14.625" style="2" customWidth="1"/>
    <col min="6917" max="6918" width="13.375" style="2"/>
    <col min="6919" max="6920" width="15.875" style="2" customWidth="1"/>
    <col min="6921" max="6921" width="13.375" style="2"/>
    <col min="6922" max="6922" width="12.125" style="2" customWidth="1"/>
    <col min="6923" max="7168" width="13.375" style="2"/>
    <col min="7169" max="7169" width="13.375" style="2" customWidth="1"/>
    <col min="7170" max="7170" width="17.125" style="2" customWidth="1"/>
    <col min="7171" max="7171" width="15.875" style="2" customWidth="1"/>
    <col min="7172" max="7172" width="14.625" style="2" customWidth="1"/>
    <col min="7173" max="7174" width="13.375" style="2"/>
    <col min="7175" max="7176" width="15.875" style="2" customWidth="1"/>
    <col min="7177" max="7177" width="13.375" style="2"/>
    <col min="7178" max="7178" width="12.125" style="2" customWidth="1"/>
    <col min="7179" max="7424" width="13.375" style="2"/>
    <col min="7425" max="7425" width="13.375" style="2" customWidth="1"/>
    <col min="7426" max="7426" width="17.125" style="2" customWidth="1"/>
    <col min="7427" max="7427" width="15.875" style="2" customWidth="1"/>
    <col min="7428" max="7428" width="14.625" style="2" customWidth="1"/>
    <col min="7429" max="7430" width="13.375" style="2"/>
    <col min="7431" max="7432" width="15.875" style="2" customWidth="1"/>
    <col min="7433" max="7433" width="13.375" style="2"/>
    <col min="7434" max="7434" width="12.125" style="2" customWidth="1"/>
    <col min="7435" max="7680" width="13.375" style="2"/>
    <col min="7681" max="7681" width="13.375" style="2" customWidth="1"/>
    <col min="7682" max="7682" width="17.125" style="2" customWidth="1"/>
    <col min="7683" max="7683" width="15.875" style="2" customWidth="1"/>
    <col min="7684" max="7684" width="14.625" style="2" customWidth="1"/>
    <col min="7685" max="7686" width="13.375" style="2"/>
    <col min="7687" max="7688" width="15.875" style="2" customWidth="1"/>
    <col min="7689" max="7689" width="13.375" style="2"/>
    <col min="7690" max="7690" width="12.125" style="2" customWidth="1"/>
    <col min="7691" max="7936" width="13.375" style="2"/>
    <col min="7937" max="7937" width="13.375" style="2" customWidth="1"/>
    <col min="7938" max="7938" width="17.125" style="2" customWidth="1"/>
    <col min="7939" max="7939" width="15.875" style="2" customWidth="1"/>
    <col min="7940" max="7940" width="14.625" style="2" customWidth="1"/>
    <col min="7941" max="7942" width="13.375" style="2"/>
    <col min="7943" max="7944" width="15.875" style="2" customWidth="1"/>
    <col min="7945" max="7945" width="13.375" style="2"/>
    <col min="7946" max="7946" width="12.125" style="2" customWidth="1"/>
    <col min="7947" max="8192" width="13.375" style="2"/>
    <col min="8193" max="8193" width="13.375" style="2" customWidth="1"/>
    <col min="8194" max="8194" width="17.125" style="2" customWidth="1"/>
    <col min="8195" max="8195" width="15.875" style="2" customWidth="1"/>
    <col min="8196" max="8196" width="14.625" style="2" customWidth="1"/>
    <col min="8197" max="8198" width="13.375" style="2"/>
    <col min="8199" max="8200" width="15.875" style="2" customWidth="1"/>
    <col min="8201" max="8201" width="13.375" style="2"/>
    <col min="8202" max="8202" width="12.125" style="2" customWidth="1"/>
    <col min="8203" max="8448" width="13.375" style="2"/>
    <col min="8449" max="8449" width="13.375" style="2" customWidth="1"/>
    <col min="8450" max="8450" width="17.125" style="2" customWidth="1"/>
    <col min="8451" max="8451" width="15.875" style="2" customWidth="1"/>
    <col min="8452" max="8452" width="14.625" style="2" customWidth="1"/>
    <col min="8453" max="8454" width="13.375" style="2"/>
    <col min="8455" max="8456" width="15.875" style="2" customWidth="1"/>
    <col min="8457" max="8457" width="13.375" style="2"/>
    <col min="8458" max="8458" width="12.125" style="2" customWidth="1"/>
    <col min="8459" max="8704" width="13.375" style="2"/>
    <col min="8705" max="8705" width="13.375" style="2" customWidth="1"/>
    <col min="8706" max="8706" width="17.125" style="2" customWidth="1"/>
    <col min="8707" max="8707" width="15.875" style="2" customWidth="1"/>
    <col min="8708" max="8708" width="14.625" style="2" customWidth="1"/>
    <col min="8709" max="8710" width="13.375" style="2"/>
    <col min="8711" max="8712" width="15.875" style="2" customWidth="1"/>
    <col min="8713" max="8713" width="13.375" style="2"/>
    <col min="8714" max="8714" width="12.125" style="2" customWidth="1"/>
    <col min="8715" max="8960" width="13.375" style="2"/>
    <col min="8961" max="8961" width="13.375" style="2" customWidth="1"/>
    <col min="8962" max="8962" width="17.125" style="2" customWidth="1"/>
    <col min="8963" max="8963" width="15.875" style="2" customWidth="1"/>
    <col min="8964" max="8964" width="14.625" style="2" customWidth="1"/>
    <col min="8965" max="8966" width="13.375" style="2"/>
    <col min="8967" max="8968" width="15.875" style="2" customWidth="1"/>
    <col min="8969" max="8969" width="13.375" style="2"/>
    <col min="8970" max="8970" width="12.125" style="2" customWidth="1"/>
    <col min="8971" max="9216" width="13.375" style="2"/>
    <col min="9217" max="9217" width="13.375" style="2" customWidth="1"/>
    <col min="9218" max="9218" width="17.125" style="2" customWidth="1"/>
    <col min="9219" max="9219" width="15.875" style="2" customWidth="1"/>
    <col min="9220" max="9220" width="14.625" style="2" customWidth="1"/>
    <col min="9221" max="9222" width="13.375" style="2"/>
    <col min="9223" max="9224" width="15.875" style="2" customWidth="1"/>
    <col min="9225" max="9225" width="13.375" style="2"/>
    <col min="9226" max="9226" width="12.125" style="2" customWidth="1"/>
    <col min="9227" max="9472" width="13.375" style="2"/>
    <col min="9473" max="9473" width="13.375" style="2" customWidth="1"/>
    <col min="9474" max="9474" width="17.125" style="2" customWidth="1"/>
    <col min="9475" max="9475" width="15.875" style="2" customWidth="1"/>
    <col min="9476" max="9476" width="14.625" style="2" customWidth="1"/>
    <col min="9477" max="9478" width="13.375" style="2"/>
    <col min="9479" max="9480" width="15.875" style="2" customWidth="1"/>
    <col min="9481" max="9481" width="13.375" style="2"/>
    <col min="9482" max="9482" width="12.125" style="2" customWidth="1"/>
    <col min="9483" max="9728" width="13.375" style="2"/>
    <col min="9729" max="9729" width="13.375" style="2" customWidth="1"/>
    <col min="9730" max="9730" width="17.125" style="2" customWidth="1"/>
    <col min="9731" max="9731" width="15.875" style="2" customWidth="1"/>
    <col min="9732" max="9732" width="14.625" style="2" customWidth="1"/>
    <col min="9733" max="9734" width="13.375" style="2"/>
    <col min="9735" max="9736" width="15.875" style="2" customWidth="1"/>
    <col min="9737" max="9737" width="13.375" style="2"/>
    <col min="9738" max="9738" width="12.125" style="2" customWidth="1"/>
    <col min="9739" max="9984" width="13.375" style="2"/>
    <col min="9985" max="9985" width="13.375" style="2" customWidth="1"/>
    <col min="9986" max="9986" width="17.125" style="2" customWidth="1"/>
    <col min="9987" max="9987" width="15.875" style="2" customWidth="1"/>
    <col min="9988" max="9988" width="14.625" style="2" customWidth="1"/>
    <col min="9989" max="9990" width="13.375" style="2"/>
    <col min="9991" max="9992" width="15.875" style="2" customWidth="1"/>
    <col min="9993" max="9993" width="13.375" style="2"/>
    <col min="9994" max="9994" width="12.125" style="2" customWidth="1"/>
    <col min="9995" max="10240" width="13.375" style="2"/>
    <col min="10241" max="10241" width="13.375" style="2" customWidth="1"/>
    <col min="10242" max="10242" width="17.125" style="2" customWidth="1"/>
    <col min="10243" max="10243" width="15.875" style="2" customWidth="1"/>
    <col min="10244" max="10244" width="14.625" style="2" customWidth="1"/>
    <col min="10245" max="10246" width="13.375" style="2"/>
    <col min="10247" max="10248" width="15.875" style="2" customWidth="1"/>
    <col min="10249" max="10249" width="13.375" style="2"/>
    <col min="10250" max="10250" width="12.125" style="2" customWidth="1"/>
    <col min="10251" max="10496" width="13.375" style="2"/>
    <col min="10497" max="10497" width="13.375" style="2" customWidth="1"/>
    <col min="10498" max="10498" width="17.125" style="2" customWidth="1"/>
    <col min="10499" max="10499" width="15.875" style="2" customWidth="1"/>
    <col min="10500" max="10500" width="14.625" style="2" customWidth="1"/>
    <col min="10501" max="10502" width="13.375" style="2"/>
    <col min="10503" max="10504" width="15.875" style="2" customWidth="1"/>
    <col min="10505" max="10505" width="13.375" style="2"/>
    <col min="10506" max="10506" width="12.125" style="2" customWidth="1"/>
    <col min="10507" max="10752" width="13.375" style="2"/>
    <col min="10753" max="10753" width="13.375" style="2" customWidth="1"/>
    <col min="10754" max="10754" width="17.125" style="2" customWidth="1"/>
    <col min="10755" max="10755" width="15.875" style="2" customWidth="1"/>
    <col min="10756" max="10756" width="14.625" style="2" customWidth="1"/>
    <col min="10757" max="10758" width="13.375" style="2"/>
    <col min="10759" max="10760" width="15.875" style="2" customWidth="1"/>
    <col min="10761" max="10761" width="13.375" style="2"/>
    <col min="10762" max="10762" width="12.125" style="2" customWidth="1"/>
    <col min="10763" max="11008" width="13.375" style="2"/>
    <col min="11009" max="11009" width="13.375" style="2" customWidth="1"/>
    <col min="11010" max="11010" width="17.125" style="2" customWidth="1"/>
    <col min="11011" max="11011" width="15.875" style="2" customWidth="1"/>
    <col min="11012" max="11012" width="14.625" style="2" customWidth="1"/>
    <col min="11013" max="11014" width="13.375" style="2"/>
    <col min="11015" max="11016" width="15.875" style="2" customWidth="1"/>
    <col min="11017" max="11017" width="13.375" style="2"/>
    <col min="11018" max="11018" width="12.125" style="2" customWidth="1"/>
    <col min="11019" max="11264" width="13.375" style="2"/>
    <col min="11265" max="11265" width="13.375" style="2" customWidth="1"/>
    <col min="11266" max="11266" width="17.125" style="2" customWidth="1"/>
    <col min="11267" max="11267" width="15.875" style="2" customWidth="1"/>
    <col min="11268" max="11268" width="14.625" style="2" customWidth="1"/>
    <col min="11269" max="11270" width="13.375" style="2"/>
    <col min="11271" max="11272" width="15.875" style="2" customWidth="1"/>
    <col min="11273" max="11273" width="13.375" style="2"/>
    <col min="11274" max="11274" width="12.125" style="2" customWidth="1"/>
    <col min="11275" max="11520" width="13.375" style="2"/>
    <col min="11521" max="11521" width="13.375" style="2" customWidth="1"/>
    <col min="11522" max="11522" width="17.125" style="2" customWidth="1"/>
    <col min="11523" max="11523" width="15.875" style="2" customWidth="1"/>
    <col min="11524" max="11524" width="14.625" style="2" customWidth="1"/>
    <col min="11525" max="11526" width="13.375" style="2"/>
    <col min="11527" max="11528" width="15.875" style="2" customWidth="1"/>
    <col min="11529" max="11529" width="13.375" style="2"/>
    <col min="11530" max="11530" width="12.125" style="2" customWidth="1"/>
    <col min="11531" max="11776" width="13.375" style="2"/>
    <col min="11777" max="11777" width="13.375" style="2" customWidth="1"/>
    <col min="11778" max="11778" width="17.125" style="2" customWidth="1"/>
    <col min="11779" max="11779" width="15.875" style="2" customWidth="1"/>
    <col min="11780" max="11780" width="14.625" style="2" customWidth="1"/>
    <col min="11781" max="11782" width="13.375" style="2"/>
    <col min="11783" max="11784" width="15.875" style="2" customWidth="1"/>
    <col min="11785" max="11785" width="13.375" style="2"/>
    <col min="11786" max="11786" width="12.125" style="2" customWidth="1"/>
    <col min="11787" max="12032" width="13.375" style="2"/>
    <col min="12033" max="12033" width="13.375" style="2" customWidth="1"/>
    <col min="12034" max="12034" width="17.125" style="2" customWidth="1"/>
    <col min="12035" max="12035" width="15.875" style="2" customWidth="1"/>
    <col min="12036" max="12036" width="14.625" style="2" customWidth="1"/>
    <col min="12037" max="12038" width="13.375" style="2"/>
    <col min="12039" max="12040" width="15.875" style="2" customWidth="1"/>
    <col min="12041" max="12041" width="13.375" style="2"/>
    <col min="12042" max="12042" width="12.125" style="2" customWidth="1"/>
    <col min="12043" max="12288" width="13.375" style="2"/>
    <col min="12289" max="12289" width="13.375" style="2" customWidth="1"/>
    <col min="12290" max="12290" width="17.125" style="2" customWidth="1"/>
    <col min="12291" max="12291" width="15.875" style="2" customWidth="1"/>
    <col min="12292" max="12292" width="14.625" style="2" customWidth="1"/>
    <col min="12293" max="12294" width="13.375" style="2"/>
    <col min="12295" max="12296" width="15.875" style="2" customWidth="1"/>
    <col min="12297" max="12297" width="13.375" style="2"/>
    <col min="12298" max="12298" width="12.125" style="2" customWidth="1"/>
    <col min="12299" max="12544" width="13.375" style="2"/>
    <col min="12545" max="12545" width="13.375" style="2" customWidth="1"/>
    <col min="12546" max="12546" width="17.125" style="2" customWidth="1"/>
    <col min="12547" max="12547" width="15.875" style="2" customWidth="1"/>
    <col min="12548" max="12548" width="14.625" style="2" customWidth="1"/>
    <col min="12549" max="12550" width="13.375" style="2"/>
    <col min="12551" max="12552" width="15.875" style="2" customWidth="1"/>
    <col min="12553" max="12553" width="13.375" style="2"/>
    <col min="12554" max="12554" width="12.125" style="2" customWidth="1"/>
    <col min="12555" max="12800" width="13.375" style="2"/>
    <col min="12801" max="12801" width="13.375" style="2" customWidth="1"/>
    <col min="12802" max="12802" width="17.125" style="2" customWidth="1"/>
    <col min="12803" max="12803" width="15.875" style="2" customWidth="1"/>
    <col min="12804" max="12804" width="14.625" style="2" customWidth="1"/>
    <col min="12805" max="12806" width="13.375" style="2"/>
    <col min="12807" max="12808" width="15.875" style="2" customWidth="1"/>
    <col min="12809" max="12809" width="13.375" style="2"/>
    <col min="12810" max="12810" width="12.125" style="2" customWidth="1"/>
    <col min="12811" max="13056" width="13.375" style="2"/>
    <col min="13057" max="13057" width="13.375" style="2" customWidth="1"/>
    <col min="13058" max="13058" width="17.125" style="2" customWidth="1"/>
    <col min="13059" max="13059" width="15.875" style="2" customWidth="1"/>
    <col min="13060" max="13060" width="14.625" style="2" customWidth="1"/>
    <col min="13061" max="13062" width="13.375" style="2"/>
    <col min="13063" max="13064" width="15.875" style="2" customWidth="1"/>
    <col min="13065" max="13065" width="13.375" style="2"/>
    <col min="13066" max="13066" width="12.125" style="2" customWidth="1"/>
    <col min="13067" max="13312" width="13.375" style="2"/>
    <col min="13313" max="13313" width="13.375" style="2" customWidth="1"/>
    <col min="13314" max="13314" width="17.125" style="2" customWidth="1"/>
    <col min="13315" max="13315" width="15.875" style="2" customWidth="1"/>
    <col min="13316" max="13316" width="14.625" style="2" customWidth="1"/>
    <col min="13317" max="13318" width="13.375" style="2"/>
    <col min="13319" max="13320" width="15.875" style="2" customWidth="1"/>
    <col min="13321" max="13321" width="13.375" style="2"/>
    <col min="13322" max="13322" width="12.125" style="2" customWidth="1"/>
    <col min="13323" max="13568" width="13.375" style="2"/>
    <col min="13569" max="13569" width="13.375" style="2" customWidth="1"/>
    <col min="13570" max="13570" width="17.125" style="2" customWidth="1"/>
    <col min="13571" max="13571" width="15.875" style="2" customWidth="1"/>
    <col min="13572" max="13572" width="14.625" style="2" customWidth="1"/>
    <col min="13573" max="13574" width="13.375" style="2"/>
    <col min="13575" max="13576" width="15.875" style="2" customWidth="1"/>
    <col min="13577" max="13577" width="13.375" style="2"/>
    <col min="13578" max="13578" width="12.125" style="2" customWidth="1"/>
    <col min="13579" max="13824" width="13.375" style="2"/>
    <col min="13825" max="13825" width="13.375" style="2" customWidth="1"/>
    <col min="13826" max="13826" width="17.125" style="2" customWidth="1"/>
    <col min="13827" max="13827" width="15.875" style="2" customWidth="1"/>
    <col min="13828" max="13828" width="14.625" style="2" customWidth="1"/>
    <col min="13829" max="13830" width="13.375" style="2"/>
    <col min="13831" max="13832" width="15.875" style="2" customWidth="1"/>
    <col min="13833" max="13833" width="13.375" style="2"/>
    <col min="13834" max="13834" width="12.125" style="2" customWidth="1"/>
    <col min="13835" max="14080" width="13.375" style="2"/>
    <col min="14081" max="14081" width="13.375" style="2" customWidth="1"/>
    <col min="14082" max="14082" width="17.125" style="2" customWidth="1"/>
    <col min="14083" max="14083" width="15.875" style="2" customWidth="1"/>
    <col min="14084" max="14084" width="14.625" style="2" customWidth="1"/>
    <col min="14085" max="14086" width="13.375" style="2"/>
    <col min="14087" max="14088" width="15.875" style="2" customWidth="1"/>
    <col min="14089" max="14089" width="13.375" style="2"/>
    <col min="14090" max="14090" width="12.125" style="2" customWidth="1"/>
    <col min="14091" max="14336" width="13.375" style="2"/>
    <col min="14337" max="14337" width="13.375" style="2" customWidth="1"/>
    <col min="14338" max="14338" width="17.125" style="2" customWidth="1"/>
    <col min="14339" max="14339" width="15.875" style="2" customWidth="1"/>
    <col min="14340" max="14340" width="14.625" style="2" customWidth="1"/>
    <col min="14341" max="14342" width="13.375" style="2"/>
    <col min="14343" max="14344" width="15.875" style="2" customWidth="1"/>
    <col min="14345" max="14345" width="13.375" style="2"/>
    <col min="14346" max="14346" width="12.125" style="2" customWidth="1"/>
    <col min="14347" max="14592" width="13.375" style="2"/>
    <col min="14593" max="14593" width="13.375" style="2" customWidth="1"/>
    <col min="14594" max="14594" width="17.125" style="2" customWidth="1"/>
    <col min="14595" max="14595" width="15.875" style="2" customWidth="1"/>
    <col min="14596" max="14596" width="14.625" style="2" customWidth="1"/>
    <col min="14597" max="14598" width="13.375" style="2"/>
    <col min="14599" max="14600" width="15.875" style="2" customWidth="1"/>
    <col min="14601" max="14601" width="13.375" style="2"/>
    <col min="14602" max="14602" width="12.125" style="2" customWidth="1"/>
    <col min="14603" max="14848" width="13.375" style="2"/>
    <col min="14849" max="14849" width="13.375" style="2" customWidth="1"/>
    <col min="14850" max="14850" width="17.125" style="2" customWidth="1"/>
    <col min="14851" max="14851" width="15.875" style="2" customWidth="1"/>
    <col min="14852" max="14852" width="14.625" style="2" customWidth="1"/>
    <col min="14853" max="14854" width="13.375" style="2"/>
    <col min="14855" max="14856" width="15.875" style="2" customWidth="1"/>
    <col min="14857" max="14857" width="13.375" style="2"/>
    <col min="14858" max="14858" width="12.125" style="2" customWidth="1"/>
    <col min="14859" max="15104" width="13.375" style="2"/>
    <col min="15105" max="15105" width="13.375" style="2" customWidth="1"/>
    <col min="15106" max="15106" width="17.125" style="2" customWidth="1"/>
    <col min="15107" max="15107" width="15.875" style="2" customWidth="1"/>
    <col min="15108" max="15108" width="14.625" style="2" customWidth="1"/>
    <col min="15109" max="15110" width="13.375" style="2"/>
    <col min="15111" max="15112" width="15.875" style="2" customWidth="1"/>
    <col min="15113" max="15113" width="13.375" style="2"/>
    <col min="15114" max="15114" width="12.125" style="2" customWidth="1"/>
    <col min="15115" max="15360" width="13.375" style="2"/>
    <col min="15361" max="15361" width="13.375" style="2" customWidth="1"/>
    <col min="15362" max="15362" width="17.125" style="2" customWidth="1"/>
    <col min="15363" max="15363" width="15.875" style="2" customWidth="1"/>
    <col min="15364" max="15364" width="14.625" style="2" customWidth="1"/>
    <col min="15365" max="15366" width="13.375" style="2"/>
    <col min="15367" max="15368" width="15.875" style="2" customWidth="1"/>
    <col min="15369" max="15369" width="13.375" style="2"/>
    <col min="15370" max="15370" width="12.125" style="2" customWidth="1"/>
    <col min="15371" max="15616" width="13.375" style="2"/>
    <col min="15617" max="15617" width="13.375" style="2" customWidth="1"/>
    <col min="15618" max="15618" width="17.125" style="2" customWidth="1"/>
    <col min="15619" max="15619" width="15.875" style="2" customWidth="1"/>
    <col min="15620" max="15620" width="14.625" style="2" customWidth="1"/>
    <col min="15621" max="15622" width="13.375" style="2"/>
    <col min="15623" max="15624" width="15.875" style="2" customWidth="1"/>
    <col min="15625" max="15625" width="13.375" style="2"/>
    <col min="15626" max="15626" width="12.125" style="2" customWidth="1"/>
    <col min="15627" max="15872" width="13.375" style="2"/>
    <col min="15873" max="15873" width="13.375" style="2" customWidth="1"/>
    <col min="15874" max="15874" width="17.125" style="2" customWidth="1"/>
    <col min="15875" max="15875" width="15.875" style="2" customWidth="1"/>
    <col min="15876" max="15876" width="14.625" style="2" customWidth="1"/>
    <col min="15877" max="15878" width="13.375" style="2"/>
    <col min="15879" max="15880" width="15.875" style="2" customWidth="1"/>
    <col min="15881" max="15881" width="13.375" style="2"/>
    <col min="15882" max="15882" width="12.125" style="2" customWidth="1"/>
    <col min="15883" max="16128" width="13.375" style="2"/>
    <col min="16129" max="16129" width="13.375" style="2" customWidth="1"/>
    <col min="16130" max="16130" width="17.125" style="2" customWidth="1"/>
    <col min="16131" max="16131" width="15.875" style="2" customWidth="1"/>
    <col min="16132" max="16132" width="14.625" style="2" customWidth="1"/>
    <col min="16133" max="16134" width="13.375" style="2"/>
    <col min="16135" max="16136" width="15.875" style="2" customWidth="1"/>
    <col min="16137" max="16137" width="13.375" style="2"/>
    <col min="16138" max="16138" width="12.125" style="2" customWidth="1"/>
    <col min="16139" max="16384" width="13.375" style="2"/>
  </cols>
  <sheetData>
    <row r="1" spans="1:10" x14ac:dyDescent="0.2">
      <c r="A1" s="1"/>
    </row>
    <row r="6" spans="1:10" x14ac:dyDescent="0.2">
      <c r="D6" s="3" t="s">
        <v>346</v>
      </c>
    </row>
    <row r="7" spans="1:10" ht="18" thickBot="1" x14ac:dyDescent="0.25">
      <c r="B7" s="4"/>
      <c r="C7" s="4"/>
      <c r="D7" s="4"/>
      <c r="E7" s="50" t="s">
        <v>347</v>
      </c>
      <c r="F7" s="4"/>
      <c r="G7" s="4"/>
      <c r="H7" s="4"/>
      <c r="I7" s="4"/>
      <c r="J7" s="98" t="s">
        <v>309</v>
      </c>
    </row>
    <row r="8" spans="1:10" x14ac:dyDescent="0.2">
      <c r="D8" s="7" t="s">
        <v>348</v>
      </c>
      <c r="E8" s="6"/>
      <c r="F8" s="6"/>
      <c r="G8" s="6"/>
      <c r="H8" s="6"/>
      <c r="I8" s="6"/>
      <c r="J8" s="6"/>
    </row>
    <row r="9" spans="1:10" x14ac:dyDescent="0.2">
      <c r="D9" s="7" t="s">
        <v>349</v>
      </c>
      <c r="E9" s="5"/>
      <c r="F9" s="5"/>
      <c r="G9" s="7" t="s">
        <v>350</v>
      </c>
      <c r="H9" s="7" t="s">
        <v>351</v>
      </c>
      <c r="I9" s="7" t="s">
        <v>352</v>
      </c>
      <c r="J9" s="7" t="s">
        <v>297</v>
      </c>
    </row>
    <row r="10" spans="1:10" x14ac:dyDescent="0.2">
      <c r="B10" s="6"/>
      <c r="C10" s="6"/>
      <c r="D10" s="93" t="s">
        <v>353</v>
      </c>
      <c r="E10" s="10" t="s">
        <v>354</v>
      </c>
      <c r="F10" s="10" t="s">
        <v>355</v>
      </c>
      <c r="G10" s="10" t="s">
        <v>295</v>
      </c>
      <c r="H10" s="10" t="s">
        <v>295</v>
      </c>
      <c r="I10" s="10" t="s">
        <v>356</v>
      </c>
      <c r="J10" s="10" t="s">
        <v>357</v>
      </c>
    </row>
    <row r="11" spans="1:10" x14ac:dyDescent="0.2">
      <c r="D11" s="5"/>
    </row>
    <row r="12" spans="1:10" x14ac:dyDescent="0.2">
      <c r="B12" s="3" t="s">
        <v>358</v>
      </c>
      <c r="C12" s="17"/>
      <c r="D12" s="16">
        <f t="shared" ref="D12:J12" si="0">SUM(D14:D30)</f>
        <v>499157</v>
      </c>
      <c r="E12" s="17">
        <f t="shared" si="0"/>
        <v>346797</v>
      </c>
      <c r="F12" s="17">
        <f t="shared" si="0"/>
        <v>21701</v>
      </c>
      <c r="G12" s="17">
        <f t="shared" si="0"/>
        <v>23213</v>
      </c>
      <c r="H12" s="17">
        <f t="shared" si="0"/>
        <v>56788</v>
      </c>
      <c r="I12" s="17">
        <f t="shared" si="0"/>
        <v>47747</v>
      </c>
      <c r="J12" s="17">
        <f t="shared" si="0"/>
        <v>2884</v>
      </c>
    </row>
    <row r="13" spans="1:10" x14ac:dyDescent="0.2">
      <c r="D13" s="5"/>
    </row>
    <row r="14" spans="1:10" x14ac:dyDescent="0.2">
      <c r="B14" s="1" t="s">
        <v>359</v>
      </c>
      <c r="D14" s="12">
        <f t="shared" ref="D14:I16" si="1">D34+D54</f>
        <v>47043</v>
      </c>
      <c r="E14" s="13">
        <f t="shared" si="1"/>
        <v>2098</v>
      </c>
      <c r="F14" s="13">
        <f t="shared" si="1"/>
        <v>90</v>
      </c>
      <c r="G14" s="13">
        <f t="shared" si="1"/>
        <v>2017</v>
      </c>
      <c r="H14" s="13">
        <f t="shared" si="1"/>
        <v>20681</v>
      </c>
      <c r="I14" s="13">
        <f t="shared" si="1"/>
        <v>22152</v>
      </c>
      <c r="J14" s="11" t="s">
        <v>360</v>
      </c>
    </row>
    <row r="15" spans="1:10" x14ac:dyDescent="0.2">
      <c r="B15" s="1" t="s">
        <v>361</v>
      </c>
      <c r="D15" s="12">
        <f t="shared" si="1"/>
        <v>1393</v>
      </c>
      <c r="E15" s="13">
        <f t="shared" si="1"/>
        <v>814</v>
      </c>
      <c r="F15" s="13">
        <f t="shared" si="1"/>
        <v>49</v>
      </c>
      <c r="G15" s="13">
        <f t="shared" si="1"/>
        <v>94</v>
      </c>
      <c r="H15" s="13">
        <f t="shared" si="1"/>
        <v>291</v>
      </c>
      <c r="I15" s="13">
        <f t="shared" si="1"/>
        <v>145</v>
      </c>
      <c r="J15" s="11" t="s">
        <v>360</v>
      </c>
    </row>
    <row r="16" spans="1:10" x14ac:dyDescent="0.2">
      <c r="B16" s="1" t="s">
        <v>362</v>
      </c>
      <c r="D16" s="12">
        <f t="shared" si="1"/>
        <v>4276</v>
      </c>
      <c r="E16" s="13">
        <f t="shared" si="1"/>
        <v>1383</v>
      </c>
      <c r="F16" s="13">
        <f t="shared" si="1"/>
        <v>62</v>
      </c>
      <c r="G16" s="13">
        <f t="shared" si="1"/>
        <v>479</v>
      </c>
      <c r="H16" s="13">
        <f t="shared" si="1"/>
        <v>1751</v>
      </c>
      <c r="I16" s="13">
        <f t="shared" si="1"/>
        <v>600</v>
      </c>
      <c r="J16" s="11" t="s">
        <v>360</v>
      </c>
    </row>
    <row r="17" spans="1:10" x14ac:dyDescent="0.2">
      <c r="D17" s="5"/>
    </row>
    <row r="18" spans="1:10" x14ac:dyDescent="0.2">
      <c r="A18" s="17"/>
      <c r="B18" s="1" t="s">
        <v>363</v>
      </c>
      <c r="D18" s="12">
        <f t="shared" ref="D18:I20" si="2">D38+D58</f>
        <v>175</v>
      </c>
      <c r="E18" s="13">
        <f t="shared" si="2"/>
        <v>147</v>
      </c>
      <c r="F18" s="13">
        <f t="shared" si="2"/>
        <v>20</v>
      </c>
      <c r="G18" s="13">
        <f t="shared" si="2"/>
        <v>3</v>
      </c>
      <c r="H18" s="13">
        <f t="shared" si="2"/>
        <v>4</v>
      </c>
      <c r="I18" s="13">
        <f t="shared" si="2"/>
        <v>1</v>
      </c>
      <c r="J18" s="11" t="s">
        <v>360</v>
      </c>
    </row>
    <row r="19" spans="1:10" x14ac:dyDescent="0.2">
      <c r="B19" s="1" t="s">
        <v>364</v>
      </c>
      <c r="D19" s="12">
        <f t="shared" si="2"/>
        <v>48940</v>
      </c>
      <c r="E19" s="13">
        <f t="shared" si="2"/>
        <v>31392</v>
      </c>
      <c r="F19" s="13">
        <f t="shared" si="2"/>
        <v>4263</v>
      </c>
      <c r="G19" s="13">
        <f t="shared" si="2"/>
        <v>4504</v>
      </c>
      <c r="H19" s="13">
        <f t="shared" si="2"/>
        <v>5938</v>
      </c>
      <c r="I19" s="13">
        <f t="shared" si="2"/>
        <v>2841</v>
      </c>
      <c r="J19" s="11" t="s">
        <v>360</v>
      </c>
    </row>
    <row r="20" spans="1:10" x14ac:dyDescent="0.2">
      <c r="A20" s="17"/>
      <c r="B20" s="1" t="s">
        <v>220</v>
      </c>
      <c r="C20" s="17"/>
      <c r="D20" s="12">
        <f t="shared" si="2"/>
        <v>82891</v>
      </c>
      <c r="E20" s="13">
        <f t="shared" si="2"/>
        <v>66787</v>
      </c>
      <c r="F20" s="13">
        <f t="shared" si="2"/>
        <v>4662</v>
      </c>
      <c r="G20" s="13">
        <f t="shared" si="2"/>
        <v>2487</v>
      </c>
      <c r="H20" s="13">
        <f t="shared" si="2"/>
        <v>3031</v>
      </c>
      <c r="I20" s="13">
        <f t="shared" si="2"/>
        <v>3726</v>
      </c>
      <c r="J20" s="13">
        <f>J40+J60</f>
        <v>2196</v>
      </c>
    </row>
    <row r="21" spans="1:10" x14ac:dyDescent="0.2">
      <c r="D21" s="5"/>
    </row>
    <row r="22" spans="1:10" x14ac:dyDescent="0.2">
      <c r="B22" s="1" t="s">
        <v>365</v>
      </c>
      <c r="D22" s="12">
        <f t="shared" ref="D22:I25" si="3">D42+D62</f>
        <v>3964</v>
      </c>
      <c r="E22" s="13">
        <f t="shared" si="3"/>
        <v>3949</v>
      </c>
      <c r="F22" s="13">
        <f t="shared" si="3"/>
        <v>15</v>
      </c>
      <c r="G22" s="11" t="s">
        <v>366</v>
      </c>
      <c r="H22" s="11" t="s">
        <v>366</v>
      </c>
      <c r="I22" s="11" t="s">
        <v>367</v>
      </c>
      <c r="J22" s="11" t="s">
        <v>360</v>
      </c>
    </row>
    <row r="23" spans="1:10" x14ac:dyDescent="0.2">
      <c r="B23" s="1" t="s">
        <v>368</v>
      </c>
      <c r="D23" s="12">
        <f t="shared" si="3"/>
        <v>28534</v>
      </c>
      <c r="E23" s="13">
        <f t="shared" si="3"/>
        <v>25855</v>
      </c>
      <c r="F23" s="13">
        <f t="shared" si="3"/>
        <v>1100</v>
      </c>
      <c r="G23" s="13">
        <f t="shared" si="3"/>
        <v>375</v>
      </c>
      <c r="H23" s="13">
        <f t="shared" si="3"/>
        <v>914</v>
      </c>
      <c r="I23" s="13">
        <f t="shared" si="3"/>
        <v>289</v>
      </c>
      <c r="J23" s="11" t="s">
        <v>360</v>
      </c>
    </row>
    <row r="24" spans="1:10" x14ac:dyDescent="0.2">
      <c r="B24" s="1" t="s">
        <v>369</v>
      </c>
      <c r="D24" s="12">
        <f t="shared" si="3"/>
        <v>108689</v>
      </c>
      <c r="E24" s="13">
        <f t="shared" si="3"/>
        <v>69735</v>
      </c>
      <c r="F24" s="13">
        <f t="shared" si="3"/>
        <v>6200</v>
      </c>
      <c r="G24" s="13">
        <f t="shared" si="3"/>
        <v>7674</v>
      </c>
      <c r="H24" s="13">
        <f t="shared" si="3"/>
        <v>12707</v>
      </c>
      <c r="I24" s="13">
        <f t="shared" si="3"/>
        <v>12368</v>
      </c>
      <c r="J24" s="11" t="s">
        <v>360</v>
      </c>
    </row>
    <row r="25" spans="1:10" x14ac:dyDescent="0.2">
      <c r="B25" s="1" t="s">
        <v>370</v>
      </c>
      <c r="D25" s="12">
        <f t="shared" si="3"/>
        <v>12551</v>
      </c>
      <c r="E25" s="13">
        <f t="shared" si="3"/>
        <v>11372</v>
      </c>
      <c r="F25" s="13">
        <f t="shared" si="3"/>
        <v>286</v>
      </c>
      <c r="G25" s="13">
        <f t="shared" si="3"/>
        <v>163</v>
      </c>
      <c r="H25" s="13">
        <f t="shared" si="3"/>
        <v>585</v>
      </c>
      <c r="I25" s="13">
        <f t="shared" si="3"/>
        <v>144</v>
      </c>
      <c r="J25" s="11" t="s">
        <v>360</v>
      </c>
    </row>
    <row r="26" spans="1:10" x14ac:dyDescent="0.2">
      <c r="D26" s="5"/>
    </row>
    <row r="27" spans="1:10" x14ac:dyDescent="0.2">
      <c r="B27" s="1" t="s">
        <v>371</v>
      </c>
      <c r="D27" s="12">
        <f t="shared" ref="D27:I28" si="4">D47+D67</f>
        <v>3636</v>
      </c>
      <c r="E27" s="13">
        <f t="shared" si="4"/>
        <v>1786</v>
      </c>
      <c r="F27" s="13">
        <f t="shared" si="4"/>
        <v>688</v>
      </c>
      <c r="G27" s="13">
        <f t="shared" si="4"/>
        <v>200</v>
      </c>
      <c r="H27" s="13">
        <f t="shared" si="4"/>
        <v>773</v>
      </c>
      <c r="I27" s="13">
        <f t="shared" si="4"/>
        <v>189</v>
      </c>
      <c r="J27" s="11" t="s">
        <v>360</v>
      </c>
    </row>
    <row r="28" spans="1:10" x14ac:dyDescent="0.2">
      <c r="B28" s="1" t="s">
        <v>372</v>
      </c>
      <c r="D28" s="12">
        <f t="shared" si="4"/>
        <v>132016</v>
      </c>
      <c r="E28" s="13">
        <f t="shared" si="4"/>
        <v>107143</v>
      </c>
      <c r="F28" s="13">
        <f t="shared" si="4"/>
        <v>4175</v>
      </c>
      <c r="G28" s="13">
        <f t="shared" si="4"/>
        <v>5114</v>
      </c>
      <c r="H28" s="13">
        <f t="shared" si="4"/>
        <v>9748</v>
      </c>
      <c r="I28" s="13">
        <f t="shared" si="4"/>
        <v>5145</v>
      </c>
      <c r="J28" s="13">
        <f>J48+J68</f>
        <v>688</v>
      </c>
    </row>
    <row r="29" spans="1:10" x14ac:dyDescent="0.2">
      <c r="B29" s="1" t="s">
        <v>373</v>
      </c>
      <c r="D29" s="12">
        <f>D49+D69</f>
        <v>21186</v>
      </c>
      <c r="E29" s="13">
        <f>E49+E69</f>
        <v>21186</v>
      </c>
      <c r="F29" s="11" t="s">
        <v>367</v>
      </c>
      <c r="G29" s="11" t="s">
        <v>366</v>
      </c>
      <c r="H29" s="11" t="s">
        <v>366</v>
      </c>
      <c r="I29" s="11" t="s">
        <v>367</v>
      </c>
      <c r="J29" s="11" t="s">
        <v>360</v>
      </c>
    </row>
    <row r="30" spans="1:10" x14ac:dyDescent="0.2">
      <c r="B30" s="8" t="s">
        <v>374</v>
      </c>
      <c r="C30" s="6"/>
      <c r="D30" s="99">
        <f>D50+D70</f>
        <v>3863</v>
      </c>
      <c r="E30" s="100">
        <f>E50+E70</f>
        <v>3150</v>
      </c>
      <c r="F30" s="100">
        <f>F50+F70</f>
        <v>91</v>
      </c>
      <c r="G30" s="100">
        <f>G50+G70</f>
        <v>103</v>
      </c>
      <c r="H30" s="100">
        <f>H50+H70</f>
        <v>365</v>
      </c>
      <c r="I30" s="100">
        <f>I50+I70</f>
        <v>147</v>
      </c>
      <c r="J30" s="101" t="s">
        <v>360</v>
      </c>
    </row>
    <row r="31" spans="1:10" x14ac:dyDescent="0.2">
      <c r="D31" s="5"/>
    </row>
    <row r="32" spans="1:10" x14ac:dyDescent="0.2">
      <c r="B32" s="3" t="s">
        <v>375</v>
      </c>
      <c r="C32" s="17"/>
      <c r="D32" s="16">
        <f t="shared" ref="D32:J32" si="5">SUM(D34:D50)</f>
        <v>291858</v>
      </c>
      <c r="E32" s="17">
        <f t="shared" si="5"/>
        <v>201531</v>
      </c>
      <c r="F32" s="17">
        <f t="shared" si="5"/>
        <v>16413</v>
      </c>
      <c r="G32" s="17">
        <f t="shared" si="5"/>
        <v>19511</v>
      </c>
      <c r="H32" s="17">
        <f t="shared" si="5"/>
        <v>44954</v>
      </c>
      <c r="I32" s="17">
        <f t="shared" si="5"/>
        <v>9220</v>
      </c>
      <c r="J32" s="17">
        <f t="shared" si="5"/>
        <v>222</v>
      </c>
    </row>
    <row r="33" spans="2:10" x14ac:dyDescent="0.2">
      <c r="D33" s="5"/>
    </row>
    <row r="34" spans="2:10" x14ac:dyDescent="0.2">
      <c r="B34" s="1" t="s">
        <v>359</v>
      </c>
      <c r="D34" s="19">
        <v>24333</v>
      </c>
      <c r="E34" s="14">
        <v>984</v>
      </c>
      <c r="F34" s="14">
        <v>67</v>
      </c>
      <c r="G34" s="14">
        <v>1850</v>
      </c>
      <c r="H34" s="14">
        <v>17587</v>
      </c>
      <c r="I34" s="14">
        <v>3843</v>
      </c>
      <c r="J34" s="15" t="s">
        <v>15</v>
      </c>
    </row>
    <row r="35" spans="2:10" x14ac:dyDescent="0.2">
      <c r="B35" s="1" t="s">
        <v>361</v>
      </c>
      <c r="D35" s="19">
        <v>1170</v>
      </c>
      <c r="E35" s="14">
        <v>717</v>
      </c>
      <c r="F35" s="14">
        <v>38</v>
      </c>
      <c r="G35" s="14">
        <v>93</v>
      </c>
      <c r="H35" s="14">
        <v>277</v>
      </c>
      <c r="I35" s="14">
        <v>45</v>
      </c>
      <c r="J35" s="15" t="s">
        <v>15</v>
      </c>
    </row>
    <row r="36" spans="2:10" x14ac:dyDescent="0.2">
      <c r="B36" s="1" t="s">
        <v>362</v>
      </c>
      <c r="D36" s="19">
        <v>3645</v>
      </c>
      <c r="E36" s="14">
        <v>1152</v>
      </c>
      <c r="F36" s="14">
        <v>54</v>
      </c>
      <c r="G36" s="14">
        <v>474</v>
      </c>
      <c r="H36" s="14">
        <v>1737</v>
      </c>
      <c r="I36" s="14">
        <v>227</v>
      </c>
      <c r="J36" s="15" t="s">
        <v>15</v>
      </c>
    </row>
    <row r="37" spans="2:10" x14ac:dyDescent="0.2">
      <c r="D37" s="19"/>
      <c r="E37" s="14"/>
      <c r="F37" s="14"/>
      <c r="G37" s="14"/>
      <c r="H37" s="14"/>
      <c r="I37" s="14"/>
      <c r="J37" s="14"/>
    </row>
    <row r="38" spans="2:10" x14ac:dyDescent="0.2">
      <c r="B38" s="1" t="s">
        <v>363</v>
      </c>
      <c r="D38" s="19">
        <v>156</v>
      </c>
      <c r="E38" s="14">
        <v>132</v>
      </c>
      <c r="F38" s="14">
        <v>17</v>
      </c>
      <c r="G38" s="14">
        <v>3</v>
      </c>
      <c r="H38" s="14">
        <v>4</v>
      </c>
      <c r="I38" s="15" t="s">
        <v>15</v>
      </c>
      <c r="J38" s="15" t="s">
        <v>15</v>
      </c>
    </row>
    <row r="39" spans="2:10" x14ac:dyDescent="0.2">
      <c r="B39" s="1" t="s">
        <v>364</v>
      </c>
      <c r="D39" s="19">
        <v>42603</v>
      </c>
      <c r="E39" s="14">
        <v>27707</v>
      </c>
      <c r="F39" s="14">
        <v>3343</v>
      </c>
      <c r="G39" s="14">
        <v>4452</v>
      </c>
      <c r="H39" s="14">
        <v>5898</v>
      </c>
      <c r="I39" s="14">
        <v>1202</v>
      </c>
      <c r="J39" s="15" t="s">
        <v>15</v>
      </c>
    </row>
    <row r="40" spans="2:10" x14ac:dyDescent="0.2">
      <c r="B40" s="1" t="s">
        <v>220</v>
      </c>
      <c r="D40" s="19">
        <v>54489</v>
      </c>
      <c r="E40" s="14">
        <v>44903</v>
      </c>
      <c r="F40" s="14">
        <v>3600</v>
      </c>
      <c r="G40" s="14">
        <v>2292</v>
      </c>
      <c r="H40" s="14">
        <v>2789</v>
      </c>
      <c r="I40" s="14">
        <v>741</v>
      </c>
      <c r="J40" s="14">
        <v>163</v>
      </c>
    </row>
    <row r="41" spans="2:10" x14ac:dyDescent="0.2">
      <c r="D41" s="19"/>
      <c r="E41" s="14"/>
      <c r="F41" s="14"/>
      <c r="G41" s="14"/>
      <c r="H41" s="14"/>
      <c r="I41" s="14"/>
      <c r="J41" s="14"/>
    </row>
    <row r="42" spans="2:10" x14ac:dyDescent="0.2">
      <c r="B42" s="1" t="s">
        <v>365</v>
      </c>
      <c r="D42" s="19">
        <v>3533</v>
      </c>
      <c r="E42" s="14">
        <v>3518</v>
      </c>
      <c r="F42" s="14">
        <v>15</v>
      </c>
      <c r="G42" s="15" t="s">
        <v>15</v>
      </c>
      <c r="H42" s="15" t="s">
        <v>15</v>
      </c>
      <c r="I42" s="15" t="s">
        <v>15</v>
      </c>
      <c r="J42" s="15" t="s">
        <v>15</v>
      </c>
    </row>
    <row r="43" spans="2:10" x14ac:dyDescent="0.2">
      <c r="B43" s="1" t="s">
        <v>368</v>
      </c>
      <c r="D43" s="19">
        <v>23946</v>
      </c>
      <c r="E43" s="14">
        <v>21734</v>
      </c>
      <c r="F43" s="14">
        <v>914</v>
      </c>
      <c r="G43" s="14">
        <v>343</v>
      </c>
      <c r="H43" s="14">
        <v>876</v>
      </c>
      <c r="I43" s="14">
        <v>79</v>
      </c>
      <c r="J43" s="15" t="s">
        <v>15</v>
      </c>
    </row>
    <row r="44" spans="2:10" x14ac:dyDescent="0.2">
      <c r="B44" s="1" t="s">
        <v>369</v>
      </c>
      <c r="D44" s="19">
        <v>51353</v>
      </c>
      <c r="E44" s="14">
        <v>30889</v>
      </c>
      <c r="F44" s="14">
        <v>4485</v>
      </c>
      <c r="G44" s="14">
        <v>5515</v>
      </c>
      <c r="H44" s="14">
        <v>8317</v>
      </c>
      <c r="I44" s="14">
        <v>2147</v>
      </c>
      <c r="J44" s="15" t="s">
        <v>15</v>
      </c>
    </row>
    <row r="45" spans="2:10" x14ac:dyDescent="0.2">
      <c r="B45" s="1" t="s">
        <v>370</v>
      </c>
      <c r="D45" s="19">
        <v>6067</v>
      </c>
      <c r="E45" s="14">
        <v>5235</v>
      </c>
      <c r="F45" s="14">
        <v>234</v>
      </c>
      <c r="G45" s="14">
        <v>134</v>
      </c>
      <c r="H45" s="14">
        <v>433</v>
      </c>
      <c r="I45" s="14">
        <v>30</v>
      </c>
      <c r="J45" s="15" t="s">
        <v>15</v>
      </c>
    </row>
    <row r="46" spans="2:10" x14ac:dyDescent="0.2">
      <c r="D46" s="19"/>
      <c r="E46" s="14"/>
      <c r="F46" s="14"/>
      <c r="G46" s="14"/>
      <c r="H46" s="14"/>
      <c r="I46" s="14"/>
      <c r="J46" s="14"/>
    </row>
    <row r="47" spans="2:10" x14ac:dyDescent="0.2">
      <c r="B47" s="1" t="s">
        <v>371</v>
      </c>
      <c r="D47" s="19">
        <v>2384</v>
      </c>
      <c r="E47" s="14">
        <v>1112</v>
      </c>
      <c r="F47" s="14">
        <v>486</v>
      </c>
      <c r="G47" s="14">
        <v>157</v>
      </c>
      <c r="H47" s="14">
        <v>606</v>
      </c>
      <c r="I47" s="14">
        <v>23</v>
      </c>
      <c r="J47" s="15" t="s">
        <v>15</v>
      </c>
    </row>
    <row r="48" spans="2:10" x14ac:dyDescent="0.2">
      <c r="B48" s="1" t="s">
        <v>372</v>
      </c>
      <c r="D48" s="19">
        <v>60054</v>
      </c>
      <c r="E48" s="14">
        <v>45764</v>
      </c>
      <c r="F48" s="14">
        <v>3101</v>
      </c>
      <c r="G48" s="14">
        <v>4113</v>
      </c>
      <c r="H48" s="14">
        <v>6171</v>
      </c>
      <c r="I48" s="14">
        <v>846</v>
      </c>
      <c r="J48" s="14">
        <v>59</v>
      </c>
    </row>
    <row r="49" spans="2:10" x14ac:dyDescent="0.2">
      <c r="B49" s="1" t="s">
        <v>373</v>
      </c>
      <c r="D49" s="19">
        <v>16005</v>
      </c>
      <c r="E49" s="14">
        <v>16005</v>
      </c>
      <c r="F49" s="15" t="s">
        <v>15</v>
      </c>
      <c r="G49" s="15" t="s">
        <v>15</v>
      </c>
      <c r="H49" s="15" t="s">
        <v>15</v>
      </c>
      <c r="I49" s="15" t="s">
        <v>15</v>
      </c>
      <c r="J49" s="15" t="s">
        <v>15</v>
      </c>
    </row>
    <row r="50" spans="2:10" x14ac:dyDescent="0.2">
      <c r="B50" s="8" t="s">
        <v>374</v>
      </c>
      <c r="C50" s="6"/>
      <c r="D50" s="102">
        <v>2120</v>
      </c>
      <c r="E50" s="103">
        <v>1679</v>
      </c>
      <c r="F50" s="103">
        <v>59</v>
      </c>
      <c r="G50" s="103">
        <v>85</v>
      </c>
      <c r="H50" s="103">
        <v>259</v>
      </c>
      <c r="I50" s="103">
        <v>37</v>
      </c>
      <c r="J50" s="104" t="s">
        <v>15</v>
      </c>
    </row>
    <row r="51" spans="2:10" x14ac:dyDescent="0.2">
      <c r="D51" s="19"/>
      <c r="E51" s="14"/>
      <c r="F51" s="14"/>
      <c r="G51" s="14"/>
      <c r="H51" s="14"/>
      <c r="I51" s="14"/>
      <c r="J51" s="14"/>
    </row>
    <row r="52" spans="2:10" x14ac:dyDescent="0.2">
      <c r="B52" s="3" t="s">
        <v>376</v>
      </c>
      <c r="C52" s="17"/>
      <c r="D52" s="16">
        <f t="shared" ref="D52:J52" si="6">SUM(D54:D70)</f>
        <v>207299</v>
      </c>
      <c r="E52" s="17">
        <f t="shared" si="6"/>
        <v>145266</v>
      </c>
      <c r="F52" s="17">
        <f t="shared" si="6"/>
        <v>5288</v>
      </c>
      <c r="G52" s="17">
        <f t="shared" si="6"/>
        <v>3702</v>
      </c>
      <c r="H52" s="17">
        <f t="shared" si="6"/>
        <v>11834</v>
      </c>
      <c r="I52" s="17">
        <f t="shared" si="6"/>
        <v>38527</v>
      </c>
      <c r="J52" s="17">
        <f t="shared" si="6"/>
        <v>2662</v>
      </c>
    </row>
    <row r="53" spans="2:10" x14ac:dyDescent="0.2">
      <c r="D53" s="19"/>
      <c r="E53" s="14"/>
      <c r="F53" s="14"/>
      <c r="G53" s="14"/>
      <c r="H53" s="14"/>
      <c r="I53" s="14"/>
      <c r="J53" s="14"/>
    </row>
    <row r="54" spans="2:10" x14ac:dyDescent="0.2">
      <c r="B54" s="1" t="s">
        <v>359</v>
      </c>
      <c r="D54" s="19">
        <v>22710</v>
      </c>
      <c r="E54" s="14">
        <v>1114</v>
      </c>
      <c r="F54" s="14">
        <v>23</v>
      </c>
      <c r="G54" s="14">
        <v>167</v>
      </c>
      <c r="H54" s="14">
        <v>3094</v>
      </c>
      <c r="I54" s="14">
        <v>18309</v>
      </c>
      <c r="J54" s="15" t="s">
        <v>15</v>
      </c>
    </row>
    <row r="55" spans="2:10" x14ac:dyDescent="0.2">
      <c r="B55" s="1" t="s">
        <v>361</v>
      </c>
      <c r="D55" s="19">
        <v>223</v>
      </c>
      <c r="E55" s="14">
        <v>97</v>
      </c>
      <c r="F55" s="14">
        <v>11</v>
      </c>
      <c r="G55" s="14">
        <v>1</v>
      </c>
      <c r="H55" s="14">
        <v>14</v>
      </c>
      <c r="I55" s="14">
        <v>100</v>
      </c>
      <c r="J55" s="15" t="s">
        <v>15</v>
      </c>
    </row>
    <row r="56" spans="2:10" x14ac:dyDescent="0.2">
      <c r="B56" s="1" t="s">
        <v>362</v>
      </c>
      <c r="D56" s="19">
        <v>631</v>
      </c>
      <c r="E56" s="14">
        <v>231</v>
      </c>
      <c r="F56" s="14">
        <v>8</v>
      </c>
      <c r="G56" s="14">
        <v>5</v>
      </c>
      <c r="H56" s="14">
        <v>14</v>
      </c>
      <c r="I56" s="14">
        <v>373</v>
      </c>
      <c r="J56" s="15" t="s">
        <v>15</v>
      </c>
    </row>
    <row r="57" spans="2:10" x14ac:dyDescent="0.2">
      <c r="D57" s="19"/>
      <c r="E57" s="14"/>
      <c r="F57" s="14"/>
      <c r="G57" s="14"/>
      <c r="H57" s="14"/>
      <c r="I57" s="14"/>
      <c r="J57" s="14"/>
    </row>
    <row r="58" spans="2:10" x14ac:dyDescent="0.2">
      <c r="B58" s="1" t="s">
        <v>363</v>
      </c>
      <c r="D58" s="19">
        <v>19</v>
      </c>
      <c r="E58" s="14">
        <v>15</v>
      </c>
      <c r="F58" s="14">
        <v>3</v>
      </c>
      <c r="G58" s="15" t="s">
        <v>15</v>
      </c>
      <c r="H58" s="15" t="s">
        <v>15</v>
      </c>
      <c r="I58" s="14">
        <v>1</v>
      </c>
      <c r="J58" s="15" t="s">
        <v>15</v>
      </c>
    </row>
    <row r="59" spans="2:10" x14ac:dyDescent="0.2">
      <c r="B59" s="1" t="s">
        <v>364</v>
      </c>
      <c r="D59" s="19">
        <v>6337</v>
      </c>
      <c r="E59" s="14">
        <v>3685</v>
      </c>
      <c r="F59" s="14">
        <v>920</v>
      </c>
      <c r="G59" s="14">
        <v>52</v>
      </c>
      <c r="H59" s="14">
        <v>40</v>
      </c>
      <c r="I59" s="14">
        <v>1639</v>
      </c>
      <c r="J59" s="15" t="s">
        <v>15</v>
      </c>
    </row>
    <row r="60" spans="2:10" x14ac:dyDescent="0.2">
      <c r="B60" s="1" t="s">
        <v>220</v>
      </c>
      <c r="D60" s="19">
        <v>28402</v>
      </c>
      <c r="E60" s="14">
        <v>21884</v>
      </c>
      <c r="F60" s="14">
        <v>1062</v>
      </c>
      <c r="G60" s="14">
        <v>195</v>
      </c>
      <c r="H60" s="14">
        <v>242</v>
      </c>
      <c r="I60" s="14">
        <v>2985</v>
      </c>
      <c r="J60" s="14">
        <v>2033</v>
      </c>
    </row>
    <row r="61" spans="2:10" x14ac:dyDescent="0.2">
      <c r="D61" s="19"/>
      <c r="E61" s="14"/>
      <c r="F61" s="14"/>
      <c r="G61" s="14"/>
      <c r="H61" s="14"/>
      <c r="I61" s="14"/>
      <c r="J61" s="14"/>
    </row>
    <row r="62" spans="2:10" x14ac:dyDescent="0.2">
      <c r="B62" s="1" t="s">
        <v>365</v>
      </c>
      <c r="D62" s="19">
        <v>431</v>
      </c>
      <c r="E62" s="14">
        <v>431</v>
      </c>
      <c r="F62" s="15" t="s">
        <v>15</v>
      </c>
      <c r="G62" s="15" t="s">
        <v>15</v>
      </c>
      <c r="H62" s="15" t="s">
        <v>15</v>
      </c>
      <c r="I62" s="15" t="s">
        <v>15</v>
      </c>
      <c r="J62" s="15" t="s">
        <v>15</v>
      </c>
    </row>
    <row r="63" spans="2:10" x14ac:dyDescent="0.2">
      <c r="B63" s="1" t="s">
        <v>368</v>
      </c>
      <c r="D63" s="19">
        <v>4588</v>
      </c>
      <c r="E63" s="14">
        <v>4121</v>
      </c>
      <c r="F63" s="14">
        <v>186</v>
      </c>
      <c r="G63" s="14">
        <v>32</v>
      </c>
      <c r="H63" s="14">
        <v>38</v>
      </c>
      <c r="I63" s="14">
        <v>210</v>
      </c>
      <c r="J63" s="15" t="s">
        <v>15</v>
      </c>
    </row>
    <row r="64" spans="2:10" x14ac:dyDescent="0.2">
      <c r="B64" s="1" t="s">
        <v>369</v>
      </c>
      <c r="D64" s="19">
        <v>57336</v>
      </c>
      <c r="E64" s="14">
        <v>38846</v>
      </c>
      <c r="F64" s="14">
        <v>1715</v>
      </c>
      <c r="G64" s="14">
        <v>2159</v>
      </c>
      <c r="H64" s="14">
        <v>4390</v>
      </c>
      <c r="I64" s="14">
        <v>10221</v>
      </c>
      <c r="J64" s="15" t="s">
        <v>15</v>
      </c>
    </row>
    <row r="65" spans="1:10" x14ac:dyDescent="0.2">
      <c r="B65" s="1" t="s">
        <v>370</v>
      </c>
      <c r="D65" s="19">
        <v>6484</v>
      </c>
      <c r="E65" s="14">
        <v>6137</v>
      </c>
      <c r="F65" s="14">
        <v>52</v>
      </c>
      <c r="G65" s="14">
        <v>29</v>
      </c>
      <c r="H65" s="14">
        <v>152</v>
      </c>
      <c r="I65" s="14">
        <v>114</v>
      </c>
      <c r="J65" s="15" t="s">
        <v>15</v>
      </c>
    </row>
    <row r="66" spans="1:10" x14ac:dyDescent="0.2">
      <c r="D66" s="19"/>
      <c r="E66" s="14"/>
      <c r="F66" s="14"/>
      <c r="G66" s="14"/>
      <c r="H66" s="14"/>
      <c r="I66" s="14"/>
      <c r="J66" s="14"/>
    </row>
    <row r="67" spans="1:10" x14ac:dyDescent="0.2">
      <c r="B67" s="1" t="s">
        <v>371</v>
      </c>
      <c r="D67" s="19">
        <v>1252</v>
      </c>
      <c r="E67" s="14">
        <v>674</v>
      </c>
      <c r="F67" s="14">
        <v>202</v>
      </c>
      <c r="G67" s="14">
        <v>43</v>
      </c>
      <c r="H67" s="14">
        <v>167</v>
      </c>
      <c r="I67" s="14">
        <v>166</v>
      </c>
      <c r="J67" s="15" t="s">
        <v>15</v>
      </c>
    </row>
    <row r="68" spans="1:10" x14ac:dyDescent="0.2">
      <c r="B68" s="1" t="s">
        <v>372</v>
      </c>
      <c r="D68" s="19">
        <v>71962</v>
      </c>
      <c r="E68" s="14">
        <v>61379</v>
      </c>
      <c r="F68" s="14">
        <v>1074</v>
      </c>
      <c r="G68" s="14">
        <v>1001</v>
      </c>
      <c r="H68" s="14">
        <v>3577</v>
      </c>
      <c r="I68" s="14">
        <v>4299</v>
      </c>
      <c r="J68" s="14">
        <v>629</v>
      </c>
    </row>
    <row r="69" spans="1:10" x14ac:dyDescent="0.2">
      <c r="B69" s="1" t="s">
        <v>373</v>
      </c>
      <c r="D69" s="19">
        <v>5181</v>
      </c>
      <c r="E69" s="14">
        <v>5181</v>
      </c>
      <c r="F69" s="15" t="s">
        <v>15</v>
      </c>
      <c r="G69" s="15" t="s">
        <v>15</v>
      </c>
      <c r="H69" s="15" t="s">
        <v>15</v>
      </c>
      <c r="I69" s="15" t="s">
        <v>15</v>
      </c>
      <c r="J69" s="15" t="s">
        <v>15</v>
      </c>
    </row>
    <row r="70" spans="1:10" x14ac:dyDescent="0.2">
      <c r="B70" s="1" t="s">
        <v>374</v>
      </c>
      <c r="D70" s="19">
        <v>1743</v>
      </c>
      <c r="E70" s="14">
        <v>1471</v>
      </c>
      <c r="F70" s="14">
        <v>32</v>
      </c>
      <c r="G70" s="14">
        <v>18</v>
      </c>
      <c r="H70" s="14">
        <v>106</v>
      </c>
      <c r="I70" s="14">
        <v>110</v>
      </c>
      <c r="J70" s="15" t="s">
        <v>15</v>
      </c>
    </row>
    <row r="71" spans="1:10" ht="18" thickBot="1" x14ac:dyDescent="0.25">
      <c r="B71" s="4"/>
      <c r="C71" s="4"/>
      <c r="D71" s="22"/>
      <c r="E71" s="23"/>
      <c r="F71" s="23"/>
      <c r="G71" s="23"/>
      <c r="H71" s="23"/>
      <c r="I71" s="23"/>
      <c r="J71" s="23"/>
    </row>
    <row r="72" spans="1:10" x14ac:dyDescent="0.2">
      <c r="D72" s="1" t="s">
        <v>275</v>
      </c>
      <c r="H72" s="1" t="s">
        <v>377</v>
      </c>
    </row>
    <row r="73" spans="1:10" x14ac:dyDescent="0.2">
      <c r="A73" s="1"/>
    </row>
  </sheetData>
  <phoneticPr fontId="2"/>
  <pageMargins left="0.34" right="0.69" top="0.49" bottom="0.56000000000000005" header="0.51200000000000001" footer="0.51200000000000001"/>
  <pageSetup paperSize="12" scale="75"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K73"/>
  <sheetViews>
    <sheetView showGridLines="0" zoomScale="75" workbookViewId="0">
      <selection activeCell="P29" sqref="P29"/>
    </sheetView>
  </sheetViews>
  <sheetFormatPr defaultColWidth="12.125" defaultRowHeight="17.25" x14ac:dyDescent="0.2"/>
  <cols>
    <col min="1" max="1" width="13.375" style="2" customWidth="1"/>
    <col min="2" max="3" width="14.625" style="2" customWidth="1"/>
    <col min="4" max="7" width="13.375" style="2" customWidth="1"/>
    <col min="8" max="8" width="12.125" style="2"/>
    <col min="9" max="9" width="13.375" style="2" customWidth="1"/>
    <col min="10" max="256" width="12.125" style="2"/>
    <col min="257" max="257" width="13.375" style="2" customWidth="1"/>
    <col min="258" max="259" width="14.625" style="2" customWidth="1"/>
    <col min="260" max="263" width="13.375" style="2" customWidth="1"/>
    <col min="264" max="264" width="12.125" style="2"/>
    <col min="265" max="265" width="13.375" style="2" customWidth="1"/>
    <col min="266" max="512" width="12.125" style="2"/>
    <col min="513" max="513" width="13.375" style="2" customWidth="1"/>
    <col min="514" max="515" width="14.625" style="2" customWidth="1"/>
    <col min="516" max="519" width="13.375" style="2" customWidth="1"/>
    <col min="520" max="520" width="12.125" style="2"/>
    <col min="521" max="521" width="13.375" style="2" customWidth="1"/>
    <col min="522" max="768" width="12.125" style="2"/>
    <col min="769" max="769" width="13.375" style="2" customWidth="1"/>
    <col min="770" max="771" width="14.625" style="2" customWidth="1"/>
    <col min="772" max="775" width="13.375" style="2" customWidth="1"/>
    <col min="776" max="776" width="12.125" style="2"/>
    <col min="777" max="777" width="13.375" style="2" customWidth="1"/>
    <col min="778" max="1024" width="12.125" style="2"/>
    <col min="1025" max="1025" width="13.375" style="2" customWidth="1"/>
    <col min="1026" max="1027" width="14.625" style="2" customWidth="1"/>
    <col min="1028" max="1031" width="13.375" style="2" customWidth="1"/>
    <col min="1032" max="1032" width="12.125" style="2"/>
    <col min="1033" max="1033" width="13.375" style="2" customWidth="1"/>
    <col min="1034" max="1280" width="12.125" style="2"/>
    <col min="1281" max="1281" width="13.375" style="2" customWidth="1"/>
    <col min="1282" max="1283" width="14.625" style="2" customWidth="1"/>
    <col min="1284" max="1287" width="13.375" style="2" customWidth="1"/>
    <col min="1288" max="1288" width="12.125" style="2"/>
    <col min="1289" max="1289" width="13.375" style="2" customWidth="1"/>
    <col min="1290" max="1536" width="12.125" style="2"/>
    <col min="1537" max="1537" width="13.375" style="2" customWidth="1"/>
    <col min="1538" max="1539" width="14.625" style="2" customWidth="1"/>
    <col min="1540" max="1543" width="13.375" style="2" customWidth="1"/>
    <col min="1544" max="1544" width="12.125" style="2"/>
    <col min="1545" max="1545" width="13.375" style="2" customWidth="1"/>
    <col min="1546" max="1792" width="12.125" style="2"/>
    <col min="1793" max="1793" width="13.375" style="2" customWidth="1"/>
    <col min="1794" max="1795" width="14.625" style="2" customWidth="1"/>
    <col min="1796" max="1799" width="13.375" style="2" customWidth="1"/>
    <col min="1800" max="1800" width="12.125" style="2"/>
    <col min="1801" max="1801" width="13.375" style="2" customWidth="1"/>
    <col min="1802" max="2048" width="12.125" style="2"/>
    <col min="2049" max="2049" width="13.375" style="2" customWidth="1"/>
    <col min="2050" max="2051" width="14.625" style="2" customWidth="1"/>
    <col min="2052" max="2055" width="13.375" style="2" customWidth="1"/>
    <col min="2056" max="2056" width="12.125" style="2"/>
    <col min="2057" max="2057" width="13.375" style="2" customWidth="1"/>
    <col min="2058" max="2304" width="12.125" style="2"/>
    <col min="2305" max="2305" width="13.375" style="2" customWidth="1"/>
    <col min="2306" max="2307" width="14.625" style="2" customWidth="1"/>
    <col min="2308" max="2311" width="13.375" style="2" customWidth="1"/>
    <col min="2312" max="2312" width="12.125" style="2"/>
    <col min="2313" max="2313" width="13.375" style="2" customWidth="1"/>
    <col min="2314" max="2560" width="12.125" style="2"/>
    <col min="2561" max="2561" width="13.375" style="2" customWidth="1"/>
    <col min="2562" max="2563" width="14.625" style="2" customWidth="1"/>
    <col min="2564" max="2567" width="13.375" style="2" customWidth="1"/>
    <col min="2568" max="2568" width="12.125" style="2"/>
    <col min="2569" max="2569" width="13.375" style="2" customWidth="1"/>
    <col min="2570" max="2816" width="12.125" style="2"/>
    <col min="2817" max="2817" width="13.375" style="2" customWidth="1"/>
    <col min="2818" max="2819" width="14.625" style="2" customWidth="1"/>
    <col min="2820" max="2823" width="13.375" style="2" customWidth="1"/>
    <col min="2824" max="2824" width="12.125" style="2"/>
    <col min="2825" max="2825" width="13.375" style="2" customWidth="1"/>
    <col min="2826" max="3072" width="12.125" style="2"/>
    <col min="3073" max="3073" width="13.375" style="2" customWidth="1"/>
    <col min="3074" max="3075" width="14.625" style="2" customWidth="1"/>
    <col min="3076" max="3079" width="13.375" style="2" customWidth="1"/>
    <col min="3080" max="3080" width="12.125" style="2"/>
    <col min="3081" max="3081" width="13.375" style="2" customWidth="1"/>
    <col min="3082" max="3328" width="12.125" style="2"/>
    <col min="3329" max="3329" width="13.375" style="2" customWidth="1"/>
    <col min="3330" max="3331" width="14.625" style="2" customWidth="1"/>
    <col min="3332" max="3335" width="13.375" style="2" customWidth="1"/>
    <col min="3336" max="3336" width="12.125" style="2"/>
    <col min="3337" max="3337" width="13.375" style="2" customWidth="1"/>
    <col min="3338" max="3584" width="12.125" style="2"/>
    <col min="3585" max="3585" width="13.375" style="2" customWidth="1"/>
    <col min="3586" max="3587" width="14.625" style="2" customWidth="1"/>
    <col min="3588" max="3591" width="13.375" style="2" customWidth="1"/>
    <col min="3592" max="3592" width="12.125" style="2"/>
    <col min="3593" max="3593" width="13.375" style="2" customWidth="1"/>
    <col min="3594" max="3840" width="12.125" style="2"/>
    <col min="3841" max="3841" width="13.375" style="2" customWidth="1"/>
    <col min="3842" max="3843" width="14.625" style="2" customWidth="1"/>
    <col min="3844" max="3847" width="13.375" style="2" customWidth="1"/>
    <col min="3848" max="3848" width="12.125" style="2"/>
    <col min="3849" max="3849" width="13.375" style="2" customWidth="1"/>
    <col min="3850" max="4096" width="12.125" style="2"/>
    <col min="4097" max="4097" width="13.375" style="2" customWidth="1"/>
    <col min="4098" max="4099" width="14.625" style="2" customWidth="1"/>
    <col min="4100" max="4103" width="13.375" style="2" customWidth="1"/>
    <col min="4104" max="4104" width="12.125" style="2"/>
    <col min="4105" max="4105" width="13.375" style="2" customWidth="1"/>
    <col min="4106" max="4352" width="12.125" style="2"/>
    <col min="4353" max="4353" width="13.375" style="2" customWidth="1"/>
    <col min="4354" max="4355" width="14.625" style="2" customWidth="1"/>
    <col min="4356" max="4359" width="13.375" style="2" customWidth="1"/>
    <col min="4360" max="4360" width="12.125" style="2"/>
    <col min="4361" max="4361" width="13.375" style="2" customWidth="1"/>
    <col min="4362" max="4608" width="12.125" style="2"/>
    <col min="4609" max="4609" width="13.375" style="2" customWidth="1"/>
    <col min="4610" max="4611" width="14.625" style="2" customWidth="1"/>
    <col min="4612" max="4615" width="13.375" style="2" customWidth="1"/>
    <col min="4616" max="4616" width="12.125" style="2"/>
    <col min="4617" max="4617" width="13.375" style="2" customWidth="1"/>
    <col min="4618" max="4864" width="12.125" style="2"/>
    <col min="4865" max="4865" width="13.375" style="2" customWidth="1"/>
    <col min="4866" max="4867" width="14.625" style="2" customWidth="1"/>
    <col min="4868" max="4871" width="13.375" style="2" customWidth="1"/>
    <col min="4872" max="4872" width="12.125" style="2"/>
    <col min="4873" max="4873" width="13.375" style="2" customWidth="1"/>
    <col min="4874" max="5120" width="12.125" style="2"/>
    <col min="5121" max="5121" width="13.375" style="2" customWidth="1"/>
    <col min="5122" max="5123" width="14.625" style="2" customWidth="1"/>
    <col min="5124" max="5127" width="13.375" style="2" customWidth="1"/>
    <col min="5128" max="5128" width="12.125" style="2"/>
    <col min="5129" max="5129" width="13.375" style="2" customWidth="1"/>
    <col min="5130" max="5376" width="12.125" style="2"/>
    <col min="5377" max="5377" width="13.375" style="2" customWidth="1"/>
    <col min="5378" max="5379" width="14.625" style="2" customWidth="1"/>
    <col min="5380" max="5383" width="13.375" style="2" customWidth="1"/>
    <col min="5384" max="5384" width="12.125" style="2"/>
    <col min="5385" max="5385" width="13.375" style="2" customWidth="1"/>
    <col min="5386" max="5632" width="12.125" style="2"/>
    <col min="5633" max="5633" width="13.375" style="2" customWidth="1"/>
    <col min="5634" max="5635" width="14.625" style="2" customWidth="1"/>
    <col min="5636" max="5639" width="13.375" style="2" customWidth="1"/>
    <col min="5640" max="5640" width="12.125" style="2"/>
    <col min="5641" max="5641" width="13.375" style="2" customWidth="1"/>
    <col min="5642" max="5888" width="12.125" style="2"/>
    <col min="5889" max="5889" width="13.375" style="2" customWidth="1"/>
    <col min="5890" max="5891" width="14.625" style="2" customWidth="1"/>
    <col min="5892" max="5895" width="13.375" style="2" customWidth="1"/>
    <col min="5896" max="5896" width="12.125" style="2"/>
    <col min="5897" max="5897" width="13.375" style="2" customWidth="1"/>
    <col min="5898" max="6144" width="12.125" style="2"/>
    <col min="6145" max="6145" width="13.375" style="2" customWidth="1"/>
    <col min="6146" max="6147" width="14.625" style="2" customWidth="1"/>
    <col min="6148" max="6151" width="13.375" style="2" customWidth="1"/>
    <col min="6152" max="6152" width="12.125" style="2"/>
    <col min="6153" max="6153" width="13.375" style="2" customWidth="1"/>
    <col min="6154" max="6400" width="12.125" style="2"/>
    <col min="6401" max="6401" width="13.375" style="2" customWidth="1"/>
    <col min="6402" max="6403" width="14.625" style="2" customWidth="1"/>
    <col min="6404" max="6407" width="13.375" style="2" customWidth="1"/>
    <col min="6408" max="6408" width="12.125" style="2"/>
    <col min="6409" max="6409" width="13.375" style="2" customWidth="1"/>
    <col min="6410" max="6656" width="12.125" style="2"/>
    <col min="6657" max="6657" width="13.375" style="2" customWidth="1"/>
    <col min="6658" max="6659" width="14.625" style="2" customWidth="1"/>
    <col min="6660" max="6663" width="13.375" style="2" customWidth="1"/>
    <col min="6664" max="6664" width="12.125" style="2"/>
    <col min="6665" max="6665" width="13.375" style="2" customWidth="1"/>
    <col min="6666" max="6912" width="12.125" style="2"/>
    <col min="6913" max="6913" width="13.375" style="2" customWidth="1"/>
    <col min="6914" max="6915" width="14.625" style="2" customWidth="1"/>
    <col min="6916" max="6919" width="13.375" style="2" customWidth="1"/>
    <col min="6920" max="6920" width="12.125" style="2"/>
    <col min="6921" max="6921" width="13.375" style="2" customWidth="1"/>
    <col min="6922" max="7168" width="12.125" style="2"/>
    <col min="7169" max="7169" width="13.375" style="2" customWidth="1"/>
    <col min="7170" max="7171" width="14.625" style="2" customWidth="1"/>
    <col min="7172" max="7175" width="13.375" style="2" customWidth="1"/>
    <col min="7176" max="7176" width="12.125" style="2"/>
    <col min="7177" max="7177" width="13.375" style="2" customWidth="1"/>
    <col min="7178" max="7424" width="12.125" style="2"/>
    <col min="7425" max="7425" width="13.375" style="2" customWidth="1"/>
    <col min="7426" max="7427" width="14.625" style="2" customWidth="1"/>
    <col min="7428" max="7431" width="13.375" style="2" customWidth="1"/>
    <col min="7432" max="7432" width="12.125" style="2"/>
    <col min="7433" max="7433" width="13.375" style="2" customWidth="1"/>
    <col min="7434" max="7680" width="12.125" style="2"/>
    <col min="7681" max="7681" width="13.375" style="2" customWidth="1"/>
    <col min="7682" max="7683" width="14.625" style="2" customWidth="1"/>
    <col min="7684" max="7687" width="13.375" style="2" customWidth="1"/>
    <col min="7688" max="7688" width="12.125" style="2"/>
    <col min="7689" max="7689" width="13.375" style="2" customWidth="1"/>
    <col min="7690" max="7936" width="12.125" style="2"/>
    <col min="7937" max="7937" width="13.375" style="2" customWidth="1"/>
    <col min="7938" max="7939" width="14.625" style="2" customWidth="1"/>
    <col min="7940" max="7943" width="13.375" style="2" customWidth="1"/>
    <col min="7944" max="7944" width="12.125" style="2"/>
    <col min="7945" max="7945" width="13.375" style="2" customWidth="1"/>
    <col min="7946" max="8192" width="12.125" style="2"/>
    <col min="8193" max="8193" width="13.375" style="2" customWidth="1"/>
    <col min="8194" max="8195" width="14.625" style="2" customWidth="1"/>
    <col min="8196" max="8199" width="13.375" style="2" customWidth="1"/>
    <col min="8200" max="8200" width="12.125" style="2"/>
    <col min="8201" max="8201" width="13.375" style="2" customWidth="1"/>
    <col min="8202" max="8448" width="12.125" style="2"/>
    <col min="8449" max="8449" width="13.375" style="2" customWidth="1"/>
    <col min="8450" max="8451" width="14.625" style="2" customWidth="1"/>
    <col min="8452" max="8455" width="13.375" style="2" customWidth="1"/>
    <col min="8456" max="8456" width="12.125" style="2"/>
    <col min="8457" max="8457" width="13.375" style="2" customWidth="1"/>
    <col min="8458" max="8704" width="12.125" style="2"/>
    <col min="8705" max="8705" width="13.375" style="2" customWidth="1"/>
    <col min="8706" max="8707" width="14.625" style="2" customWidth="1"/>
    <col min="8708" max="8711" width="13.375" style="2" customWidth="1"/>
    <col min="8712" max="8712" width="12.125" style="2"/>
    <col min="8713" max="8713" width="13.375" style="2" customWidth="1"/>
    <col min="8714" max="8960" width="12.125" style="2"/>
    <col min="8961" max="8961" width="13.375" style="2" customWidth="1"/>
    <col min="8962" max="8963" width="14.625" style="2" customWidth="1"/>
    <col min="8964" max="8967" width="13.375" style="2" customWidth="1"/>
    <col min="8968" max="8968" width="12.125" style="2"/>
    <col min="8969" max="8969" width="13.375" style="2" customWidth="1"/>
    <col min="8970" max="9216" width="12.125" style="2"/>
    <col min="9217" max="9217" width="13.375" style="2" customWidth="1"/>
    <col min="9218" max="9219" width="14.625" style="2" customWidth="1"/>
    <col min="9220" max="9223" width="13.375" style="2" customWidth="1"/>
    <col min="9224" max="9224" width="12.125" style="2"/>
    <col min="9225" max="9225" width="13.375" style="2" customWidth="1"/>
    <col min="9226" max="9472" width="12.125" style="2"/>
    <col min="9473" max="9473" width="13.375" style="2" customWidth="1"/>
    <col min="9474" max="9475" width="14.625" style="2" customWidth="1"/>
    <col min="9476" max="9479" width="13.375" style="2" customWidth="1"/>
    <col min="9480" max="9480" width="12.125" style="2"/>
    <col min="9481" max="9481" width="13.375" style="2" customWidth="1"/>
    <col min="9482" max="9728" width="12.125" style="2"/>
    <col min="9729" max="9729" width="13.375" style="2" customWidth="1"/>
    <col min="9730" max="9731" width="14.625" style="2" customWidth="1"/>
    <col min="9732" max="9735" width="13.375" style="2" customWidth="1"/>
    <col min="9736" max="9736" width="12.125" style="2"/>
    <col min="9737" max="9737" width="13.375" style="2" customWidth="1"/>
    <col min="9738" max="9984" width="12.125" style="2"/>
    <col min="9985" max="9985" width="13.375" style="2" customWidth="1"/>
    <col min="9986" max="9987" width="14.625" style="2" customWidth="1"/>
    <col min="9988" max="9991" width="13.375" style="2" customWidth="1"/>
    <col min="9992" max="9992" width="12.125" style="2"/>
    <col min="9993" max="9993" width="13.375" style="2" customWidth="1"/>
    <col min="9994" max="10240" width="12.125" style="2"/>
    <col min="10241" max="10241" width="13.375" style="2" customWidth="1"/>
    <col min="10242" max="10243" width="14.625" style="2" customWidth="1"/>
    <col min="10244" max="10247" width="13.375" style="2" customWidth="1"/>
    <col min="10248" max="10248" width="12.125" style="2"/>
    <col min="10249" max="10249" width="13.375" style="2" customWidth="1"/>
    <col min="10250" max="10496" width="12.125" style="2"/>
    <col min="10497" max="10497" width="13.375" style="2" customWidth="1"/>
    <col min="10498" max="10499" width="14.625" style="2" customWidth="1"/>
    <col min="10500" max="10503" width="13.375" style="2" customWidth="1"/>
    <col min="10504" max="10504" width="12.125" style="2"/>
    <col min="10505" max="10505" width="13.375" style="2" customWidth="1"/>
    <col min="10506" max="10752" width="12.125" style="2"/>
    <col min="10753" max="10753" width="13.375" style="2" customWidth="1"/>
    <col min="10754" max="10755" width="14.625" style="2" customWidth="1"/>
    <col min="10756" max="10759" width="13.375" style="2" customWidth="1"/>
    <col min="10760" max="10760" width="12.125" style="2"/>
    <col min="10761" max="10761" width="13.375" style="2" customWidth="1"/>
    <col min="10762" max="11008" width="12.125" style="2"/>
    <col min="11009" max="11009" width="13.375" style="2" customWidth="1"/>
    <col min="11010" max="11011" width="14.625" style="2" customWidth="1"/>
    <col min="11012" max="11015" width="13.375" style="2" customWidth="1"/>
    <col min="11016" max="11016" width="12.125" style="2"/>
    <col min="11017" max="11017" width="13.375" style="2" customWidth="1"/>
    <col min="11018" max="11264" width="12.125" style="2"/>
    <col min="11265" max="11265" width="13.375" style="2" customWidth="1"/>
    <col min="11266" max="11267" width="14.625" style="2" customWidth="1"/>
    <col min="11268" max="11271" width="13.375" style="2" customWidth="1"/>
    <col min="11272" max="11272" width="12.125" style="2"/>
    <col min="11273" max="11273" width="13.375" style="2" customWidth="1"/>
    <col min="11274" max="11520" width="12.125" style="2"/>
    <col min="11521" max="11521" width="13.375" style="2" customWidth="1"/>
    <col min="11522" max="11523" width="14.625" style="2" customWidth="1"/>
    <col min="11524" max="11527" width="13.375" style="2" customWidth="1"/>
    <col min="11528" max="11528" width="12.125" style="2"/>
    <col min="11529" max="11529" width="13.375" style="2" customWidth="1"/>
    <col min="11530" max="11776" width="12.125" style="2"/>
    <col min="11777" max="11777" width="13.375" style="2" customWidth="1"/>
    <col min="11778" max="11779" width="14.625" style="2" customWidth="1"/>
    <col min="11780" max="11783" width="13.375" style="2" customWidth="1"/>
    <col min="11784" max="11784" width="12.125" style="2"/>
    <col min="11785" max="11785" width="13.375" style="2" customWidth="1"/>
    <col min="11786" max="12032" width="12.125" style="2"/>
    <col min="12033" max="12033" width="13.375" style="2" customWidth="1"/>
    <col min="12034" max="12035" width="14.625" style="2" customWidth="1"/>
    <col min="12036" max="12039" width="13.375" style="2" customWidth="1"/>
    <col min="12040" max="12040" width="12.125" style="2"/>
    <col min="12041" max="12041" width="13.375" style="2" customWidth="1"/>
    <col min="12042" max="12288" width="12.125" style="2"/>
    <col min="12289" max="12289" width="13.375" style="2" customWidth="1"/>
    <col min="12290" max="12291" width="14.625" style="2" customWidth="1"/>
    <col min="12292" max="12295" width="13.375" style="2" customWidth="1"/>
    <col min="12296" max="12296" width="12.125" style="2"/>
    <col min="12297" max="12297" width="13.375" style="2" customWidth="1"/>
    <col min="12298" max="12544" width="12.125" style="2"/>
    <col min="12545" max="12545" width="13.375" style="2" customWidth="1"/>
    <col min="12546" max="12547" width="14.625" style="2" customWidth="1"/>
    <col min="12548" max="12551" width="13.375" style="2" customWidth="1"/>
    <col min="12552" max="12552" width="12.125" style="2"/>
    <col min="12553" max="12553" width="13.375" style="2" customWidth="1"/>
    <col min="12554" max="12800" width="12.125" style="2"/>
    <col min="12801" max="12801" width="13.375" style="2" customWidth="1"/>
    <col min="12802" max="12803" width="14.625" style="2" customWidth="1"/>
    <col min="12804" max="12807" width="13.375" style="2" customWidth="1"/>
    <col min="12808" max="12808" width="12.125" style="2"/>
    <col min="12809" max="12809" width="13.375" style="2" customWidth="1"/>
    <col min="12810" max="13056" width="12.125" style="2"/>
    <col min="13057" max="13057" width="13.375" style="2" customWidth="1"/>
    <col min="13058" max="13059" width="14.625" style="2" customWidth="1"/>
    <col min="13060" max="13063" width="13.375" style="2" customWidth="1"/>
    <col min="13064" max="13064" width="12.125" style="2"/>
    <col min="13065" max="13065" width="13.375" style="2" customWidth="1"/>
    <col min="13066" max="13312" width="12.125" style="2"/>
    <col min="13313" max="13313" width="13.375" style="2" customWidth="1"/>
    <col min="13314" max="13315" width="14.625" style="2" customWidth="1"/>
    <col min="13316" max="13319" width="13.375" style="2" customWidth="1"/>
    <col min="13320" max="13320" width="12.125" style="2"/>
    <col min="13321" max="13321" width="13.375" style="2" customWidth="1"/>
    <col min="13322" max="13568" width="12.125" style="2"/>
    <col min="13569" max="13569" width="13.375" style="2" customWidth="1"/>
    <col min="13570" max="13571" width="14.625" style="2" customWidth="1"/>
    <col min="13572" max="13575" width="13.375" style="2" customWidth="1"/>
    <col min="13576" max="13576" width="12.125" style="2"/>
    <col min="13577" max="13577" width="13.375" style="2" customWidth="1"/>
    <col min="13578" max="13824" width="12.125" style="2"/>
    <col min="13825" max="13825" width="13.375" style="2" customWidth="1"/>
    <col min="13826" max="13827" width="14.625" style="2" customWidth="1"/>
    <col min="13828" max="13831" width="13.375" style="2" customWidth="1"/>
    <col min="13832" max="13832" width="12.125" style="2"/>
    <col min="13833" max="13833" width="13.375" style="2" customWidth="1"/>
    <col min="13834" max="14080" width="12.125" style="2"/>
    <col min="14081" max="14081" width="13.375" style="2" customWidth="1"/>
    <col min="14082" max="14083" width="14.625" style="2" customWidth="1"/>
    <col min="14084" max="14087" width="13.375" style="2" customWidth="1"/>
    <col min="14088" max="14088" width="12.125" style="2"/>
    <col min="14089" max="14089" width="13.375" style="2" customWidth="1"/>
    <col min="14090" max="14336" width="12.125" style="2"/>
    <col min="14337" max="14337" width="13.375" style="2" customWidth="1"/>
    <col min="14338" max="14339" width="14.625" style="2" customWidth="1"/>
    <col min="14340" max="14343" width="13.375" style="2" customWidth="1"/>
    <col min="14344" max="14344" width="12.125" style="2"/>
    <col min="14345" max="14345" width="13.375" style="2" customWidth="1"/>
    <col min="14346" max="14592" width="12.125" style="2"/>
    <col min="14593" max="14593" width="13.375" style="2" customWidth="1"/>
    <col min="14594" max="14595" width="14.625" style="2" customWidth="1"/>
    <col min="14596" max="14599" width="13.375" style="2" customWidth="1"/>
    <col min="14600" max="14600" width="12.125" style="2"/>
    <col min="14601" max="14601" width="13.375" style="2" customWidth="1"/>
    <col min="14602" max="14848" width="12.125" style="2"/>
    <col min="14849" max="14849" width="13.375" style="2" customWidth="1"/>
    <col min="14850" max="14851" width="14.625" style="2" customWidth="1"/>
    <col min="14852" max="14855" width="13.375" style="2" customWidth="1"/>
    <col min="14856" max="14856" width="12.125" style="2"/>
    <col min="14857" max="14857" width="13.375" style="2" customWidth="1"/>
    <col min="14858" max="15104" width="12.125" style="2"/>
    <col min="15105" max="15105" width="13.375" style="2" customWidth="1"/>
    <col min="15106" max="15107" width="14.625" style="2" customWidth="1"/>
    <col min="15108" max="15111" width="13.375" style="2" customWidth="1"/>
    <col min="15112" max="15112" width="12.125" style="2"/>
    <col min="15113" max="15113" width="13.375" style="2" customWidth="1"/>
    <col min="15114" max="15360" width="12.125" style="2"/>
    <col min="15361" max="15361" width="13.375" style="2" customWidth="1"/>
    <col min="15362" max="15363" width="14.625" style="2" customWidth="1"/>
    <col min="15364" max="15367" width="13.375" style="2" customWidth="1"/>
    <col min="15368" max="15368" width="12.125" style="2"/>
    <col min="15369" max="15369" width="13.375" style="2" customWidth="1"/>
    <col min="15370" max="15616" width="12.125" style="2"/>
    <col min="15617" max="15617" width="13.375" style="2" customWidth="1"/>
    <col min="15618" max="15619" width="14.625" style="2" customWidth="1"/>
    <col min="15620" max="15623" width="13.375" style="2" customWidth="1"/>
    <col min="15624" max="15624" width="12.125" style="2"/>
    <col min="15625" max="15625" width="13.375" style="2" customWidth="1"/>
    <col min="15626" max="15872" width="12.125" style="2"/>
    <col min="15873" max="15873" width="13.375" style="2" customWidth="1"/>
    <col min="15874" max="15875" width="14.625" style="2" customWidth="1"/>
    <col min="15876" max="15879" width="13.375" style="2" customWidth="1"/>
    <col min="15880" max="15880" width="12.125" style="2"/>
    <col min="15881" max="15881" width="13.375" style="2" customWidth="1"/>
    <col min="15882" max="16128" width="12.125" style="2"/>
    <col min="16129" max="16129" width="13.375" style="2" customWidth="1"/>
    <col min="16130" max="16131" width="14.625" style="2" customWidth="1"/>
    <col min="16132" max="16135" width="13.375" style="2" customWidth="1"/>
    <col min="16136" max="16136" width="12.125" style="2"/>
    <col min="16137" max="16137" width="13.375" style="2" customWidth="1"/>
    <col min="16138" max="16384" width="12.125" style="2"/>
  </cols>
  <sheetData>
    <row r="1" spans="1:11" x14ac:dyDescent="0.2">
      <c r="A1" s="1"/>
    </row>
    <row r="6" spans="1:11" x14ac:dyDescent="0.2">
      <c r="E6" s="3" t="s">
        <v>378</v>
      </c>
    </row>
    <row r="7" spans="1:11" ht="18" thickBot="1" x14ac:dyDescent="0.25">
      <c r="B7" s="4"/>
      <c r="C7" s="4"/>
      <c r="D7" s="4"/>
      <c r="E7" s="4"/>
      <c r="F7" s="50" t="s">
        <v>379</v>
      </c>
      <c r="G7" s="4"/>
      <c r="H7" s="4"/>
      <c r="I7" s="4"/>
      <c r="J7" s="4"/>
      <c r="K7" s="98" t="s">
        <v>309</v>
      </c>
    </row>
    <row r="8" spans="1:11" x14ac:dyDescent="0.2">
      <c r="C8" s="5"/>
      <c r="D8" s="6"/>
      <c r="E8" s="6"/>
      <c r="F8" s="5"/>
      <c r="G8" s="6"/>
      <c r="H8" s="6"/>
      <c r="I8" s="5"/>
      <c r="J8" s="6"/>
      <c r="K8" s="6"/>
    </row>
    <row r="9" spans="1:11" x14ac:dyDescent="0.2">
      <c r="C9" s="7" t="s">
        <v>260</v>
      </c>
      <c r="D9" s="5"/>
      <c r="E9" s="5"/>
      <c r="F9" s="7" t="s">
        <v>353</v>
      </c>
      <c r="G9" s="5"/>
      <c r="H9" s="5"/>
      <c r="I9" s="7" t="s">
        <v>262</v>
      </c>
      <c r="J9" s="5"/>
      <c r="K9" s="5"/>
    </row>
    <row r="10" spans="1:11" x14ac:dyDescent="0.2">
      <c r="B10" s="6"/>
      <c r="C10" s="10" t="s">
        <v>315</v>
      </c>
      <c r="D10" s="93" t="s">
        <v>380</v>
      </c>
      <c r="E10" s="93" t="s">
        <v>265</v>
      </c>
      <c r="F10" s="9"/>
      <c r="G10" s="93" t="s">
        <v>380</v>
      </c>
      <c r="H10" s="93" t="s">
        <v>381</v>
      </c>
      <c r="I10" s="10" t="s">
        <v>382</v>
      </c>
      <c r="J10" s="93" t="s">
        <v>380</v>
      </c>
      <c r="K10" s="93" t="s">
        <v>381</v>
      </c>
    </row>
    <row r="11" spans="1:11" x14ac:dyDescent="0.2">
      <c r="C11" s="5"/>
    </row>
    <row r="12" spans="1:11" x14ac:dyDescent="0.2">
      <c r="B12" s="97" t="s">
        <v>383</v>
      </c>
      <c r="C12" s="16">
        <f t="shared" ref="C12:K12" si="0">SUM(C14:C70)</f>
        <v>910128</v>
      </c>
      <c r="D12" s="17">
        <f t="shared" si="0"/>
        <v>424878</v>
      </c>
      <c r="E12" s="17">
        <f t="shared" si="0"/>
        <v>485250</v>
      </c>
      <c r="F12" s="17">
        <f t="shared" si="0"/>
        <v>499157</v>
      </c>
      <c r="G12" s="17">
        <f t="shared" si="0"/>
        <v>291858</v>
      </c>
      <c r="H12" s="17">
        <f t="shared" si="0"/>
        <v>207299</v>
      </c>
      <c r="I12" s="17">
        <f t="shared" si="0"/>
        <v>26005</v>
      </c>
      <c r="J12" s="17">
        <f t="shared" si="0"/>
        <v>17699</v>
      </c>
      <c r="K12" s="17">
        <f t="shared" si="0"/>
        <v>8306</v>
      </c>
    </row>
    <row r="13" spans="1:11" x14ac:dyDescent="0.2">
      <c r="C13" s="5"/>
    </row>
    <row r="14" spans="1:11" x14ac:dyDescent="0.2">
      <c r="B14" s="1" t="s">
        <v>384</v>
      </c>
      <c r="C14" s="12">
        <f t="shared" ref="C14:C20" si="1">D14+E14</f>
        <v>330707</v>
      </c>
      <c r="D14" s="14">
        <v>154501</v>
      </c>
      <c r="E14" s="14">
        <v>176206</v>
      </c>
      <c r="F14" s="13">
        <f t="shared" ref="F14:F20" si="2">G14+H14</f>
        <v>176586</v>
      </c>
      <c r="G14" s="14">
        <v>105427</v>
      </c>
      <c r="H14" s="14">
        <v>71159</v>
      </c>
      <c r="I14" s="13">
        <f t="shared" ref="I14:I20" si="3">J14+K14</f>
        <v>10668</v>
      </c>
      <c r="J14" s="14">
        <v>7169</v>
      </c>
      <c r="K14" s="14">
        <v>3499</v>
      </c>
    </row>
    <row r="15" spans="1:11" x14ac:dyDescent="0.2">
      <c r="B15" s="1" t="s">
        <v>385</v>
      </c>
      <c r="C15" s="12">
        <f t="shared" si="1"/>
        <v>39475</v>
      </c>
      <c r="D15" s="14">
        <v>18140</v>
      </c>
      <c r="E15" s="14">
        <v>21335</v>
      </c>
      <c r="F15" s="13">
        <f t="shared" si="2"/>
        <v>20950</v>
      </c>
      <c r="G15" s="14">
        <v>12105</v>
      </c>
      <c r="H15" s="14">
        <v>8845</v>
      </c>
      <c r="I15" s="13">
        <f t="shared" si="3"/>
        <v>1105</v>
      </c>
      <c r="J15" s="14">
        <v>768</v>
      </c>
      <c r="K15" s="14">
        <v>337</v>
      </c>
    </row>
    <row r="16" spans="1:11" x14ac:dyDescent="0.2">
      <c r="B16" s="1" t="s">
        <v>386</v>
      </c>
      <c r="C16" s="12">
        <f t="shared" si="1"/>
        <v>45565</v>
      </c>
      <c r="D16" s="14">
        <v>21393</v>
      </c>
      <c r="E16" s="14">
        <v>24172</v>
      </c>
      <c r="F16" s="13">
        <f t="shared" si="2"/>
        <v>25046</v>
      </c>
      <c r="G16" s="14">
        <v>15073</v>
      </c>
      <c r="H16" s="14">
        <v>9973</v>
      </c>
      <c r="I16" s="13">
        <f t="shared" si="3"/>
        <v>1091</v>
      </c>
      <c r="J16" s="14">
        <v>717</v>
      </c>
      <c r="K16" s="14">
        <v>374</v>
      </c>
    </row>
    <row r="17" spans="2:11" x14ac:dyDescent="0.2">
      <c r="B17" s="1" t="s">
        <v>387</v>
      </c>
      <c r="C17" s="12">
        <f t="shared" si="1"/>
        <v>28324</v>
      </c>
      <c r="D17" s="14">
        <v>13132</v>
      </c>
      <c r="E17" s="14">
        <v>15192</v>
      </c>
      <c r="F17" s="13">
        <f t="shared" si="2"/>
        <v>15958</v>
      </c>
      <c r="G17" s="14">
        <v>9315</v>
      </c>
      <c r="H17" s="14">
        <v>6643</v>
      </c>
      <c r="I17" s="13">
        <f t="shared" si="3"/>
        <v>702</v>
      </c>
      <c r="J17" s="14">
        <v>490</v>
      </c>
      <c r="K17" s="14">
        <v>212</v>
      </c>
    </row>
    <row r="18" spans="2:11" x14ac:dyDescent="0.2">
      <c r="B18" s="1" t="s">
        <v>388</v>
      </c>
      <c r="C18" s="12">
        <f t="shared" si="1"/>
        <v>23768</v>
      </c>
      <c r="D18" s="14">
        <v>11340</v>
      </c>
      <c r="E18" s="14">
        <v>12428</v>
      </c>
      <c r="F18" s="13">
        <f t="shared" si="2"/>
        <v>12613</v>
      </c>
      <c r="G18" s="14">
        <v>7366</v>
      </c>
      <c r="H18" s="14">
        <v>5247</v>
      </c>
      <c r="I18" s="13">
        <f t="shared" si="3"/>
        <v>646</v>
      </c>
      <c r="J18" s="14">
        <v>453</v>
      </c>
      <c r="K18" s="14">
        <v>193</v>
      </c>
    </row>
    <row r="19" spans="2:11" x14ac:dyDescent="0.2">
      <c r="B19" s="1" t="s">
        <v>389</v>
      </c>
      <c r="C19" s="12">
        <f t="shared" si="1"/>
        <v>59001</v>
      </c>
      <c r="D19" s="14">
        <v>27475</v>
      </c>
      <c r="E19" s="14">
        <v>31526</v>
      </c>
      <c r="F19" s="13">
        <f t="shared" si="2"/>
        <v>34582</v>
      </c>
      <c r="G19" s="14">
        <v>19578</v>
      </c>
      <c r="H19" s="14">
        <v>15004</v>
      </c>
      <c r="I19" s="13">
        <f t="shared" si="3"/>
        <v>1647</v>
      </c>
      <c r="J19" s="14">
        <v>1138</v>
      </c>
      <c r="K19" s="14">
        <v>509</v>
      </c>
    </row>
    <row r="20" spans="2:11" x14ac:dyDescent="0.2">
      <c r="B20" s="1" t="s">
        <v>390</v>
      </c>
      <c r="C20" s="12">
        <f t="shared" si="1"/>
        <v>28330</v>
      </c>
      <c r="D20" s="14">
        <v>12858</v>
      </c>
      <c r="E20" s="14">
        <v>15472</v>
      </c>
      <c r="F20" s="13">
        <f t="shared" si="2"/>
        <v>14364</v>
      </c>
      <c r="G20" s="14">
        <v>8114</v>
      </c>
      <c r="H20" s="14">
        <v>6250</v>
      </c>
      <c r="I20" s="13">
        <f t="shared" si="3"/>
        <v>982</v>
      </c>
      <c r="J20" s="14">
        <v>648</v>
      </c>
      <c r="K20" s="14">
        <v>334</v>
      </c>
    </row>
    <row r="21" spans="2:11" x14ac:dyDescent="0.2">
      <c r="C21" s="5"/>
      <c r="D21" s="14"/>
      <c r="E21" s="14"/>
      <c r="G21" s="14"/>
      <c r="H21" s="14"/>
      <c r="J21" s="14"/>
      <c r="K21" s="14"/>
    </row>
    <row r="22" spans="2:11" x14ac:dyDescent="0.2">
      <c r="B22" s="1" t="s">
        <v>391</v>
      </c>
      <c r="C22" s="12">
        <f>D22+E22</f>
        <v>12804</v>
      </c>
      <c r="D22" s="14">
        <v>5939</v>
      </c>
      <c r="E22" s="14">
        <v>6865</v>
      </c>
      <c r="F22" s="13">
        <f>G22+H22</f>
        <v>7623</v>
      </c>
      <c r="G22" s="14">
        <v>4359</v>
      </c>
      <c r="H22" s="14">
        <v>3264</v>
      </c>
      <c r="I22" s="13">
        <f>J22+K22</f>
        <v>248</v>
      </c>
      <c r="J22" s="14">
        <v>180</v>
      </c>
      <c r="K22" s="14">
        <v>68</v>
      </c>
    </row>
    <row r="23" spans="2:11" x14ac:dyDescent="0.2">
      <c r="B23" s="1" t="s">
        <v>392</v>
      </c>
      <c r="C23" s="12">
        <f>D23+E23</f>
        <v>7366</v>
      </c>
      <c r="D23" s="14">
        <v>3377</v>
      </c>
      <c r="E23" s="14">
        <v>3989</v>
      </c>
      <c r="F23" s="13">
        <f>G23+H23</f>
        <v>4094</v>
      </c>
      <c r="G23" s="14">
        <v>2288</v>
      </c>
      <c r="H23" s="14">
        <v>1806</v>
      </c>
      <c r="I23" s="13">
        <f>J23+K23</f>
        <v>136</v>
      </c>
      <c r="J23" s="14">
        <v>102</v>
      </c>
      <c r="K23" s="14">
        <v>34</v>
      </c>
    </row>
    <row r="24" spans="2:11" x14ac:dyDescent="0.2">
      <c r="B24" s="1" t="s">
        <v>393</v>
      </c>
      <c r="C24" s="12">
        <f>D24+E24</f>
        <v>3652</v>
      </c>
      <c r="D24" s="14">
        <v>1670</v>
      </c>
      <c r="E24" s="14">
        <v>1982</v>
      </c>
      <c r="F24" s="13">
        <f>G24+H24</f>
        <v>2002</v>
      </c>
      <c r="G24" s="14">
        <v>1115</v>
      </c>
      <c r="H24" s="14">
        <v>887</v>
      </c>
      <c r="I24" s="13">
        <f>J24+K24</f>
        <v>50</v>
      </c>
      <c r="J24" s="14">
        <v>42</v>
      </c>
      <c r="K24" s="14">
        <v>8</v>
      </c>
    </row>
    <row r="25" spans="2:11" x14ac:dyDescent="0.2">
      <c r="C25" s="5"/>
    </row>
    <row r="26" spans="2:11" x14ac:dyDescent="0.2">
      <c r="B26" s="1" t="s">
        <v>394</v>
      </c>
      <c r="C26" s="12">
        <f t="shared" ref="C26:C31" si="4">D26+E26</f>
        <v>12895</v>
      </c>
      <c r="D26" s="14">
        <v>6093</v>
      </c>
      <c r="E26" s="14">
        <v>6802</v>
      </c>
      <c r="F26" s="13">
        <f t="shared" ref="F26:F31" si="5">G26+H26</f>
        <v>7587</v>
      </c>
      <c r="G26" s="14">
        <v>4327</v>
      </c>
      <c r="H26" s="14">
        <v>3260</v>
      </c>
      <c r="I26" s="13">
        <f t="shared" ref="I26:I31" si="6">J26+K26</f>
        <v>357</v>
      </c>
      <c r="J26" s="14">
        <v>250</v>
      </c>
      <c r="K26" s="14">
        <v>107</v>
      </c>
    </row>
    <row r="27" spans="2:11" x14ac:dyDescent="0.2">
      <c r="B27" s="1" t="s">
        <v>395</v>
      </c>
      <c r="C27" s="12">
        <f t="shared" si="4"/>
        <v>14308</v>
      </c>
      <c r="D27" s="14">
        <v>6696</v>
      </c>
      <c r="E27" s="14">
        <v>7612</v>
      </c>
      <c r="F27" s="13">
        <f t="shared" si="5"/>
        <v>8529</v>
      </c>
      <c r="G27" s="14">
        <v>4835</v>
      </c>
      <c r="H27" s="14">
        <v>3694</v>
      </c>
      <c r="I27" s="13">
        <f t="shared" si="6"/>
        <v>314</v>
      </c>
      <c r="J27" s="14">
        <v>236</v>
      </c>
      <c r="K27" s="14">
        <v>78</v>
      </c>
    </row>
    <row r="28" spans="2:11" x14ac:dyDescent="0.2">
      <c r="B28" s="1" t="s">
        <v>396</v>
      </c>
      <c r="C28" s="12">
        <f t="shared" si="4"/>
        <v>7693</v>
      </c>
      <c r="D28" s="14">
        <v>3566</v>
      </c>
      <c r="E28" s="14">
        <v>4127</v>
      </c>
      <c r="F28" s="13">
        <f t="shared" si="5"/>
        <v>4475</v>
      </c>
      <c r="G28" s="14">
        <v>2519</v>
      </c>
      <c r="H28" s="14">
        <v>1956</v>
      </c>
      <c r="I28" s="13">
        <f t="shared" si="6"/>
        <v>220</v>
      </c>
      <c r="J28" s="14">
        <v>153</v>
      </c>
      <c r="K28" s="14">
        <v>67</v>
      </c>
    </row>
    <row r="29" spans="2:11" x14ac:dyDescent="0.2">
      <c r="B29" s="1" t="s">
        <v>397</v>
      </c>
      <c r="C29" s="12">
        <f t="shared" si="4"/>
        <v>6866</v>
      </c>
      <c r="D29" s="14">
        <v>3164</v>
      </c>
      <c r="E29" s="14">
        <v>3702</v>
      </c>
      <c r="F29" s="13">
        <f t="shared" si="5"/>
        <v>4042</v>
      </c>
      <c r="G29" s="14">
        <v>2311</v>
      </c>
      <c r="H29" s="14">
        <v>1731</v>
      </c>
      <c r="I29" s="13">
        <f t="shared" si="6"/>
        <v>123</v>
      </c>
      <c r="J29" s="14">
        <v>82</v>
      </c>
      <c r="K29" s="14">
        <v>41</v>
      </c>
    </row>
    <row r="30" spans="2:11" x14ac:dyDescent="0.2">
      <c r="B30" s="1" t="s">
        <v>398</v>
      </c>
      <c r="C30" s="12">
        <f t="shared" si="4"/>
        <v>17127</v>
      </c>
      <c r="D30" s="14">
        <v>8103</v>
      </c>
      <c r="E30" s="14">
        <v>9024</v>
      </c>
      <c r="F30" s="13">
        <f t="shared" si="5"/>
        <v>10030</v>
      </c>
      <c r="G30" s="14">
        <v>5983</v>
      </c>
      <c r="H30" s="14">
        <v>4047</v>
      </c>
      <c r="I30" s="13">
        <f t="shared" si="6"/>
        <v>495</v>
      </c>
      <c r="J30" s="14">
        <v>331</v>
      </c>
      <c r="K30" s="14">
        <v>164</v>
      </c>
    </row>
    <row r="31" spans="2:11" x14ac:dyDescent="0.2">
      <c r="B31" s="1" t="s">
        <v>399</v>
      </c>
      <c r="C31" s="12">
        <f t="shared" si="4"/>
        <v>38685</v>
      </c>
      <c r="D31" s="14">
        <v>18594</v>
      </c>
      <c r="E31" s="14">
        <v>20091</v>
      </c>
      <c r="F31" s="13">
        <f t="shared" si="5"/>
        <v>22158</v>
      </c>
      <c r="G31" s="14">
        <v>13583</v>
      </c>
      <c r="H31" s="14">
        <v>8575</v>
      </c>
      <c r="I31" s="13">
        <f t="shared" si="6"/>
        <v>1337</v>
      </c>
      <c r="J31" s="14">
        <v>883</v>
      </c>
      <c r="K31" s="14">
        <v>454</v>
      </c>
    </row>
    <row r="32" spans="2:11" x14ac:dyDescent="0.2">
      <c r="C32" s="5"/>
    </row>
    <row r="33" spans="2:11" x14ac:dyDescent="0.2">
      <c r="B33" s="1" t="s">
        <v>400</v>
      </c>
      <c r="C33" s="12">
        <f>D33+E33</f>
        <v>17670</v>
      </c>
      <c r="D33" s="14">
        <v>8251</v>
      </c>
      <c r="E33" s="14">
        <v>9419</v>
      </c>
      <c r="F33" s="13">
        <f>G33+H33</f>
        <v>10358</v>
      </c>
      <c r="G33" s="14">
        <v>5864</v>
      </c>
      <c r="H33" s="14">
        <v>4494</v>
      </c>
      <c r="I33" s="13">
        <f>J33+K33</f>
        <v>423</v>
      </c>
      <c r="J33" s="14">
        <v>291</v>
      </c>
      <c r="K33" s="14">
        <v>132</v>
      </c>
    </row>
    <row r="34" spans="2:11" x14ac:dyDescent="0.2">
      <c r="B34" s="1" t="s">
        <v>401</v>
      </c>
      <c r="C34" s="12">
        <f>D34+E34</f>
        <v>13045</v>
      </c>
      <c r="D34" s="14">
        <v>6042</v>
      </c>
      <c r="E34" s="14">
        <v>7003</v>
      </c>
      <c r="F34" s="13">
        <f>G34+H34</f>
        <v>7271</v>
      </c>
      <c r="G34" s="14">
        <v>4209</v>
      </c>
      <c r="H34" s="14">
        <v>3062</v>
      </c>
      <c r="I34" s="13">
        <f>J34+K34</f>
        <v>419</v>
      </c>
      <c r="J34" s="14">
        <v>282</v>
      </c>
      <c r="K34" s="14">
        <v>137</v>
      </c>
    </row>
    <row r="35" spans="2:11" x14ac:dyDescent="0.2">
      <c r="B35" s="1" t="s">
        <v>402</v>
      </c>
      <c r="C35" s="12">
        <f>D35+E35</f>
        <v>5339</v>
      </c>
      <c r="D35" s="14">
        <v>2496</v>
      </c>
      <c r="E35" s="14">
        <v>2843</v>
      </c>
      <c r="F35" s="13">
        <f>G35+H35</f>
        <v>2903</v>
      </c>
      <c r="G35" s="14">
        <v>1714</v>
      </c>
      <c r="H35" s="14">
        <v>1189</v>
      </c>
      <c r="I35" s="13">
        <f>J35+K35</f>
        <v>136</v>
      </c>
      <c r="J35" s="14">
        <v>89</v>
      </c>
      <c r="K35" s="14">
        <v>47</v>
      </c>
    </row>
    <row r="36" spans="2:11" x14ac:dyDescent="0.2">
      <c r="B36" s="1" t="s">
        <v>403</v>
      </c>
      <c r="C36" s="12">
        <f>D36+E36</f>
        <v>4887</v>
      </c>
      <c r="D36" s="14">
        <v>2609</v>
      </c>
      <c r="E36" s="14">
        <v>2278</v>
      </c>
      <c r="F36" s="13">
        <f>G36+H36</f>
        <v>2486</v>
      </c>
      <c r="G36" s="14">
        <v>1430</v>
      </c>
      <c r="H36" s="14">
        <v>1056</v>
      </c>
      <c r="I36" s="13">
        <f>J36+K36</f>
        <v>94</v>
      </c>
      <c r="J36" s="14">
        <v>66</v>
      </c>
      <c r="K36" s="14">
        <v>28</v>
      </c>
    </row>
    <row r="37" spans="2:11" x14ac:dyDescent="0.2">
      <c r="B37" s="1" t="s">
        <v>404</v>
      </c>
      <c r="C37" s="12">
        <f>D37+E37</f>
        <v>541</v>
      </c>
      <c r="D37" s="14">
        <v>260</v>
      </c>
      <c r="E37" s="14">
        <v>281</v>
      </c>
      <c r="F37" s="13">
        <f>G37+H37</f>
        <v>283</v>
      </c>
      <c r="G37" s="14">
        <v>171</v>
      </c>
      <c r="H37" s="14">
        <v>112</v>
      </c>
      <c r="I37" s="13">
        <f>J37+K37</f>
        <v>9</v>
      </c>
      <c r="J37" s="14">
        <v>8</v>
      </c>
      <c r="K37" s="14">
        <v>1</v>
      </c>
    </row>
    <row r="38" spans="2:11" x14ac:dyDescent="0.2">
      <c r="C38" s="5"/>
    </row>
    <row r="39" spans="2:11" x14ac:dyDescent="0.2">
      <c r="B39" s="1" t="s">
        <v>405</v>
      </c>
      <c r="C39" s="12">
        <f>D39+E39</f>
        <v>13224</v>
      </c>
      <c r="D39" s="14">
        <v>6110</v>
      </c>
      <c r="E39" s="14">
        <v>7114</v>
      </c>
      <c r="F39" s="13">
        <f>G39+H39</f>
        <v>7025</v>
      </c>
      <c r="G39" s="14">
        <v>4126</v>
      </c>
      <c r="H39" s="14">
        <v>2899</v>
      </c>
      <c r="I39" s="13">
        <f>J39+K39</f>
        <v>509</v>
      </c>
      <c r="J39" s="14">
        <v>361</v>
      </c>
      <c r="K39" s="14">
        <v>148</v>
      </c>
    </row>
    <row r="40" spans="2:11" x14ac:dyDescent="0.2">
      <c r="B40" s="1" t="s">
        <v>406</v>
      </c>
      <c r="C40" s="12">
        <f>D40+E40</f>
        <v>7096</v>
      </c>
      <c r="D40" s="14">
        <v>3337</v>
      </c>
      <c r="E40" s="14">
        <v>3759</v>
      </c>
      <c r="F40" s="13">
        <f>G40+H40</f>
        <v>4031</v>
      </c>
      <c r="G40" s="14">
        <v>2313</v>
      </c>
      <c r="H40" s="14">
        <v>1718</v>
      </c>
      <c r="I40" s="13">
        <f>J40+K40</f>
        <v>244</v>
      </c>
      <c r="J40" s="14">
        <v>170</v>
      </c>
      <c r="K40" s="14">
        <v>74</v>
      </c>
    </row>
    <row r="41" spans="2:11" x14ac:dyDescent="0.2">
      <c r="B41" s="1" t="s">
        <v>407</v>
      </c>
      <c r="C41" s="12">
        <f>D41+E41</f>
        <v>12078</v>
      </c>
      <c r="D41" s="14">
        <v>5759</v>
      </c>
      <c r="E41" s="14">
        <v>6319</v>
      </c>
      <c r="F41" s="13">
        <f>G41+H41</f>
        <v>7437</v>
      </c>
      <c r="G41" s="14">
        <v>4281</v>
      </c>
      <c r="H41" s="14">
        <v>3156</v>
      </c>
      <c r="I41" s="13">
        <f>J41+K41</f>
        <v>170</v>
      </c>
      <c r="J41" s="14">
        <v>110</v>
      </c>
      <c r="K41" s="14">
        <v>60</v>
      </c>
    </row>
    <row r="42" spans="2:11" x14ac:dyDescent="0.2">
      <c r="B42" s="1" t="s">
        <v>408</v>
      </c>
      <c r="C42" s="12">
        <f>D42+E42</f>
        <v>8343</v>
      </c>
      <c r="D42" s="14">
        <v>3856</v>
      </c>
      <c r="E42" s="14">
        <v>4487</v>
      </c>
      <c r="F42" s="13">
        <f>G42+H42</f>
        <v>5168</v>
      </c>
      <c r="G42" s="14">
        <v>2894</v>
      </c>
      <c r="H42" s="14">
        <v>2274</v>
      </c>
      <c r="I42" s="13">
        <f>J42+K42</f>
        <v>153</v>
      </c>
      <c r="J42" s="14">
        <v>99</v>
      </c>
      <c r="K42" s="14">
        <v>54</v>
      </c>
    </row>
    <row r="43" spans="2:11" x14ac:dyDescent="0.2">
      <c r="B43" s="1" t="s">
        <v>409</v>
      </c>
      <c r="C43" s="12">
        <f>D43+E43</f>
        <v>4537</v>
      </c>
      <c r="D43" s="14">
        <v>2112</v>
      </c>
      <c r="E43" s="14">
        <v>2425</v>
      </c>
      <c r="F43" s="13">
        <f>G43+H43</f>
        <v>2397</v>
      </c>
      <c r="G43" s="14">
        <v>1399</v>
      </c>
      <c r="H43" s="14">
        <v>998</v>
      </c>
      <c r="I43" s="13">
        <f>J43+K43</f>
        <v>105</v>
      </c>
      <c r="J43" s="14">
        <v>70</v>
      </c>
      <c r="K43" s="14">
        <v>35</v>
      </c>
    </row>
    <row r="44" spans="2:11" x14ac:dyDescent="0.2">
      <c r="C44" s="5"/>
    </row>
    <row r="45" spans="2:11" x14ac:dyDescent="0.2">
      <c r="B45" s="1" t="s">
        <v>410</v>
      </c>
      <c r="C45" s="12">
        <f t="shared" ref="C45:C54" si="7">D45+E45</f>
        <v>7520</v>
      </c>
      <c r="D45" s="14">
        <v>3383</v>
      </c>
      <c r="E45" s="14">
        <v>4137</v>
      </c>
      <c r="F45" s="13">
        <f t="shared" ref="F45:F54" si="8">G45+H45</f>
        <v>3820</v>
      </c>
      <c r="G45" s="14">
        <v>2170</v>
      </c>
      <c r="H45" s="14">
        <v>1650</v>
      </c>
      <c r="I45" s="13">
        <f t="shared" ref="I45:I54" si="9">J45+K45</f>
        <v>187</v>
      </c>
      <c r="J45" s="14">
        <v>124</v>
      </c>
      <c r="K45" s="14">
        <v>63</v>
      </c>
    </row>
    <row r="46" spans="2:11" x14ac:dyDescent="0.2">
      <c r="B46" s="1" t="s">
        <v>411</v>
      </c>
      <c r="C46" s="12">
        <f t="shared" si="7"/>
        <v>5963</v>
      </c>
      <c r="D46" s="14">
        <v>2793</v>
      </c>
      <c r="E46" s="14">
        <v>3170</v>
      </c>
      <c r="F46" s="13">
        <f t="shared" si="8"/>
        <v>3527</v>
      </c>
      <c r="G46" s="14">
        <v>2068</v>
      </c>
      <c r="H46" s="14">
        <v>1459</v>
      </c>
      <c r="I46" s="13">
        <f t="shared" si="9"/>
        <v>81</v>
      </c>
      <c r="J46" s="14">
        <v>54</v>
      </c>
      <c r="K46" s="14">
        <v>27</v>
      </c>
    </row>
    <row r="47" spans="2:11" x14ac:dyDescent="0.2">
      <c r="B47" s="1" t="s">
        <v>412</v>
      </c>
      <c r="C47" s="12">
        <f t="shared" si="7"/>
        <v>6511</v>
      </c>
      <c r="D47" s="14">
        <v>3074</v>
      </c>
      <c r="E47" s="14">
        <v>3437</v>
      </c>
      <c r="F47" s="13">
        <f t="shared" si="8"/>
        <v>3482</v>
      </c>
      <c r="G47" s="14">
        <v>2029</v>
      </c>
      <c r="H47" s="14">
        <v>1453</v>
      </c>
      <c r="I47" s="13">
        <f t="shared" si="9"/>
        <v>145</v>
      </c>
      <c r="J47" s="14">
        <v>112</v>
      </c>
      <c r="K47" s="14">
        <v>33</v>
      </c>
    </row>
    <row r="48" spans="2:11" x14ac:dyDescent="0.2">
      <c r="B48" s="1" t="s">
        <v>413</v>
      </c>
      <c r="C48" s="12">
        <f t="shared" si="7"/>
        <v>5728</v>
      </c>
      <c r="D48" s="14">
        <v>2699</v>
      </c>
      <c r="E48" s="14">
        <v>3029</v>
      </c>
      <c r="F48" s="13">
        <f t="shared" si="8"/>
        <v>3551</v>
      </c>
      <c r="G48" s="14">
        <v>1990</v>
      </c>
      <c r="H48" s="14">
        <v>1561</v>
      </c>
      <c r="I48" s="13">
        <f t="shared" si="9"/>
        <v>100</v>
      </c>
      <c r="J48" s="14">
        <v>69</v>
      </c>
      <c r="K48" s="14">
        <v>31</v>
      </c>
    </row>
    <row r="49" spans="2:11" x14ac:dyDescent="0.2">
      <c r="B49" s="1" t="s">
        <v>414</v>
      </c>
      <c r="C49" s="12">
        <f t="shared" si="7"/>
        <v>2202</v>
      </c>
      <c r="D49" s="14">
        <v>1074</v>
      </c>
      <c r="E49" s="14">
        <v>1128</v>
      </c>
      <c r="F49" s="13">
        <f t="shared" si="8"/>
        <v>1177</v>
      </c>
      <c r="G49" s="14">
        <v>693</v>
      </c>
      <c r="H49" s="14">
        <v>484</v>
      </c>
      <c r="I49" s="13">
        <f t="shared" si="9"/>
        <v>23</v>
      </c>
      <c r="J49" s="14">
        <v>16</v>
      </c>
      <c r="K49" s="14">
        <v>7</v>
      </c>
    </row>
    <row r="50" spans="2:11" x14ac:dyDescent="0.2">
      <c r="B50" s="1" t="s">
        <v>415</v>
      </c>
      <c r="C50" s="12">
        <f t="shared" si="7"/>
        <v>1905</v>
      </c>
      <c r="D50" s="14">
        <v>911</v>
      </c>
      <c r="E50" s="14">
        <v>994</v>
      </c>
      <c r="F50" s="13">
        <f t="shared" si="8"/>
        <v>990</v>
      </c>
      <c r="G50" s="14">
        <v>613</v>
      </c>
      <c r="H50" s="14">
        <v>377</v>
      </c>
      <c r="I50" s="13">
        <f t="shared" si="9"/>
        <v>39</v>
      </c>
      <c r="J50" s="14">
        <v>30</v>
      </c>
      <c r="K50" s="14">
        <v>9</v>
      </c>
    </row>
    <row r="51" spans="2:11" x14ac:dyDescent="0.2">
      <c r="B51" s="1" t="s">
        <v>416</v>
      </c>
      <c r="C51" s="12">
        <f t="shared" si="7"/>
        <v>3814</v>
      </c>
      <c r="D51" s="14">
        <v>1831</v>
      </c>
      <c r="E51" s="14">
        <v>1983</v>
      </c>
      <c r="F51" s="13">
        <f t="shared" si="8"/>
        <v>2092</v>
      </c>
      <c r="G51" s="14">
        <v>1236</v>
      </c>
      <c r="H51" s="14">
        <v>856</v>
      </c>
      <c r="I51" s="13">
        <f t="shared" si="9"/>
        <v>61</v>
      </c>
      <c r="J51" s="14">
        <v>36</v>
      </c>
      <c r="K51" s="14">
        <v>25</v>
      </c>
    </row>
    <row r="52" spans="2:11" x14ac:dyDescent="0.2">
      <c r="B52" s="1" t="s">
        <v>417</v>
      </c>
      <c r="C52" s="12">
        <f t="shared" si="7"/>
        <v>5400</v>
      </c>
      <c r="D52" s="14">
        <v>2557</v>
      </c>
      <c r="E52" s="14">
        <v>2843</v>
      </c>
      <c r="F52" s="13">
        <f t="shared" si="8"/>
        <v>3808</v>
      </c>
      <c r="G52" s="14">
        <v>2092</v>
      </c>
      <c r="H52" s="14">
        <v>1716</v>
      </c>
      <c r="I52" s="13">
        <f t="shared" si="9"/>
        <v>55</v>
      </c>
      <c r="J52" s="14">
        <v>35</v>
      </c>
      <c r="K52" s="14">
        <v>20</v>
      </c>
    </row>
    <row r="53" spans="2:11" x14ac:dyDescent="0.2">
      <c r="B53" s="1" t="s">
        <v>418</v>
      </c>
      <c r="C53" s="12">
        <f t="shared" si="7"/>
        <v>6793</v>
      </c>
      <c r="D53" s="14">
        <v>3196</v>
      </c>
      <c r="E53" s="14">
        <v>3597</v>
      </c>
      <c r="F53" s="13">
        <f t="shared" si="8"/>
        <v>4278</v>
      </c>
      <c r="G53" s="14">
        <v>2367</v>
      </c>
      <c r="H53" s="14">
        <v>1911</v>
      </c>
      <c r="I53" s="13">
        <f t="shared" si="9"/>
        <v>149</v>
      </c>
      <c r="J53" s="14">
        <v>102</v>
      </c>
      <c r="K53" s="14">
        <v>47</v>
      </c>
    </row>
    <row r="54" spans="2:11" x14ac:dyDescent="0.2">
      <c r="B54" s="1" t="s">
        <v>419</v>
      </c>
      <c r="C54" s="12">
        <f t="shared" si="7"/>
        <v>8320</v>
      </c>
      <c r="D54" s="14">
        <v>3898</v>
      </c>
      <c r="E54" s="14">
        <v>4422</v>
      </c>
      <c r="F54" s="13">
        <f t="shared" si="8"/>
        <v>5118</v>
      </c>
      <c r="G54" s="14">
        <v>2906</v>
      </c>
      <c r="H54" s="14">
        <v>2212</v>
      </c>
      <c r="I54" s="13">
        <f t="shared" si="9"/>
        <v>132</v>
      </c>
      <c r="J54" s="14">
        <v>87</v>
      </c>
      <c r="K54" s="14">
        <v>45</v>
      </c>
    </row>
    <row r="55" spans="2:11" x14ac:dyDescent="0.2">
      <c r="C55" s="5"/>
    </row>
    <row r="56" spans="2:11" x14ac:dyDescent="0.2">
      <c r="B56" s="1" t="s">
        <v>420</v>
      </c>
      <c r="C56" s="12">
        <f t="shared" ref="C56:C62" si="10">D56+E56</f>
        <v>16993</v>
      </c>
      <c r="D56" s="14">
        <v>7759</v>
      </c>
      <c r="E56" s="14">
        <v>9234</v>
      </c>
      <c r="F56" s="13">
        <f t="shared" ref="F56:F62" si="11">G56+H56</f>
        <v>9770</v>
      </c>
      <c r="G56" s="14">
        <v>5290</v>
      </c>
      <c r="H56" s="14">
        <v>4480</v>
      </c>
      <c r="I56" s="13">
        <f t="shared" ref="I56:I62" si="12">J56+K56</f>
        <v>537</v>
      </c>
      <c r="J56" s="14">
        <v>365</v>
      </c>
      <c r="K56" s="14">
        <v>172</v>
      </c>
    </row>
    <row r="57" spans="2:11" x14ac:dyDescent="0.2">
      <c r="B57" s="1" t="s">
        <v>421</v>
      </c>
      <c r="C57" s="12">
        <f t="shared" si="10"/>
        <v>3262</v>
      </c>
      <c r="D57" s="14">
        <v>1549</v>
      </c>
      <c r="E57" s="14">
        <v>1713</v>
      </c>
      <c r="F57" s="13">
        <f t="shared" si="11"/>
        <v>1660</v>
      </c>
      <c r="G57" s="14">
        <v>949</v>
      </c>
      <c r="H57" s="14">
        <v>711</v>
      </c>
      <c r="I57" s="13">
        <f t="shared" si="12"/>
        <v>72</v>
      </c>
      <c r="J57" s="14">
        <v>55</v>
      </c>
      <c r="K57" s="14">
        <v>17</v>
      </c>
    </row>
    <row r="58" spans="2:11" x14ac:dyDescent="0.2">
      <c r="B58" s="1" t="s">
        <v>422</v>
      </c>
      <c r="C58" s="12">
        <f t="shared" si="10"/>
        <v>2765</v>
      </c>
      <c r="D58" s="14">
        <v>1337</v>
      </c>
      <c r="E58" s="14">
        <v>1428</v>
      </c>
      <c r="F58" s="13">
        <f t="shared" si="11"/>
        <v>1412</v>
      </c>
      <c r="G58" s="14">
        <v>837</v>
      </c>
      <c r="H58" s="14">
        <v>575</v>
      </c>
      <c r="I58" s="13">
        <f t="shared" si="12"/>
        <v>74</v>
      </c>
      <c r="J58" s="14">
        <v>59</v>
      </c>
      <c r="K58" s="14">
        <v>15</v>
      </c>
    </row>
    <row r="59" spans="2:11" x14ac:dyDescent="0.2">
      <c r="B59" s="1" t="s">
        <v>423</v>
      </c>
      <c r="C59" s="12">
        <f t="shared" si="10"/>
        <v>11976</v>
      </c>
      <c r="D59" s="14">
        <v>5693</v>
      </c>
      <c r="E59" s="14">
        <v>6283</v>
      </c>
      <c r="F59" s="13">
        <f t="shared" si="11"/>
        <v>6949</v>
      </c>
      <c r="G59" s="14">
        <v>4032</v>
      </c>
      <c r="H59" s="14">
        <v>2917</v>
      </c>
      <c r="I59" s="13">
        <f t="shared" si="12"/>
        <v>409</v>
      </c>
      <c r="J59" s="14">
        <v>281</v>
      </c>
      <c r="K59" s="14">
        <v>128</v>
      </c>
    </row>
    <row r="60" spans="2:11" x14ac:dyDescent="0.2">
      <c r="B60" s="1" t="s">
        <v>424</v>
      </c>
      <c r="C60" s="12">
        <f t="shared" si="10"/>
        <v>4260</v>
      </c>
      <c r="D60" s="14">
        <v>1975</v>
      </c>
      <c r="E60" s="14">
        <v>2285</v>
      </c>
      <c r="F60" s="13">
        <f t="shared" si="11"/>
        <v>2104</v>
      </c>
      <c r="G60" s="14">
        <v>1235</v>
      </c>
      <c r="H60" s="14">
        <v>869</v>
      </c>
      <c r="I60" s="13">
        <f t="shared" si="12"/>
        <v>95</v>
      </c>
      <c r="J60" s="14">
        <v>62</v>
      </c>
      <c r="K60" s="14">
        <v>33</v>
      </c>
    </row>
    <row r="61" spans="2:11" x14ac:dyDescent="0.2">
      <c r="B61" s="1" t="s">
        <v>425</v>
      </c>
      <c r="C61" s="12">
        <f t="shared" si="10"/>
        <v>5273</v>
      </c>
      <c r="D61" s="14">
        <v>2424</v>
      </c>
      <c r="E61" s="14">
        <v>2849</v>
      </c>
      <c r="F61" s="13">
        <f t="shared" si="11"/>
        <v>2401</v>
      </c>
      <c r="G61" s="14">
        <v>1461</v>
      </c>
      <c r="H61" s="14">
        <v>940</v>
      </c>
      <c r="I61" s="13">
        <f t="shared" si="12"/>
        <v>232</v>
      </c>
      <c r="J61" s="14">
        <v>149</v>
      </c>
      <c r="K61" s="14">
        <v>83</v>
      </c>
    </row>
    <row r="62" spans="2:11" x14ac:dyDescent="0.2">
      <c r="B62" s="1" t="s">
        <v>426</v>
      </c>
      <c r="C62" s="12">
        <f t="shared" si="10"/>
        <v>13748</v>
      </c>
      <c r="D62" s="14">
        <v>6278</v>
      </c>
      <c r="E62" s="14">
        <v>7470</v>
      </c>
      <c r="F62" s="13">
        <f t="shared" si="11"/>
        <v>6375</v>
      </c>
      <c r="G62" s="14">
        <v>3777</v>
      </c>
      <c r="H62" s="14">
        <v>2598</v>
      </c>
      <c r="I62" s="13">
        <f t="shared" si="12"/>
        <v>351</v>
      </c>
      <c r="J62" s="14">
        <v>263</v>
      </c>
      <c r="K62" s="14">
        <v>88</v>
      </c>
    </row>
    <row r="63" spans="2:11" x14ac:dyDescent="0.2">
      <c r="C63" s="5"/>
    </row>
    <row r="64" spans="2:11" x14ac:dyDescent="0.2">
      <c r="B64" s="1" t="s">
        <v>427</v>
      </c>
      <c r="C64" s="12">
        <f t="shared" ref="C64:C70" si="13">D64+E64</f>
        <v>16924</v>
      </c>
      <c r="D64" s="14">
        <v>7720</v>
      </c>
      <c r="E64" s="14">
        <v>9204</v>
      </c>
      <c r="F64" s="13">
        <f t="shared" ref="F64:F70" si="14">G64+H64</f>
        <v>8884</v>
      </c>
      <c r="G64" s="14">
        <v>4966</v>
      </c>
      <c r="H64" s="14">
        <v>3918</v>
      </c>
      <c r="I64" s="13">
        <f t="shared" ref="I64:I70" si="15">J64+K64</f>
        <v>464</v>
      </c>
      <c r="J64" s="14">
        <v>311</v>
      </c>
      <c r="K64" s="14">
        <v>153</v>
      </c>
    </row>
    <row r="65" spans="1:11" x14ac:dyDescent="0.2">
      <c r="B65" s="1" t="s">
        <v>428</v>
      </c>
      <c r="C65" s="12">
        <f t="shared" si="13"/>
        <v>3271</v>
      </c>
      <c r="D65" s="14">
        <v>1428</v>
      </c>
      <c r="E65" s="14">
        <v>1843</v>
      </c>
      <c r="F65" s="13">
        <f t="shared" si="14"/>
        <v>1550</v>
      </c>
      <c r="G65" s="14">
        <v>878</v>
      </c>
      <c r="H65" s="14">
        <v>672</v>
      </c>
      <c r="I65" s="13">
        <f t="shared" si="15"/>
        <v>96</v>
      </c>
      <c r="J65" s="14">
        <v>65</v>
      </c>
      <c r="K65" s="14">
        <v>31</v>
      </c>
    </row>
    <row r="66" spans="1:11" x14ac:dyDescent="0.2">
      <c r="B66" s="1" t="s">
        <v>429</v>
      </c>
      <c r="C66" s="12">
        <f t="shared" si="13"/>
        <v>5075</v>
      </c>
      <c r="D66" s="14">
        <v>2271</v>
      </c>
      <c r="E66" s="14">
        <v>2804</v>
      </c>
      <c r="F66" s="13">
        <f t="shared" si="14"/>
        <v>2403</v>
      </c>
      <c r="G66" s="14">
        <v>1309</v>
      </c>
      <c r="H66" s="14">
        <v>1094</v>
      </c>
      <c r="I66" s="13">
        <f t="shared" si="15"/>
        <v>131</v>
      </c>
      <c r="J66" s="14">
        <v>93</v>
      </c>
      <c r="K66" s="14">
        <v>38</v>
      </c>
    </row>
    <row r="67" spans="1:11" x14ac:dyDescent="0.2">
      <c r="B67" s="1" t="s">
        <v>430</v>
      </c>
      <c r="C67" s="12">
        <f t="shared" si="13"/>
        <v>3389</v>
      </c>
      <c r="D67" s="14">
        <v>1499</v>
      </c>
      <c r="E67" s="14">
        <v>1890</v>
      </c>
      <c r="F67" s="13">
        <f t="shared" si="14"/>
        <v>1432</v>
      </c>
      <c r="G67" s="14">
        <v>835</v>
      </c>
      <c r="H67" s="14">
        <v>597</v>
      </c>
      <c r="I67" s="13">
        <f t="shared" si="15"/>
        <v>55</v>
      </c>
      <c r="J67" s="14">
        <v>38</v>
      </c>
      <c r="K67" s="14">
        <v>17</v>
      </c>
    </row>
    <row r="68" spans="1:11" x14ac:dyDescent="0.2">
      <c r="B68" s="1" t="s">
        <v>431</v>
      </c>
      <c r="C68" s="12">
        <f t="shared" si="13"/>
        <v>1789</v>
      </c>
      <c r="D68" s="14">
        <v>839</v>
      </c>
      <c r="E68" s="14">
        <v>950</v>
      </c>
      <c r="F68" s="13">
        <f t="shared" si="14"/>
        <v>693</v>
      </c>
      <c r="G68" s="14">
        <v>431</v>
      </c>
      <c r="H68" s="14">
        <v>262</v>
      </c>
      <c r="I68" s="13">
        <f t="shared" si="15"/>
        <v>34</v>
      </c>
      <c r="J68" s="14">
        <v>29</v>
      </c>
      <c r="K68" s="14">
        <v>5</v>
      </c>
    </row>
    <row r="69" spans="1:11" x14ac:dyDescent="0.2">
      <c r="B69" s="1" t="s">
        <v>432</v>
      </c>
      <c r="C69" s="12">
        <f t="shared" si="13"/>
        <v>3351</v>
      </c>
      <c r="D69" s="14">
        <v>1540</v>
      </c>
      <c r="E69" s="14">
        <v>1811</v>
      </c>
      <c r="F69" s="13">
        <f t="shared" si="14"/>
        <v>1440</v>
      </c>
      <c r="G69" s="14">
        <v>837</v>
      </c>
      <c r="H69" s="14">
        <v>603</v>
      </c>
      <c r="I69" s="13">
        <f t="shared" si="15"/>
        <v>84</v>
      </c>
      <c r="J69" s="14">
        <v>68</v>
      </c>
      <c r="K69" s="14">
        <v>16</v>
      </c>
    </row>
    <row r="70" spans="1:11" x14ac:dyDescent="0.2">
      <c r="B70" s="1" t="s">
        <v>433</v>
      </c>
      <c r="C70" s="12">
        <f t="shared" si="13"/>
        <v>570</v>
      </c>
      <c r="D70" s="14">
        <v>277</v>
      </c>
      <c r="E70" s="14">
        <v>293</v>
      </c>
      <c r="F70" s="13">
        <f t="shared" si="14"/>
        <v>243</v>
      </c>
      <c r="G70" s="14">
        <v>158</v>
      </c>
      <c r="H70" s="14">
        <v>85</v>
      </c>
      <c r="I70" s="13">
        <f t="shared" si="15"/>
        <v>16</v>
      </c>
      <c r="J70" s="14">
        <v>8</v>
      </c>
      <c r="K70" s="14">
        <v>8</v>
      </c>
    </row>
    <row r="71" spans="1:11" ht="18" thickBot="1" x14ac:dyDescent="0.25">
      <c r="B71" s="4"/>
      <c r="C71" s="26"/>
      <c r="D71" s="23"/>
      <c r="E71" s="23"/>
      <c r="F71" s="4"/>
      <c r="G71" s="4"/>
      <c r="H71" s="4"/>
      <c r="I71" s="4"/>
      <c r="J71" s="4"/>
      <c r="K71" s="4"/>
    </row>
    <row r="72" spans="1:11" x14ac:dyDescent="0.2">
      <c r="C72" s="1" t="s">
        <v>275</v>
      </c>
    </row>
    <row r="73" spans="1:11" x14ac:dyDescent="0.2">
      <c r="A73" s="1"/>
    </row>
  </sheetData>
  <phoneticPr fontId="2"/>
  <pageMargins left="0.37" right="0.66" top="0.56999999999999995" bottom="0.53" header="0.51200000000000001" footer="0.51200000000000001"/>
  <pageSetup paperSize="12" scale="75"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L219"/>
  <sheetViews>
    <sheetView showGridLines="0" zoomScale="75" zoomScaleNormal="100" workbookViewId="0">
      <selection activeCell="P29" sqref="P29"/>
    </sheetView>
  </sheetViews>
  <sheetFormatPr defaultColWidth="15.875" defaultRowHeight="17.25" x14ac:dyDescent="0.2"/>
  <cols>
    <col min="1" max="1" width="13.375" style="2" customWidth="1"/>
    <col min="2" max="2" width="2.125" style="2" customWidth="1"/>
    <col min="3" max="3" width="14.625" style="2" customWidth="1"/>
    <col min="4" max="4" width="15.875" style="2" customWidth="1"/>
    <col min="5" max="5" width="13.375" style="2" customWidth="1"/>
    <col min="6" max="7" width="12.125" style="2" customWidth="1"/>
    <col min="8" max="8" width="13.375" style="2" customWidth="1"/>
    <col min="9" max="11" width="12.125" style="2" customWidth="1"/>
    <col min="12" max="12" width="13.375" style="2" customWidth="1"/>
    <col min="13" max="256" width="15.875" style="2"/>
    <col min="257" max="257" width="13.375" style="2" customWidth="1"/>
    <col min="258" max="258" width="2.125" style="2" customWidth="1"/>
    <col min="259" max="259" width="14.625" style="2" customWidth="1"/>
    <col min="260" max="260" width="15.875" style="2" customWidth="1"/>
    <col min="261" max="261" width="13.375" style="2" customWidth="1"/>
    <col min="262" max="263" width="12.125" style="2" customWidth="1"/>
    <col min="264" max="264" width="13.375" style="2" customWidth="1"/>
    <col min="265" max="267" width="12.125" style="2" customWidth="1"/>
    <col min="268" max="268" width="13.375" style="2" customWidth="1"/>
    <col min="269" max="512" width="15.875" style="2"/>
    <col min="513" max="513" width="13.375" style="2" customWidth="1"/>
    <col min="514" max="514" width="2.125" style="2" customWidth="1"/>
    <col min="515" max="515" width="14.625" style="2" customWidth="1"/>
    <col min="516" max="516" width="15.875" style="2" customWidth="1"/>
    <col min="517" max="517" width="13.375" style="2" customWidth="1"/>
    <col min="518" max="519" width="12.125" style="2" customWidth="1"/>
    <col min="520" max="520" width="13.375" style="2" customWidth="1"/>
    <col min="521" max="523" width="12.125" style="2" customWidth="1"/>
    <col min="524" max="524" width="13.375" style="2" customWidth="1"/>
    <col min="525" max="768" width="15.875" style="2"/>
    <col min="769" max="769" width="13.375" style="2" customWidth="1"/>
    <col min="770" max="770" width="2.125" style="2" customWidth="1"/>
    <col min="771" max="771" width="14.625" style="2" customWidth="1"/>
    <col min="772" max="772" width="15.875" style="2" customWidth="1"/>
    <col min="773" max="773" width="13.375" style="2" customWidth="1"/>
    <col min="774" max="775" width="12.125" style="2" customWidth="1"/>
    <col min="776" max="776" width="13.375" style="2" customWidth="1"/>
    <col min="777" max="779" width="12.125" style="2" customWidth="1"/>
    <col min="780" max="780" width="13.375" style="2" customWidth="1"/>
    <col min="781" max="1024" width="15.875" style="2"/>
    <col min="1025" max="1025" width="13.375" style="2" customWidth="1"/>
    <col min="1026" max="1026" width="2.125" style="2" customWidth="1"/>
    <col min="1027" max="1027" width="14.625" style="2" customWidth="1"/>
    <col min="1028" max="1028" width="15.875" style="2" customWidth="1"/>
    <col min="1029" max="1029" width="13.375" style="2" customWidth="1"/>
    <col min="1030" max="1031" width="12.125" style="2" customWidth="1"/>
    <col min="1032" max="1032" width="13.375" style="2" customWidth="1"/>
    <col min="1033" max="1035" width="12.125" style="2" customWidth="1"/>
    <col min="1036" max="1036" width="13.375" style="2" customWidth="1"/>
    <col min="1037" max="1280" width="15.875" style="2"/>
    <col min="1281" max="1281" width="13.375" style="2" customWidth="1"/>
    <col min="1282" max="1282" width="2.125" style="2" customWidth="1"/>
    <col min="1283" max="1283" width="14.625" style="2" customWidth="1"/>
    <col min="1284" max="1284" width="15.875" style="2" customWidth="1"/>
    <col min="1285" max="1285" width="13.375" style="2" customWidth="1"/>
    <col min="1286" max="1287" width="12.125" style="2" customWidth="1"/>
    <col min="1288" max="1288" width="13.375" style="2" customWidth="1"/>
    <col min="1289" max="1291" width="12.125" style="2" customWidth="1"/>
    <col min="1292" max="1292" width="13.375" style="2" customWidth="1"/>
    <col min="1293" max="1536" width="15.875" style="2"/>
    <col min="1537" max="1537" width="13.375" style="2" customWidth="1"/>
    <col min="1538" max="1538" width="2.125" style="2" customWidth="1"/>
    <col min="1539" max="1539" width="14.625" style="2" customWidth="1"/>
    <col min="1540" max="1540" width="15.875" style="2" customWidth="1"/>
    <col min="1541" max="1541" width="13.375" style="2" customWidth="1"/>
    <col min="1542" max="1543" width="12.125" style="2" customWidth="1"/>
    <col min="1544" max="1544" width="13.375" style="2" customWidth="1"/>
    <col min="1545" max="1547" width="12.125" style="2" customWidth="1"/>
    <col min="1548" max="1548" width="13.375" style="2" customWidth="1"/>
    <col min="1549" max="1792" width="15.875" style="2"/>
    <col min="1793" max="1793" width="13.375" style="2" customWidth="1"/>
    <col min="1794" max="1794" width="2.125" style="2" customWidth="1"/>
    <col min="1795" max="1795" width="14.625" style="2" customWidth="1"/>
    <col min="1796" max="1796" width="15.875" style="2" customWidth="1"/>
    <col min="1797" max="1797" width="13.375" style="2" customWidth="1"/>
    <col min="1798" max="1799" width="12.125" style="2" customWidth="1"/>
    <col min="1800" max="1800" width="13.375" style="2" customWidth="1"/>
    <col min="1801" max="1803" width="12.125" style="2" customWidth="1"/>
    <col min="1804" max="1804" width="13.375" style="2" customWidth="1"/>
    <col min="1805" max="2048" width="15.875" style="2"/>
    <col min="2049" max="2049" width="13.375" style="2" customWidth="1"/>
    <col min="2050" max="2050" width="2.125" style="2" customWidth="1"/>
    <col min="2051" max="2051" width="14.625" style="2" customWidth="1"/>
    <col min="2052" max="2052" width="15.875" style="2" customWidth="1"/>
    <col min="2053" max="2053" width="13.375" style="2" customWidth="1"/>
    <col min="2054" max="2055" width="12.125" style="2" customWidth="1"/>
    <col min="2056" max="2056" width="13.375" style="2" customWidth="1"/>
    <col min="2057" max="2059" width="12.125" style="2" customWidth="1"/>
    <col min="2060" max="2060" width="13.375" style="2" customWidth="1"/>
    <col min="2061" max="2304" width="15.875" style="2"/>
    <col min="2305" max="2305" width="13.375" style="2" customWidth="1"/>
    <col min="2306" max="2306" width="2.125" style="2" customWidth="1"/>
    <col min="2307" max="2307" width="14.625" style="2" customWidth="1"/>
    <col min="2308" max="2308" width="15.875" style="2" customWidth="1"/>
    <col min="2309" max="2309" width="13.375" style="2" customWidth="1"/>
    <col min="2310" max="2311" width="12.125" style="2" customWidth="1"/>
    <col min="2312" max="2312" width="13.375" style="2" customWidth="1"/>
    <col min="2313" max="2315" width="12.125" style="2" customWidth="1"/>
    <col min="2316" max="2316" width="13.375" style="2" customWidth="1"/>
    <col min="2317" max="2560" width="15.875" style="2"/>
    <col min="2561" max="2561" width="13.375" style="2" customWidth="1"/>
    <col min="2562" max="2562" width="2.125" style="2" customWidth="1"/>
    <col min="2563" max="2563" width="14.625" style="2" customWidth="1"/>
    <col min="2564" max="2564" width="15.875" style="2" customWidth="1"/>
    <col min="2565" max="2565" width="13.375" style="2" customWidth="1"/>
    <col min="2566" max="2567" width="12.125" style="2" customWidth="1"/>
    <col min="2568" max="2568" width="13.375" style="2" customWidth="1"/>
    <col min="2569" max="2571" width="12.125" style="2" customWidth="1"/>
    <col min="2572" max="2572" width="13.375" style="2" customWidth="1"/>
    <col min="2573" max="2816" width="15.875" style="2"/>
    <col min="2817" max="2817" width="13.375" style="2" customWidth="1"/>
    <col min="2818" max="2818" width="2.125" style="2" customWidth="1"/>
    <col min="2819" max="2819" width="14.625" style="2" customWidth="1"/>
    <col min="2820" max="2820" width="15.875" style="2" customWidth="1"/>
    <col min="2821" max="2821" width="13.375" style="2" customWidth="1"/>
    <col min="2822" max="2823" width="12.125" style="2" customWidth="1"/>
    <col min="2824" max="2824" width="13.375" style="2" customWidth="1"/>
    <col min="2825" max="2827" width="12.125" style="2" customWidth="1"/>
    <col min="2828" max="2828" width="13.375" style="2" customWidth="1"/>
    <col min="2829" max="3072" width="15.875" style="2"/>
    <col min="3073" max="3073" width="13.375" style="2" customWidth="1"/>
    <col min="3074" max="3074" width="2.125" style="2" customWidth="1"/>
    <col min="3075" max="3075" width="14.625" style="2" customWidth="1"/>
    <col min="3076" max="3076" width="15.875" style="2" customWidth="1"/>
    <col min="3077" max="3077" width="13.375" style="2" customWidth="1"/>
    <col min="3078" max="3079" width="12.125" style="2" customWidth="1"/>
    <col min="3080" max="3080" width="13.375" style="2" customWidth="1"/>
    <col min="3081" max="3083" width="12.125" style="2" customWidth="1"/>
    <col min="3084" max="3084" width="13.375" style="2" customWidth="1"/>
    <col min="3085" max="3328" width="15.875" style="2"/>
    <col min="3329" max="3329" width="13.375" style="2" customWidth="1"/>
    <col min="3330" max="3330" width="2.125" style="2" customWidth="1"/>
    <col min="3331" max="3331" width="14.625" style="2" customWidth="1"/>
    <col min="3332" max="3332" width="15.875" style="2" customWidth="1"/>
    <col min="3333" max="3333" width="13.375" style="2" customWidth="1"/>
    <col min="3334" max="3335" width="12.125" style="2" customWidth="1"/>
    <col min="3336" max="3336" width="13.375" style="2" customWidth="1"/>
    <col min="3337" max="3339" width="12.125" style="2" customWidth="1"/>
    <col min="3340" max="3340" width="13.375" style="2" customWidth="1"/>
    <col min="3341" max="3584" width="15.875" style="2"/>
    <col min="3585" max="3585" width="13.375" style="2" customWidth="1"/>
    <col min="3586" max="3586" width="2.125" style="2" customWidth="1"/>
    <col min="3587" max="3587" width="14.625" style="2" customWidth="1"/>
    <col min="3588" max="3588" width="15.875" style="2" customWidth="1"/>
    <col min="3589" max="3589" width="13.375" style="2" customWidth="1"/>
    <col min="3590" max="3591" width="12.125" style="2" customWidth="1"/>
    <col min="3592" max="3592" width="13.375" style="2" customWidth="1"/>
    <col min="3593" max="3595" width="12.125" style="2" customWidth="1"/>
    <col min="3596" max="3596" width="13.375" style="2" customWidth="1"/>
    <col min="3597" max="3840" width="15.875" style="2"/>
    <col min="3841" max="3841" width="13.375" style="2" customWidth="1"/>
    <col min="3842" max="3842" width="2.125" style="2" customWidth="1"/>
    <col min="3843" max="3843" width="14.625" style="2" customWidth="1"/>
    <col min="3844" max="3844" width="15.875" style="2" customWidth="1"/>
    <col min="3845" max="3845" width="13.375" style="2" customWidth="1"/>
    <col min="3846" max="3847" width="12.125" style="2" customWidth="1"/>
    <col min="3848" max="3848" width="13.375" style="2" customWidth="1"/>
    <col min="3849" max="3851" width="12.125" style="2" customWidth="1"/>
    <col min="3852" max="3852" width="13.375" style="2" customWidth="1"/>
    <col min="3853" max="4096" width="15.875" style="2"/>
    <col min="4097" max="4097" width="13.375" style="2" customWidth="1"/>
    <col min="4098" max="4098" width="2.125" style="2" customWidth="1"/>
    <col min="4099" max="4099" width="14.625" style="2" customWidth="1"/>
    <col min="4100" max="4100" width="15.875" style="2" customWidth="1"/>
    <col min="4101" max="4101" width="13.375" style="2" customWidth="1"/>
    <col min="4102" max="4103" width="12.125" style="2" customWidth="1"/>
    <col min="4104" max="4104" width="13.375" style="2" customWidth="1"/>
    <col min="4105" max="4107" width="12.125" style="2" customWidth="1"/>
    <col min="4108" max="4108" width="13.375" style="2" customWidth="1"/>
    <col min="4109" max="4352" width="15.875" style="2"/>
    <col min="4353" max="4353" width="13.375" style="2" customWidth="1"/>
    <col min="4354" max="4354" width="2.125" style="2" customWidth="1"/>
    <col min="4355" max="4355" width="14.625" style="2" customWidth="1"/>
    <col min="4356" max="4356" width="15.875" style="2" customWidth="1"/>
    <col min="4357" max="4357" width="13.375" style="2" customWidth="1"/>
    <col min="4358" max="4359" width="12.125" style="2" customWidth="1"/>
    <col min="4360" max="4360" width="13.375" style="2" customWidth="1"/>
    <col min="4361" max="4363" width="12.125" style="2" customWidth="1"/>
    <col min="4364" max="4364" width="13.375" style="2" customWidth="1"/>
    <col min="4365" max="4608" width="15.875" style="2"/>
    <col min="4609" max="4609" width="13.375" style="2" customWidth="1"/>
    <col min="4610" max="4610" width="2.125" style="2" customWidth="1"/>
    <col min="4611" max="4611" width="14.625" style="2" customWidth="1"/>
    <col min="4612" max="4612" width="15.875" style="2" customWidth="1"/>
    <col min="4613" max="4613" width="13.375" style="2" customWidth="1"/>
    <col min="4614" max="4615" width="12.125" style="2" customWidth="1"/>
    <col min="4616" max="4616" width="13.375" style="2" customWidth="1"/>
    <col min="4617" max="4619" width="12.125" style="2" customWidth="1"/>
    <col min="4620" max="4620" width="13.375" style="2" customWidth="1"/>
    <col min="4621" max="4864" width="15.875" style="2"/>
    <col min="4865" max="4865" width="13.375" style="2" customWidth="1"/>
    <col min="4866" max="4866" width="2.125" style="2" customWidth="1"/>
    <col min="4867" max="4867" width="14.625" style="2" customWidth="1"/>
    <col min="4868" max="4868" width="15.875" style="2" customWidth="1"/>
    <col min="4869" max="4869" width="13.375" style="2" customWidth="1"/>
    <col min="4870" max="4871" width="12.125" style="2" customWidth="1"/>
    <col min="4872" max="4872" width="13.375" style="2" customWidth="1"/>
    <col min="4873" max="4875" width="12.125" style="2" customWidth="1"/>
    <col min="4876" max="4876" width="13.375" style="2" customWidth="1"/>
    <col min="4877" max="5120" width="15.875" style="2"/>
    <col min="5121" max="5121" width="13.375" style="2" customWidth="1"/>
    <col min="5122" max="5122" width="2.125" style="2" customWidth="1"/>
    <col min="5123" max="5123" width="14.625" style="2" customWidth="1"/>
    <col min="5124" max="5124" width="15.875" style="2" customWidth="1"/>
    <col min="5125" max="5125" width="13.375" style="2" customWidth="1"/>
    <col min="5126" max="5127" width="12.125" style="2" customWidth="1"/>
    <col min="5128" max="5128" width="13.375" style="2" customWidth="1"/>
    <col min="5129" max="5131" width="12.125" style="2" customWidth="1"/>
    <col min="5132" max="5132" width="13.375" style="2" customWidth="1"/>
    <col min="5133" max="5376" width="15.875" style="2"/>
    <col min="5377" max="5377" width="13.375" style="2" customWidth="1"/>
    <col min="5378" max="5378" width="2.125" style="2" customWidth="1"/>
    <col min="5379" max="5379" width="14.625" style="2" customWidth="1"/>
    <col min="5380" max="5380" width="15.875" style="2" customWidth="1"/>
    <col min="5381" max="5381" width="13.375" style="2" customWidth="1"/>
    <col min="5382" max="5383" width="12.125" style="2" customWidth="1"/>
    <col min="5384" max="5384" width="13.375" style="2" customWidth="1"/>
    <col min="5385" max="5387" width="12.125" style="2" customWidth="1"/>
    <col min="5388" max="5388" width="13.375" style="2" customWidth="1"/>
    <col min="5389" max="5632" width="15.875" style="2"/>
    <col min="5633" max="5633" width="13.375" style="2" customWidth="1"/>
    <col min="5634" max="5634" width="2.125" style="2" customWidth="1"/>
    <col min="5635" max="5635" width="14.625" style="2" customWidth="1"/>
    <col min="5636" max="5636" width="15.875" style="2" customWidth="1"/>
    <col min="5637" max="5637" width="13.375" style="2" customWidth="1"/>
    <col min="5638" max="5639" width="12.125" style="2" customWidth="1"/>
    <col min="5640" max="5640" width="13.375" style="2" customWidth="1"/>
    <col min="5641" max="5643" width="12.125" style="2" customWidth="1"/>
    <col min="5644" max="5644" width="13.375" style="2" customWidth="1"/>
    <col min="5645" max="5888" width="15.875" style="2"/>
    <col min="5889" max="5889" width="13.375" style="2" customWidth="1"/>
    <col min="5890" max="5890" width="2.125" style="2" customWidth="1"/>
    <col min="5891" max="5891" width="14.625" style="2" customWidth="1"/>
    <col min="5892" max="5892" width="15.875" style="2" customWidth="1"/>
    <col min="5893" max="5893" width="13.375" style="2" customWidth="1"/>
    <col min="5894" max="5895" width="12.125" style="2" customWidth="1"/>
    <col min="5896" max="5896" width="13.375" style="2" customWidth="1"/>
    <col min="5897" max="5899" width="12.125" style="2" customWidth="1"/>
    <col min="5900" max="5900" width="13.375" style="2" customWidth="1"/>
    <col min="5901" max="6144" width="15.875" style="2"/>
    <col min="6145" max="6145" width="13.375" style="2" customWidth="1"/>
    <col min="6146" max="6146" width="2.125" style="2" customWidth="1"/>
    <col min="6147" max="6147" width="14.625" style="2" customWidth="1"/>
    <col min="6148" max="6148" width="15.875" style="2" customWidth="1"/>
    <col min="6149" max="6149" width="13.375" style="2" customWidth="1"/>
    <col min="6150" max="6151" width="12.125" style="2" customWidth="1"/>
    <col min="6152" max="6152" width="13.375" style="2" customWidth="1"/>
    <col min="6153" max="6155" width="12.125" style="2" customWidth="1"/>
    <col min="6156" max="6156" width="13.375" style="2" customWidth="1"/>
    <col min="6157" max="6400" width="15.875" style="2"/>
    <col min="6401" max="6401" width="13.375" style="2" customWidth="1"/>
    <col min="6402" max="6402" width="2.125" style="2" customWidth="1"/>
    <col min="6403" max="6403" width="14.625" style="2" customWidth="1"/>
    <col min="6404" max="6404" width="15.875" style="2" customWidth="1"/>
    <col min="6405" max="6405" width="13.375" style="2" customWidth="1"/>
    <col min="6406" max="6407" width="12.125" style="2" customWidth="1"/>
    <col min="6408" max="6408" width="13.375" style="2" customWidth="1"/>
    <col min="6409" max="6411" width="12.125" style="2" customWidth="1"/>
    <col min="6412" max="6412" width="13.375" style="2" customWidth="1"/>
    <col min="6413" max="6656" width="15.875" style="2"/>
    <col min="6657" max="6657" width="13.375" style="2" customWidth="1"/>
    <col min="6658" max="6658" width="2.125" style="2" customWidth="1"/>
    <col min="6659" max="6659" width="14.625" style="2" customWidth="1"/>
    <col min="6660" max="6660" width="15.875" style="2" customWidth="1"/>
    <col min="6661" max="6661" width="13.375" style="2" customWidth="1"/>
    <col min="6662" max="6663" width="12.125" style="2" customWidth="1"/>
    <col min="6664" max="6664" width="13.375" style="2" customWidth="1"/>
    <col min="6665" max="6667" width="12.125" style="2" customWidth="1"/>
    <col min="6668" max="6668" width="13.375" style="2" customWidth="1"/>
    <col min="6669" max="6912" width="15.875" style="2"/>
    <col min="6913" max="6913" width="13.375" style="2" customWidth="1"/>
    <col min="6914" max="6914" width="2.125" style="2" customWidth="1"/>
    <col min="6915" max="6915" width="14.625" style="2" customWidth="1"/>
    <col min="6916" max="6916" width="15.875" style="2" customWidth="1"/>
    <col min="6917" max="6917" width="13.375" style="2" customWidth="1"/>
    <col min="6918" max="6919" width="12.125" style="2" customWidth="1"/>
    <col min="6920" max="6920" width="13.375" style="2" customWidth="1"/>
    <col min="6921" max="6923" width="12.125" style="2" customWidth="1"/>
    <col min="6924" max="6924" width="13.375" style="2" customWidth="1"/>
    <col min="6925" max="7168" width="15.875" style="2"/>
    <col min="7169" max="7169" width="13.375" style="2" customWidth="1"/>
    <col min="7170" max="7170" width="2.125" style="2" customWidth="1"/>
    <col min="7171" max="7171" width="14.625" style="2" customWidth="1"/>
    <col min="7172" max="7172" width="15.875" style="2" customWidth="1"/>
    <col min="7173" max="7173" width="13.375" style="2" customWidth="1"/>
    <col min="7174" max="7175" width="12.125" style="2" customWidth="1"/>
    <col min="7176" max="7176" width="13.375" style="2" customWidth="1"/>
    <col min="7177" max="7179" width="12.125" style="2" customWidth="1"/>
    <col min="7180" max="7180" width="13.375" style="2" customWidth="1"/>
    <col min="7181" max="7424" width="15.875" style="2"/>
    <col min="7425" max="7425" width="13.375" style="2" customWidth="1"/>
    <col min="7426" max="7426" width="2.125" style="2" customWidth="1"/>
    <col min="7427" max="7427" width="14.625" style="2" customWidth="1"/>
    <col min="7428" max="7428" width="15.875" style="2" customWidth="1"/>
    <col min="7429" max="7429" width="13.375" style="2" customWidth="1"/>
    <col min="7430" max="7431" width="12.125" style="2" customWidth="1"/>
    <col min="7432" max="7432" width="13.375" style="2" customWidth="1"/>
    <col min="7433" max="7435" width="12.125" style="2" customWidth="1"/>
    <col min="7436" max="7436" width="13.375" style="2" customWidth="1"/>
    <col min="7437" max="7680" width="15.875" style="2"/>
    <col min="7681" max="7681" width="13.375" style="2" customWidth="1"/>
    <col min="7682" max="7682" width="2.125" style="2" customWidth="1"/>
    <col min="7683" max="7683" width="14.625" style="2" customWidth="1"/>
    <col min="7684" max="7684" width="15.875" style="2" customWidth="1"/>
    <col min="7685" max="7685" width="13.375" style="2" customWidth="1"/>
    <col min="7686" max="7687" width="12.125" style="2" customWidth="1"/>
    <col min="7688" max="7688" width="13.375" style="2" customWidth="1"/>
    <col min="7689" max="7691" width="12.125" style="2" customWidth="1"/>
    <col min="7692" max="7692" width="13.375" style="2" customWidth="1"/>
    <col min="7693" max="7936" width="15.875" style="2"/>
    <col min="7937" max="7937" width="13.375" style="2" customWidth="1"/>
    <col min="7938" max="7938" width="2.125" style="2" customWidth="1"/>
    <col min="7939" max="7939" width="14.625" style="2" customWidth="1"/>
    <col min="7940" max="7940" width="15.875" style="2" customWidth="1"/>
    <col min="7941" max="7941" width="13.375" style="2" customWidth="1"/>
    <col min="7942" max="7943" width="12.125" style="2" customWidth="1"/>
    <col min="7944" max="7944" width="13.375" style="2" customWidth="1"/>
    <col min="7945" max="7947" width="12.125" style="2" customWidth="1"/>
    <col min="7948" max="7948" width="13.375" style="2" customWidth="1"/>
    <col min="7949" max="8192" width="15.875" style="2"/>
    <col min="8193" max="8193" width="13.375" style="2" customWidth="1"/>
    <col min="8194" max="8194" width="2.125" style="2" customWidth="1"/>
    <col min="8195" max="8195" width="14.625" style="2" customWidth="1"/>
    <col min="8196" max="8196" width="15.875" style="2" customWidth="1"/>
    <col min="8197" max="8197" width="13.375" style="2" customWidth="1"/>
    <col min="8198" max="8199" width="12.125" style="2" customWidth="1"/>
    <col min="8200" max="8200" width="13.375" style="2" customWidth="1"/>
    <col min="8201" max="8203" width="12.125" style="2" customWidth="1"/>
    <col min="8204" max="8204" width="13.375" style="2" customWidth="1"/>
    <col min="8205" max="8448" width="15.875" style="2"/>
    <col min="8449" max="8449" width="13.375" style="2" customWidth="1"/>
    <col min="8450" max="8450" width="2.125" style="2" customWidth="1"/>
    <col min="8451" max="8451" width="14.625" style="2" customWidth="1"/>
    <col min="8452" max="8452" width="15.875" style="2" customWidth="1"/>
    <col min="8453" max="8453" width="13.375" style="2" customWidth="1"/>
    <col min="8454" max="8455" width="12.125" style="2" customWidth="1"/>
    <col min="8456" max="8456" width="13.375" style="2" customWidth="1"/>
    <col min="8457" max="8459" width="12.125" style="2" customWidth="1"/>
    <col min="8460" max="8460" width="13.375" style="2" customWidth="1"/>
    <col min="8461" max="8704" width="15.875" style="2"/>
    <col min="8705" max="8705" width="13.375" style="2" customWidth="1"/>
    <col min="8706" max="8706" width="2.125" style="2" customWidth="1"/>
    <col min="8707" max="8707" width="14.625" style="2" customWidth="1"/>
    <col min="8708" max="8708" width="15.875" style="2" customWidth="1"/>
    <col min="8709" max="8709" width="13.375" style="2" customWidth="1"/>
    <col min="8710" max="8711" width="12.125" style="2" customWidth="1"/>
    <col min="8712" max="8712" width="13.375" style="2" customWidth="1"/>
    <col min="8713" max="8715" width="12.125" style="2" customWidth="1"/>
    <col min="8716" max="8716" width="13.375" style="2" customWidth="1"/>
    <col min="8717" max="8960" width="15.875" style="2"/>
    <col min="8961" max="8961" width="13.375" style="2" customWidth="1"/>
    <col min="8962" max="8962" width="2.125" style="2" customWidth="1"/>
    <col min="8963" max="8963" width="14.625" style="2" customWidth="1"/>
    <col min="8964" max="8964" width="15.875" style="2" customWidth="1"/>
    <col min="8965" max="8965" width="13.375" style="2" customWidth="1"/>
    <col min="8966" max="8967" width="12.125" style="2" customWidth="1"/>
    <col min="8968" max="8968" width="13.375" style="2" customWidth="1"/>
    <col min="8969" max="8971" width="12.125" style="2" customWidth="1"/>
    <col min="8972" max="8972" width="13.375" style="2" customWidth="1"/>
    <col min="8973" max="9216" width="15.875" style="2"/>
    <col min="9217" max="9217" width="13.375" style="2" customWidth="1"/>
    <col min="9218" max="9218" width="2.125" style="2" customWidth="1"/>
    <col min="9219" max="9219" width="14.625" style="2" customWidth="1"/>
    <col min="9220" max="9220" width="15.875" style="2" customWidth="1"/>
    <col min="9221" max="9221" width="13.375" style="2" customWidth="1"/>
    <col min="9222" max="9223" width="12.125" style="2" customWidth="1"/>
    <col min="9224" max="9224" width="13.375" style="2" customWidth="1"/>
    <col min="9225" max="9227" width="12.125" style="2" customWidth="1"/>
    <col min="9228" max="9228" width="13.375" style="2" customWidth="1"/>
    <col min="9229" max="9472" width="15.875" style="2"/>
    <col min="9473" max="9473" width="13.375" style="2" customWidth="1"/>
    <col min="9474" max="9474" width="2.125" style="2" customWidth="1"/>
    <col min="9475" max="9475" width="14.625" style="2" customWidth="1"/>
    <col min="9476" max="9476" width="15.875" style="2" customWidth="1"/>
    <col min="9477" max="9477" width="13.375" style="2" customWidth="1"/>
    <col min="9478" max="9479" width="12.125" style="2" customWidth="1"/>
    <col min="9480" max="9480" width="13.375" style="2" customWidth="1"/>
    <col min="9481" max="9483" width="12.125" style="2" customWidth="1"/>
    <col min="9484" max="9484" width="13.375" style="2" customWidth="1"/>
    <col min="9485" max="9728" width="15.875" style="2"/>
    <col min="9729" max="9729" width="13.375" style="2" customWidth="1"/>
    <col min="9730" max="9730" width="2.125" style="2" customWidth="1"/>
    <col min="9731" max="9731" width="14.625" style="2" customWidth="1"/>
    <col min="9732" max="9732" width="15.875" style="2" customWidth="1"/>
    <col min="9733" max="9733" width="13.375" style="2" customWidth="1"/>
    <col min="9734" max="9735" width="12.125" style="2" customWidth="1"/>
    <col min="9736" max="9736" width="13.375" style="2" customWidth="1"/>
    <col min="9737" max="9739" width="12.125" style="2" customWidth="1"/>
    <col min="9740" max="9740" width="13.375" style="2" customWidth="1"/>
    <col min="9741" max="9984" width="15.875" style="2"/>
    <col min="9985" max="9985" width="13.375" style="2" customWidth="1"/>
    <col min="9986" max="9986" width="2.125" style="2" customWidth="1"/>
    <col min="9987" max="9987" width="14.625" style="2" customWidth="1"/>
    <col min="9988" max="9988" width="15.875" style="2" customWidth="1"/>
    <col min="9989" max="9989" width="13.375" style="2" customWidth="1"/>
    <col min="9990" max="9991" width="12.125" style="2" customWidth="1"/>
    <col min="9992" max="9992" width="13.375" style="2" customWidth="1"/>
    <col min="9993" max="9995" width="12.125" style="2" customWidth="1"/>
    <col min="9996" max="9996" width="13.375" style="2" customWidth="1"/>
    <col min="9997" max="10240" width="15.875" style="2"/>
    <col min="10241" max="10241" width="13.375" style="2" customWidth="1"/>
    <col min="10242" max="10242" width="2.125" style="2" customWidth="1"/>
    <col min="10243" max="10243" width="14.625" style="2" customWidth="1"/>
    <col min="10244" max="10244" width="15.875" style="2" customWidth="1"/>
    <col min="10245" max="10245" width="13.375" style="2" customWidth="1"/>
    <col min="10246" max="10247" width="12.125" style="2" customWidth="1"/>
    <col min="10248" max="10248" width="13.375" style="2" customWidth="1"/>
    <col min="10249" max="10251" width="12.125" style="2" customWidth="1"/>
    <col min="10252" max="10252" width="13.375" style="2" customWidth="1"/>
    <col min="10253" max="10496" width="15.875" style="2"/>
    <col min="10497" max="10497" width="13.375" style="2" customWidth="1"/>
    <col min="10498" max="10498" width="2.125" style="2" customWidth="1"/>
    <col min="10499" max="10499" width="14.625" style="2" customWidth="1"/>
    <col min="10500" max="10500" width="15.875" style="2" customWidth="1"/>
    <col min="10501" max="10501" width="13.375" style="2" customWidth="1"/>
    <col min="10502" max="10503" width="12.125" style="2" customWidth="1"/>
    <col min="10504" max="10504" width="13.375" style="2" customWidth="1"/>
    <col min="10505" max="10507" width="12.125" style="2" customWidth="1"/>
    <col min="10508" max="10508" width="13.375" style="2" customWidth="1"/>
    <col min="10509" max="10752" width="15.875" style="2"/>
    <col min="10753" max="10753" width="13.375" style="2" customWidth="1"/>
    <col min="10754" max="10754" width="2.125" style="2" customWidth="1"/>
    <col min="10755" max="10755" width="14.625" style="2" customWidth="1"/>
    <col min="10756" max="10756" width="15.875" style="2" customWidth="1"/>
    <col min="10757" max="10757" width="13.375" style="2" customWidth="1"/>
    <col min="10758" max="10759" width="12.125" style="2" customWidth="1"/>
    <col min="10760" max="10760" width="13.375" style="2" customWidth="1"/>
    <col min="10761" max="10763" width="12.125" style="2" customWidth="1"/>
    <col min="10764" max="10764" width="13.375" style="2" customWidth="1"/>
    <col min="10765" max="11008" width="15.875" style="2"/>
    <col min="11009" max="11009" width="13.375" style="2" customWidth="1"/>
    <col min="11010" max="11010" width="2.125" style="2" customWidth="1"/>
    <col min="11011" max="11011" width="14.625" style="2" customWidth="1"/>
    <col min="11012" max="11012" width="15.875" style="2" customWidth="1"/>
    <col min="11013" max="11013" width="13.375" style="2" customWidth="1"/>
    <col min="11014" max="11015" width="12.125" style="2" customWidth="1"/>
    <col min="11016" max="11016" width="13.375" style="2" customWidth="1"/>
    <col min="11017" max="11019" width="12.125" style="2" customWidth="1"/>
    <col min="11020" max="11020" width="13.375" style="2" customWidth="1"/>
    <col min="11021" max="11264" width="15.875" style="2"/>
    <col min="11265" max="11265" width="13.375" style="2" customWidth="1"/>
    <col min="11266" max="11266" width="2.125" style="2" customWidth="1"/>
    <col min="11267" max="11267" width="14.625" style="2" customWidth="1"/>
    <col min="11268" max="11268" width="15.875" style="2" customWidth="1"/>
    <col min="11269" max="11269" width="13.375" style="2" customWidth="1"/>
    <col min="11270" max="11271" width="12.125" style="2" customWidth="1"/>
    <col min="11272" max="11272" width="13.375" style="2" customWidth="1"/>
    <col min="11273" max="11275" width="12.125" style="2" customWidth="1"/>
    <col min="11276" max="11276" width="13.375" style="2" customWidth="1"/>
    <col min="11277" max="11520" width="15.875" style="2"/>
    <col min="11521" max="11521" width="13.375" style="2" customWidth="1"/>
    <col min="11522" max="11522" width="2.125" style="2" customWidth="1"/>
    <col min="11523" max="11523" width="14.625" style="2" customWidth="1"/>
    <col min="11524" max="11524" width="15.875" style="2" customWidth="1"/>
    <col min="11525" max="11525" width="13.375" style="2" customWidth="1"/>
    <col min="11526" max="11527" width="12.125" style="2" customWidth="1"/>
    <col min="11528" max="11528" width="13.375" style="2" customWidth="1"/>
    <col min="11529" max="11531" width="12.125" style="2" customWidth="1"/>
    <col min="11532" max="11532" width="13.375" style="2" customWidth="1"/>
    <col min="11533" max="11776" width="15.875" style="2"/>
    <col min="11777" max="11777" width="13.375" style="2" customWidth="1"/>
    <col min="11778" max="11778" width="2.125" style="2" customWidth="1"/>
    <col min="11779" max="11779" width="14.625" style="2" customWidth="1"/>
    <col min="11780" max="11780" width="15.875" style="2" customWidth="1"/>
    <col min="11781" max="11781" width="13.375" style="2" customWidth="1"/>
    <col min="11782" max="11783" width="12.125" style="2" customWidth="1"/>
    <col min="11784" max="11784" width="13.375" style="2" customWidth="1"/>
    <col min="11785" max="11787" width="12.125" style="2" customWidth="1"/>
    <col min="11788" max="11788" width="13.375" style="2" customWidth="1"/>
    <col min="11789" max="12032" width="15.875" style="2"/>
    <col min="12033" max="12033" width="13.375" style="2" customWidth="1"/>
    <col min="12034" max="12034" width="2.125" style="2" customWidth="1"/>
    <col min="12035" max="12035" width="14.625" style="2" customWidth="1"/>
    <col min="12036" max="12036" width="15.875" style="2" customWidth="1"/>
    <col min="12037" max="12037" width="13.375" style="2" customWidth="1"/>
    <col min="12038" max="12039" width="12.125" style="2" customWidth="1"/>
    <col min="12040" max="12040" width="13.375" style="2" customWidth="1"/>
    <col min="12041" max="12043" width="12.125" style="2" customWidth="1"/>
    <col min="12044" max="12044" width="13.375" style="2" customWidth="1"/>
    <col min="12045" max="12288" width="15.875" style="2"/>
    <col min="12289" max="12289" width="13.375" style="2" customWidth="1"/>
    <col min="12290" max="12290" width="2.125" style="2" customWidth="1"/>
    <col min="12291" max="12291" width="14.625" style="2" customWidth="1"/>
    <col min="12292" max="12292" width="15.875" style="2" customWidth="1"/>
    <col min="12293" max="12293" width="13.375" style="2" customWidth="1"/>
    <col min="12294" max="12295" width="12.125" style="2" customWidth="1"/>
    <col min="12296" max="12296" width="13.375" style="2" customWidth="1"/>
    <col min="12297" max="12299" width="12.125" style="2" customWidth="1"/>
    <col min="12300" max="12300" width="13.375" style="2" customWidth="1"/>
    <col min="12301" max="12544" width="15.875" style="2"/>
    <col min="12545" max="12545" width="13.375" style="2" customWidth="1"/>
    <col min="12546" max="12546" width="2.125" style="2" customWidth="1"/>
    <col min="12547" max="12547" width="14.625" style="2" customWidth="1"/>
    <col min="12548" max="12548" width="15.875" style="2" customWidth="1"/>
    <col min="12549" max="12549" width="13.375" style="2" customWidth="1"/>
    <col min="12550" max="12551" width="12.125" style="2" customWidth="1"/>
    <col min="12552" max="12552" width="13.375" style="2" customWidth="1"/>
    <col min="12553" max="12555" width="12.125" style="2" customWidth="1"/>
    <col min="12556" max="12556" width="13.375" style="2" customWidth="1"/>
    <col min="12557" max="12800" width="15.875" style="2"/>
    <col min="12801" max="12801" width="13.375" style="2" customWidth="1"/>
    <col min="12802" max="12802" width="2.125" style="2" customWidth="1"/>
    <col min="12803" max="12803" width="14.625" style="2" customWidth="1"/>
    <col min="12804" max="12804" width="15.875" style="2" customWidth="1"/>
    <col min="12805" max="12805" width="13.375" style="2" customWidth="1"/>
    <col min="12806" max="12807" width="12.125" style="2" customWidth="1"/>
    <col min="12808" max="12808" width="13.375" style="2" customWidth="1"/>
    <col min="12809" max="12811" width="12.125" style="2" customWidth="1"/>
    <col min="12812" max="12812" width="13.375" style="2" customWidth="1"/>
    <col min="12813" max="13056" width="15.875" style="2"/>
    <col min="13057" max="13057" width="13.375" style="2" customWidth="1"/>
    <col min="13058" max="13058" width="2.125" style="2" customWidth="1"/>
    <col min="13059" max="13059" width="14.625" style="2" customWidth="1"/>
    <col min="13060" max="13060" width="15.875" style="2" customWidth="1"/>
    <col min="13061" max="13061" width="13.375" style="2" customWidth="1"/>
    <col min="13062" max="13063" width="12.125" style="2" customWidth="1"/>
    <col min="13064" max="13064" width="13.375" style="2" customWidth="1"/>
    <col min="13065" max="13067" width="12.125" style="2" customWidth="1"/>
    <col min="13068" max="13068" width="13.375" style="2" customWidth="1"/>
    <col min="13069" max="13312" width="15.875" style="2"/>
    <col min="13313" max="13313" width="13.375" style="2" customWidth="1"/>
    <col min="13314" max="13314" width="2.125" style="2" customWidth="1"/>
    <col min="13315" max="13315" width="14.625" style="2" customWidth="1"/>
    <col min="13316" max="13316" width="15.875" style="2" customWidth="1"/>
    <col min="13317" max="13317" width="13.375" style="2" customWidth="1"/>
    <col min="13318" max="13319" width="12.125" style="2" customWidth="1"/>
    <col min="13320" max="13320" width="13.375" style="2" customWidth="1"/>
    <col min="13321" max="13323" width="12.125" style="2" customWidth="1"/>
    <col min="13324" max="13324" width="13.375" style="2" customWidth="1"/>
    <col min="13325" max="13568" width="15.875" style="2"/>
    <col min="13569" max="13569" width="13.375" style="2" customWidth="1"/>
    <col min="13570" max="13570" width="2.125" style="2" customWidth="1"/>
    <col min="13571" max="13571" width="14.625" style="2" customWidth="1"/>
    <col min="13572" max="13572" width="15.875" style="2" customWidth="1"/>
    <col min="13573" max="13573" width="13.375" style="2" customWidth="1"/>
    <col min="13574" max="13575" width="12.125" style="2" customWidth="1"/>
    <col min="13576" max="13576" width="13.375" style="2" customWidth="1"/>
    <col min="13577" max="13579" width="12.125" style="2" customWidth="1"/>
    <col min="13580" max="13580" width="13.375" style="2" customWidth="1"/>
    <col min="13581" max="13824" width="15.875" style="2"/>
    <col min="13825" max="13825" width="13.375" style="2" customWidth="1"/>
    <col min="13826" max="13826" width="2.125" style="2" customWidth="1"/>
    <col min="13827" max="13827" width="14.625" style="2" customWidth="1"/>
    <col min="13828" max="13828" width="15.875" style="2" customWidth="1"/>
    <col min="13829" max="13829" width="13.375" style="2" customWidth="1"/>
    <col min="13830" max="13831" width="12.125" style="2" customWidth="1"/>
    <col min="13832" max="13832" width="13.375" style="2" customWidth="1"/>
    <col min="13833" max="13835" width="12.125" style="2" customWidth="1"/>
    <col min="13836" max="13836" width="13.375" style="2" customWidth="1"/>
    <col min="13837" max="14080" width="15.875" style="2"/>
    <col min="14081" max="14081" width="13.375" style="2" customWidth="1"/>
    <col min="14082" max="14082" width="2.125" style="2" customWidth="1"/>
    <col min="14083" max="14083" width="14.625" style="2" customWidth="1"/>
    <col min="14084" max="14084" width="15.875" style="2" customWidth="1"/>
    <col min="14085" max="14085" width="13.375" style="2" customWidth="1"/>
    <col min="14086" max="14087" width="12.125" style="2" customWidth="1"/>
    <col min="14088" max="14088" width="13.375" style="2" customWidth="1"/>
    <col min="14089" max="14091" width="12.125" style="2" customWidth="1"/>
    <col min="14092" max="14092" width="13.375" style="2" customWidth="1"/>
    <col min="14093" max="14336" width="15.875" style="2"/>
    <col min="14337" max="14337" width="13.375" style="2" customWidth="1"/>
    <col min="14338" max="14338" width="2.125" style="2" customWidth="1"/>
    <col min="14339" max="14339" width="14.625" style="2" customWidth="1"/>
    <col min="14340" max="14340" width="15.875" style="2" customWidth="1"/>
    <col min="14341" max="14341" width="13.375" style="2" customWidth="1"/>
    <col min="14342" max="14343" width="12.125" style="2" customWidth="1"/>
    <col min="14344" max="14344" width="13.375" style="2" customWidth="1"/>
    <col min="14345" max="14347" width="12.125" style="2" customWidth="1"/>
    <col min="14348" max="14348" width="13.375" style="2" customWidth="1"/>
    <col min="14349" max="14592" width="15.875" style="2"/>
    <col min="14593" max="14593" width="13.375" style="2" customWidth="1"/>
    <col min="14594" max="14594" width="2.125" style="2" customWidth="1"/>
    <col min="14595" max="14595" width="14.625" style="2" customWidth="1"/>
    <col min="14596" max="14596" width="15.875" style="2" customWidth="1"/>
    <col min="14597" max="14597" width="13.375" style="2" customWidth="1"/>
    <col min="14598" max="14599" width="12.125" style="2" customWidth="1"/>
    <col min="14600" max="14600" width="13.375" style="2" customWidth="1"/>
    <col min="14601" max="14603" width="12.125" style="2" customWidth="1"/>
    <col min="14604" max="14604" width="13.375" style="2" customWidth="1"/>
    <col min="14605" max="14848" width="15.875" style="2"/>
    <col min="14849" max="14849" width="13.375" style="2" customWidth="1"/>
    <col min="14850" max="14850" width="2.125" style="2" customWidth="1"/>
    <col min="14851" max="14851" width="14.625" style="2" customWidth="1"/>
    <col min="14852" max="14852" width="15.875" style="2" customWidth="1"/>
    <col min="14853" max="14853" width="13.375" style="2" customWidth="1"/>
    <col min="14854" max="14855" width="12.125" style="2" customWidth="1"/>
    <col min="14856" max="14856" width="13.375" style="2" customWidth="1"/>
    <col min="14857" max="14859" width="12.125" style="2" customWidth="1"/>
    <col min="14860" max="14860" width="13.375" style="2" customWidth="1"/>
    <col min="14861" max="15104" width="15.875" style="2"/>
    <col min="15105" max="15105" width="13.375" style="2" customWidth="1"/>
    <col min="15106" max="15106" width="2.125" style="2" customWidth="1"/>
    <col min="15107" max="15107" width="14.625" style="2" customWidth="1"/>
    <col min="15108" max="15108" width="15.875" style="2" customWidth="1"/>
    <col min="15109" max="15109" width="13.375" style="2" customWidth="1"/>
    <col min="15110" max="15111" width="12.125" style="2" customWidth="1"/>
    <col min="15112" max="15112" width="13.375" style="2" customWidth="1"/>
    <col min="15113" max="15115" width="12.125" style="2" customWidth="1"/>
    <col min="15116" max="15116" width="13.375" style="2" customWidth="1"/>
    <col min="15117" max="15360" width="15.875" style="2"/>
    <col min="15361" max="15361" width="13.375" style="2" customWidth="1"/>
    <col min="15362" max="15362" width="2.125" style="2" customWidth="1"/>
    <col min="15363" max="15363" width="14.625" style="2" customWidth="1"/>
    <col min="15364" max="15364" width="15.875" style="2" customWidth="1"/>
    <col min="15365" max="15365" width="13.375" style="2" customWidth="1"/>
    <col min="15366" max="15367" width="12.125" style="2" customWidth="1"/>
    <col min="15368" max="15368" width="13.375" style="2" customWidth="1"/>
    <col min="15369" max="15371" width="12.125" style="2" customWidth="1"/>
    <col min="15372" max="15372" width="13.375" style="2" customWidth="1"/>
    <col min="15373" max="15616" width="15.875" style="2"/>
    <col min="15617" max="15617" width="13.375" style="2" customWidth="1"/>
    <col min="15618" max="15618" width="2.125" style="2" customWidth="1"/>
    <col min="15619" max="15619" width="14.625" style="2" customWidth="1"/>
    <col min="15620" max="15620" width="15.875" style="2" customWidth="1"/>
    <col min="15621" max="15621" width="13.375" style="2" customWidth="1"/>
    <col min="15622" max="15623" width="12.125" style="2" customWidth="1"/>
    <col min="15624" max="15624" width="13.375" style="2" customWidth="1"/>
    <col min="15625" max="15627" width="12.125" style="2" customWidth="1"/>
    <col min="15628" max="15628" width="13.375" style="2" customWidth="1"/>
    <col min="15629" max="15872" width="15.875" style="2"/>
    <col min="15873" max="15873" width="13.375" style="2" customWidth="1"/>
    <col min="15874" max="15874" width="2.125" style="2" customWidth="1"/>
    <col min="15875" max="15875" width="14.625" style="2" customWidth="1"/>
    <col min="15876" max="15876" width="15.875" style="2" customWidth="1"/>
    <col min="15877" max="15877" width="13.375" style="2" customWidth="1"/>
    <col min="15878" max="15879" width="12.125" style="2" customWidth="1"/>
    <col min="15880" max="15880" width="13.375" style="2" customWidth="1"/>
    <col min="15881" max="15883" width="12.125" style="2" customWidth="1"/>
    <col min="15884" max="15884" width="13.375" style="2" customWidth="1"/>
    <col min="15885" max="16128" width="15.875" style="2"/>
    <col min="16129" max="16129" width="13.375" style="2" customWidth="1"/>
    <col min="16130" max="16130" width="2.125" style="2" customWidth="1"/>
    <col min="16131" max="16131" width="14.625" style="2" customWidth="1"/>
    <col min="16132" max="16132" width="15.875" style="2" customWidth="1"/>
    <col min="16133" max="16133" width="13.375" style="2" customWidth="1"/>
    <col min="16134" max="16135" width="12.125" style="2" customWidth="1"/>
    <col min="16136" max="16136" width="13.375" style="2" customWidth="1"/>
    <col min="16137" max="16139" width="12.125" style="2" customWidth="1"/>
    <col min="16140" max="16140" width="13.375" style="2" customWidth="1"/>
    <col min="16141" max="16384" width="15.875" style="2"/>
  </cols>
  <sheetData>
    <row r="1" spans="1:12" x14ac:dyDescent="0.2">
      <c r="A1" s="1"/>
    </row>
    <row r="6" spans="1:12" x14ac:dyDescent="0.2">
      <c r="E6" s="3" t="s">
        <v>434</v>
      </c>
    </row>
    <row r="7" spans="1:12" ht="18" thickBot="1" x14ac:dyDescent="0.25">
      <c r="B7" s="4"/>
      <c r="C7" s="4"/>
      <c r="D7" s="105" t="s">
        <v>435</v>
      </c>
      <c r="E7" s="4"/>
      <c r="F7" s="50" t="s">
        <v>379</v>
      </c>
      <c r="G7" s="50"/>
      <c r="H7" s="4"/>
      <c r="I7" s="4"/>
      <c r="J7" s="4"/>
      <c r="K7" s="4"/>
      <c r="L7" s="98" t="s">
        <v>309</v>
      </c>
    </row>
    <row r="8" spans="1:12" x14ac:dyDescent="0.2">
      <c r="D8" s="7" t="s">
        <v>259</v>
      </c>
      <c r="E8" s="6"/>
      <c r="F8" s="6"/>
      <c r="G8" s="6"/>
      <c r="H8" s="6"/>
      <c r="I8" s="6"/>
      <c r="J8" s="6"/>
      <c r="K8" s="6"/>
      <c r="L8" s="6"/>
    </row>
    <row r="9" spans="1:12" x14ac:dyDescent="0.2">
      <c r="D9" s="7" t="s">
        <v>436</v>
      </c>
      <c r="E9" s="5"/>
      <c r="F9" s="106"/>
      <c r="G9" s="107"/>
      <c r="H9" s="5"/>
      <c r="I9" s="6"/>
      <c r="J9" s="6"/>
      <c r="K9" s="21"/>
      <c r="L9" s="5"/>
    </row>
    <row r="10" spans="1:12" x14ac:dyDescent="0.2">
      <c r="D10" s="92" t="s">
        <v>437</v>
      </c>
      <c r="E10" s="92" t="s">
        <v>293</v>
      </c>
      <c r="F10" s="108" t="s">
        <v>438</v>
      </c>
      <c r="G10" s="109"/>
      <c r="H10" s="92" t="s">
        <v>439</v>
      </c>
      <c r="I10" s="92" t="s">
        <v>440</v>
      </c>
      <c r="J10" s="92" t="s">
        <v>440</v>
      </c>
      <c r="K10" s="109" t="s">
        <v>441</v>
      </c>
      <c r="L10" s="92" t="s">
        <v>442</v>
      </c>
    </row>
    <row r="11" spans="1:12" x14ac:dyDescent="0.2">
      <c r="B11" s="6"/>
      <c r="C11" s="6"/>
      <c r="D11" s="9"/>
      <c r="E11" s="9"/>
      <c r="F11" s="110" t="s">
        <v>443</v>
      </c>
      <c r="G11" s="111" t="s">
        <v>300</v>
      </c>
      <c r="H11" s="93" t="s">
        <v>266</v>
      </c>
      <c r="I11" s="93" t="s">
        <v>444</v>
      </c>
      <c r="J11" s="93" t="s">
        <v>445</v>
      </c>
      <c r="K11" s="93" t="s">
        <v>446</v>
      </c>
      <c r="L11" s="93" t="s">
        <v>447</v>
      </c>
    </row>
    <row r="12" spans="1:12" x14ac:dyDescent="0.2">
      <c r="D12" s="5"/>
    </row>
    <row r="13" spans="1:12" x14ac:dyDescent="0.2">
      <c r="C13" s="97" t="s">
        <v>448</v>
      </c>
      <c r="D13" s="16">
        <f t="shared" ref="D13:L13" si="0">SUM(D15:D70)</f>
        <v>499157</v>
      </c>
      <c r="E13" s="17">
        <f t="shared" si="0"/>
        <v>368498</v>
      </c>
      <c r="F13" s="17">
        <f t="shared" si="0"/>
        <v>346797</v>
      </c>
      <c r="G13" s="17">
        <f>SUM(G15:G70)</f>
        <v>21701</v>
      </c>
      <c r="H13" s="17">
        <f t="shared" si="0"/>
        <v>82885</v>
      </c>
      <c r="I13" s="17">
        <f t="shared" si="0"/>
        <v>23213</v>
      </c>
      <c r="J13" s="17">
        <f t="shared" si="0"/>
        <v>56788</v>
      </c>
      <c r="K13" s="17">
        <f>SUM(K15:K70)</f>
        <v>2884</v>
      </c>
      <c r="L13" s="17">
        <f t="shared" si="0"/>
        <v>47747</v>
      </c>
    </row>
    <row r="14" spans="1:12" x14ac:dyDescent="0.2">
      <c r="D14" s="5"/>
    </row>
    <row r="15" spans="1:12" x14ac:dyDescent="0.2">
      <c r="C15" s="1" t="s">
        <v>384</v>
      </c>
      <c r="D15" s="12">
        <f t="shared" ref="D15:L21" si="1">D88+D161</f>
        <v>176586</v>
      </c>
      <c r="E15" s="13">
        <f t="shared" si="1"/>
        <v>145089</v>
      </c>
      <c r="F15" s="13">
        <f t="shared" si="1"/>
        <v>134548</v>
      </c>
      <c r="G15" s="13">
        <f t="shared" si="1"/>
        <v>10541</v>
      </c>
      <c r="H15" s="13">
        <f t="shared" si="1"/>
        <v>22418</v>
      </c>
      <c r="I15" s="13">
        <f t="shared" si="1"/>
        <v>7578</v>
      </c>
      <c r="J15" s="13">
        <f t="shared" si="1"/>
        <v>14018</v>
      </c>
      <c r="K15" s="13">
        <f t="shared" si="1"/>
        <v>822</v>
      </c>
      <c r="L15" s="13">
        <f t="shared" si="1"/>
        <v>9073</v>
      </c>
    </row>
    <row r="16" spans="1:12" x14ac:dyDescent="0.2">
      <c r="C16" s="1" t="s">
        <v>385</v>
      </c>
      <c r="D16" s="12">
        <f t="shared" si="1"/>
        <v>20950</v>
      </c>
      <c r="E16" s="13">
        <f t="shared" si="1"/>
        <v>15752</v>
      </c>
      <c r="F16" s="13">
        <f t="shared" si="1"/>
        <v>14807</v>
      </c>
      <c r="G16" s="13">
        <f t="shared" si="1"/>
        <v>945</v>
      </c>
      <c r="H16" s="13">
        <f t="shared" si="1"/>
        <v>3439</v>
      </c>
      <c r="I16" s="13">
        <f t="shared" si="1"/>
        <v>1087</v>
      </c>
      <c r="J16" s="13">
        <f t="shared" si="1"/>
        <v>1998</v>
      </c>
      <c r="K16" s="13">
        <f t="shared" si="1"/>
        <v>354</v>
      </c>
      <c r="L16" s="13">
        <f t="shared" si="1"/>
        <v>1758</v>
      </c>
    </row>
    <row r="17" spans="3:12" x14ac:dyDescent="0.2">
      <c r="C17" s="1" t="s">
        <v>386</v>
      </c>
      <c r="D17" s="12">
        <f t="shared" si="1"/>
        <v>25046</v>
      </c>
      <c r="E17" s="13">
        <f t="shared" si="1"/>
        <v>20237</v>
      </c>
      <c r="F17" s="13">
        <f t="shared" si="1"/>
        <v>19339</v>
      </c>
      <c r="G17" s="13">
        <f t="shared" si="1"/>
        <v>898</v>
      </c>
      <c r="H17" s="13">
        <f t="shared" si="1"/>
        <v>3188</v>
      </c>
      <c r="I17" s="13">
        <f t="shared" si="1"/>
        <v>854</v>
      </c>
      <c r="J17" s="13">
        <f t="shared" si="1"/>
        <v>2195</v>
      </c>
      <c r="K17" s="13">
        <f t="shared" si="1"/>
        <v>139</v>
      </c>
      <c r="L17" s="13">
        <f t="shared" si="1"/>
        <v>1619</v>
      </c>
    </row>
    <row r="18" spans="3:12" x14ac:dyDescent="0.2">
      <c r="C18" s="1" t="s">
        <v>387</v>
      </c>
      <c r="D18" s="12">
        <f t="shared" si="1"/>
        <v>15958</v>
      </c>
      <c r="E18" s="13">
        <f t="shared" si="1"/>
        <v>10527</v>
      </c>
      <c r="F18" s="13">
        <f t="shared" si="1"/>
        <v>10039</v>
      </c>
      <c r="G18" s="13">
        <f t="shared" si="1"/>
        <v>488</v>
      </c>
      <c r="H18" s="13">
        <f t="shared" si="1"/>
        <v>3258</v>
      </c>
      <c r="I18" s="13">
        <f t="shared" si="1"/>
        <v>993</v>
      </c>
      <c r="J18" s="13">
        <f t="shared" si="1"/>
        <v>2101</v>
      </c>
      <c r="K18" s="13">
        <f t="shared" si="1"/>
        <v>164</v>
      </c>
      <c r="L18" s="13">
        <f t="shared" si="1"/>
        <v>2169</v>
      </c>
    </row>
    <row r="19" spans="3:12" x14ac:dyDescent="0.2">
      <c r="C19" s="1" t="s">
        <v>388</v>
      </c>
      <c r="D19" s="12">
        <f t="shared" si="1"/>
        <v>12613</v>
      </c>
      <c r="E19" s="13">
        <f t="shared" si="1"/>
        <v>8199</v>
      </c>
      <c r="F19" s="13">
        <f t="shared" si="1"/>
        <v>7713</v>
      </c>
      <c r="G19" s="13">
        <f t="shared" si="1"/>
        <v>486</v>
      </c>
      <c r="H19" s="13">
        <f t="shared" si="1"/>
        <v>2546</v>
      </c>
      <c r="I19" s="13">
        <f t="shared" si="1"/>
        <v>753</v>
      </c>
      <c r="J19" s="13">
        <f t="shared" si="1"/>
        <v>1758</v>
      </c>
      <c r="K19" s="13">
        <f t="shared" si="1"/>
        <v>35</v>
      </c>
      <c r="L19" s="13">
        <f t="shared" si="1"/>
        <v>1865</v>
      </c>
    </row>
    <row r="20" spans="3:12" x14ac:dyDescent="0.2">
      <c r="C20" s="1" t="s">
        <v>389</v>
      </c>
      <c r="D20" s="12">
        <f t="shared" si="1"/>
        <v>34582</v>
      </c>
      <c r="E20" s="13">
        <f t="shared" si="1"/>
        <v>23673</v>
      </c>
      <c r="F20" s="13">
        <f t="shared" si="1"/>
        <v>22318</v>
      </c>
      <c r="G20" s="13">
        <f t="shared" si="1"/>
        <v>1355</v>
      </c>
      <c r="H20" s="13">
        <f t="shared" si="1"/>
        <v>6487</v>
      </c>
      <c r="I20" s="13">
        <f t="shared" si="1"/>
        <v>2163</v>
      </c>
      <c r="J20" s="13">
        <f t="shared" si="1"/>
        <v>4218</v>
      </c>
      <c r="K20" s="13">
        <f t="shared" si="1"/>
        <v>106</v>
      </c>
      <c r="L20" s="13">
        <f t="shared" si="1"/>
        <v>4420</v>
      </c>
    </row>
    <row r="21" spans="3:12" x14ac:dyDescent="0.2">
      <c r="C21" s="1" t="s">
        <v>390</v>
      </c>
      <c r="D21" s="12">
        <f t="shared" si="1"/>
        <v>14364</v>
      </c>
      <c r="E21" s="13">
        <f t="shared" si="1"/>
        <v>10861</v>
      </c>
      <c r="F21" s="13">
        <f t="shared" si="1"/>
        <v>10140</v>
      </c>
      <c r="G21" s="13">
        <f t="shared" si="1"/>
        <v>721</v>
      </c>
      <c r="H21" s="13">
        <f t="shared" si="1"/>
        <v>2437</v>
      </c>
      <c r="I21" s="13">
        <f t="shared" si="1"/>
        <v>931</v>
      </c>
      <c r="J21" s="13">
        <f t="shared" si="1"/>
        <v>1470</v>
      </c>
      <c r="K21" s="13">
        <f t="shared" si="1"/>
        <v>36</v>
      </c>
      <c r="L21" s="13">
        <f t="shared" si="1"/>
        <v>1065</v>
      </c>
    </row>
    <row r="22" spans="3:12" x14ac:dyDescent="0.2">
      <c r="D22" s="5"/>
    </row>
    <row r="23" spans="3:12" x14ac:dyDescent="0.2">
      <c r="C23" s="1" t="s">
        <v>391</v>
      </c>
      <c r="D23" s="12">
        <f t="shared" ref="D23:L31" si="2">D96+D169</f>
        <v>7623</v>
      </c>
      <c r="E23" s="13">
        <f t="shared" si="2"/>
        <v>4389</v>
      </c>
      <c r="F23" s="13">
        <f t="shared" si="2"/>
        <v>4108</v>
      </c>
      <c r="G23" s="13">
        <f t="shared" si="2"/>
        <v>281</v>
      </c>
      <c r="H23" s="13">
        <f t="shared" si="2"/>
        <v>1728</v>
      </c>
      <c r="I23" s="13">
        <f t="shared" si="2"/>
        <v>336</v>
      </c>
      <c r="J23" s="13">
        <f t="shared" si="2"/>
        <v>1329</v>
      </c>
      <c r="K23" s="13">
        <f t="shared" si="2"/>
        <v>63</v>
      </c>
      <c r="L23" s="13">
        <f t="shared" si="2"/>
        <v>1505</v>
      </c>
    </row>
    <row r="24" spans="3:12" x14ac:dyDescent="0.2">
      <c r="C24" s="1" t="s">
        <v>392</v>
      </c>
      <c r="D24" s="12">
        <f t="shared" si="2"/>
        <v>4094</v>
      </c>
      <c r="E24" s="13">
        <f t="shared" si="2"/>
        <v>2860</v>
      </c>
      <c r="F24" s="13">
        <f t="shared" si="2"/>
        <v>2749</v>
      </c>
      <c r="G24" s="13">
        <f t="shared" si="2"/>
        <v>111</v>
      </c>
      <c r="H24" s="13">
        <f t="shared" si="2"/>
        <v>788</v>
      </c>
      <c r="I24" s="13">
        <f t="shared" si="2"/>
        <v>148</v>
      </c>
      <c r="J24" s="13">
        <f t="shared" si="2"/>
        <v>513</v>
      </c>
      <c r="K24" s="13">
        <f t="shared" si="2"/>
        <v>127</v>
      </c>
      <c r="L24" s="13">
        <f t="shared" si="2"/>
        <v>446</v>
      </c>
    </row>
    <row r="25" spans="3:12" x14ac:dyDescent="0.2">
      <c r="C25" s="1" t="s">
        <v>393</v>
      </c>
      <c r="D25" s="12">
        <f t="shared" si="2"/>
        <v>2002</v>
      </c>
      <c r="E25" s="13">
        <f t="shared" si="2"/>
        <v>1135</v>
      </c>
      <c r="F25" s="13">
        <f t="shared" si="2"/>
        <v>1096</v>
      </c>
      <c r="G25" s="13">
        <f t="shared" si="2"/>
        <v>39</v>
      </c>
      <c r="H25" s="13">
        <f t="shared" si="2"/>
        <v>557</v>
      </c>
      <c r="I25" s="13">
        <f t="shared" si="2"/>
        <v>85</v>
      </c>
      <c r="J25" s="13">
        <f t="shared" si="2"/>
        <v>422</v>
      </c>
      <c r="K25" s="13">
        <f t="shared" si="2"/>
        <v>50</v>
      </c>
      <c r="L25" s="13">
        <f t="shared" si="2"/>
        <v>310</v>
      </c>
    </row>
    <row r="26" spans="3:12" x14ac:dyDescent="0.2">
      <c r="C26" s="1" t="s">
        <v>394</v>
      </c>
      <c r="D26" s="12">
        <f t="shared" si="2"/>
        <v>7587</v>
      </c>
      <c r="E26" s="13">
        <f t="shared" si="2"/>
        <v>5083</v>
      </c>
      <c r="F26" s="13">
        <f t="shared" si="2"/>
        <v>4849</v>
      </c>
      <c r="G26" s="13">
        <f t="shared" si="2"/>
        <v>234</v>
      </c>
      <c r="H26" s="13">
        <f t="shared" si="2"/>
        <v>1425</v>
      </c>
      <c r="I26" s="13">
        <f t="shared" si="2"/>
        <v>255</v>
      </c>
      <c r="J26" s="13">
        <f t="shared" si="2"/>
        <v>1142</v>
      </c>
      <c r="K26" s="13">
        <f t="shared" si="2"/>
        <v>28</v>
      </c>
      <c r="L26" s="13">
        <f t="shared" si="2"/>
        <v>1079</v>
      </c>
    </row>
    <row r="27" spans="3:12" x14ac:dyDescent="0.2">
      <c r="C27" s="1" t="s">
        <v>395</v>
      </c>
      <c r="D27" s="12">
        <f t="shared" si="2"/>
        <v>8529</v>
      </c>
      <c r="E27" s="13">
        <f t="shared" si="2"/>
        <v>4985</v>
      </c>
      <c r="F27" s="13">
        <f t="shared" si="2"/>
        <v>4724</v>
      </c>
      <c r="G27" s="13">
        <f t="shared" si="2"/>
        <v>261</v>
      </c>
      <c r="H27" s="13">
        <f t="shared" si="2"/>
        <v>1944</v>
      </c>
      <c r="I27" s="13">
        <f t="shared" si="2"/>
        <v>363</v>
      </c>
      <c r="J27" s="13">
        <f t="shared" si="2"/>
        <v>1546</v>
      </c>
      <c r="K27" s="13">
        <f t="shared" si="2"/>
        <v>35</v>
      </c>
      <c r="L27" s="13">
        <f t="shared" si="2"/>
        <v>1600</v>
      </c>
    </row>
    <row r="28" spans="3:12" x14ac:dyDescent="0.2">
      <c r="C28" s="1" t="s">
        <v>396</v>
      </c>
      <c r="D28" s="12">
        <f t="shared" si="2"/>
        <v>4475</v>
      </c>
      <c r="E28" s="13">
        <f t="shared" si="2"/>
        <v>2808</v>
      </c>
      <c r="F28" s="13">
        <f t="shared" si="2"/>
        <v>2674</v>
      </c>
      <c r="G28" s="13">
        <f t="shared" si="2"/>
        <v>134</v>
      </c>
      <c r="H28" s="13">
        <f t="shared" si="2"/>
        <v>939</v>
      </c>
      <c r="I28" s="13">
        <f t="shared" si="2"/>
        <v>181</v>
      </c>
      <c r="J28" s="13">
        <f t="shared" si="2"/>
        <v>747</v>
      </c>
      <c r="K28" s="13">
        <f t="shared" si="2"/>
        <v>11</v>
      </c>
      <c r="L28" s="13">
        <f t="shared" si="2"/>
        <v>728</v>
      </c>
    </row>
    <row r="29" spans="3:12" x14ac:dyDescent="0.2">
      <c r="C29" s="1" t="s">
        <v>397</v>
      </c>
      <c r="D29" s="12">
        <f t="shared" si="2"/>
        <v>4042</v>
      </c>
      <c r="E29" s="13">
        <f t="shared" si="2"/>
        <v>2411</v>
      </c>
      <c r="F29" s="13">
        <f t="shared" si="2"/>
        <v>2300</v>
      </c>
      <c r="G29" s="13">
        <f t="shared" si="2"/>
        <v>111</v>
      </c>
      <c r="H29" s="13">
        <f t="shared" si="2"/>
        <v>978</v>
      </c>
      <c r="I29" s="13">
        <f t="shared" si="2"/>
        <v>202</v>
      </c>
      <c r="J29" s="13">
        <f t="shared" si="2"/>
        <v>749</v>
      </c>
      <c r="K29" s="13">
        <f t="shared" si="2"/>
        <v>27</v>
      </c>
      <c r="L29" s="13">
        <f t="shared" si="2"/>
        <v>653</v>
      </c>
    </row>
    <row r="30" spans="3:12" x14ac:dyDescent="0.2">
      <c r="C30" s="1" t="s">
        <v>398</v>
      </c>
      <c r="D30" s="12">
        <f t="shared" si="2"/>
        <v>10030</v>
      </c>
      <c r="E30" s="13">
        <f t="shared" si="2"/>
        <v>8025</v>
      </c>
      <c r="F30" s="13">
        <f t="shared" si="2"/>
        <v>7663</v>
      </c>
      <c r="G30" s="13">
        <f t="shared" si="2"/>
        <v>362</v>
      </c>
      <c r="H30" s="13">
        <f t="shared" si="2"/>
        <v>1412</v>
      </c>
      <c r="I30" s="13">
        <f t="shared" si="2"/>
        <v>316</v>
      </c>
      <c r="J30" s="13">
        <f t="shared" si="2"/>
        <v>982</v>
      </c>
      <c r="K30" s="13">
        <f t="shared" si="2"/>
        <v>114</v>
      </c>
      <c r="L30" s="13">
        <f t="shared" si="2"/>
        <v>592</v>
      </c>
    </row>
    <row r="31" spans="3:12" x14ac:dyDescent="0.2">
      <c r="C31" s="1" t="s">
        <v>399</v>
      </c>
      <c r="D31" s="12">
        <f t="shared" si="2"/>
        <v>22158</v>
      </c>
      <c r="E31" s="13">
        <f t="shared" si="2"/>
        <v>18639</v>
      </c>
      <c r="F31" s="13">
        <f t="shared" si="2"/>
        <v>17846</v>
      </c>
      <c r="G31" s="13">
        <f t="shared" si="2"/>
        <v>793</v>
      </c>
      <c r="H31" s="13">
        <f t="shared" si="2"/>
        <v>2549</v>
      </c>
      <c r="I31" s="13">
        <f t="shared" si="2"/>
        <v>792</v>
      </c>
      <c r="J31" s="13">
        <f t="shared" si="2"/>
        <v>1579</v>
      </c>
      <c r="K31" s="13">
        <f t="shared" si="2"/>
        <v>178</v>
      </c>
      <c r="L31" s="13">
        <f t="shared" si="2"/>
        <v>970</v>
      </c>
    </row>
    <row r="32" spans="3:12" x14ac:dyDescent="0.2">
      <c r="D32" s="5"/>
    </row>
    <row r="33" spans="3:12" x14ac:dyDescent="0.2">
      <c r="C33" s="1" t="s">
        <v>400</v>
      </c>
      <c r="D33" s="12">
        <f t="shared" ref="D33:L37" si="3">D106+D179</f>
        <v>10358</v>
      </c>
      <c r="E33" s="13">
        <f t="shared" si="3"/>
        <v>6324</v>
      </c>
      <c r="F33" s="13">
        <f t="shared" si="3"/>
        <v>6067</v>
      </c>
      <c r="G33" s="13">
        <f>G106+G179</f>
        <v>257</v>
      </c>
      <c r="H33" s="13">
        <f t="shared" si="3"/>
        <v>2236</v>
      </c>
      <c r="I33" s="13">
        <f t="shared" si="3"/>
        <v>481</v>
      </c>
      <c r="J33" s="13">
        <f t="shared" si="3"/>
        <v>1708</v>
      </c>
      <c r="K33" s="13">
        <f>K106+K179</f>
        <v>47</v>
      </c>
      <c r="L33" s="13">
        <f t="shared" si="3"/>
        <v>1797</v>
      </c>
    </row>
    <row r="34" spans="3:12" x14ac:dyDescent="0.2">
      <c r="C34" s="1" t="s">
        <v>401</v>
      </c>
      <c r="D34" s="12">
        <f t="shared" si="3"/>
        <v>7271</v>
      </c>
      <c r="E34" s="13">
        <f t="shared" si="3"/>
        <v>5278</v>
      </c>
      <c r="F34" s="13">
        <f t="shared" si="3"/>
        <v>5003</v>
      </c>
      <c r="G34" s="13">
        <f>G107+G180</f>
        <v>275</v>
      </c>
      <c r="H34" s="13">
        <f t="shared" si="3"/>
        <v>1243</v>
      </c>
      <c r="I34" s="13">
        <f t="shared" si="3"/>
        <v>356</v>
      </c>
      <c r="J34" s="13">
        <f t="shared" si="3"/>
        <v>820</v>
      </c>
      <c r="K34" s="13">
        <f>K107+K180</f>
        <v>67</v>
      </c>
      <c r="L34" s="13">
        <f t="shared" si="3"/>
        <v>749</v>
      </c>
    </row>
    <row r="35" spans="3:12" x14ac:dyDescent="0.2">
      <c r="C35" s="1" t="s">
        <v>402</v>
      </c>
      <c r="D35" s="12">
        <f t="shared" si="3"/>
        <v>2903</v>
      </c>
      <c r="E35" s="13">
        <f t="shared" si="3"/>
        <v>1893</v>
      </c>
      <c r="F35" s="13">
        <f t="shared" si="3"/>
        <v>1816</v>
      </c>
      <c r="G35" s="13">
        <f>G108+G181</f>
        <v>77</v>
      </c>
      <c r="H35" s="13">
        <f t="shared" si="3"/>
        <v>595</v>
      </c>
      <c r="I35" s="13">
        <f t="shared" si="3"/>
        <v>116</v>
      </c>
      <c r="J35" s="13">
        <f t="shared" si="3"/>
        <v>468</v>
      </c>
      <c r="K35" s="13">
        <f>K108+K181</f>
        <v>11</v>
      </c>
      <c r="L35" s="13">
        <f t="shared" si="3"/>
        <v>415</v>
      </c>
    </row>
    <row r="36" spans="3:12" x14ac:dyDescent="0.2">
      <c r="C36" s="1" t="s">
        <v>403</v>
      </c>
      <c r="D36" s="12">
        <f t="shared" si="3"/>
        <v>2486</v>
      </c>
      <c r="E36" s="13">
        <f t="shared" si="3"/>
        <v>1696</v>
      </c>
      <c r="F36" s="13">
        <f t="shared" si="3"/>
        <v>1560</v>
      </c>
      <c r="G36" s="13">
        <f>G109+G182</f>
        <v>136</v>
      </c>
      <c r="H36" s="13">
        <f t="shared" si="3"/>
        <v>489</v>
      </c>
      <c r="I36" s="13">
        <f t="shared" si="3"/>
        <v>133</v>
      </c>
      <c r="J36" s="13">
        <f t="shared" si="3"/>
        <v>352</v>
      </c>
      <c r="K36" s="13">
        <f>K109+K182</f>
        <v>4</v>
      </c>
      <c r="L36" s="13">
        <f t="shared" si="3"/>
        <v>301</v>
      </c>
    </row>
    <row r="37" spans="3:12" x14ac:dyDescent="0.2">
      <c r="C37" s="1" t="s">
        <v>404</v>
      </c>
      <c r="D37" s="12">
        <f t="shared" si="3"/>
        <v>283</v>
      </c>
      <c r="E37" s="13">
        <f t="shared" si="3"/>
        <v>213</v>
      </c>
      <c r="F37" s="13">
        <f t="shared" si="3"/>
        <v>205</v>
      </c>
      <c r="G37" s="13">
        <f>G110+G183</f>
        <v>8</v>
      </c>
      <c r="H37" s="13">
        <f t="shared" si="3"/>
        <v>57</v>
      </c>
      <c r="I37" s="13">
        <f t="shared" si="3"/>
        <v>10</v>
      </c>
      <c r="J37" s="13">
        <f t="shared" si="3"/>
        <v>46</v>
      </c>
      <c r="K37" s="13">
        <f>K110+K183</f>
        <v>1</v>
      </c>
      <c r="L37" s="13">
        <f t="shared" si="3"/>
        <v>13</v>
      </c>
    </row>
    <row r="38" spans="3:12" x14ac:dyDescent="0.2">
      <c r="D38" s="5"/>
    </row>
    <row r="39" spans="3:12" x14ac:dyDescent="0.2">
      <c r="C39" s="1" t="s">
        <v>405</v>
      </c>
      <c r="D39" s="12">
        <f t="shared" ref="D39:L43" si="4">D112+D185</f>
        <v>7025</v>
      </c>
      <c r="E39" s="13">
        <f t="shared" si="4"/>
        <v>4499</v>
      </c>
      <c r="F39" s="13">
        <f t="shared" si="4"/>
        <v>4175</v>
      </c>
      <c r="G39" s="13">
        <f>G112+G185</f>
        <v>324</v>
      </c>
      <c r="H39" s="13">
        <f t="shared" si="4"/>
        <v>1444</v>
      </c>
      <c r="I39" s="13">
        <f t="shared" si="4"/>
        <v>409</v>
      </c>
      <c r="J39" s="13">
        <f t="shared" si="4"/>
        <v>1010</v>
      </c>
      <c r="K39" s="13">
        <f>K112+K185</f>
        <v>25</v>
      </c>
      <c r="L39" s="13">
        <f t="shared" si="4"/>
        <v>1082</v>
      </c>
    </row>
    <row r="40" spans="3:12" x14ac:dyDescent="0.2">
      <c r="C40" s="1" t="s">
        <v>406</v>
      </c>
      <c r="D40" s="12">
        <f t="shared" si="4"/>
        <v>4031</v>
      </c>
      <c r="E40" s="13">
        <f t="shared" si="4"/>
        <v>2420</v>
      </c>
      <c r="F40" s="13">
        <f t="shared" si="4"/>
        <v>2323</v>
      </c>
      <c r="G40" s="13">
        <f>G113+G186</f>
        <v>97</v>
      </c>
      <c r="H40" s="13">
        <f t="shared" si="4"/>
        <v>860</v>
      </c>
      <c r="I40" s="13">
        <f t="shared" si="4"/>
        <v>177</v>
      </c>
      <c r="J40" s="13">
        <f t="shared" si="4"/>
        <v>655</v>
      </c>
      <c r="K40" s="13">
        <f>K113+K186</f>
        <v>28</v>
      </c>
      <c r="L40" s="13">
        <f t="shared" si="4"/>
        <v>751</v>
      </c>
    </row>
    <row r="41" spans="3:12" x14ac:dyDescent="0.2">
      <c r="C41" s="1" t="s">
        <v>407</v>
      </c>
      <c r="D41" s="12">
        <f t="shared" si="4"/>
        <v>7437</v>
      </c>
      <c r="E41" s="13">
        <f t="shared" si="4"/>
        <v>4151</v>
      </c>
      <c r="F41" s="13">
        <f t="shared" si="4"/>
        <v>3926</v>
      </c>
      <c r="G41" s="13">
        <f>G114+G187</f>
        <v>225</v>
      </c>
      <c r="H41" s="13">
        <f t="shared" si="4"/>
        <v>1725</v>
      </c>
      <c r="I41" s="13">
        <f t="shared" si="4"/>
        <v>402</v>
      </c>
      <c r="J41" s="13">
        <f t="shared" si="4"/>
        <v>1274</v>
      </c>
      <c r="K41" s="13">
        <f>K114+K187</f>
        <v>49</v>
      </c>
      <c r="L41" s="13">
        <f t="shared" si="4"/>
        <v>1561</v>
      </c>
    </row>
    <row r="42" spans="3:12" x14ac:dyDescent="0.2">
      <c r="C42" s="1" t="s">
        <v>408</v>
      </c>
      <c r="D42" s="12">
        <f t="shared" si="4"/>
        <v>5168</v>
      </c>
      <c r="E42" s="13">
        <f t="shared" si="4"/>
        <v>2274</v>
      </c>
      <c r="F42" s="13">
        <f t="shared" si="4"/>
        <v>2196</v>
      </c>
      <c r="G42" s="13">
        <f>G115+G188</f>
        <v>78</v>
      </c>
      <c r="H42" s="13">
        <f t="shared" si="4"/>
        <v>1564</v>
      </c>
      <c r="I42" s="13">
        <f t="shared" si="4"/>
        <v>192</v>
      </c>
      <c r="J42" s="13">
        <f t="shared" si="4"/>
        <v>1353</v>
      </c>
      <c r="K42" s="13">
        <f>K115+K188</f>
        <v>19</v>
      </c>
      <c r="L42" s="13">
        <f t="shared" si="4"/>
        <v>1330</v>
      </c>
    </row>
    <row r="43" spans="3:12" x14ac:dyDescent="0.2">
      <c r="C43" s="1" t="s">
        <v>409</v>
      </c>
      <c r="D43" s="12">
        <f t="shared" si="4"/>
        <v>2397</v>
      </c>
      <c r="E43" s="13">
        <f t="shared" si="4"/>
        <v>1381</v>
      </c>
      <c r="F43" s="13">
        <f t="shared" si="4"/>
        <v>1354</v>
      </c>
      <c r="G43" s="13">
        <f>G116+G189</f>
        <v>27</v>
      </c>
      <c r="H43" s="13">
        <f t="shared" si="4"/>
        <v>674</v>
      </c>
      <c r="I43" s="13">
        <f t="shared" si="4"/>
        <v>116</v>
      </c>
      <c r="J43" s="13">
        <f t="shared" si="4"/>
        <v>492</v>
      </c>
      <c r="K43" s="13">
        <f>K116+K189</f>
        <v>66</v>
      </c>
      <c r="L43" s="13">
        <f t="shared" si="4"/>
        <v>342</v>
      </c>
    </row>
    <row r="44" spans="3:12" x14ac:dyDescent="0.2">
      <c r="D44" s="5"/>
    </row>
    <row r="45" spans="3:12" x14ac:dyDescent="0.2">
      <c r="C45" s="1" t="s">
        <v>410</v>
      </c>
      <c r="D45" s="12">
        <f t="shared" ref="D45:L54" si="5">D118+D191</f>
        <v>3820</v>
      </c>
      <c r="E45" s="13">
        <f t="shared" si="5"/>
        <v>2929</v>
      </c>
      <c r="F45" s="13">
        <f t="shared" si="5"/>
        <v>2809</v>
      </c>
      <c r="G45" s="13">
        <f t="shared" si="5"/>
        <v>120</v>
      </c>
      <c r="H45" s="13">
        <f t="shared" si="5"/>
        <v>601</v>
      </c>
      <c r="I45" s="13">
        <f t="shared" si="5"/>
        <v>145</v>
      </c>
      <c r="J45" s="13">
        <f t="shared" si="5"/>
        <v>446</v>
      </c>
      <c r="K45" s="13">
        <f t="shared" si="5"/>
        <v>10</v>
      </c>
      <c r="L45" s="13">
        <f t="shared" si="5"/>
        <v>290</v>
      </c>
    </row>
    <row r="46" spans="3:12" x14ac:dyDescent="0.2">
      <c r="C46" s="1" t="s">
        <v>411</v>
      </c>
      <c r="D46" s="12">
        <f t="shared" si="5"/>
        <v>3527</v>
      </c>
      <c r="E46" s="13">
        <f t="shared" si="5"/>
        <v>2289</v>
      </c>
      <c r="F46" s="13">
        <f t="shared" si="5"/>
        <v>2217</v>
      </c>
      <c r="G46" s="13">
        <f t="shared" si="5"/>
        <v>72</v>
      </c>
      <c r="H46" s="13">
        <f t="shared" si="5"/>
        <v>757</v>
      </c>
      <c r="I46" s="13">
        <f t="shared" si="5"/>
        <v>116</v>
      </c>
      <c r="J46" s="13">
        <f t="shared" si="5"/>
        <v>633</v>
      </c>
      <c r="K46" s="13">
        <f t="shared" si="5"/>
        <v>8</v>
      </c>
      <c r="L46" s="13">
        <f t="shared" si="5"/>
        <v>481</v>
      </c>
    </row>
    <row r="47" spans="3:12" x14ac:dyDescent="0.2">
      <c r="C47" s="1" t="s">
        <v>412</v>
      </c>
      <c r="D47" s="12">
        <f t="shared" si="5"/>
        <v>3482</v>
      </c>
      <c r="E47" s="13">
        <f t="shared" si="5"/>
        <v>2307</v>
      </c>
      <c r="F47" s="13">
        <f t="shared" si="5"/>
        <v>2209</v>
      </c>
      <c r="G47" s="13">
        <f t="shared" si="5"/>
        <v>98</v>
      </c>
      <c r="H47" s="13">
        <f t="shared" si="5"/>
        <v>740</v>
      </c>
      <c r="I47" s="13">
        <f t="shared" si="5"/>
        <v>141</v>
      </c>
      <c r="J47" s="13">
        <f t="shared" si="5"/>
        <v>586</v>
      </c>
      <c r="K47" s="13">
        <f t="shared" si="5"/>
        <v>13</v>
      </c>
      <c r="L47" s="13">
        <f t="shared" si="5"/>
        <v>434</v>
      </c>
    </row>
    <row r="48" spans="3:12" x14ac:dyDescent="0.2">
      <c r="C48" s="1" t="s">
        <v>413</v>
      </c>
      <c r="D48" s="12">
        <f t="shared" si="5"/>
        <v>3551</v>
      </c>
      <c r="E48" s="13">
        <f t="shared" si="5"/>
        <v>2106</v>
      </c>
      <c r="F48" s="13">
        <f t="shared" si="5"/>
        <v>2007</v>
      </c>
      <c r="G48" s="13">
        <f t="shared" si="5"/>
        <v>99</v>
      </c>
      <c r="H48" s="13">
        <f t="shared" si="5"/>
        <v>789</v>
      </c>
      <c r="I48" s="13">
        <f t="shared" si="5"/>
        <v>136</v>
      </c>
      <c r="J48" s="13">
        <f t="shared" si="5"/>
        <v>640</v>
      </c>
      <c r="K48" s="13">
        <f t="shared" si="5"/>
        <v>13</v>
      </c>
      <c r="L48" s="13">
        <f t="shared" si="5"/>
        <v>655</v>
      </c>
    </row>
    <row r="49" spans="3:12" x14ac:dyDescent="0.2">
      <c r="C49" s="1" t="s">
        <v>414</v>
      </c>
      <c r="D49" s="12">
        <f t="shared" si="5"/>
        <v>1177</v>
      </c>
      <c r="E49" s="13">
        <f t="shared" si="5"/>
        <v>759</v>
      </c>
      <c r="F49" s="13">
        <f t="shared" si="5"/>
        <v>728</v>
      </c>
      <c r="G49" s="13">
        <f t="shared" si="5"/>
        <v>31</v>
      </c>
      <c r="H49" s="13">
        <f t="shared" si="5"/>
        <v>265</v>
      </c>
      <c r="I49" s="13">
        <f t="shared" si="5"/>
        <v>36</v>
      </c>
      <c r="J49" s="13">
        <f t="shared" si="5"/>
        <v>218</v>
      </c>
      <c r="K49" s="13">
        <f t="shared" si="5"/>
        <v>11</v>
      </c>
      <c r="L49" s="13">
        <f t="shared" si="5"/>
        <v>153</v>
      </c>
    </row>
    <row r="50" spans="3:12" x14ac:dyDescent="0.2">
      <c r="C50" s="1" t="s">
        <v>415</v>
      </c>
      <c r="D50" s="12">
        <f t="shared" si="5"/>
        <v>990</v>
      </c>
      <c r="E50" s="13">
        <f t="shared" si="5"/>
        <v>643</v>
      </c>
      <c r="F50" s="13">
        <f t="shared" si="5"/>
        <v>617</v>
      </c>
      <c r="G50" s="13">
        <f t="shared" si="5"/>
        <v>26</v>
      </c>
      <c r="H50" s="13">
        <f t="shared" si="5"/>
        <v>228</v>
      </c>
      <c r="I50" s="13">
        <f t="shared" si="5"/>
        <v>36</v>
      </c>
      <c r="J50" s="13">
        <f t="shared" si="5"/>
        <v>185</v>
      </c>
      <c r="K50" s="13">
        <f t="shared" si="5"/>
        <v>7</v>
      </c>
      <c r="L50" s="13">
        <f t="shared" si="5"/>
        <v>119</v>
      </c>
    </row>
    <row r="51" spans="3:12" x14ac:dyDescent="0.2">
      <c r="C51" s="1" t="s">
        <v>416</v>
      </c>
      <c r="D51" s="12">
        <f t="shared" si="5"/>
        <v>2092</v>
      </c>
      <c r="E51" s="13">
        <f t="shared" si="5"/>
        <v>1435</v>
      </c>
      <c r="F51" s="13">
        <f t="shared" si="5"/>
        <v>1361</v>
      </c>
      <c r="G51" s="13">
        <f t="shared" si="5"/>
        <v>74</v>
      </c>
      <c r="H51" s="13">
        <f t="shared" si="5"/>
        <v>455</v>
      </c>
      <c r="I51" s="13">
        <f t="shared" si="5"/>
        <v>69</v>
      </c>
      <c r="J51" s="13">
        <f t="shared" si="5"/>
        <v>367</v>
      </c>
      <c r="K51" s="13">
        <f t="shared" si="5"/>
        <v>19</v>
      </c>
      <c r="L51" s="13">
        <f t="shared" si="5"/>
        <v>202</v>
      </c>
    </row>
    <row r="52" spans="3:12" x14ac:dyDescent="0.2">
      <c r="C52" s="1" t="s">
        <v>417</v>
      </c>
      <c r="D52" s="12">
        <f t="shared" si="5"/>
        <v>3808</v>
      </c>
      <c r="E52" s="13">
        <f t="shared" si="5"/>
        <v>1394</v>
      </c>
      <c r="F52" s="13">
        <f t="shared" si="5"/>
        <v>1250</v>
      </c>
      <c r="G52" s="13">
        <f t="shared" si="5"/>
        <v>144</v>
      </c>
      <c r="H52" s="13">
        <f t="shared" si="5"/>
        <v>1039</v>
      </c>
      <c r="I52" s="13">
        <f t="shared" si="5"/>
        <v>162</v>
      </c>
      <c r="J52" s="13">
        <f t="shared" si="5"/>
        <v>874</v>
      </c>
      <c r="K52" s="13">
        <f t="shared" si="5"/>
        <v>3</v>
      </c>
      <c r="L52" s="13">
        <f t="shared" si="5"/>
        <v>1375</v>
      </c>
    </row>
    <row r="53" spans="3:12" x14ac:dyDescent="0.2">
      <c r="C53" s="1" t="s">
        <v>418</v>
      </c>
      <c r="D53" s="12">
        <f t="shared" si="5"/>
        <v>4278</v>
      </c>
      <c r="E53" s="13">
        <f t="shared" si="5"/>
        <v>2484</v>
      </c>
      <c r="F53" s="13">
        <f t="shared" si="5"/>
        <v>2277</v>
      </c>
      <c r="G53" s="13">
        <f t="shared" si="5"/>
        <v>207</v>
      </c>
      <c r="H53" s="13">
        <f t="shared" si="5"/>
        <v>947</v>
      </c>
      <c r="I53" s="13">
        <f t="shared" si="5"/>
        <v>223</v>
      </c>
      <c r="J53" s="13">
        <f t="shared" si="5"/>
        <v>718</v>
      </c>
      <c r="K53" s="13">
        <f t="shared" si="5"/>
        <v>6</v>
      </c>
      <c r="L53" s="13">
        <f t="shared" si="5"/>
        <v>847</v>
      </c>
    </row>
    <row r="54" spans="3:12" x14ac:dyDescent="0.2">
      <c r="C54" s="1" t="s">
        <v>419</v>
      </c>
      <c r="D54" s="12">
        <f t="shared" si="5"/>
        <v>5118</v>
      </c>
      <c r="E54" s="13">
        <f t="shared" si="5"/>
        <v>2660</v>
      </c>
      <c r="F54" s="13">
        <f t="shared" si="5"/>
        <v>2519</v>
      </c>
      <c r="G54" s="13">
        <f t="shared" si="5"/>
        <v>141</v>
      </c>
      <c r="H54" s="13">
        <f t="shared" si="5"/>
        <v>1310</v>
      </c>
      <c r="I54" s="13">
        <f t="shared" si="5"/>
        <v>228</v>
      </c>
      <c r="J54" s="13">
        <f t="shared" si="5"/>
        <v>1063</v>
      </c>
      <c r="K54" s="13">
        <f t="shared" si="5"/>
        <v>19</v>
      </c>
      <c r="L54" s="13">
        <f t="shared" si="5"/>
        <v>1148</v>
      </c>
    </row>
    <row r="55" spans="3:12" x14ac:dyDescent="0.2">
      <c r="D55" s="5"/>
    </row>
    <row r="56" spans="3:12" x14ac:dyDescent="0.2">
      <c r="C56" s="1" t="s">
        <v>420</v>
      </c>
      <c r="D56" s="12">
        <f t="shared" ref="D56:L62" si="6">D129+D202</f>
        <v>9770</v>
      </c>
      <c r="E56" s="13">
        <f t="shared" si="6"/>
        <v>7584</v>
      </c>
      <c r="F56" s="13">
        <f t="shared" si="6"/>
        <v>7236</v>
      </c>
      <c r="G56" s="13">
        <f t="shared" si="6"/>
        <v>348</v>
      </c>
      <c r="H56" s="13">
        <f t="shared" si="6"/>
        <v>1468</v>
      </c>
      <c r="I56" s="13">
        <f t="shared" si="6"/>
        <v>473</v>
      </c>
      <c r="J56" s="13">
        <f t="shared" si="6"/>
        <v>931</v>
      </c>
      <c r="K56" s="13">
        <f t="shared" si="6"/>
        <v>64</v>
      </c>
      <c r="L56" s="13">
        <f t="shared" si="6"/>
        <v>718</v>
      </c>
    </row>
    <row r="57" spans="3:12" x14ac:dyDescent="0.2">
      <c r="C57" s="1" t="s">
        <v>421</v>
      </c>
      <c r="D57" s="12">
        <f t="shared" si="6"/>
        <v>1660</v>
      </c>
      <c r="E57" s="13">
        <f t="shared" si="6"/>
        <v>1118</v>
      </c>
      <c r="F57" s="13">
        <f t="shared" si="6"/>
        <v>1094</v>
      </c>
      <c r="G57" s="13">
        <f t="shared" si="6"/>
        <v>24</v>
      </c>
      <c r="H57" s="13">
        <f t="shared" si="6"/>
        <v>396</v>
      </c>
      <c r="I57" s="13">
        <f t="shared" si="6"/>
        <v>68</v>
      </c>
      <c r="J57" s="13">
        <f t="shared" si="6"/>
        <v>308</v>
      </c>
      <c r="K57" s="13">
        <f t="shared" si="6"/>
        <v>20</v>
      </c>
      <c r="L57" s="13">
        <f t="shared" si="6"/>
        <v>146</v>
      </c>
    </row>
    <row r="58" spans="3:12" x14ac:dyDescent="0.2">
      <c r="C58" s="1" t="s">
        <v>422</v>
      </c>
      <c r="D58" s="12">
        <f t="shared" si="6"/>
        <v>1412</v>
      </c>
      <c r="E58" s="13">
        <f t="shared" si="6"/>
        <v>1029</v>
      </c>
      <c r="F58" s="13">
        <f t="shared" si="6"/>
        <v>1003</v>
      </c>
      <c r="G58" s="13">
        <f t="shared" si="6"/>
        <v>26</v>
      </c>
      <c r="H58" s="13">
        <f t="shared" si="6"/>
        <v>263</v>
      </c>
      <c r="I58" s="13">
        <f t="shared" si="6"/>
        <v>49</v>
      </c>
      <c r="J58" s="13">
        <f t="shared" si="6"/>
        <v>200</v>
      </c>
      <c r="K58" s="13">
        <f t="shared" si="6"/>
        <v>14</v>
      </c>
      <c r="L58" s="13">
        <f t="shared" si="6"/>
        <v>120</v>
      </c>
    </row>
    <row r="59" spans="3:12" x14ac:dyDescent="0.2">
      <c r="C59" s="1" t="s">
        <v>423</v>
      </c>
      <c r="D59" s="12">
        <f t="shared" si="6"/>
        <v>6949</v>
      </c>
      <c r="E59" s="13">
        <f t="shared" si="6"/>
        <v>5332</v>
      </c>
      <c r="F59" s="13">
        <f t="shared" si="6"/>
        <v>5077</v>
      </c>
      <c r="G59" s="13">
        <f t="shared" si="6"/>
        <v>255</v>
      </c>
      <c r="H59" s="13">
        <f t="shared" si="6"/>
        <v>1065</v>
      </c>
      <c r="I59" s="13">
        <f t="shared" si="6"/>
        <v>325</v>
      </c>
      <c r="J59" s="13">
        <f t="shared" si="6"/>
        <v>721</v>
      </c>
      <c r="K59" s="13">
        <f t="shared" si="6"/>
        <v>19</v>
      </c>
      <c r="L59" s="13">
        <f t="shared" si="6"/>
        <v>551</v>
      </c>
    </row>
    <row r="60" spans="3:12" x14ac:dyDescent="0.2">
      <c r="C60" s="1" t="s">
        <v>424</v>
      </c>
      <c r="D60" s="12">
        <f t="shared" si="6"/>
        <v>2104</v>
      </c>
      <c r="E60" s="13">
        <f t="shared" si="6"/>
        <v>1372</v>
      </c>
      <c r="F60" s="13">
        <f t="shared" si="6"/>
        <v>1316</v>
      </c>
      <c r="G60" s="13">
        <f t="shared" si="6"/>
        <v>56</v>
      </c>
      <c r="H60" s="13">
        <f t="shared" si="6"/>
        <v>499</v>
      </c>
      <c r="I60" s="13">
        <f t="shared" si="6"/>
        <v>100</v>
      </c>
      <c r="J60" s="13">
        <f t="shared" si="6"/>
        <v>394</v>
      </c>
      <c r="K60" s="13">
        <f t="shared" si="6"/>
        <v>5</v>
      </c>
      <c r="L60" s="13">
        <f t="shared" si="6"/>
        <v>233</v>
      </c>
    </row>
    <row r="61" spans="3:12" x14ac:dyDescent="0.2">
      <c r="C61" s="1" t="s">
        <v>425</v>
      </c>
      <c r="D61" s="12">
        <f t="shared" si="6"/>
        <v>2401</v>
      </c>
      <c r="E61" s="13">
        <f t="shared" si="6"/>
        <v>1628</v>
      </c>
      <c r="F61" s="13">
        <f t="shared" si="6"/>
        <v>1562</v>
      </c>
      <c r="G61" s="13">
        <f t="shared" si="6"/>
        <v>66</v>
      </c>
      <c r="H61" s="13">
        <f t="shared" si="6"/>
        <v>580</v>
      </c>
      <c r="I61" s="13">
        <f t="shared" si="6"/>
        <v>107</v>
      </c>
      <c r="J61" s="13">
        <f t="shared" si="6"/>
        <v>468</v>
      </c>
      <c r="K61" s="13">
        <f t="shared" si="6"/>
        <v>5</v>
      </c>
      <c r="L61" s="13">
        <f t="shared" si="6"/>
        <v>193</v>
      </c>
    </row>
    <row r="62" spans="3:12" x14ac:dyDescent="0.2">
      <c r="C62" s="1" t="s">
        <v>426</v>
      </c>
      <c r="D62" s="12">
        <f t="shared" si="6"/>
        <v>6375</v>
      </c>
      <c r="E62" s="13">
        <f t="shared" si="6"/>
        <v>4419</v>
      </c>
      <c r="F62" s="13">
        <f t="shared" si="6"/>
        <v>4235</v>
      </c>
      <c r="G62" s="13">
        <f t="shared" si="6"/>
        <v>184</v>
      </c>
      <c r="H62" s="13">
        <f t="shared" si="6"/>
        <v>1363</v>
      </c>
      <c r="I62" s="13">
        <f t="shared" si="6"/>
        <v>384</v>
      </c>
      <c r="J62" s="13">
        <f t="shared" si="6"/>
        <v>970</v>
      </c>
      <c r="K62" s="13">
        <f t="shared" si="6"/>
        <v>9</v>
      </c>
      <c r="L62" s="13">
        <f t="shared" si="6"/>
        <v>593</v>
      </c>
    </row>
    <row r="63" spans="3:12" x14ac:dyDescent="0.2">
      <c r="D63" s="5"/>
    </row>
    <row r="64" spans="3:12" x14ac:dyDescent="0.2">
      <c r="C64" s="1" t="s">
        <v>427</v>
      </c>
      <c r="D64" s="12">
        <f t="shared" ref="D64:L70" si="7">D137+D210</f>
        <v>8884</v>
      </c>
      <c r="E64" s="13">
        <f t="shared" si="7"/>
        <v>6485</v>
      </c>
      <c r="F64" s="13">
        <f t="shared" si="7"/>
        <v>6226</v>
      </c>
      <c r="G64" s="13">
        <f t="shared" si="7"/>
        <v>259</v>
      </c>
      <c r="H64" s="13">
        <f t="shared" si="7"/>
        <v>1669</v>
      </c>
      <c r="I64" s="13">
        <f t="shared" si="7"/>
        <v>551</v>
      </c>
      <c r="J64" s="13">
        <f t="shared" si="7"/>
        <v>1099</v>
      </c>
      <c r="K64" s="13">
        <f t="shared" si="7"/>
        <v>19</v>
      </c>
      <c r="L64" s="13">
        <f t="shared" si="7"/>
        <v>730</v>
      </c>
    </row>
    <row r="65" spans="1:12" x14ac:dyDescent="0.2">
      <c r="C65" s="1" t="s">
        <v>428</v>
      </c>
      <c r="D65" s="12">
        <f t="shared" si="7"/>
        <v>1550</v>
      </c>
      <c r="E65" s="13">
        <f t="shared" si="7"/>
        <v>1193</v>
      </c>
      <c r="F65" s="13">
        <f t="shared" si="7"/>
        <v>1176</v>
      </c>
      <c r="G65" s="13">
        <f t="shared" si="7"/>
        <v>17</v>
      </c>
      <c r="H65" s="13">
        <f t="shared" si="7"/>
        <v>265</v>
      </c>
      <c r="I65" s="13">
        <f t="shared" si="7"/>
        <v>90</v>
      </c>
      <c r="J65" s="13">
        <f t="shared" si="7"/>
        <v>173</v>
      </c>
      <c r="K65" s="13">
        <f t="shared" si="7"/>
        <v>2</v>
      </c>
      <c r="L65" s="13">
        <f t="shared" si="7"/>
        <v>92</v>
      </c>
    </row>
    <row r="66" spans="1:12" x14ac:dyDescent="0.2">
      <c r="C66" s="1" t="s">
        <v>429</v>
      </c>
      <c r="D66" s="12">
        <f t="shared" si="7"/>
        <v>2403</v>
      </c>
      <c r="E66" s="13">
        <f t="shared" si="7"/>
        <v>1626</v>
      </c>
      <c r="F66" s="13">
        <f t="shared" si="7"/>
        <v>1561</v>
      </c>
      <c r="G66" s="13">
        <f t="shared" si="7"/>
        <v>65</v>
      </c>
      <c r="H66" s="13">
        <f t="shared" si="7"/>
        <v>548</v>
      </c>
      <c r="I66" s="13">
        <f t="shared" si="7"/>
        <v>152</v>
      </c>
      <c r="J66" s="13">
        <f t="shared" si="7"/>
        <v>392</v>
      </c>
      <c r="K66" s="13">
        <f t="shared" si="7"/>
        <v>4</v>
      </c>
      <c r="L66" s="13">
        <f t="shared" si="7"/>
        <v>228</v>
      </c>
    </row>
    <row r="67" spans="1:12" x14ac:dyDescent="0.2">
      <c r="C67" s="1" t="s">
        <v>430</v>
      </c>
      <c r="D67" s="12">
        <f t="shared" si="7"/>
        <v>1432</v>
      </c>
      <c r="E67" s="13">
        <f t="shared" si="7"/>
        <v>1059</v>
      </c>
      <c r="F67" s="13">
        <f t="shared" si="7"/>
        <v>1003</v>
      </c>
      <c r="G67" s="13">
        <f t="shared" si="7"/>
        <v>56</v>
      </c>
      <c r="H67" s="13">
        <f t="shared" si="7"/>
        <v>267</v>
      </c>
      <c r="I67" s="13">
        <f t="shared" si="7"/>
        <v>75</v>
      </c>
      <c r="J67" s="13">
        <f t="shared" si="7"/>
        <v>187</v>
      </c>
      <c r="K67" s="13">
        <f t="shared" si="7"/>
        <v>5</v>
      </c>
      <c r="L67" s="13">
        <f t="shared" si="7"/>
        <v>106</v>
      </c>
    </row>
    <row r="68" spans="1:12" x14ac:dyDescent="0.2">
      <c r="C68" s="1" t="s">
        <v>431</v>
      </c>
      <c r="D68" s="12">
        <f t="shared" si="7"/>
        <v>693</v>
      </c>
      <c r="E68" s="13">
        <f t="shared" si="7"/>
        <v>568</v>
      </c>
      <c r="F68" s="13">
        <f t="shared" si="7"/>
        <v>546</v>
      </c>
      <c r="G68" s="13">
        <f t="shared" si="7"/>
        <v>22</v>
      </c>
      <c r="H68" s="13">
        <f t="shared" si="7"/>
        <v>101</v>
      </c>
      <c r="I68" s="13">
        <f t="shared" si="7"/>
        <v>30</v>
      </c>
      <c r="J68" s="13">
        <f t="shared" si="7"/>
        <v>70</v>
      </c>
      <c r="K68" s="13">
        <f t="shared" si="7"/>
        <v>1</v>
      </c>
      <c r="L68" s="13">
        <f t="shared" si="7"/>
        <v>24</v>
      </c>
    </row>
    <row r="69" spans="1:12" x14ac:dyDescent="0.2">
      <c r="C69" s="1" t="s">
        <v>432</v>
      </c>
      <c r="D69" s="12">
        <f t="shared" si="7"/>
        <v>1440</v>
      </c>
      <c r="E69" s="13">
        <f t="shared" si="7"/>
        <v>1082</v>
      </c>
      <c r="F69" s="13">
        <f t="shared" si="7"/>
        <v>1043</v>
      </c>
      <c r="G69" s="13">
        <f t="shared" si="7"/>
        <v>39</v>
      </c>
      <c r="H69" s="13">
        <f t="shared" si="7"/>
        <v>255</v>
      </c>
      <c r="I69" s="13">
        <f t="shared" si="7"/>
        <v>82</v>
      </c>
      <c r="J69" s="13">
        <f t="shared" si="7"/>
        <v>171</v>
      </c>
      <c r="K69" s="13">
        <f t="shared" si="7"/>
        <v>2</v>
      </c>
      <c r="L69" s="13">
        <f t="shared" si="7"/>
        <v>103</v>
      </c>
    </row>
    <row r="70" spans="1:12" x14ac:dyDescent="0.2">
      <c r="C70" s="1" t="s">
        <v>433</v>
      </c>
      <c r="D70" s="12">
        <f t="shared" si="7"/>
        <v>243</v>
      </c>
      <c r="E70" s="13">
        <f t="shared" si="7"/>
        <v>195</v>
      </c>
      <c r="F70" s="13">
        <f t="shared" si="7"/>
        <v>187</v>
      </c>
      <c r="G70" s="13">
        <f t="shared" si="7"/>
        <v>8</v>
      </c>
      <c r="H70" s="13">
        <f t="shared" si="7"/>
        <v>35</v>
      </c>
      <c r="I70" s="13">
        <f t="shared" si="7"/>
        <v>6</v>
      </c>
      <c r="J70" s="13">
        <f t="shared" si="7"/>
        <v>29</v>
      </c>
      <c r="K70" s="11" t="s">
        <v>449</v>
      </c>
      <c r="L70" s="13">
        <f t="shared" si="7"/>
        <v>13</v>
      </c>
    </row>
    <row r="71" spans="1:12" ht="18" thickBot="1" x14ac:dyDescent="0.25">
      <c r="B71" s="4"/>
      <c r="C71" s="4"/>
      <c r="D71" s="26"/>
      <c r="E71" s="23"/>
      <c r="F71" s="23"/>
      <c r="G71" s="23"/>
      <c r="H71" s="4"/>
      <c r="I71" s="4"/>
      <c r="J71" s="4"/>
      <c r="K71" s="4"/>
      <c r="L71" s="4"/>
    </row>
    <row r="72" spans="1:12" x14ac:dyDescent="0.2">
      <c r="D72" s="1" t="s">
        <v>275</v>
      </c>
      <c r="I72" s="1" t="s">
        <v>450</v>
      </c>
    </row>
    <row r="73" spans="1:12" x14ac:dyDescent="0.2">
      <c r="A73" s="1"/>
    </row>
    <row r="74" spans="1:12" x14ac:dyDescent="0.2">
      <c r="A74" s="1"/>
    </row>
    <row r="79" spans="1:12" x14ac:dyDescent="0.2">
      <c r="E79" s="3" t="s">
        <v>434</v>
      </c>
    </row>
    <row r="80" spans="1:12" ht="18" thickBot="1" x14ac:dyDescent="0.25">
      <c r="B80" s="4"/>
      <c r="C80" s="4"/>
      <c r="D80" s="105" t="s">
        <v>451</v>
      </c>
      <c r="E80" s="4"/>
      <c r="F80" s="50" t="s">
        <v>452</v>
      </c>
      <c r="G80" s="50"/>
      <c r="H80" s="4"/>
      <c r="I80" s="4"/>
      <c r="J80" s="4"/>
      <c r="K80" s="4"/>
      <c r="L80" s="98" t="s">
        <v>309</v>
      </c>
    </row>
    <row r="81" spans="2:12" x14ac:dyDescent="0.2">
      <c r="D81" s="7" t="s">
        <v>259</v>
      </c>
      <c r="E81" s="6"/>
      <c r="F81" s="6"/>
      <c r="G81" s="6"/>
      <c r="H81" s="6"/>
      <c r="I81" s="6"/>
      <c r="J81" s="6"/>
      <c r="K81" s="6"/>
      <c r="L81" s="6"/>
    </row>
    <row r="82" spans="2:12" x14ac:dyDescent="0.2">
      <c r="D82" s="92" t="s">
        <v>436</v>
      </c>
      <c r="E82" s="5"/>
      <c r="F82" s="112"/>
      <c r="G82" s="113"/>
      <c r="H82" s="5"/>
      <c r="I82" s="6"/>
      <c r="J82" s="6"/>
      <c r="K82" s="21"/>
      <c r="L82" s="5"/>
    </row>
    <row r="83" spans="2:12" x14ac:dyDescent="0.2">
      <c r="D83" s="92" t="s">
        <v>453</v>
      </c>
      <c r="E83" s="92" t="s">
        <v>293</v>
      </c>
      <c r="F83" s="108" t="s">
        <v>438</v>
      </c>
      <c r="G83" s="109"/>
      <c r="H83" s="92" t="s">
        <v>439</v>
      </c>
      <c r="I83" s="92" t="s">
        <v>440</v>
      </c>
      <c r="J83" s="92" t="s">
        <v>440</v>
      </c>
      <c r="K83" s="109" t="s">
        <v>441</v>
      </c>
      <c r="L83" s="92" t="s">
        <v>442</v>
      </c>
    </row>
    <row r="84" spans="2:12" x14ac:dyDescent="0.2">
      <c r="B84" s="6"/>
      <c r="C84" s="6"/>
      <c r="D84" s="93" t="s">
        <v>266</v>
      </c>
      <c r="E84" s="9"/>
      <c r="F84" s="110" t="s">
        <v>443</v>
      </c>
      <c r="G84" s="111" t="s">
        <v>300</v>
      </c>
      <c r="H84" s="93" t="s">
        <v>266</v>
      </c>
      <c r="I84" s="93" t="s">
        <v>444</v>
      </c>
      <c r="J84" s="93" t="s">
        <v>445</v>
      </c>
      <c r="K84" s="93" t="s">
        <v>446</v>
      </c>
      <c r="L84" s="93" t="s">
        <v>454</v>
      </c>
    </row>
    <row r="85" spans="2:12" x14ac:dyDescent="0.2">
      <c r="D85" s="5"/>
    </row>
    <row r="86" spans="2:12" x14ac:dyDescent="0.2">
      <c r="C86" s="97" t="s">
        <v>448</v>
      </c>
      <c r="D86" s="16">
        <f t="shared" ref="D86:L86" si="8">SUM(D88:D143)</f>
        <v>291858</v>
      </c>
      <c r="E86" s="17">
        <f t="shared" si="8"/>
        <v>217944</v>
      </c>
      <c r="F86" s="17">
        <f t="shared" si="8"/>
        <v>201531</v>
      </c>
      <c r="G86" s="17">
        <f t="shared" si="8"/>
        <v>16413</v>
      </c>
      <c r="H86" s="17">
        <f t="shared" si="8"/>
        <v>64687</v>
      </c>
      <c r="I86" s="17">
        <f t="shared" si="8"/>
        <v>19511</v>
      </c>
      <c r="J86" s="17">
        <f t="shared" si="8"/>
        <v>44954</v>
      </c>
      <c r="K86" s="17">
        <f t="shared" si="8"/>
        <v>222</v>
      </c>
      <c r="L86" s="17">
        <f t="shared" si="8"/>
        <v>9220</v>
      </c>
    </row>
    <row r="87" spans="2:12" x14ac:dyDescent="0.2">
      <c r="D87" s="5"/>
    </row>
    <row r="88" spans="2:12" x14ac:dyDescent="0.2">
      <c r="C88" s="1" t="s">
        <v>384</v>
      </c>
      <c r="D88" s="19">
        <v>105427</v>
      </c>
      <c r="E88" s="14">
        <f t="shared" ref="E88:E94" si="9">SUM(F88:G88)</f>
        <v>86918</v>
      </c>
      <c r="F88" s="14">
        <v>78883</v>
      </c>
      <c r="G88" s="14">
        <v>8035</v>
      </c>
      <c r="H88" s="13">
        <f t="shared" ref="H88:H94" si="10">I88+J88+K88</f>
        <v>16885</v>
      </c>
      <c r="I88" s="14">
        <v>6188</v>
      </c>
      <c r="J88" s="14">
        <v>10645</v>
      </c>
      <c r="K88" s="14">
        <v>52</v>
      </c>
      <c r="L88" s="14">
        <v>1622</v>
      </c>
    </row>
    <row r="89" spans="2:12" x14ac:dyDescent="0.2">
      <c r="C89" s="1" t="s">
        <v>385</v>
      </c>
      <c r="D89" s="19">
        <v>12105</v>
      </c>
      <c r="E89" s="14">
        <f t="shared" si="9"/>
        <v>9250</v>
      </c>
      <c r="F89" s="14">
        <v>8571</v>
      </c>
      <c r="G89" s="14">
        <v>679</v>
      </c>
      <c r="H89" s="13">
        <f t="shared" si="10"/>
        <v>2560</v>
      </c>
      <c r="I89" s="14">
        <v>933</v>
      </c>
      <c r="J89" s="14">
        <v>1587</v>
      </c>
      <c r="K89" s="14">
        <v>40</v>
      </c>
      <c r="L89" s="14">
        <v>295</v>
      </c>
    </row>
    <row r="90" spans="2:12" x14ac:dyDescent="0.2">
      <c r="C90" s="1" t="s">
        <v>386</v>
      </c>
      <c r="D90" s="19">
        <v>15073</v>
      </c>
      <c r="E90" s="14">
        <f t="shared" si="9"/>
        <v>12421</v>
      </c>
      <c r="F90" s="14">
        <v>11702</v>
      </c>
      <c r="G90" s="14">
        <v>719</v>
      </c>
      <c r="H90" s="13">
        <f t="shared" si="10"/>
        <v>2393</v>
      </c>
      <c r="I90" s="14">
        <v>704</v>
      </c>
      <c r="J90" s="14">
        <v>1674</v>
      </c>
      <c r="K90" s="14">
        <v>15</v>
      </c>
      <c r="L90" s="14">
        <v>259</v>
      </c>
    </row>
    <row r="91" spans="2:12" x14ac:dyDescent="0.2">
      <c r="C91" s="1" t="s">
        <v>387</v>
      </c>
      <c r="D91" s="19">
        <v>9315</v>
      </c>
      <c r="E91" s="14">
        <f t="shared" si="9"/>
        <v>6220</v>
      </c>
      <c r="F91" s="14">
        <v>5848</v>
      </c>
      <c r="G91" s="14">
        <v>372</v>
      </c>
      <c r="H91" s="13">
        <f t="shared" si="10"/>
        <v>2594</v>
      </c>
      <c r="I91" s="14">
        <v>865</v>
      </c>
      <c r="J91" s="14">
        <v>1719</v>
      </c>
      <c r="K91" s="14">
        <v>10</v>
      </c>
      <c r="L91" s="14">
        <v>500</v>
      </c>
    </row>
    <row r="92" spans="2:12" x14ac:dyDescent="0.2">
      <c r="C92" s="1" t="s">
        <v>388</v>
      </c>
      <c r="D92" s="19">
        <v>7366</v>
      </c>
      <c r="E92" s="14">
        <f t="shared" si="9"/>
        <v>4864</v>
      </c>
      <c r="F92" s="14">
        <v>4512</v>
      </c>
      <c r="G92" s="14">
        <v>352</v>
      </c>
      <c r="H92" s="13">
        <f t="shared" si="10"/>
        <v>2083</v>
      </c>
      <c r="I92" s="14">
        <v>649</v>
      </c>
      <c r="J92" s="14">
        <v>1431</v>
      </c>
      <c r="K92" s="14">
        <v>3</v>
      </c>
      <c r="L92" s="14">
        <v>419</v>
      </c>
    </row>
    <row r="93" spans="2:12" x14ac:dyDescent="0.2">
      <c r="C93" s="1" t="s">
        <v>389</v>
      </c>
      <c r="D93" s="19">
        <v>19578</v>
      </c>
      <c r="E93" s="14">
        <f t="shared" si="9"/>
        <v>13386</v>
      </c>
      <c r="F93" s="14">
        <v>12362</v>
      </c>
      <c r="G93" s="14">
        <v>1024</v>
      </c>
      <c r="H93" s="13">
        <f t="shared" si="10"/>
        <v>5284</v>
      </c>
      <c r="I93" s="14">
        <v>1868</v>
      </c>
      <c r="J93" s="14">
        <v>3412</v>
      </c>
      <c r="K93" s="14">
        <v>4</v>
      </c>
      <c r="L93" s="14">
        <v>907</v>
      </c>
    </row>
    <row r="94" spans="2:12" x14ac:dyDescent="0.2">
      <c r="C94" s="1" t="s">
        <v>390</v>
      </c>
      <c r="D94" s="19">
        <v>8114</v>
      </c>
      <c r="E94" s="14">
        <f t="shared" si="9"/>
        <v>6155</v>
      </c>
      <c r="F94" s="14">
        <v>5616</v>
      </c>
      <c r="G94" s="14">
        <v>539</v>
      </c>
      <c r="H94" s="13">
        <f t="shared" si="10"/>
        <v>1786</v>
      </c>
      <c r="I94" s="14">
        <v>746</v>
      </c>
      <c r="J94" s="14">
        <v>1037</v>
      </c>
      <c r="K94" s="14">
        <v>3</v>
      </c>
      <c r="L94" s="14">
        <v>173</v>
      </c>
    </row>
    <row r="95" spans="2:12" x14ac:dyDescent="0.2">
      <c r="D95" s="19"/>
      <c r="E95" s="14"/>
      <c r="F95" s="14"/>
      <c r="G95" s="14"/>
      <c r="I95" s="14"/>
      <c r="J95" s="14"/>
      <c r="K95" s="14"/>
      <c r="L95" s="14"/>
    </row>
    <row r="96" spans="2:12" x14ac:dyDescent="0.2">
      <c r="C96" s="1" t="s">
        <v>391</v>
      </c>
      <c r="D96" s="19">
        <v>4359</v>
      </c>
      <c r="E96" s="14">
        <f t="shared" ref="E96:E104" si="11">SUM(F96:G96)</f>
        <v>2602</v>
      </c>
      <c r="F96" s="14">
        <v>2397</v>
      </c>
      <c r="G96" s="14">
        <v>205</v>
      </c>
      <c r="H96" s="13">
        <f t="shared" ref="H96:H104" si="12">I96+J96+K96</f>
        <v>1452</v>
      </c>
      <c r="I96" s="14">
        <v>293</v>
      </c>
      <c r="J96" s="14">
        <v>1154</v>
      </c>
      <c r="K96" s="14">
        <v>5</v>
      </c>
      <c r="L96" s="14">
        <v>305</v>
      </c>
    </row>
    <row r="97" spans="3:12" x14ac:dyDescent="0.2">
      <c r="C97" s="1" t="s">
        <v>392</v>
      </c>
      <c r="D97" s="19">
        <v>2288</v>
      </c>
      <c r="E97" s="14">
        <f t="shared" si="11"/>
        <v>1633</v>
      </c>
      <c r="F97" s="14">
        <v>1552</v>
      </c>
      <c r="G97" s="14">
        <v>81</v>
      </c>
      <c r="H97" s="13">
        <f t="shared" si="12"/>
        <v>569</v>
      </c>
      <c r="I97" s="14">
        <v>135</v>
      </c>
      <c r="J97" s="14">
        <v>416</v>
      </c>
      <c r="K97" s="14">
        <v>18</v>
      </c>
      <c r="L97" s="14">
        <v>86</v>
      </c>
    </row>
    <row r="98" spans="3:12" x14ac:dyDescent="0.2">
      <c r="C98" s="1" t="s">
        <v>393</v>
      </c>
      <c r="D98" s="19">
        <v>1115</v>
      </c>
      <c r="E98" s="14">
        <f t="shared" si="11"/>
        <v>644</v>
      </c>
      <c r="F98" s="14">
        <v>614</v>
      </c>
      <c r="G98" s="14">
        <v>30</v>
      </c>
      <c r="H98" s="13">
        <f t="shared" si="12"/>
        <v>423</v>
      </c>
      <c r="I98" s="14">
        <v>75</v>
      </c>
      <c r="J98" s="14">
        <v>342</v>
      </c>
      <c r="K98" s="14">
        <v>6</v>
      </c>
      <c r="L98" s="14">
        <v>48</v>
      </c>
    </row>
    <row r="99" spans="3:12" x14ac:dyDescent="0.2">
      <c r="C99" s="1" t="s">
        <v>394</v>
      </c>
      <c r="D99" s="19">
        <v>4327</v>
      </c>
      <c r="E99" s="14">
        <f t="shared" si="11"/>
        <v>3015</v>
      </c>
      <c r="F99" s="14">
        <v>2838</v>
      </c>
      <c r="G99" s="14">
        <v>177</v>
      </c>
      <c r="H99" s="13">
        <f t="shared" si="12"/>
        <v>1131</v>
      </c>
      <c r="I99" s="14">
        <v>218</v>
      </c>
      <c r="J99" s="14">
        <v>912</v>
      </c>
      <c r="K99" s="14">
        <v>1</v>
      </c>
      <c r="L99" s="14">
        <v>181</v>
      </c>
    </row>
    <row r="100" spans="3:12" x14ac:dyDescent="0.2">
      <c r="C100" s="1" t="s">
        <v>395</v>
      </c>
      <c r="D100" s="19">
        <v>4835</v>
      </c>
      <c r="E100" s="14">
        <f t="shared" si="11"/>
        <v>3008</v>
      </c>
      <c r="F100" s="14">
        <v>2815</v>
      </c>
      <c r="G100" s="14">
        <v>193</v>
      </c>
      <c r="H100" s="13">
        <f t="shared" si="12"/>
        <v>1574</v>
      </c>
      <c r="I100" s="14">
        <v>300</v>
      </c>
      <c r="J100" s="14">
        <v>1271</v>
      </c>
      <c r="K100" s="14">
        <v>3</v>
      </c>
      <c r="L100" s="14">
        <v>253</v>
      </c>
    </row>
    <row r="101" spans="3:12" x14ac:dyDescent="0.2">
      <c r="C101" s="1" t="s">
        <v>396</v>
      </c>
      <c r="D101" s="19">
        <v>2519</v>
      </c>
      <c r="E101" s="14">
        <f t="shared" si="11"/>
        <v>1630</v>
      </c>
      <c r="F101" s="14">
        <v>1533</v>
      </c>
      <c r="G101" s="14">
        <v>97</v>
      </c>
      <c r="H101" s="13">
        <f t="shared" si="12"/>
        <v>757</v>
      </c>
      <c r="I101" s="14">
        <v>161</v>
      </c>
      <c r="J101" s="14">
        <v>596</v>
      </c>
      <c r="K101" s="15" t="s">
        <v>455</v>
      </c>
      <c r="L101" s="14">
        <v>132</v>
      </c>
    </row>
    <row r="102" spans="3:12" x14ac:dyDescent="0.2">
      <c r="C102" s="1" t="s">
        <v>397</v>
      </c>
      <c r="D102" s="19">
        <v>2311</v>
      </c>
      <c r="E102" s="14">
        <f t="shared" si="11"/>
        <v>1416</v>
      </c>
      <c r="F102" s="14">
        <v>1336</v>
      </c>
      <c r="G102" s="14">
        <v>80</v>
      </c>
      <c r="H102" s="13">
        <f t="shared" si="12"/>
        <v>802</v>
      </c>
      <c r="I102" s="14">
        <v>177</v>
      </c>
      <c r="J102" s="14">
        <v>622</v>
      </c>
      <c r="K102" s="14">
        <v>3</v>
      </c>
      <c r="L102" s="14">
        <v>93</v>
      </c>
    </row>
    <row r="103" spans="3:12" x14ac:dyDescent="0.2">
      <c r="C103" s="1" t="s">
        <v>398</v>
      </c>
      <c r="D103" s="19">
        <v>5983</v>
      </c>
      <c r="E103" s="14">
        <f t="shared" si="11"/>
        <v>4839</v>
      </c>
      <c r="F103" s="14">
        <v>4564</v>
      </c>
      <c r="G103" s="14">
        <v>275</v>
      </c>
      <c r="H103" s="13">
        <f t="shared" si="12"/>
        <v>1045</v>
      </c>
      <c r="I103" s="14">
        <v>268</v>
      </c>
      <c r="J103" s="14">
        <v>771</v>
      </c>
      <c r="K103" s="14">
        <v>6</v>
      </c>
      <c r="L103" s="14">
        <v>98</v>
      </c>
    </row>
    <row r="104" spans="3:12" x14ac:dyDescent="0.2">
      <c r="C104" s="1" t="s">
        <v>399</v>
      </c>
      <c r="D104" s="19">
        <v>13583</v>
      </c>
      <c r="E104" s="14">
        <f t="shared" si="11"/>
        <v>11558</v>
      </c>
      <c r="F104" s="14">
        <v>10937</v>
      </c>
      <c r="G104" s="14">
        <v>621</v>
      </c>
      <c r="H104" s="13">
        <f t="shared" si="12"/>
        <v>1859</v>
      </c>
      <c r="I104" s="14">
        <v>652</v>
      </c>
      <c r="J104" s="14">
        <v>1200</v>
      </c>
      <c r="K104" s="14">
        <v>7</v>
      </c>
      <c r="L104" s="14">
        <v>166</v>
      </c>
    </row>
    <row r="105" spans="3:12" x14ac:dyDescent="0.2">
      <c r="D105" s="19"/>
    </row>
    <row r="106" spans="3:12" x14ac:dyDescent="0.2">
      <c r="C106" s="1" t="s">
        <v>400</v>
      </c>
      <c r="D106" s="19">
        <v>5864</v>
      </c>
      <c r="E106" s="14">
        <f>SUM(F106:G106)</f>
        <v>3724</v>
      </c>
      <c r="F106" s="14">
        <v>3530</v>
      </c>
      <c r="G106" s="14">
        <v>194</v>
      </c>
      <c r="H106" s="13">
        <f>I106+J106+K106</f>
        <v>1807</v>
      </c>
      <c r="I106" s="14">
        <v>420</v>
      </c>
      <c r="J106" s="14">
        <v>1383</v>
      </c>
      <c r="K106" s="14">
        <v>4</v>
      </c>
      <c r="L106" s="14">
        <v>333</v>
      </c>
    </row>
    <row r="107" spans="3:12" x14ac:dyDescent="0.2">
      <c r="C107" s="1" t="s">
        <v>401</v>
      </c>
      <c r="D107" s="19">
        <v>4209</v>
      </c>
      <c r="E107" s="14">
        <f>SUM(F107:G107)</f>
        <v>3119</v>
      </c>
      <c r="F107" s="14">
        <v>2918</v>
      </c>
      <c r="G107" s="14">
        <v>201</v>
      </c>
      <c r="H107" s="13">
        <f>I107+J107+K107</f>
        <v>954</v>
      </c>
      <c r="I107" s="14">
        <v>297</v>
      </c>
      <c r="J107" s="14">
        <v>651</v>
      </c>
      <c r="K107" s="14">
        <v>6</v>
      </c>
      <c r="L107" s="14">
        <v>136</v>
      </c>
    </row>
    <row r="108" spans="3:12" x14ac:dyDescent="0.2">
      <c r="C108" s="1" t="s">
        <v>402</v>
      </c>
      <c r="D108" s="19">
        <v>1714</v>
      </c>
      <c r="E108" s="14">
        <f>SUM(F108:G108)</f>
        <v>1163</v>
      </c>
      <c r="F108" s="14">
        <v>1098</v>
      </c>
      <c r="G108" s="14">
        <v>65</v>
      </c>
      <c r="H108" s="13">
        <f>I108+J108+K108</f>
        <v>486</v>
      </c>
      <c r="I108" s="14">
        <v>103</v>
      </c>
      <c r="J108" s="14">
        <v>381</v>
      </c>
      <c r="K108" s="14">
        <v>2</v>
      </c>
      <c r="L108" s="14">
        <v>65</v>
      </c>
    </row>
    <row r="109" spans="3:12" x14ac:dyDescent="0.2">
      <c r="C109" s="1" t="s">
        <v>403</v>
      </c>
      <c r="D109" s="19">
        <v>1430</v>
      </c>
      <c r="E109" s="14">
        <f>SUM(F109:G109)</f>
        <v>1000</v>
      </c>
      <c r="F109" s="14">
        <v>909</v>
      </c>
      <c r="G109" s="14">
        <v>91</v>
      </c>
      <c r="H109" s="13">
        <f>I109+J109+K109</f>
        <v>358</v>
      </c>
      <c r="I109" s="14">
        <v>106</v>
      </c>
      <c r="J109" s="14">
        <v>250</v>
      </c>
      <c r="K109" s="14">
        <v>2</v>
      </c>
      <c r="L109" s="14">
        <v>72</v>
      </c>
    </row>
    <row r="110" spans="3:12" x14ac:dyDescent="0.2">
      <c r="C110" s="1" t="s">
        <v>404</v>
      </c>
      <c r="D110" s="19">
        <v>171</v>
      </c>
      <c r="E110" s="14">
        <f>SUM(F110:G110)</f>
        <v>125</v>
      </c>
      <c r="F110" s="14">
        <v>121</v>
      </c>
      <c r="G110" s="14">
        <v>4</v>
      </c>
      <c r="H110" s="13">
        <f>I110+J110+K110</f>
        <v>44</v>
      </c>
      <c r="I110" s="14">
        <v>9</v>
      </c>
      <c r="J110" s="14">
        <v>35</v>
      </c>
      <c r="K110" s="15" t="s">
        <v>455</v>
      </c>
      <c r="L110" s="14">
        <v>2</v>
      </c>
    </row>
    <row r="111" spans="3:12" x14ac:dyDescent="0.2">
      <c r="D111" s="19"/>
    </row>
    <row r="112" spans="3:12" x14ac:dyDescent="0.2">
      <c r="C112" s="1" t="s">
        <v>405</v>
      </c>
      <c r="D112" s="19">
        <v>4126</v>
      </c>
      <c r="E112" s="14">
        <f>SUM(F112:G112)</f>
        <v>2667</v>
      </c>
      <c r="F112" s="14">
        <v>2417</v>
      </c>
      <c r="G112" s="14">
        <v>250</v>
      </c>
      <c r="H112" s="13">
        <f>I112+J112+K112</f>
        <v>1163</v>
      </c>
      <c r="I112" s="14">
        <v>357</v>
      </c>
      <c r="J112" s="14">
        <v>806</v>
      </c>
      <c r="K112" s="15" t="s">
        <v>455</v>
      </c>
      <c r="L112" s="14">
        <v>296</v>
      </c>
    </row>
    <row r="113" spans="3:12" x14ac:dyDescent="0.2">
      <c r="C113" s="1" t="s">
        <v>406</v>
      </c>
      <c r="D113" s="19">
        <v>2313</v>
      </c>
      <c r="E113" s="14">
        <f>SUM(F113:G113)</f>
        <v>1385</v>
      </c>
      <c r="F113" s="14">
        <v>1309</v>
      </c>
      <c r="G113" s="14">
        <v>76</v>
      </c>
      <c r="H113" s="13">
        <f>I113+J113+K113</f>
        <v>723</v>
      </c>
      <c r="I113" s="14">
        <v>157</v>
      </c>
      <c r="J113" s="14">
        <v>564</v>
      </c>
      <c r="K113" s="14">
        <v>2</v>
      </c>
      <c r="L113" s="14">
        <v>205</v>
      </c>
    </row>
    <row r="114" spans="3:12" x14ac:dyDescent="0.2">
      <c r="C114" s="1" t="s">
        <v>407</v>
      </c>
      <c r="D114" s="19">
        <v>4281</v>
      </c>
      <c r="E114" s="14">
        <f>SUM(F114:G114)</f>
        <v>2483</v>
      </c>
      <c r="F114" s="14">
        <v>2314</v>
      </c>
      <c r="G114" s="14">
        <v>169</v>
      </c>
      <c r="H114" s="13">
        <f>I114+J114+K114</f>
        <v>1431</v>
      </c>
      <c r="I114" s="14">
        <v>352</v>
      </c>
      <c r="J114" s="14">
        <v>1077</v>
      </c>
      <c r="K114" s="14">
        <v>2</v>
      </c>
      <c r="L114" s="14">
        <v>367</v>
      </c>
    </row>
    <row r="115" spans="3:12" x14ac:dyDescent="0.2">
      <c r="C115" s="1" t="s">
        <v>408</v>
      </c>
      <c r="D115" s="19">
        <v>2894</v>
      </c>
      <c r="E115" s="14">
        <f>SUM(F115:G115)</f>
        <v>1320</v>
      </c>
      <c r="F115" s="14">
        <v>1255</v>
      </c>
      <c r="G115" s="14">
        <v>65</v>
      </c>
      <c r="H115" s="13">
        <f>I115+J115+K115</f>
        <v>1325</v>
      </c>
      <c r="I115" s="14">
        <v>171</v>
      </c>
      <c r="J115" s="14">
        <v>1150</v>
      </c>
      <c r="K115" s="14">
        <v>4</v>
      </c>
      <c r="L115" s="14">
        <v>249</v>
      </c>
    </row>
    <row r="116" spans="3:12" x14ac:dyDescent="0.2">
      <c r="C116" s="1" t="s">
        <v>409</v>
      </c>
      <c r="D116" s="19">
        <v>1399</v>
      </c>
      <c r="E116" s="14">
        <f>SUM(F116:G116)</f>
        <v>835</v>
      </c>
      <c r="F116" s="14">
        <v>812</v>
      </c>
      <c r="G116" s="14">
        <v>23</v>
      </c>
      <c r="H116" s="13">
        <f>I116+J116+K116</f>
        <v>502</v>
      </c>
      <c r="I116" s="14">
        <v>103</v>
      </c>
      <c r="J116" s="14">
        <v>389</v>
      </c>
      <c r="K116" s="14">
        <v>10</v>
      </c>
      <c r="L116" s="14">
        <v>62</v>
      </c>
    </row>
    <row r="117" spans="3:12" x14ac:dyDescent="0.2">
      <c r="D117" s="19"/>
    </row>
    <row r="118" spans="3:12" x14ac:dyDescent="0.2">
      <c r="C118" s="1" t="s">
        <v>410</v>
      </c>
      <c r="D118" s="19">
        <v>2170</v>
      </c>
      <c r="E118" s="14">
        <f t="shared" ref="E118:E127" si="13">SUM(F118:G118)</f>
        <v>1649</v>
      </c>
      <c r="F118" s="14">
        <v>1556</v>
      </c>
      <c r="G118" s="14">
        <v>93</v>
      </c>
      <c r="H118" s="13">
        <f t="shared" ref="H118:H127" si="14">I118+J118+K118</f>
        <v>469</v>
      </c>
      <c r="I118" s="14">
        <v>119</v>
      </c>
      <c r="J118" s="14">
        <v>350</v>
      </c>
      <c r="K118" s="15" t="s">
        <v>455</v>
      </c>
      <c r="L118" s="14">
        <v>52</v>
      </c>
    </row>
    <row r="119" spans="3:12" x14ac:dyDescent="0.2">
      <c r="C119" s="1" t="s">
        <v>411</v>
      </c>
      <c r="D119" s="19">
        <v>2068</v>
      </c>
      <c r="E119" s="14">
        <f t="shared" si="13"/>
        <v>1379</v>
      </c>
      <c r="F119" s="14">
        <v>1321</v>
      </c>
      <c r="G119" s="14">
        <v>58</v>
      </c>
      <c r="H119" s="13">
        <f t="shared" si="14"/>
        <v>625</v>
      </c>
      <c r="I119" s="14">
        <v>101</v>
      </c>
      <c r="J119" s="14">
        <v>524</v>
      </c>
      <c r="K119" s="15" t="s">
        <v>455</v>
      </c>
      <c r="L119" s="14">
        <v>64</v>
      </c>
    </row>
    <row r="120" spans="3:12" x14ac:dyDescent="0.2">
      <c r="C120" s="1" t="s">
        <v>412</v>
      </c>
      <c r="D120" s="19">
        <v>2029</v>
      </c>
      <c r="E120" s="14">
        <f t="shared" si="13"/>
        <v>1344</v>
      </c>
      <c r="F120" s="14">
        <v>1269</v>
      </c>
      <c r="G120" s="14">
        <v>75</v>
      </c>
      <c r="H120" s="13">
        <f t="shared" si="14"/>
        <v>594</v>
      </c>
      <c r="I120" s="14">
        <v>123</v>
      </c>
      <c r="J120" s="14">
        <v>471</v>
      </c>
      <c r="K120" s="15" t="s">
        <v>455</v>
      </c>
      <c r="L120" s="14">
        <v>90</v>
      </c>
    </row>
    <row r="121" spans="3:12" x14ac:dyDescent="0.2">
      <c r="C121" s="1" t="s">
        <v>413</v>
      </c>
      <c r="D121" s="19">
        <v>1990</v>
      </c>
      <c r="E121" s="14">
        <f t="shared" si="13"/>
        <v>1225</v>
      </c>
      <c r="F121" s="14">
        <v>1152</v>
      </c>
      <c r="G121" s="14">
        <v>73</v>
      </c>
      <c r="H121" s="13">
        <f t="shared" si="14"/>
        <v>651</v>
      </c>
      <c r="I121" s="14">
        <v>123</v>
      </c>
      <c r="J121" s="14">
        <v>528</v>
      </c>
      <c r="K121" s="15" t="s">
        <v>455</v>
      </c>
      <c r="L121" s="14">
        <v>113</v>
      </c>
    </row>
    <row r="122" spans="3:12" x14ac:dyDescent="0.2">
      <c r="C122" s="1" t="s">
        <v>414</v>
      </c>
      <c r="D122" s="19">
        <v>693</v>
      </c>
      <c r="E122" s="14">
        <f t="shared" si="13"/>
        <v>465</v>
      </c>
      <c r="F122" s="14">
        <v>438</v>
      </c>
      <c r="G122" s="14">
        <v>27</v>
      </c>
      <c r="H122" s="13">
        <f t="shared" si="14"/>
        <v>205</v>
      </c>
      <c r="I122" s="14">
        <v>31</v>
      </c>
      <c r="J122" s="14">
        <v>173</v>
      </c>
      <c r="K122" s="14">
        <v>1</v>
      </c>
      <c r="L122" s="14">
        <v>23</v>
      </c>
    </row>
    <row r="123" spans="3:12" x14ac:dyDescent="0.2">
      <c r="C123" s="1" t="s">
        <v>415</v>
      </c>
      <c r="D123" s="19">
        <v>613</v>
      </c>
      <c r="E123" s="14">
        <f t="shared" si="13"/>
        <v>438</v>
      </c>
      <c r="F123" s="14">
        <v>418</v>
      </c>
      <c r="G123" s="14">
        <v>20</v>
      </c>
      <c r="H123" s="13">
        <f t="shared" si="14"/>
        <v>166</v>
      </c>
      <c r="I123" s="14">
        <v>27</v>
      </c>
      <c r="J123" s="14">
        <v>139</v>
      </c>
      <c r="K123" s="15" t="s">
        <v>455</v>
      </c>
      <c r="L123" s="14">
        <v>9</v>
      </c>
    </row>
    <row r="124" spans="3:12" x14ac:dyDescent="0.2">
      <c r="C124" s="1" t="s">
        <v>416</v>
      </c>
      <c r="D124" s="19">
        <v>1236</v>
      </c>
      <c r="E124" s="14">
        <f t="shared" si="13"/>
        <v>889</v>
      </c>
      <c r="F124" s="14">
        <v>833</v>
      </c>
      <c r="G124" s="14">
        <v>56</v>
      </c>
      <c r="H124" s="13">
        <f t="shared" si="14"/>
        <v>325</v>
      </c>
      <c r="I124" s="14">
        <v>58</v>
      </c>
      <c r="J124" s="14">
        <v>267</v>
      </c>
      <c r="K124" s="15" t="s">
        <v>455</v>
      </c>
      <c r="L124" s="14">
        <v>22</v>
      </c>
    </row>
    <row r="125" spans="3:12" x14ac:dyDescent="0.2">
      <c r="C125" s="1" t="s">
        <v>417</v>
      </c>
      <c r="D125" s="19">
        <v>2092</v>
      </c>
      <c r="E125" s="14">
        <f t="shared" si="13"/>
        <v>781</v>
      </c>
      <c r="F125" s="14">
        <v>684</v>
      </c>
      <c r="G125" s="14">
        <v>97</v>
      </c>
      <c r="H125" s="13">
        <f t="shared" si="14"/>
        <v>944</v>
      </c>
      <c r="I125" s="14">
        <v>151</v>
      </c>
      <c r="J125" s="14">
        <v>792</v>
      </c>
      <c r="K125" s="14">
        <v>1</v>
      </c>
      <c r="L125" s="14">
        <v>367</v>
      </c>
    </row>
    <row r="126" spans="3:12" x14ac:dyDescent="0.2">
      <c r="C126" s="1" t="s">
        <v>418</v>
      </c>
      <c r="D126" s="19">
        <v>2367</v>
      </c>
      <c r="E126" s="14">
        <f t="shared" si="13"/>
        <v>1350</v>
      </c>
      <c r="F126" s="14">
        <v>1204</v>
      </c>
      <c r="G126" s="14">
        <v>146</v>
      </c>
      <c r="H126" s="13">
        <f t="shared" si="14"/>
        <v>814</v>
      </c>
      <c r="I126" s="14">
        <v>204</v>
      </c>
      <c r="J126" s="14">
        <v>609</v>
      </c>
      <c r="K126" s="14">
        <v>1</v>
      </c>
      <c r="L126" s="14">
        <v>203</v>
      </c>
    </row>
    <row r="127" spans="3:12" x14ac:dyDescent="0.2">
      <c r="C127" s="1" t="s">
        <v>419</v>
      </c>
      <c r="D127" s="19">
        <v>2906</v>
      </c>
      <c r="E127" s="14">
        <f t="shared" si="13"/>
        <v>1568</v>
      </c>
      <c r="F127" s="14">
        <v>1460</v>
      </c>
      <c r="G127" s="14">
        <v>108</v>
      </c>
      <c r="H127" s="13">
        <f t="shared" si="14"/>
        <v>1100</v>
      </c>
      <c r="I127" s="14">
        <v>206</v>
      </c>
      <c r="J127" s="14">
        <v>892</v>
      </c>
      <c r="K127" s="14">
        <v>2</v>
      </c>
      <c r="L127" s="14">
        <v>238</v>
      </c>
    </row>
    <row r="128" spans="3:12" x14ac:dyDescent="0.2">
      <c r="D128" s="19"/>
    </row>
    <row r="129" spans="2:12" x14ac:dyDescent="0.2">
      <c r="C129" s="1" t="s">
        <v>420</v>
      </c>
      <c r="D129" s="19">
        <v>5290</v>
      </c>
      <c r="E129" s="14">
        <f t="shared" ref="E129:E135" si="15">SUM(F129:G129)</f>
        <v>4040</v>
      </c>
      <c r="F129" s="14">
        <v>3791</v>
      </c>
      <c r="G129" s="14">
        <v>249</v>
      </c>
      <c r="H129" s="13">
        <f t="shared" ref="H129:H135" si="16">I129+J129+K129</f>
        <v>1111</v>
      </c>
      <c r="I129" s="14">
        <v>388</v>
      </c>
      <c r="J129" s="14">
        <v>721</v>
      </c>
      <c r="K129" s="14">
        <v>2</v>
      </c>
      <c r="L129" s="14">
        <v>139</v>
      </c>
    </row>
    <row r="130" spans="2:12" x14ac:dyDescent="0.2">
      <c r="C130" s="1" t="s">
        <v>421</v>
      </c>
      <c r="D130" s="19">
        <v>949</v>
      </c>
      <c r="E130" s="14">
        <f t="shared" si="15"/>
        <v>636</v>
      </c>
      <c r="F130" s="14">
        <v>618</v>
      </c>
      <c r="G130" s="14">
        <v>18</v>
      </c>
      <c r="H130" s="13">
        <f t="shared" si="16"/>
        <v>298</v>
      </c>
      <c r="I130" s="14">
        <v>62</v>
      </c>
      <c r="J130" s="14">
        <v>234</v>
      </c>
      <c r="K130" s="14">
        <v>2</v>
      </c>
      <c r="L130" s="14">
        <v>15</v>
      </c>
    </row>
    <row r="131" spans="2:12" x14ac:dyDescent="0.2">
      <c r="C131" s="1" t="s">
        <v>422</v>
      </c>
      <c r="D131" s="19">
        <v>837</v>
      </c>
      <c r="E131" s="14">
        <f t="shared" si="15"/>
        <v>619</v>
      </c>
      <c r="F131" s="14">
        <v>597</v>
      </c>
      <c r="G131" s="14">
        <v>22</v>
      </c>
      <c r="H131" s="13">
        <f t="shared" si="16"/>
        <v>204</v>
      </c>
      <c r="I131" s="14">
        <v>44</v>
      </c>
      <c r="J131" s="14">
        <v>157</v>
      </c>
      <c r="K131" s="14">
        <v>3</v>
      </c>
      <c r="L131" s="14">
        <v>14</v>
      </c>
    </row>
    <row r="132" spans="2:12" x14ac:dyDescent="0.2">
      <c r="C132" s="1" t="s">
        <v>423</v>
      </c>
      <c r="D132" s="19">
        <v>4032</v>
      </c>
      <c r="E132" s="14">
        <f t="shared" si="15"/>
        <v>3055</v>
      </c>
      <c r="F132" s="14">
        <v>2862</v>
      </c>
      <c r="G132" s="14">
        <v>193</v>
      </c>
      <c r="H132" s="13">
        <f t="shared" si="16"/>
        <v>860</v>
      </c>
      <c r="I132" s="14">
        <v>275</v>
      </c>
      <c r="J132" s="14">
        <v>585</v>
      </c>
      <c r="K132" s="15" t="s">
        <v>455</v>
      </c>
      <c r="L132" s="14">
        <v>117</v>
      </c>
    </row>
    <row r="133" spans="2:12" x14ac:dyDescent="0.2">
      <c r="C133" s="1" t="s">
        <v>424</v>
      </c>
      <c r="D133" s="19">
        <v>1235</v>
      </c>
      <c r="E133" s="14">
        <f t="shared" si="15"/>
        <v>779</v>
      </c>
      <c r="F133" s="14">
        <v>735</v>
      </c>
      <c r="G133" s="14">
        <v>44</v>
      </c>
      <c r="H133" s="13">
        <f t="shared" si="16"/>
        <v>420</v>
      </c>
      <c r="I133" s="14">
        <v>84</v>
      </c>
      <c r="J133" s="14">
        <v>336</v>
      </c>
      <c r="K133" s="15" t="s">
        <v>455</v>
      </c>
      <c r="L133" s="14">
        <v>36</v>
      </c>
    </row>
    <row r="134" spans="2:12" x14ac:dyDescent="0.2">
      <c r="C134" s="1" t="s">
        <v>425</v>
      </c>
      <c r="D134" s="19">
        <v>1461</v>
      </c>
      <c r="E134" s="14">
        <f t="shared" si="15"/>
        <v>950</v>
      </c>
      <c r="F134" s="14">
        <v>901</v>
      </c>
      <c r="G134" s="14">
        <v>49</v>
      </c>
      <c r="H134" s="13">
        <f t="shared" si="16"/>
        <v>480</v>
      </c>
      <c r="I134" s="14">
        <v>92</v>
      </c>
      <c r="J134" s="14">
        <v>388</v>
      </c>
      <c r="K134" s="15" t="s">
        <v>455</v>
      </c>
      <c r="L134" s="14">
        <v>31</v>
      </c>
    </row>
    <row r="135" spans="2:12" x14ac:dyDescent="0.2">
      <c r="C135" s="1" t="s">
        <v>426</v>
      </c>
      <c r="D135" s="19">
        <v>3777</v>
      </c>
      <c r="E135" s="14">
        <f t="shared" si="15"/>
        <v>2604</v>
      </c>
      <c r="F135" s="14">
        <v>2469</v>
      </c>
      <c r="G135" s="14">
        <v>135</v>
      </c>
      <c r="H135" s="13">
        <f t="shared" si="16"/>
        <v>1030</v>
      </c>
      <c r="I135" s="14">
        <v>310</v>
      </c>
      <c r="J135" s="14">
        <v>720</v>
      </c>
      <c r="K135" s="15" t="s">
        <v>455</v>
      </c>
      <c r="L135" s="14">
        <v>143</v>
      </c>
    </row>
    <row r="136" spans="2:12" x14ac:dyDescent="0.2">
      <c r="D136" s="19"/>
    </row>
    <row r="137" spans="2:12" x14ac:dyDescent="0.2">
      <c r="C137" s="1" t="s">
        <v>427</v>
      </c>
      <c r="D137" s="19">
        <v>4966</v>
      </c>
      <c r="E137" s="14">
        <f t="shared" ref="E137:E143" si="17">SUM(F137:G137)</f>
        <v>3559</v>
      </c>
      <c r="F137" s="14">
        <v>3379</v>
      </c>
      <c r="G137" s="14">
        <v>180</v>
      </c>
      <c r="H137" s="13">
        <f t="shared" ref="H137:H143" si="18">I137+J137+K137</f>
        <v>1266</v>
      </c>
      <c r="I137" s="14">
        <v>433</v>
      </c>
      <c r="J137" s="14">
        <v>831</v>
      </c>
      <c r="K137" s="14">
        <v>2</v>
      </c>
      <c r="L137" s="14">
        <v>141</v>
      </c>
    </row>
    <row r="138" spans="2:12" x14ac:dyDescent="0.2">
      <c r="C138" s="1" t="s">
        <v>428</v>
      </c>
      <c r="D138" s="19">
        <v>878</v>
      </c>
      <c r="E138" s="14">
        <f t="shared" si="17"/>
        <v>661</v>
      </c>
      <c r="F138" s="14">
        <v>646</v>
      </c>
      <c r="G138" s="14">
        <v>15</v>
      </c>
      <c r="H138" s="13">
        <f t="shared" si="18"/>
        <v>211</v>
      </c>
      <c r="I138" s="14">
        <v>74</v>
      </c>
      <c r="J138" s="14">
        <v>137</v>
      </c>
      <c r="K138" s="15" t="s">
        <v>455</v>
      </c>
      <c r="L138" s="14">
        <v>6</v>
      </c>
    </row>
    <row r="139" spans="2:12" x14ac:dyDescent="0.2">
      <c r="C139" s="1" t="s">
        <v>429</v>
      </c>
      <c r="D139" s="19">
        <v>1309</v>
      </c>
      <c r="E139" s="14">
        <f t="shared" si="17"/>
        <v>852</v>
      </c>
      <c r="F139" s="14">
        <v>803</v>
      </c>
      <c r="G139" s="14">
        <v>49</v>
      </c>
      <c r="H139" s="13">
        <f t="shared" si="18"/>
        <v>420</v>
      </c>
      <c r="I139" s="14">
        <v>131</v>
      </c>
      <c r="J139" s="14">
        <v>289</v>
      </c>
      <c r="K139" s="15" t="s">
        <v>455</v>
      </c>
      <c r="L139" s="14">
        <v>37</v>
      </c>
    </row>
    <row r="140" spans="2:12" x14ac:dyDescent="0.2">
      <c r="C140" s="1" t="s">
        <v>430</v>
      </c>
      <c r="D140" s="19">
        <v>835</v>
      </c>
      <c r="E140" s="14">
        <f t="shared" si="17"/>
        <v>614</v>
      </c>
      <c r="F140" s="14">
        <v>575</v>
      </c>
      <c r="G140" s="14">
        <v>39</v>
      </c>
      <c r="H140" s="13">
        <f t="shared" si="18"/>
        <v>204</v>
      </c>
      <c r="I140" s="14">
        <v>67</v>
      </c>
      <c r="J140" s="14">
        <v>137</v>
      </c>
      <c r="K140" s="15" t="s">
        <v>455</v>
      </c>
      <c r="L140" s="14">
        <v>17</v>
      </c>
    </row>
    <row r="141" spans="2:12" x14ac:dyDescent="0.2">
      <c r="C141" s="1" t="s">
        <v>431</v>
      </c>
      <c r="D141" s="19">
        <v>431</v>
      </c>
      <c r="E141" s="14">
        <f t="shared" si="17"/>
        <v>348</v>
      </c>
      <c r="F141" s="14">
        <v>331</v>
      </c>
      <c r="G141" s="14">
        <v>17</v>
      </c>
      <c r="H141" s="13">
        <f t="shared" si="18"/>
        <v>79</v>
      </c>
      <c r="I141" s="14">
        <v>25</v>
      </c>
      <c r="J141" s="14">
        <v>54</v>
      </c>
      <c r="K141" s="15" t="s">
        <v>455</v>
      </c>
      <c r="L141" s="14">
        <v>4</v>
      </c>
    </row>
    <row r="142" spans="2:12" x14ac:dyDescent="0.2">
      <c r="C142" s="1" t="s">
        <v>432</v>
      </c>
      <c r="D142" s="19">
        <v>837</v>
      </c>
      <c r="E142" s="14">
        <f t="shared" si="17"/>
        <v>631</v>
      </c>
      <c r="F142" s="14">
        <v>604</v>
      </c>
      <c r="G142" s="14">
        <v>27</v>
      </c>
      <c r="H142" s="13">
        <f t="shared" si="18"/>
        <v>195</v>
      </c>
      <c r="I142" s="14">
        <v>71</v>
      </c>
      <c r="J142" s="14">
        <v>124</v>
      </c>
      <c r="K142" s="15" t="s">
        <v>455</v>
      </c>
      <c r="L142" s="14">
        <v>11</v>
      </c>
    </row>
    <row r="143" spans="2:12" x14ac:dyDescent="0.2">
      <c r="C143" s="1" t="s">
        <v>433</v>
      </c>
      <c r="D143" s="19">
        <v>158</v>
      </c>
      <c r="E143" s="14">
        <f t="shared" si="17"/>
        <v>128</v>
      </c>
      <c r="F143" s="14">
        <v>122</v>
      </c>
      <c r="G143" s="14">
        <v>6</v>
      </c>
      <c r="H143" s="13">
        <f t="shared" si="18"/>
        <v>26</v>
      </c>
      <c r="I143" s="14">
        <v>5</v>
      </c>
      <c r="J143" s="14">
        <v>21</v>
      </c>
      <c r="K143" s="15" t="s">
        <v>455</v>
      </c>
      <c r="L143" s="15">
        <v>4</v>
      </c>
    </row>
    <row r="144" spans="2:12" ht="18" thickBot="1" x14ac:dyDescent="0.25">
      <c r="B144" s="4"/>
      <c r="C144" s="4"/>
      <c r="D144" s="22"/>
      <c r="E144" s="23"/>
      <c r="F144" s="23"/>
      <c r="G144" s="23"/>
      <c r="H144" s="4"/>
      <c r="I144" s="4"/>
      <c r="J144" s="4"/>
      <c r="K144" s="4"/>
      <c r="L144" s="4"/>
    </row>
    <row r="145" spans="1:12" x14ac:dyDescent="0.2">
      <c r="D145" s="1" t="s">
        <v>275</v>
      </c>
      <c r="I145" s="1" t="s">
        <v>450</v>
      </c>
    </row>
    <row r="146" spans="1:12" x14ac:dyDescent="0.2">
      <c r="A146" s="1"/>
    </row>
    <row r="147" spans="1:12" x14ac:dyDescent="0.2">
      <c r="A147" s="1"/>
    </row>
    <row r="152" spans="1:12" x14ac:dyDescent="0.2">
      <c r="E152" s="3" t="s">
        <v>434</v>
      </c>
    </row>
    <row r="153" spans="1:12" ht="18" thickBot="1" x14ac:dyDescent="0.25">
      <c r="B153" s="4"/>
      <c r="C153" s="4"/>
      <c r="D153" s="105" t="s">
        <v>456</v>
      </c>
      <c r="E153" s="4"/>
      <c r="F153" s="50" t="s">
        <v>457</v>
      </c>
      <c r="G153" s="50"/>
      <c r="H153" s="4"/>
      <c r="I153" s="4"/>
      <c r="J153" s="4"/>
      <c r="K153" s="4"/>
      <c r="L153" s="98" t="s">
        <v>309</v>
      </c>
    </row>
    <row r="154" spans="1:12" x14ac:dyDescent="0.2">
      <c r="D154" s="7" t="s">
        <v>259</v>
      </c>
      <c r="E154" s="6"/>
      <c r="F154" s="6"/>
      <c r="G154" s="6"/>
      <c r="H154" s="6"/>
      <c r="I154" s="6"/>
      <c r="J154" s="6"/>
      <c r="K154" s="6"/>
      <c r="L154" s="6"/>
    </row>
    <row r="155" spans="1:12" x14ac:dyDescent="0.2">
      <c r="D155" s="92" t="s">
        <v>436</v>
      </c>
      <c r="E155" s="5"/>
      <c r="F155" s="112"/>
      <c r="G155" s="113"/>
      <c r="H155" s="5"/>
      <c r="I155" s="6"/>
      <c r="J155" s="6"/>
      <c r="K155" s="21"/>
      <c r="L155" s="5"/>
    </row>
    <row r="156" spans="1:12" x14ac:dyDescent="0.2">
      <c r="D156" s="92" t="s">
        <v>458</v>
      </c>
      <c r="E156" s="92" t="s">
        <v>293</v>
      </c>
      <c r="F156" s="108" t="s">
        <v>438</v>
      </c>
      <c r="G156" s="109"/>
      <c r="H156" s="92" t="s">
        <v>439</v>
      </c>
      <c r="I156" s="92" t="s">
        <v>440</v>
      </c>
      <c r="J156" s="92" t="s">
        <v>440</v>
      </c>
      <c r="K156" s="109" t="s">
        <v>441</v>
      </c>
      <c r="L156" s="92" t="s">
        <v>442</v>
      </c>
    </row>
    <row r="157" spans="1:12" x14ac:dyDescent="0.2">
      <c r="B157" s="6"/>
      <c r="C157" s="6"/>
      <c r="D157" s="93" t="s">
        <v>266</v>
      </c>
      <c r="E157" s="9"/>
      <c r="F157" s="110" t="s">
        <v>443</v>
      </c>
      <c r="G157" s="111" t="s">
        <v>300</v>
      </c>
      <c r="H157" s="93" t="s">
        <v>266</v>
      </c>
      <c r="I157" s="93" t="s">
        <v>444</v>
      </c>
      <c r="J157" s="93" t="s">
        <v>445</v>
      </c>
      <c r="K157" s="93" t="s">
        <v>446</v>
      </c>
      <c r="L157" s="93" t="s">
        <v>454</v>
      </c>
    </row>
    <row r="158" spans="1:12" x14ac:dyDescent="0.2">
      <c r="D158" s="5"/>
    </row>
    <row r="159" spans="1:12" x14ac:dyDescent="0.2">
      <c r="C159" s="97" t="s">
        <v>448</v>
      </c>
      <c r="D159" s="16">
        <f t="shared" ref="D159:L159" si="19">SUM(D161:D216)</f>
        <v>207299</v>
      </c>
      <c r="E159" s="17">
        <f t="shared" si="19"/>
        <v>150554</v>
      </c>
      <c r="F159" s="17">
        <f t="shared" si="19"/>
        <v>145266</v>
      </c>
      <c r="G159" s="17">
        <f t="shared" si="19"/>
        <v>5288</v>
      </c>
      <c r="H159" s="17">
        <f t="shared" si="19"/>
        <v>18198</v>
      </c>
      <c r="I159" s="17">
        <f t="shared" si="19"/>
        <v>3702</v>
      </c>
      <c r="J159" s="17">
        <f t="shared" si="19"/>
        <v>11834</v>
      </c>
      <c r="K159" s="17">
        <f t="shared" si="19"/>
        <v>2662</v>
      </c>
      <c r="L159" s="17">
        <f t="shared" si="19"/>
        <v>38527</v>
      </c>
    </row>
    <row r="160" spans="1:12" x14ac:dyDescent="0.2">
      <c r="D160" s="5"/>
    </row>
    <row r="161" spans="3:12" x14ac:dyDescent="0.2">
      <c r="C161" s="1" t="s">
        <v>384</v>
      </c>
      <c r="D161" s="19">
        <v>71159</v>
      </c>
      <c r="E161" s="13">
        <f t="shared" ref="E161:E167" si="20">F161+G161</f>
        <v>58171</v>
      </c>
      <c r="F161" s="14">
        <v>55665</v>
      </c>
      <c r="G161" s="14">
        <v>2506</v>
      </c>
      <c r="H161" s="13">
        <f t="shared" ref="H161:H167" si="21">I161+J161+K161</f>
        <v>5533</v>
      </c>
      <c r="I161" s="14">
        <v>1390</v>
      </c>
      <c r="J161" s="14">
        <v>3373</v>
      </c>
      <c r="K161" s="14">
        <v>770</v>
      </c>
      <c r="L161" s="14">
        <v>7451</v>
      </c>
    </row>
    <row r="162" spans="3:12" x14ac:dyDescent="0.2">
      <c r="C162" s="1" t="s">
        <v>385</v>
      </c>
      <c r="D162" s="19">
        <v>8845</v>
      </c>
      <c r="E162" s="13">
        <f t="shared" si="20"/>
        <v>6502</v>
      </c>
      <c r="F162" s="14">
        <v>6236</v>
      </c>
      <c r="G162" s="14">
        <v>266</v>
      </c>
      <c r="H162" s="13">
        <f t="shared" si="21"/>
        <v>879</v>
      </c>
      <c r="I162" s="14">
        <v>154</v>
      </c>
      <c r="J162" s="14">
        <v>411</v>
      </c>
      <c r="K162" s="14">
        <v>314</v>
      </c>
      <c r="L162" s="14">
        <v>1463</v>
      </c>
    </row>
    <row r="163" spans="3:12" x14ac:dyDescent="0.2">
      <c r="C163" s="1" t="s">
        <v>386</v>
      </c>
      <c r="D163" s="19">
        <v>9973</v>
      </c>
      <c r="E163" s="13">
        <f t="shared" si="20"/>
        <v>7816</v>
      </c>
      <c r="F163" s="14">
        <v>7637</v>
      </c>
      <c r="G163" s="14">
        <v>179</v>
      </c>
      <c r="H163" s="13">
        <f t="shared" si="21"/>
        <v>795</v>
      </c>
      <c r="I163" s="14">
        <v>150</v>
      </c>
      <c r="J163" s="14">
        <v>521</v>
      </c>
      <c r="K163" s="14">
        <v>124</v>
      </c>
      <c r="L163" s="14">
        <v>1360</v>
      </c>
    </row>
    <row r="164" spans="3:12" x14ac:dyDescent="0.2">
      <c r="C164" s="1" t="s">
        <v>387</v>
      </c>
      <c r="D164" s="19">
        <v>6643</v>
      </c>
      <c r="E164" s="13">
        <f t="shared" si="20"/>
        <v>4307</v>
      </c>
      <c r="F164" s="14">
        <v>4191</v>
      </c>
      <c r="G164" s="14">
        <v>116</v>
      </c>
      <c r="H164" s="13">
        <f t="shared" si="21"/>
        <v>664</v>
      </c>
      <c r="I164" s="14">
        <v>128</v>
      </c>
      <c r="J164" s="14">
        <v>382</v>
      </c>
      <c r="K164" s="14">
        <v>154</v>
      </c>
      <c r="L164" s="14">
        <v>1669</v>
      </c>
    </row>
    <row r="165" spans="3:12" x14ac:dyDescent="0.2">
      <c r="C165" s="1" t="s">
        <v>388</v>
      </c>
      <c r="D165" s="19">
        <v>5247</v>
      </c>
      <c r="E165" s="13">
        <f t="shared" si="20"/>
        <v>3335</v>
      </c>
      <c r="F165" s="14">
        <v>3201</v>
      </c>
      <c r="G165" s="14">
        <v>134</v>
      </c>
      <c r="H165" s="13">
        <f t="shared" si="21"/>
        <v>463</v>
      </c>
      <c r="I165" s="14">
        <v>104</v>
      </c>
      <c r="J165" s="14">
        <v>327</v>
      </c>
      <c r="K165" s="14">
        <v>32</v>
      </c>
      <c r="L165" s="14">
        <v>1446</v>
      </c>
    </row>
    <row r="166" spans="3:12" x14ac:dyDescent="0.2">
      <c r="C166" s="1" t="s">
        <v>389</v>
      </c>
      <c r="D166" s="19">
        <v>15004</v>
      </c>
      <c r="E166" s="13">
        <f t="shared" si="20"/>
        <v>10287</v>
      </c>
      <c r="F166" s="14">
        <v>9956</v>
      </c>
      <c r="G166" s="14">
        <v>331</v>
      </c>
      <c r="H166" s="13">
        <f t="shared" si="21"/>
        <v>1203</v>
      </c>
      <c r="I166" s="14">
        <v>295</v>
      </c>
      <c r="J166" s="14">
        <v>806</v>
      </c>
      <c r="K166" s="14">
        <v>102</v>
      </c>
      <c r="L166" s="14">
        <v>3513</v>
      </c>
    </row>
    <row r="167" spans="3:12" x14ac:dyDescent="0.2">
      <c r="C167" s="1" t="s">
        <v>390</v>
      </c>
      <c r="D167" s="19">
        <v>6250</v>
      </c>
      <c r="E167" s="13">
        <f t="shared" si="20"/>
        <v>4706</v>
      </c>
      <c r="F167" s="14">
        <v>4524</v>
      </c>
      <c r="G167" s="14">
        <v>182</v>
      </c>
      <c r="H167" s="13">
        <f t="shared" si="21"/>
        <v>651</v>
      </c>
      <c r="I167" s="14">
        <v>185</v>
      </c>
      <c r="J167" s="14">
        <v>433</v>
      </c>
      <c r="K167" s="14">
        <v>33</v>
      </c>
      <c r="L167" s="14">
        <v>892</v>
      </c>
    </row>
    <row r="168" spans="3:12" x14ac:dyDescent="0.2">
      <c r="D168" s="19"/>
      <c r="F168" s="14"/>
      <c r="G168" s="14"/>
      <c r="I168" s="14"/>
      <c r="J168" s="14"/>
      <c r="K168" s="14"/>
      <c r="L168" s="14"/>
    </row>
    <row r="169" spans="3:12" x14ac:dyDescent="0.2">
      <c r="C169" s="1" t="s">
        <v>391</v>
      </c>
      <c r="D169" s="19">
        <v>3264</v>
      </c>
      <c r="E169" s="13">
        <f t="shared" ref="E169:E177" si="22">F169+G169</f>
        <v>1787</v>
      </c>
      <c r="F169" s="14">
        <v>1711</v>
      </c>
      <c r="G169" s="14">
        <v>76</v>
      </c>
      <c r="H169" s="13">
        <f t="shared" ref="H169:H177" si="23">I169+J169+K169</f>
        <v>276</v>
      </c>
      <c r="I169" s="14">
        <v>43</v>
      </c>
      <c r="J169" s="14">
        <v>175</v>
      </c>
      <c r="K169" s="14">
        <v>58</v>
      </c>
      <c r="L169" s="14">
        <v>1200</v>
      </c>
    </row>
    <row r="170" spans="3:12" x14ac:dyDescent="0.2">
      <c r="C170" s="1" t="s">
        <v>392</v>
      </c>
      <c r="D170" s="19">
        <v>1806</v>
      </c>
      <c r="E170" s="13">
        <f t="shared" si="22"/>
        <v>1227</v>
      </c>
      <c r="F170" s="14">
        <v>1197</v>
      </c>
      <c r="G170" s="14">
        <v>30</v>
      </c>
      <c r="H170" s="13">
        <f t="shared" si="23"/>
        <v>219</v>
      </c>
      <c r="I170" s="14">
        <v>13</v>
      </c>
      <c r="J170" s="14">
        <v>97</v>
      </c>
      <c r="K170" s="14">
        <v>109</v>
      </c>
      <c r="L170" s="14">
        <v>360</v>
      </c>
    </row>
    <row r="171" spans="3:12" x14ac:dyDescent="0.2">
      <c r="C171" s="1" t="s">
        <v>393</v>
      </c>
      <c r="D171" s="19">
        <v>887</v>
      </c>
      <c r="E171" s="13">
        <f t="shared" si="22"/>
        <v>491</v>
      </c>
      <c r="F171" s="14">
        <v>482</v>
      </c>
      <c r="G171" s="14">
        <v>9</v>
      </c>
      <c r="H171" s="13">
        <f t="shared" si="23"/>
        <v>134</v>
      </c>
      <c r="I171" s="14">
        <v>10</v>
      </c>
      <c r="J171" s="14">
        <v>80</v>
      </c>
      <c r="K171" s="14">
        <v>44</v>
      </c>
      <c r="L171" s="14">
        <v>262</v>
      </c>
    </row>
    <row r="172" spans="3:12" x14ac:dyDescent="0.2">
      <c r="C172" s="1" t="s">
        <v>394</v>
      </c>
      <c r="D172" s="19">
        <v>3260</v>
      </c>
      <c r="E172" s="13">
        <f t="shared" si="22"/>
        <v>2068</v>
      </c>
      <c r="F172" s="14">
        <v>2011</v>
      </c>
      <c r="G172" s="14">
        <v>57</v>
      </c>
      <c r="H172" s="13">
        <f t="shared" si="23"/>
        <v>294</v>
      </c>
      <c r="I172" s="14">
        <v>37</v>
      </c>
      <c r="J172" s="14">
        <v>230</v>
      </c>
      <c r="K172" s="14">
        <v>27</v>
      </c>
      <c r="L172" s="14">
        <v>898</v>
      </c>
    </row>
    <row r="173" spans="3:12" x14ac:dyDescent="0.2">
      <c r="C173" s="1" t="s">
        <v>395</v>
      </c>
      <c r="D173" s="19">
        <v>3694</v>
      </c>
      <c r="E173" s="13">
        <f t="shared" si="22"/>
        <v>1977</v>
      </c>
      <c r="F173" s="14">
        <v>1909</v>
      </c>
      <c r="G173" s="14">
        <v>68</v>
      </c>
      <c r="H173" s="13">
        <f t="shared" si="23"/>
        <v>370</v>
      </c>
      <c r="I173" s="14">
        <v>63</v>
      </c>
      <c r="J173" s="14">
        <v>275</v>
      </c>
      <c r="K173" s="14">
        <v>32</v>
      </c>
      <c r="L173" s="14">
        <v>1347</v>
      </c>
    </row>
    <row r="174" spans="3:12" x14ac:dyDescent="0.2">
      <c r="C174" s="1" t="s">
        <v>396</v>
      </c>
      <c r="D174" s="19">
        <v>1956</v>
      </c>
      <c r="E174" s="13">
        <f t="shared" si="22"/>
        <v>1178</v>
      </c>
      <c r="F174" s="14">
        <v>1141</v>
      </c>
      <c r="G174" s="14">
        <v>37</v>
      </c>
      <c r="H174" s="13">
        <f t="shared" si="23"/>
        <v>182</v>
      </c>
      <c r="I174" s="14">
        <v>20</v>
      </c>
      <c r="J174" s="14">
        <v>151</v>
      </c>
      <c r="K174" s="14">
        <v>11</v>
      </c>
      <c r="L174" s="14">
        <v>596</v>
      </c>
    </row>
    <row r="175" spans="3:12" x14ac:dyDescent="0.2">
      <c r="C175" s="1" t="s">
        <v>397</v>
      </c>
      <c r="D175" s="19">
        <v>1731</v>
      </c>
      <c r="E175" s="13">
        <f t="shared" si="22"/>
        <v>995</v>
      </c>
      <c r="F175" s="14">
        <v>964</v>
      </c>
      <c r="G175" s="14">
        <v>31</v>
      </c>
      <c r="H175" s="13">
        <f t="shared" si="23"/>
        <v>176</v>
      </c>
      <c r="I175" s="14">
        <v>25</v>
      </c>
      <c r="J175" s="14">
        <v>127</v>
      </c>
      <c r="K175" s="14">
        <v>24</v>
      </c>
      <c r="L175" s="14">
        <v>560</v>
      </c>
    </row>
    <row r="176" spans="3:12" x14ac:dyDescent="0.2">
      <c r="C176" s="1" t="s">
        <v>398</v>
      </c>
      <c r="D176" s="19">
        <v>4047</v>
      </c>
      <c r="E176" s="13">
        <f t="shared" si="22"/>
        <v>3186</v>
      </c>
      <c r="F176" s="14">
        <v>3099</v>
      </c>
      <c r="G176" s="14">
        <v>87</v>
      </c>
      <c r="H176" s="13">
        <f t="shared" si="23"/>
        <v>367</v>
      </c>
      <c r="I176" s="14">
        <v>48</v>
      </c>
      <c r="J176" s="14">
        <v>211</v>
      </c>
      <c r="K176" s="14">
        <v>108</v>
      </c>
      <c r="L176" s="14">
        <v>494</v>
      </c>
    </row>
    <row r="177" spans="3:12" x14ac:dyDescent="0.2">
      <c r="C177" s="1" t="s">
        <v>399</v>
      </c>
      <c r="D177" s="19">
        <v>8575</v>
      </c>
      <c r="E177" s="13">
        <f t="shared" si="22"/>
        <v>7081</v>
      </c>
      <c r="F177" s="14">
        <v>6909</v>
      </c>
      <c r="G177" s="14">
        <v>172</v>
      </c>
      <c r="H177" s="13">
        <f t="shared" si="23"/>
        <v>690</v>
      </c>
      <c r="I177" s="14">
        <v>140</v>
      </c>
      <c r="J177" s="14">
        <v>379</v>
      </c>
      <c r="K177" s="14">
        <v>171</v>
      </c>
      <c r="L177" s="14">
        <v>804</v>
      </c>
    </row>
    <row r="178" spans="3:12" x14ac:dyDescent="0.2">
      <c r="D178" s="19"/>
    </row>
    <row r="179" spans="3:12" x14ac:dyDescent="0.2">
      <c r="C179" s="1" t="s">
        <v>400</v>
      </c>
      <c r="D179" s="19">
        <v>4494</v>
      </c>
      <c r="E179" s="13">
        <f>F179+G179</f>
        <v>2600</v>
      </c>
      <c r="F179" s="14">
        <v>2537</v>
      </c>
      <c r="G179" s="14">
        <v>63</v>
      </c>
      <c r="H179" s="13">
        <f>I179+J179+K179</f>
        <v>429</v>
      </c>
      <c r="I179" s="14">
        <v>61</v>
      </c>
      <c r="J179" s="14">
        <v>325</v>
      </c>
      <c r="K179" s="14">
        <v>43</v>
      </c>
      <c r="L179" s="14">
        <v>1464</v>
      </c>
    </row>
    <row r="180" spans="3:12" x14ac:dyDescent="0.2">
      <c r="C180" s="1" t="s">
        <v>401</v>
      </c>
      <c r="D180" s="19">
        <v>3062</v>
      </c>
      <c r="E180" s="13">
        <f>F180+G180</f>
        <v>2159</v>
      </c>
      <c r="F180" s="14">
        <v>2085</v>
      </c>
      <c r="G180" s="14">
        <v>74</v>
      </c>
      <c r="H180" s="13">
        <f>I180+J180+K180</f>
        <v>289</v>
      </c>
      <c r="I180" s="14">
        <v>59</v>
      </c>
      <c r="J180" s="14">
        <v>169</v>
      </c>
      <c r="K180" s="14">
        <v>61</v>
      </c>
      <c r="L180" s="14">
        <v>613</v>
      </c>
    </row>
    <row r="181" spans="3:12" x14ac:dyDescent="0.2">
      <c r="C181" s="1" t="s">
        <v>402</v>
      </c>
      <c r="D181" s="19">
        <v>1189</v>
      </c>
      <c r="E181" s="13">
        <f>F181+G181</f>
        <v>730</v>
      </c>
      <c r="F181" s="14">
        <v>718</v>
      </c>
      <c r="G181" s="14">
        <v>12</v>
      </c>
      <c r="H181" s="13">
        <f>I181+J181+K181</f>
        <v>109</v>
      </c>
      <c r="I181" s="14">
        <v>13</v>
      </c>
      <c r="J181" s="14">
        <v>87</v>
      </c>
      <c r="K181" s="14">
        <v>9</v>
      </c>
      <c r="L181" s="14">
        <v>350</v>
      </c>
    </row>
    <row r="182" spans="3:12" x14ac:dyDescent="0.2">
      <c r="C182" s="1" t="s">
        <v>403</v>
      </c>
      <c r="D182" s="19">
        <v>1056</v>
      </c>
      <c r="E182" s="13">
        <f>F182+G182</f>
        <v>696</v>
      </c>
      <c r="F182" s="14">
        <v>651</v>
      </c>
      <c r="G182" s="14">
        <v>45</v>
      </c>
      <c r="H182" s="13">
        <f>I182+J182+K182</f>
        <v>131</v>
      </c>
      <c r="I182" s="14">
        <v>27</v>
      </c>
      <c r="J182" s="14">
        <v>102</v>
      </c>
      <c r="K182" s="14">
        <v>2</v>
      </c>
      <c r="L182" s="14">
        <v>229</v>
      </c>
    </row>
    <row r="183" spans="3:12" x14ac:dyDescent="0.2">
      <c r="C183" s="1" t="s">
        <v>404</v>
      </c>
      <c r="D183" s="19">
        <v>112</v>
      </c>
      <c r="E183" s="13">
        <f>F183+G183</f>
        <v>88</v>
      </c>
      <c r="F183" s="15">
        <v>84</v>
      </c>
      <c r="G183" s="15">
        <v>4</v>
      </c>
      <c r="H183" s="13">
        <f>I183+J183+K183</f>
        <v>13</v>
      </c>
      <c r="I183" s="14">
        <v>1</v>
      </c>
      <c r="J183" s="14">
        <v>11</v>
      </c>
      <c r="K183" s="14">
        <v>1</v>
      </c>
      <c r="L183" s="14">
        <v>11</v>
      </c>
    </row>
    <row r="184" spans="3:12" x14ac:dyDescent="0.2">
      <c r="D184" s="19"/>
    </row>
    <row r="185" spans="3:12" x14ac:dyDescent="0.2">
      <c r="C185" s="1" t="s">
        <v>405</v>
      </c>
      <c r="D185" s="19">
        <v>2899</v>
      </c>
      <c r="E185" s="13">
        <f>F185+G185</f>
        <v>1832</v>
      </c>
      <c r="F185" s="14">
        <v>1758</v>
      </c>
      <c r="G185" s="14">
        <v>74</v>
      </c>
      <c r="H185" s="13">
        <f>I185+J185+K185</f>
        <v>281</v>
      </c>
      <c r="I185" s="14">
        <v>52</v>
      </c>
      <c r="J185" s="14">
        <v>204</v>
      </c>
      <c r="K185" s="14">
        <v>25</v>
      </c>
      <c r="L185" s="14">
        <v>786</v>
      </c>
    </row>
    <row r="186" spans="3:12" x14ac:dyDescent="0.2">
      <c r="C186" s="1" t="s">
        <v>406</v>
      </c>
      <c r="D186" s="19">
        <v>1718</v>
      </c>
      <c r="E186" s="13">
        <f>F186+G186</f>
        <v>1035</v>
      </c>
      <c r="F186" s="14">
        <v>1014</v>
      </c>
      <c r="G186" s="14">
        <v>21</v>
      </c>
      <c r="H186" s="13">
        <f>I186+J186+K186</f>
        <v>137</v>
      </c>
      <c r="I186" s="14">
        <v>20</v>
      </c>
      <c r="J186" s="14">
        <v>91</v>
      </c>
      <c r="K186" s="14">
        <v>26</v>
      </c>
      <c r="L186" s="14">
        <v>546</v>
      </c>
    </row>
    <row r="187" spans="3:12" x14ac:dyDescent="0.2">
      <c r="C187" s="1" t="s">
        <v>407</v>
      </c>
      <c r="D187" s="19">
        <v>3156</v>
      </c>
      <c r="E187" s="13">
        <f>F187+G187</f>
        <v>1668</v>
      </c>
      <c r="F187" s="14">
        <v>1612</v>
      </c>
      <c r="G187" s="14">
        <v>56</v>
      </c>
      <c r="H187" s="13">
        <f>I187+J187+K187</f>
        <v>294</v>
      </c>
      <c r="I187" s="14">
        <v>50</v>
      </c>
      <c r="J187" s="14">
        <v>197</v>
      </c>
      <c r="K187" s="14">
        <v>47</v>
      </c>
      <c r="L187" s="14">
        <v>1194</v>
      </c>
    </row>
    <row r="188" spans="3:12" x14ac:dyDescent="0.2">
      <c r="C188" s="1" t="s">
        <v>408</v>
      </c>
      <c r="D188" s="19">
        <v>2274</v>
      </c>
      <c r="E188" s="13">
        <f>F188+G188</f>
        <v>954</v>
      </c>
      <c r="F188" s="14">
        <v>941</v>
      </c>
      <c r="G188" s="14">
        <v>13</v>
      </c>
      <c r="H188" s="13">
        <f>I188+J188+K188</f>
        <v>239</v>
      </c>
      <c r="I188" s="14">
        <v>21</v>
      </c>
      <c r="J188" s="14">
        <v>203</v>
      </c>
      <c r="K188" s="14">
        <v>15</v>
      </c>
      <c r="L188" s="14">
        <v>1081</v>
      </c>
    </row>
    <row r="189" spans="3:12" x14ac:dyDescent="0.2">
      <c r="C189" s="1" t="s">
        <v>409</v>
      </c>
      <c r="D189" s="19">
        <v>998</v>
      </c>
      <c r="E189" s="13">
        <f>F189+G189</f>
        <v>546</v>
      </c>
      <c r="F189" s="14">
        <v>542</v>
      </c>
      <c r="G189" s="14">
        <v>4</v>
      </c>
      <c r="H189" s="13">
        <f>I189+J189+K189</f>
        <v>172</v>
      </c>
      <c r="I189" s="14">
        <v>13</v>
      </c>
      <c r="J189" s="14">
        <v>103</v>
      </c>
      <c r="K189" s="14">
        <v>56</v>
      </c>
      <c r="L189" s="14">
        <v>280</v>
      </c>
    </row>
    <row r="190" spans="3:12" x14ac:dyDescent="0.2">
      <c r="D190" s="19"/>
    </row>
    <row r="191" spans="3:12" x14ac:dyDescent="0.2">
      <c r="C191" s="1" t="s">
        <v>410</v>
      </c>
      <c r="D191" s="19">
        <v>1650</v>
      </c>
      <c r="E191" s="13">
        <f t="shared" ref="E191:E200" si="24">F191+G191</f>
        <v>1280</v>
      </c>
      <c r="F191" s="14">
        <v>1253</v>
      </c>
      <c r="G191" s="14">
        <v>27</v>
      </c>
      <c r="H191" s="13">
        <f t="shared" ref="H191:H200" si="25">I191+J191+K191</f>
        <v>132</v>
      </c>
      <c r="I191" s="14">
        <v>26</v>
      </c>
      <c r="J191" s="14">
        <v>96</v>
      </c>
      <c r="K191" s="14">
        <v>10</v>
      </c>
      <c r="L191" s="14">
        <v>238</v>
      </c>
    </row>
    <row r="192" spans="3:12" x14ac:dyDescent="0.2">
      <c r="C192" s="1" t="s">
        <v>411</v>
      </c>
      <c r="D192" s="19">
        <v>1459</v>
      </c>
      <c r="E192" s="13">
        <f t="shared" si="24"/>
        <v>910</v>
      </c>
      <c r="F192" s="14">
        <v>896</v>
      </c>
      <c r="G192" s="14">
        <v>14</v>
      </c>
      <c r="H192" s="13">
        <f t="shared" si="25"/>
        <v>132</v>
      </c>
      <c r="I192" s="14">
        <v>15</v>
      </c>
      <c r="J192" s="14">
        <v>109</v>
      </c>
      <c r="K192" s="14">
        <v>8</v>
      </c>
      <c r="L192" s="14">
        <v>417</v>
      </c>
    </row>
    <row r="193" spans="3:12" x14ac:dyDescent="0.2">
      <c r="C193" s="1" t="s">
        <v>412</v>
      </c>
      <c r="D193" s="19">
        <v>1453</v>
      </c>
      <c r="E193" s="13">
        <f t="shared" si="24"/>
        <v>963</v>
      </c>
      <c r="F193" s="14">
        <v>940</v>
      </c>
      <c r="G193" s="14">
        <v>23</v>
      </c>
      <c r="H193" s="13">
        <f t="shared" si="25"/>
        <v>146</v>
      </c>
      <c r="I193" s="14">
        <v>18</v>
      </c>
      <c r="J193" s="14">
        <v>115</v>
      </c>
      <c r="K193" s="14">
        <v>13</v>
      </c>
      <c r="L193" s="14">
        <v>344</v>
      </c>
    </row>
    <row r="194" spans="3:12" x14ac:dyDescent="0.2">
      <c r="C194" s="1" t="s">
        <v>413</v>
      </c>
      <c r="D194" s="19">
        <v>1561</v>
      </c>
      <c r="E194" s="13">
        <f t="shared" si="24"/>
        <v>881</v>
      </c>
      <c r="F194" s="14">
        <v>855</v>
      </c>
      <c r="G194" s="14">
        <v>26</v>
      </c>
      <c r="H194" s="13">
        <f t="shared" si="25"/>
        <v>138</v>
      </c>
      <c r="I194" s="14">
        <v>13</v>
      </c>
      <c r="J194" s="14">
        <v>112</v>
      </c>
      <c r="K194" s="14">
        <v>13</v>
      </c>
      <c r="L194" s="14">
        <v>542</v>
      </c>
    </row>
    <row r="195" spans="3:12" x14ac:dyDescent="0.2">
      <c r="C195" s="1" t="s">
        <v>414</v>
      </c>
      <c r="D195" s="19">
        <v>484</v>
      </c>
      <c r="E195" s="13">
        <f t="shared" si="24"/>
        <v>294</v>
      </c>
      <c r="F195" s="14">
        <v>290</v>
      </c>
      <c r="G195" s="14">
        <v>4</v>
      </c>
      <c r="H195" s="13">
        <f t="shared" si="25"/>
        <v>60</v>
      </c>
      <c r="I195" s="14">
        <v>5</v>
      </c>
      <c r="J195" s="14">
        <v>45</v>
      </c>
      <c r="K195" s="14">
        <v>10</v>
      </c>
      <c r="L195" s="14">
        <v>130</v>
      </c>
    </row>
    <row r="196" spans="3:12" x14ac:dyDescent="0.2">
      <c r="C196" s="1" t="s">
        <v>415</v>
      </c>
      <c r="D196" s="19">
        <v>377</v>
      </c>
      <c r="E196" s="13">
        <f t="shared" si="24"/>
        <v>205</v>
      </c>
      <c r="F196" s="14">
        <v>199</v>
      </c>
      <c r="G196" s="14">
        <v>6</v>
      </c>
      <c r="H196" s="13">
        <f t="shared" si="25"/>
        <v>62</v>
      </c>
      <c r="I196" s="14">
        <v>9</v>
      </c>
      <c r="J196" s="14">
        <v>46</v>
      </c>
      <c r="K196" s="14">
        <v>7</v>
      </c>
      <c r="L196" s="14">
        <v>110</v>
      </c>
    </row>
    <row r="197" spans="3:12" x14ac:dyDescent="0.2">
      <c r="C197" s="1" t="s">
        <v>416</v>
      </c>
      <c r="D197" s="19">
        <v>856</v>
      </c>
      <c r="E197" s="13">
        <f t="shared" si="24"/>
        <v>546</v>
      </c>
      <c r="F197" s="14">
        <v>528</v>
      </c>
      <c r="G197" s="14">
        <v>18</v>
      </c>
      <c r="H197" s="13">
        <f t="shared" si="25"/>
        <v>130</v>
      </c>
      <c r="I197" s="14">
        <v>11</v>
      </c>
      <c r="J197" s="14">
        <v>100</v>
      </c>
      <c r="K197" s="14">
        <v>19</v>
      </c>
      <c r="L197" s="14">
        <v>180</v>
      </c>
    </row>
    <row r="198" spans="3:12" x14ac:dyDescent="0.2">
      <c r="C198" s="1" t="s">
        <v>417</v>
      </c>
      <c r="D198" s="19">
        <v>1716</v>
      </c>
      <c r="E198" s="13">
        <f t="shared" si="24"/>
        <v>613</v>
      </c>
      <c r="F198" s="14">
        <v>566</v>
      </c>
      <c r="G198" s="14">
        <v>47</v>
      </c>
      <c r="H198" s="13">
        <f t="shared" si="25"/>
        <v>95</v>
      </c>
      <c r="I198" s="14">
        <v>11</v>
      </c>
      <c r="J198" s="14">
        <v>82</v>
      </c>
      <c r="K198" s="14">
        <v>2</v>
      </c>
      <c r="L198" s="14">
        <v>1008</v>
      </c>
    </row>
    <row r="199" spans="3:12" x14ac:dyDescent="0.2">
      <c r="C199" s="1" t="s">
        <v>418</v>
      </c>
      <c r="D199" s="19">
        <v>1911</v>
      </c>
      <c r="E199" s="13">
        <f t="shared" si="24"/>
        <v>1134</v>
      </c>
      <c r="F199" s="14">
        <v>1073</v>
      </c>
      <c r="G199" s="14">
        <v>61</v>
      </c>
      <c r="H199" s="13">
        <f t="shared" si="25"/>
        <v>133</v>
      </c>
      <c r="I199" s="14">
        <v>19</v>
      </c>
      <c r="J199" s="14">
        <v>109</v>
      </c>
      <c r="K199" s="14">
        <v>5</v>
      </c>
      <c r="L199" s="14">
        <v>644</v>
      </c>
    </row>
    <row r="200" spans="3:12" x14ac:dyDescent="0.2">
      <c r="C200" s="1" t="s">
        <v>419</v>
      </c>
      <c r="D200" s="19">
        <v>2212</v>
      </c>
      <c r="E200" s="13">
        <f t="shared" si="24"/>
        <v>1092</v>
      </c>
      <c r="F200" s="14">
        <v>1059</v>
      </c>
      <c r="G200" s="14">
        <v>33</v>
      </c>
      <c r="H200" s="13">
        <f t="shared" si="25"/>
        <v>210</v>
      </c>
      <c r="I200" s="14">
        <v>22</v>
      </c>
      <c r="J200" s="14">
        <v>171</v>
      </c>
      <c r="K200" s="14">
        <v>17</v>
      </c>
      <c r="L200" s="14">
        <v>910</v>
      </c>
    </row>
    <row r="201" spans="3:12" x14ac:dyDescent="0.2">
      <c r="D201" s="19"/>
    </row>
    <row r="202" spans="3:12" x14ac:dyDescent="0.2">
      <c r="C202" s="1" t="s">
        <v>420</v>
      </c>
      <c r="D202" s="19">
        <v>4480</v>
      </c>
      <c r="E202" s="13">
        <f t="shared" ref="E202:E208" si="26">F202+G202</f>
        <v>3544</v>
      </c>
      <c r="F202" s="14">
        <v>3445</v>
      </c>
      <c r="G202" s="14">
        <v>99</v>
      </c>
      <c r="H202" s="13">
        <f t="shared" ref="H202:H208" si="27">I202+J202+K202</f>
        <v>357</v>
      </c>
      <c r="I202" s="14">
        <v>85</v>
      </c>
      <c r="J202" s="14">
        <v>210</v>
      </c>
      <c r="K202" s="14">
        <v>62</v>
      </c>
      <c r="L202" s="14">
        <v>579</v>
      </c>
    </row>
    <row r="203" spans="3:12" x14ac:dyDescent="0.2">
      <c r="C203" s="1" t="s">
        <v>421</v>
      </c>
      <c r="D203" s="19">
        <v>711</v>
      </c>
      <c r="E203" s="13">
        <f t="shared" si="26"/>
        <v>482</v>
      </c>
      <c r="F203" s="14">
        <v>476</v>
      </c>
      <c r="G203" s="14">
        <v>6</v>
      </c>
      <c r="H203" s="13">
        <f t="shared" si="27"/>
        <v>98</v>
      </c>
      <c r="I203" s="14">
        <v>6</v>
      </c>
      <c r="J203" s="14">
        <v>74</v>
      </c>
      <c r="K203" s="14">
        <v>18</v>
      </c>
      <c r="L203" s="14">
        <v>131</v>
      </c>
    </row>
    <row r="204" spans="3:12" x14ac:dyDescent="0.2">
      <c r="C204" s="1" t="s">
        <v>422</v>
      </c>
      <c r="D204" s="19">
        <v>575</v>
      </c>
      <c r="E204" s="13">
        <f t="shared" si="26"/>
        <v>410</v>
      </c>
      <c r="F204" s="14">
        <v>406</v>
      </c>
      <c r="G204" s="14">
        <v>4</v>
      </c>
      <c r="H204" s="13">
        <f t="shared" si="27"/>
        <v>59</v>
      </c>
      <c r="I204" s="14">
        <v>5</v>
      </c>
      <c r="J204" s="14">
        <v>43</v>
      </c>
      <c r="K204" s="14">
        <v>11</v>
      </c>
      <c r="L204" s="14">
        <v>106</v>
      </c>
    </row>
    <row r="205" spans="3:12" x14ac:dyDescent="0.2">
      <c r="C205" s="1" t="s">
        <v>423</v>
      </c>
      <c r="D205" s="19">
        <v>2917</v>
      </c>
      <c r="E205" s="13">
        <f t="shared" si="26"/>
        <v>2277</v>
      </c>
      <c r="F205" s="14">
        <v>2215</v>
      </c>
      <c r="G205" s="14">
        <v>62</v>
      </c>
      <c r="H205" s="13">
        <f t="shared" si="27"/>
        <v>205</v>
      </c>
      <c r="I205" s="14">
        <v>50</v>
      </c>
      <c r="J205" s="14">
        <v>136</v>
      </c>
      <c r="K205" s="14">
        <v>19</v>
      </c>
      <c r="L205" s="14">
        <v>434</v>
      </c>
    </row>
    <row r="206" spans="3:12" x14ac:dyDescent="0.2">
      <c r="C206" s="1" t="s">
        <v>424</v>
      </c>
      <c r="D206" s="19">
        <v>869</v>
      </c>
      <c r="E206" s="13">
        <f t="shared" si="26"/>
        <v>593</v>
      </c>
      <c r="F206" s="14">
        <v>581</v>
      </c>
      <c r="G206" s="14">
        <v>12</v>
      </c>
      <c r="H206" s="13">
        <f t="shared" si="27"/>
        <v>79</v>
      </c>
      <c r="I206" s="14">
        <v>16</v>
      </c>
      <c r="J206" s="14">
        <v>58</v>
      </c>
      <c r="K206" s="14">
        <v>5</v>
      </c>
      <c r="L206" s="14">
        <v>197</v>
      </c>
    </row>
    <row r="207" spans="3:12" x14ac:dyDescent="0.2">
      <c r="C207" s="1" t="s">
        <v>425</v>
      </c>
      <c r="D207" s="19">
        <v>940</v>
      </c>
      <c r="E207" s="13">
        <f t="shared" si="26"/>
        <v>678</v>
      </c>
      <c r="F207" s="14">
        <v>661</v>
      </c>
      <c r="G207" s="14">
        <v>17</v>
      </c>
      <c r="H207" s="13">
        <f t="shared" si="27"/>
        <v>100</v>
      </c>
      <c r="I207" s="14">
        <v>15</v>
      </c>
      <c r="J207" s="14">
        <v>80</v>
      </c>
      <c r="K207" s="14">
        <v>5</v>
      </c>
      <c r="L207" s="14">
        <v>162</v>
      </c>
    </row>
    <row r="208" spans="3:12" x14ac:dyDescent="0.2">
      <c r="C208" s="1" t="s">
        <v>426</v>
      </c>
      <c r="D208" s="19">
        <v>2598</v>
      </c>
      <c r="E208" s="13">
        <f t="shared" si="26"/>
        <v>1815</v>
      </c>
      <c r="F208" s="14">
        <v>1766</v>
      </c>
      <c r="G208" s="14">
        <v>49</v>
      </c>
      <c r="H208" s="13">
        <f t="shared" si="27"/>
        <v>333</v>
      </c>
      <c r="I208" s="14">
        <v>74</v>
      </c>
      <c r="J208" s="14">
        <v>250</v>
      </c>
      <c r="K208" s="14">
        <v>9</v>
      </c>
      <c r="L208" s="14">
        <v>450</v>
      </c>
    </row>
    <row r="209" spans="1:12" x14ac:dyDescent="0.2">
      <c r="D209" s="19"/>
    </row>
    <row r="210" spans="1:12" x14ac:dyDescent="0.2">
      <c r="C210" s="1" t="s">
        <v>427</v>
      </c>
      <c r="D210" s="19">
        <v>3918</v>
      </c>
      <c r="E210" s="13">
        <f t="shared" ref="E210:E216" si="28">F210+G210</f>
        <v>2926</v>
      </c>
      <c r="F210" s="14">
        <v>2847</v>
      </c>
      <c r="G210" s="14">
        <v>79</v>
      </c>
      <c r="H210" s="13">
        <f t="shared" ref="H210:H216" si="29">I210+J210+K210</f>
        <v>403</v>
      </c>
      <c r="I210" s="14">
        <v>118</v>
      </c>
      <c r="J210" s="14">
        <v>268</v>
      </c>
      <c r="K210" s="14">
        <v>17</v>
      </c>
      <c r="L210" s="14">
        <v>589</v>
      </c>
    </row>
    <row r="211" spans="1:12" x14ac:dyDescent="0.2">
      <c r="C211" s="1" t="s">
        <v>428</v>
      </c>
      <c r="D211" s="19">
        <v>672</v>
      </c>
      <c r="E211" s="13">
        <f t="shared" si="28"/>
        <v>532</v>
      </c>
      <c r="F211" s="14">
        <v>530</v>
      </c>
      <c r="G211" s="14">
        <v>2</v>
      </c>
      <c r="H211" s="13">
        <f t="shared" si="29"/>
        <v>54</v>
      </c>
      <c r="I211" s="14">
        <v>16</v>
      </c>
      <c r="J211" s="14">
        <v>36</v>
      </c>
      <c r="K211" s="14">
        <v>2</v>
      </c>
      <c r="L211" s="14">
        <v>86</v>
      </c>
    </row>
    <row r="212" spans="1:12" x14ac:dyDescent="0.2">
      <c r="C212" s="1" t="s">
        <v>429</v>
      </c>
      <c r="D212" s="19">
        <v>1094</v>
      </c>
      <c r="E212" s="13">
        <f t="shared" si="28"/>
        <v>774</v>
      </c>
      <c r="F212" s="14">
        <v>758</v>
      </c>
      <c r="G212" s="14">
        <v>16</v>
      </c>
      <c r="H212" s="13">
        <f t="shared" si="29"/>
        <v>128</v>
      </c>
      <c r="I212" s="14">
        <v>21</v>
      </c>
      <c r="J212" s="14">
        <v>103</v>
      </c>
      <c r="K212" s="14">
        <v>4</v>
      </c>
      <c r="L212" s="14">
        <v>191</v>
      </c>
    </row>
    <row r="213" spans="1:12" x14ac:dyDescent="0.2">
      <c r="C213" s="1" t="s">
        <v>430</v>
      </c>
      <c r="D213" s="19">
        <v>597</v>
      </c>
      <c r="E213" s="13">
        <f t="shared" si="28"/>
        <v>445</v>
      </c>
      <c r="F213" s="14">
        <v>428</v>
      </c>
      <c r="G213" s="14">
        <v>17</v>
      </c>
      <c r="H213" s="13">
        <f t="shared" si="29"/>
        <v>63</v>
      </c>
      <c r="I213" s="14">
        <v>8</v>
      </c>
      <c r="J213" s="14">
        <v>50</v>
      </c>
      <c r="K213" s="14">
        <v>5</v>
      </c>
      <c r="L213" s="14">
        <v>89</v>
      </c>
    </row>
    <row r="214" spans="1:12" x14ac:dyDescent="0.2">
      <c r="C214" s="1" t="s">
        <v>431</v>
      </c>
      <c r="D214" s="19">
        <v>262</v>
      </c>
      <c r="E214" s="13">
        <f t="shared" si="28"/>
        <v>220</v>
      </c>
      <c r="F214" s="14">
        <v>215</v>
      </c>
      <c r="G214" s="14">
        <v>5</v>
      </c>
      <c r="H214" s="13">
        <f t="shared" si="29"/>
        <v>22</v>
      </c>
      <c r="I214" s="14">
        <v>5</v>
      </c>
      <c r="J214" s="14">
        <v>16</v>
      </c>
      <c r="K214" s="14">
        <v>1</v>
      </c>
      <c r="L214" s="14">
        <v>20</v>
      </c>
    </row>
    <row r="215" spans="1:12" x14ac:dyDescent="0.2">
      <c r="C215" s="1" t="s">
        <v>432</v>
      </c>
      <c r="D215" s="19">
        <v>603</v>
      </c>
      <c r="E215" s="13">
        <f t="shared" si="28"/>
        <v>451</v>
      </c>
      <c r="F215" s="14">
        <v>439</v>
      </c>
      <c r="G215" s="14">
        <v>12</v>
      </c>
      <c r="H215" s="13">
        <f t="shared" si="29"/>
        <v>60</v>
      </c>
      <c r="I215" s="14">
        <v>11</v>
      </c>
      <c r="J215" s="14">
        <v>47</v>
      </c>
      <c r="K215" s="14">
        <v>2</v>
      </c>
      <c r="L215" s="14">
        <v>92</v>
      </c>
    </row>
    <row r="216" spans="1:12" x14ac:dyDescent="0.2">
      <c r="C216" s="1" t="s">
        <v>433</v>
      </c>
      <c r="D216" s="19">
        <v>85</v>
      </c>
      <c r="E216" s="13">
        <f t="shared" si="28"/>
        <v>67</v>
      </c>
      <c r="F216" s="14">
        <v>65</v>
      </c>
      <c r="G216" s="14">
        <v>2</v>
      </c>
      <c r="H216" s="13">
        <f t="shared" si="29"/>
        <v>9</v>
      </c>
      <c r="I216" s="14">
        <v>1</v>
      </c>
      <c r="J216" s="14">
        <v>8</v>
      </c>
      <c r="K216" s="15" t="s">
        <v>455</v>
      </c>
      <c r="L216" s="14">
        <v>9</v>
      </c>
    </row>
    <row r="217" spans="1:12" ht="18" thickBot="1" x14ac:dyDescent="0.25">
      <c r="B217" s="4"/>
      <c r="C217" s="4"/>
      <c r="D217" s="26"/>
      <c r="E217" s="23"/>
      <c r="F217" s="23"/>
      <c r="G217" s="23"/>
      <c r="H217" s="4"/>
      <c r="I217" s="4"/>
      <c r="J217" s="4"/>
      <c r="K217" s="4"/>
      <c r="L217" s="4"/>
    </row>
    <row r="218" spans="1:12" x14ac:dyDescent="0.2">
      <c r="D218" s="1" t="s">
        <v>275</v>
      </c>
      <c r="I218" s="1" t="s">
        <v>450</v>
      </c>
    </row>
    <row r="219" spans="1:12" x14ac:dyDescent="0.2">
      <c r="A219" s="1"/>
    </row>
  </sheetData>
  <phoneticPr fontId="2"/>
  <pageMargins left="0.34" right="0.63" top="0.55000000000000004" bottom="0.53" header="0.51200000000000001" footer="0.51200000000000001"/>
  <pageSetup paperSize="12" scale="75" orientation="portrait" verticalDpi="0" r:id="rId1"/>
  <headerFooter alignWithMargins="0"/>
  <rowBreaks count="2" manualBreakCount="2">
    <brk id="73" max="9" man="1"/>
    <brk id="146"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K148"/>
  <sheetViews>
    <sheetView showGridLines="0" zoomScale="75" zoomScaleNormal="100" workbookViewId="0">
      <selection activeCell="P29" sqref="P29"/>
    </sheetView>
  </sheetViews>
  <sheetFormatPr defaultColWidth="13.375" defaultRowHeight="17.25" x14ac:dyDescent="0.2"/>
  <cols>
    <col min="1" max="2" width="13.375" style="115" customWidth="1"/>
    <col min="3" max="3" width="14.625" style="115" customWidth="1"/>
    <col min="4" max="5" width="13.375" style="115"/>
    <col min="6" max="7" width="12.125" style="115" customWidth="1"/>
    <col min="8" max="256" width="13.375" style="115"/>
    <col min="257" max="258" width="13.375" style="115" customWidth="1"/>
    <col min="259" max="259" width="14.625" style="115" customWidth="1"/>
    <col min="260" max="261" width="13.375" style="115"/>
    <col min="262" max="263" width="12.125" style="115" customWidth="1"/>
    <col min="264" max="512" width="13.375" style="115"/>
    <col min="513" max="514" width="13.375" style="115" customWidth="1"/>
    <col min="515" max="515" width="14.625" style="115" customWidth="1"/>
    <col min="516" max="517" width="13.375" style="115"/>
    <col min="518" max="519" width="12.125" style="115" customWidth="1"/>
    <col min="520" max="768" width="13.375" style="115"/>
    <col min="769" max="770" width="13.375" style="115" customWidth="1"/>
    <col min="771" max="771" width="14.625" style="115" customWidth="1"/>
    <col min="772" max="773" width="13.375" style="115"/>
    <col min="774" max="775" width="12.125" style="115" customWidth="1"/>
    <col min="776" max="1024" width="13.375" style="115"/>
    <col min="1025" max="1026" width="13.375" style="115" customWidth="1"/>
    <col min="1027" max="1027" width="14.625" style="115" customWidth="1"/>
    <col min="1028" max="1029" width="13.375" style="115"/>
    <col min="1030" max="1031" width="12.125" style="115" customWidth="1"/>
    <col min="1032" max="1280" width="13.375" style="115"/>
    <col min="1281" max="1282" width="13.375" style="115" customWidth="1"/>
    <col min="1283" max="1283" width="14.625" style="115" customWidth="1"/>
    <col min="1284" max="1285" width="13.375" style="115"/>
    <col min="1286" max="1287" width="12.125" style="115" customWidth="1"/>
    <col min="1288" max="1536" width="13.375" style="115"/>
    <col min="1537" max="1538" width="13.375" style="115" customWidth="1"/>
    <col min="1539" max="1539" width="14.625" style="115" customWidth="1"/>
    <col min="1540" max="1541" width="13.375" style="115"/>
    <col min="1542" max="1543" width="12.125" style="115" customWidth="1"/>
    <col min="1544" max="1792" width="13.375" style="115"/>
    <col min="1793" max="1794" width="13.375" style="115" customWidth="1"/>
    <col min="1795" max="1795" width="14.625" style="115" customWidth="1"/>
    <col min="1796" max="1797" width="13.375" style="115"/>
    <col min="1798" max="1799" width="12.125" style="115" customWidth="1"/>
    <col min="1800" max="2048" width="13.375" style="115"/>
    <col min="2049" max="2050" width="13.375" style="115" customWidth="1"/>
    <col min="2051" max="2051" width="14.625" style="115" customWidth="1"/>
    <col min="2052" max="2053" width="13.375" style="115"/>
    <col min="2054" max="2055" width="12.125" style="115" customWidth="1"/>
    <col min="2056" max="2304" width="13.375" style="115"/>
    <col min="2305" max="2306" width="13.375" style="115" customWidth="1"/>
    <col min="2307" max="2307" width="14.625" style="115" customWidth="1"/>
    <col min="2308" max="2309" width="13.375" style="115"/>
    <col min="2310" max="2311" width="12.125" style="115" customWidth="1"/>
    <col min="2312" max="2560" width="13.375" style="115"/>
    <col min="2561" max="2562" width="13.375" style="115" customWidth="1"/>
    <col min="2563" max="2563" width="14.625" style="115" customWidth="1"/>
    <col min="2564" max="2565" width="13.375" style="115"/>
    <col min="2566" max="2567" width="12.125" style="115" customWidth="1"/>
    <col min="2568" max="2816" width="13.375" style="115"/>
    <col min="2817" max="2818" width="13.375" style="115" customWidth="1"/>
    <col min="2819" max="2819" width="14.625" style="115" customWidth="1"/>
    <col min="2820" max="2821" width="13.375" style="115"/>
    <col min="2822" max="2823" width="12.125" style="115" customWidth="1"/>
    <col min="2824" max="3072" width="13.375" style="115"/>
    <col min="3073" max="3074" width="13.375" style="115" customWidth="1"/>
    <col min="3075" max="3075" width="14.625" style="115" customWidth="1"/>
    <col min="3076" max="3077" width="13.375" style="115"/>
    <col min="3078" max="3079" width="12.125" style="115" customWidth="1"/>
    <col min="3080" max="3328" width="13.375" style="115"/>
    <col min="3329" max="3330" width="13.375" style="115" customWidth="1"/>
    <col min="3331" max="3331" width="14.625" style="115" customWidth="1"/>
    <col min="3332" max="3333" width="13.375" style="115"/>
    <col min="3334" max="3335" width="12.125" style="115" customWidth="1"/>
    <col min="3336" max="3584" width="13.375" style="115"/>
    <col min="3585" max="3586" width="13.375" style="115" customWidth="1"/>
    <col min="3587" max="3587" width="14.625" style="115" customWidth="1"/>
    <col min="3588" max="3589" width="13.375" style="115"/>
    <col min="3590" max="3591" width="12.125" style="115" customWidth="1"/>
    <col min="3592" max="3840" width="13.375" style="115"/>
    <col min="3841" max="3842" width="13.375" style="115" customWidth="1"/>
    <col min="3843" max="3843" width="14.625" style="115" customWidth="1"/>
    <col min="3844" max="3845" width="13.375" style="115"/>
    <col min="3846" max="3847" width="12.125" style="115" customWidth="1"/>
    <col min="3848" max="4096" width="13.375" style="115"/>
    <col min="4097" max="4098" width="13.375" style="115" customWidth="1"/>
    <col min="4099" max="4099" width="14.625" style="115" customWidth="1"/>
    <col min="4100" max="4101" width="13.375" style="115"/>
    <col min="4102" max="4103" width="12.125" style="115" customWidth="1"/>
    <col min="4104" max="4352" width="13.375" style="115"/>
    <col min="4353" max="4354" width="13.375" style="115" customWidth="1"/>
    <col min="4355" max="4355" width="14.625" style="115" customWidth="1"/>
    <col min="4356" max="4357" width="13.375" style="115"/>
    <col min="4358" max="4359" width="12.125" style="115" customWidth="1"/>
    <col min="4360" max="4608" width="13.375" style="115"/>
    <col min="4609" max="4610" width="13.375" style="115" customWidth="1"/>
    <col min="4611" max="4611" width="14.625" style="115" customWidth="1"/>
    <col min="4612" max="4613" width="13.375" style="115"/>
    <col min="4614" max="4615" width="12.125" style="115" customWidth="1"/>
    <col min="4616" max="4864" width="13.375" style="115"/>
    <col min="4865" max="4866" width="13.375" style="115" customWidth="1"/>
    <col min="4867" max="4867" width="14.625" style="115" customWidth="1"/>
    <col min="4868" max="4869" width="13.375" style="115"/>
    <col min="4870" max="4871" width="12.125" style="115" customWidth="1"/>
    <col min="4872" max="5120" width="13.375" style="115"/>
    <col min="5121" max="5122" width="13.375" style="115" customWidth="1"/>
    <col min="5123" max="5123" width="14.625" style="115" customWidth="1"/>
    <col min="5124" max="5125" width="13.375" style="115"/>
    <col min="5126" max="5127" width="12.125" style="115" customWidth="1"/>
    <col min="5128" max="5376" width="13.375" style="115"/>
    <col min="5377" max="5378" width="13.375" style="115" customWidth="1"/>
    <col min="5379" max="5379" width="14.625" style="115" customWidth="1"/>
    <col min="5380" max="5381" width="13.375" style="115"/>
    <col min="5382" max="5383" width="12.125" style="115" customWidth="1"/>
    <col min="5384" max="5632" width="13.375" style="115"/>
    <col min="5633" max="5634" width="13.375" style="115" customWidth="1"/>
    <col min="5635" max="5635" width="14.625" style="115" customWidth="1"/>
    <col min="5636" max="5637" width="13.375" style="115"/>
    <col min="5638" max="5639" width="12.125" style="115" customWidth="1"/>
    <col min="5640" max="5888" width="13.375" style="115"/>
    <col min="5889" max="5890" width="13.375" style="115" customWidth="1"/>
    <col min="5891" max="5891" width="14.625" style="115" customWidth="1"/>
    <col min="5892" max="5893" width="13.375" style="115"/>
    <col min="5894" max="5895" width="12.125" style="115" customWidth="1"/>
    <col min="5896" max="6144" width="13.375" style="115"/>
    <col min="6145" max="6146" width="13.375" style="115" customWidth="1"/>
    <col min="6147" max="6147" width="14.625" style="115" customWidth="1"/>
    <col min="6148" max="6149" width="13.375" style="115"/>
    <col min="6150" max="6151" width="12.125" style="115" customWidth="1"/>
    <col min="6152" max="6400" width="13.375" style="115"/>
    <col min="6401" max="6402" width="13.375" style="115" customWidth="1"/>
    <col min="6403" max="6403" width="14.625" style="115" customWidth="1"/>
    <col min="6404" max="6405" width="13.375" style="115"/>
    <col min="6406" max="6407" width="12.125" style="115" customWidth="1"/>
    <col min="6408" max="6656" width="13.375" style="115"/>
    <col min="6657" max="6658" width="13.375" style="115" customWidth="1"/>
    <col min="6659" max="6659" width="14.625" style="115" customWidth="1"/>
    <col min="6660" max="6661" width="13.375" style="115"/>
    <col min="6662" max="6663" width="12.125" style="115" customWidth="1"/>
    <col min="6664" max="6912" width="13.375" style="115"/>
    <col min="6913" max="6914" width="13.375" style="115" customWidth="1"/>
    <col min="6915" max="6915" width="14.625" style="115" customWidth="1"/>
    <col min="6916" max="6917" width="13.375" style="115"/>
    <col min="6918" max="6919" width="12.125" style="115" customWidth="1"/>
    <col min="6920" max="7168" width="13.375" style="115"/>
    <col min="7169" max="7170" width="13.375" style="115" customWidth="1"/>
    <col min="7171" max="7171" width="14.625" style="115" customWidth="1"/>
    <col min="7172" max="7173" width="13.375" style="115"/>
    <col min="7174" max="7175" width="12.125" style="115" customWidth="1"/>
    <col min="7176" max="7424" width="13.375" style="115"/>
    <col min="7425" max="7426" width="13.375" style="115" customWidth="1"/>
    <col min="7427" max="7427" width="14.625" style="115" customWidth="1"/>
    <col min="7428" max="7429" width="13.375" style="115"/>
    <col min="7430" max="7431" width="12.125" style="115" customWidth="1"/>
    <col min="7432" max="7680" width="13.375" style="115"/>
    <col min="7681" max="7682" width="13.375" style="115" customWidth="1"/>
    <col min="7683" max="7683" width="14.625" style="115" customWidth="1"/>
    <col min="7684" max="7685" width="13.375" style="115"/>
    <col min="7686" max="7687" width="12.125" style="115" customWidth="1"/>
    <col min="7688" max="7936" width="13.375" style="115"/>
    <col min="7937" max="7938" width="13.375" style="115" customWidth="1"/>
    <col min="7939" max="7939" width="14.625" style="115" customWidth="1"/>
    <col min="7940" max="7941" width="13.375" style="115"/>
    <col min="7942" max="7943" width="12.125" style="115" customWidth="1"/>
    <col min="7944" max="8192" width="13.375" style="115"/>
    <col min="8193" max="8194" width="13.375" style="115" customWidth="1"/>
    <col min="8195" max="8195" width="14.625" style="115" customWidth="1"/>
    <col min="8196" max="8197" width="13.375" style="115"/>
    <col min="8198" max="8199" width="12.125" style="115" customWidth="1"/>
    <col min="8200" max="8448" width="13.375" style="115"/>
    <col min="8449" max="8450" width="13.375" style="115" customWidth="1"/>
    <col min="8451" max="8451" width="14.625" style="115" customWidth="1"/>
    <col min="8452" max="8453" width="13.375" style="115"/>
    <col min="8454" max="8455" width="12.125" style="115" customWidth="1"/>
    <col min="8456" max="8704" width="13.375" style="115"/>
    <col min="8705" max="8706" width="13.375" style="115" customWidth="1"/>
    <col min="8707" max="8707" width="14.625" style="115" customWidth="1"/>
    <col min="8708" max="8709" width="13.375" style="115"/>
    <col min="8710" max="8711" width="12.125" style="115" customWidth="1"/>
    <col min="8712" max="8960" width="13.375" style="115"/>
    <col min="8961" max="8962" width="13.375" style="115" customWidth="1"/>
    <col min="8963" max="8963" width="14.625" style="115" customWidth="1"/>
    <col min="8964" max="8965" width="13.375" style="115"/>
    <col min="8966" max="8967" width="12.125" style="115" customWidth="1"/>
    <col min="8968" max="9216" width="13.375" style="115"/>
    <col min="9217" max="9218" width="13.375" style="115" customWidth="1"/>
    <col min="9219" max="9219" width="14.625" style="115" customWidth="1"/>
    <col min="9220" max="9221" width="13.375" style="115"/>
    <col min="9222" max="9223" width="12.125" style="115" customWidth="1"/>
    <col min="9224" max="9472" width="13.375" style="115"/>
    <col min="9473" max="9474" width="13.375" style="115" customWidth="1"/>
    <col min="9475" max="9475" width="14.625" style="115" customWidth="1"/>
    <col min="9476" max="9477" width="13.375" style="115"/>
    <col min="9478" max="9479" width="12.125" style="115" customWidth="1"/>
    <col min="9480" max="9728" width="13.375" style="115"/>
    <col min="9729" max="9730" width="13.375" style="115" customWidth="1"/>
    <col min="9731" max="9731" width="14.625" style="115" customWidth="1"/>
    <col min="9732" max="9733" width="13.375" style="115"/>
    <col min="9734" max="9735" width="12.125" style="115" customWidth="1"/>
    <col min="9736" max="9984" width="13.375" style="115"/>
    <col min="9985" max="9986" width="13.375" style="115" customWidth="1"/>
    <col min="9987" max="9987" width="14.625" style="115" customWidth="1"/>
    <col min="9988" max="9989" width="13.375" style="115"/>
    <col min="9990" max="9991" width="12.125" style="115" customWidth="1"/>
    <col min="9992" max="10240" width="13.375" style="115"/>
    <col min="10241" max="10242" width="13.375" style="115" customWidth="1"/>
    <col min="10243" max="10243" width="14.625" style="115" customWidth="1"/>
    <col min="10244" max="10245" width="13.375" style="115"/>
    <col min="10246" max="10247" width="12.125" style="115" customWidth="1"/>
    <col min="10248" max="10496" width="13.375" style="115"/>
    <col min="10497" max="10498" width="13.375" style="115" customWidth="1"/>
    <col min="10499" max="10499" width="14.625" style="115" customWidth="1"/>
    <col min="10500" max="10501" width="13.375" style="115"/>
    <col min="10502" max="10503" width="12.125" style="115" customWidth="1"/>
    <col min="10504" max="10752" width="13.375" style="115"/>
    <col min="10753" max="10754" width="13.375" style="115" customWidth="1"/>
    <col min="10755" max="10755" width="14.625" style="115" customWidth="1"/>
    <col min="10756" max="10757" width="13.375" style="115"/>
    <col min="10758" max="10759" width="12.125" style="115" customWidth="1"/>
    <col min="10760" max="11008" width="13.375" style="115"/>
    <col min="11009" max="11010" width="13.375" style="115" customWidth="1"/>
    <col min="11011" max="11011" width="14.625" style="115" customWidth="1"/>
    <col min="11012" max="11013" width="13.375" style="115"/>
    <col min="11014" max="11015" width="12.125" style="115" customWidth="1"/>
    <col min="11016" max="11264" width="13.375" style="115"/>
    <col min="11265" max="11266" width="13.375" style="115" customWidth="1"/>
    <col min="11267" max="11267" width="14.625" style="115" customWidth="1"/>
    <col min="11268" max="11269" width="13.375" style="115"/>
    <col min="11270" max="11271" width="12.125" style="115" customWidth="1"/>
    <col min="11272" max="11520" width="13.375" style="115"/>
    <col min="11521" max="11522" width="13.375" style="115" customWidth="1"/>
    <col min="11523" max="11523" width="14.625" style="115" customWidth="1"/>
    <col min="11524" max="11525" width="13.375" style="115"/>
    <col min="11526" max="11527" width="12.125" style="115" customWidth="1"/>
    <col min="11528" max="11776" width="13.375" style="115"/>
    <col min="11777" max="11778" width="13.375" style="115" customWidth="1"/>
    <col min="11779" max="11779" width="14.625" style="115" customWidth="1"/>
    <col min="11780" max="11781" width="13.375" style="115"/>
    <col min="11782" max="11783" width="12.125" style="115" customWidth="1"/>
    <col min="11784" max="12032" width="13.375" style="115"/>
    <col min="12033" max="12034" width="13.375" style="115" customWidth="1"/>
    <col min="12035" max="12035" width="14.625" style="115" customWidth="1"/>
    <col min="12036" max="12037" width="13.375" style="115"/>
    <col min="12038" max="12039" width="12.125" style="115" customWidth="1"/>
    <col min="12040" max="12288" width="13.375" style="115"/>
    <col min="12289" max="12290" width="13.375" style="115" customWidth="1"/>
    <col min="12291" max="12291" width="14.625" style="115" customWidth="1"/>
    <col min="12292" max="12293" width="13.375" style="115"/>
    <col min="12294" max="12295" width="12.125" style="115" customWidth="1"/>
    <col min="12296" max="12544" width="13.375" style="115"/>
    <col min="12545" max="12546" width="13.375" style="115" customWidth="1"/>
    <col min="12547" max="12547" width="14.625" style="115" customWidth="1"/>
    <col min="12548" max="12549" width="13.375" style="115"/>
    <col min="12550" max="12551" width="12.125" style="115" customWidth="1"/>
    <col min="12552" max="12800" width="13.375" style="115"/>
    <col min="12801" max="12802" width="13.375" style="115" customWidth="1"/>
    <col min="12803" max="12803" width="14.625" style="115" customWidth="1"/>
    <col min="12804" max="12805" width="13.375" style="115"/>
    <col min="12806" max="12807" width="12.125" style="115" customWidth="1"/>
    <col min="12808" max="13056" width="13.375" style="115"/>
    <col min="13057" max="13058" width="13.375" style="115" customWidth="1"/>
    <col min="13059" max="13059" width="14.625" style="115" customWidth="1"/>
    <col min="13060" max="13061" width="13.375" style="115"/>
    <col min="13062" max="13063" width="12.125" style="115" customWidth="1"/>
    <col min="13064" max="13312" width="13.375" style="115"/>
    <col min="13313" max="13314" width="13.375" style="115" customWidth="1"/>
    <col min="13315" max="13315" width="14.625" style="115" customWidth="1"/>
    <col min="13316" max="13317" width="13.375" style="115"/>
    <col min="13318" max="13319" width="12.125" style="115" customWidth="1"/>
    <col min="13320" max="13568" width="13.375" style="115"/>
    <col min="13569" max="13570" width="13.375" style="115" customWidth="1"/>
    <col min="13571" max="13571" width="14.625" style="115" customWidth="1"/>
    <col min="13572" max="13573" width="13.375" style="115"/>
    <col min="13574" max="13575" width="12.125" style="115" customWidth="1"/>
    <col min="13576" max="13824" width="13.375" style="115"/>
    <col min="13825" max="13826" width="13.375" style="115" customWidth="1"/>
    <col min="13827" max="13827" width="14.625" style="115" customWidth="1"/>
    <col min="13828" max="13829" width="13.375" style="115"/>
    <col min="13830" max="13831" width="12.125" style="115" customWidth="1"/>
    <col min="13832" max="14080" width="13.375" style="115"/>
    <col min="14081" max="14082" width="13.375" style="115" customWidth="1"/>
    <col min="14083" max="14083" width="14.625" style="115" customWidth="1"/>
    <col min="14084" max="14085" width="13.375" style="115"/>
    <col min="14086" max="14087" width="12.125" style="115" customWidth="1"/>
    <col min="14088" max="14336" width="13.375" style="115"/>
    <col min="14337" max="14338" width="13.375" style="115" customWidth="1"/>
    <col min="14339" max="14339" width="14.625" style="115" customWidth="1"/>
    <col min="14340" max="14341" width="13.375" style="115"/>
    <col min="14342" max="14343" width="12.125" style="115" customWidth="1"/>
    <col min="14344" max="14592" width="13.375" style="115"/>
    <col min="14593" max="14594" width="13.375" style="115" customWidth="1"/>
    <col min="14595" max="14595" width="14.625" style="115" customWidth="1"/>
    <col min="14596" max="14597" width="13.375" style="115"/>
    <col min="14598" max="14599" width="12.125" style="115" customWidth="1"/>
    <col min="14600" max="14848" width="13.375" style="115"/>
    <col min="14849" max="14850" width="13.375" style="115" customWidth="1"/>
    <col min="14851" max="14851" width="14.625" style="115" customWidth="1"/>
    <col min="14852" max="14853" width="13.375" style="115"/>
    <col min="14854" max="14855" width="12.125" style="115" customWidth="1"/>
    <col min="14856" max="15104" width="13.375" style="115"/>
    <col min="15105" max="15106" width="13.375" style="115" customWidth="1"/>
    <col min="15107" max="15107" width="14.625" style="115" customWidth="1"/>
    <col min="15108" max="15109" width="13.375" style="115"/>
    <col min="15110" max="15111" width="12.125" style="115" customWidth="1"/>
    <col min="15112" max="15360" width="13.375" style="115"/>
    <col min="15361" max="15362" width="13.375" style="115" customWidth="1"/>
    <col min="15363" max="15363" width="14.625" style="115" customWidth="1"/>
    <col min="15364" max="15365" width="13.375" style="115"/>
    <col min="15366" max="15367" width="12.125" style="115" customWidth="1"/>
    <col min="15368" max="15616" width="13.375" style="115"/>
    <col min="15617" max="15618" width="13.375" style="115" customWidth="1"/>
    <col min="15619" max="15619" width="14.625" style="115" customWidth="1"/>
    <col min="15620" max="15621" width="13.375" style="115"/>
    <col min="15622" max="15623" width="12.125" style="115" customWidth="1"/>
    <col min="15624" max="15872" width="13.375" style="115"/>
    <col min="15873" max="15874" width="13.375" style="115" customWidth="1"/>
    <col min="15875" max="15875" width="14.625" style="115" customWidth="1"/>
    <col min="15876" max="15877" width="13.375" style="115"/>
    <col min="15878" max="15879" width="12.125" style="115" customWidth="1"/>
    <col min="15880" max="16128" width="13.375" style="115"/>
    <col min="16129" max="16130" width="13.375" style="115" customWidth="1"/>
    <col min="16131" max="16131" width="14.625" style="115" customWidth="1"/>
    <col min="16132" max="16133" width="13.375" style="115"/>
    <col min="16134" max="16135" width="12.125" style="115" customWidth="1"/>
    <col min="16136" max="16384" width="13.375" style="115"/>
  </cols>
  <sheetData>
    <row r="1" spans="1:11" x14ac:dyDescent="0.2">
      <c r="A1" s="114"/>
      <c r="G1" s="114" t="s">
        <v>308</v>
      </c>
    </row>
    <row r="5" spans="1:11" x14ac:dyDescent="0.2">
      <c r="E5" s="3"/>
    </row>
    <row r="6" spans="1:11" x14ac:dyDescent="0.2">
      <c r="E6" s="3" t="s">
        <v>459</v>
      </c>
    </row>
    <row r="7" spans="1:11" ht="18" thickBot="1" x14ac:dyDescent="0.25">
      <c r="B7" s="116"/>
      <c r="C7" s="116"/>
      <c r="D7" s="116"/>
      <c r="E7" s="116"/>
      <c r="F7" s="117" t="s">
        <v>379</v>
      </c>
      <c r="G7" s="116"/>
      <c r="H7" s="116"/>
      <c r="I7" s="116"/>
      <c r="J7" s="116"/>
      <c r="K7" s="118" t="s">
        <v>309</v>
      </c>
    </row>
    <row r="8" spans="1:11" x14ac:dyDescent="0.2">
      <c r="B8" s="119"/>
      <c r="C8" s="120"/>
      <c r="D8" s="119"/>
      <c r="E8" s="119"/>
      <c r="F8" s="121"/>
      <c r="G8" s="119"/>
      <c r="H8" s="119"/>
      <c r="I8" s="119"/>
      <c r="J8" s="119"/>
      <c r="K8" s="122"/>
    </row>
    <row r="9" spans="1:11" x14ac:dyDescent="0.2">
      <c r="C9" s="123"/>
      <c r="D9" s="124"/>
      <c r="E9" s="125" t="s">
        <v>460</v>
      </c>
      <c r="F9" s="126"/>
      <c r="G9" s="124"/>
      <c r="H9" s="125" t="s">
        <v>461</v>
      </c>
      <c r="I9" s="126"/>
      <c r="J9" s="266" t="s">
        <v>462</v>
      </c>
      <c r="K9" s="267"/>
    </row>
    <row r="10" spans="1:11" x14ac:dyDescent="0.2">
      <c r="C10" s="123"/>
      <c r="D10" s="123"/>
      <c r="E10" s="123"/>
      <c r="F10" s="123"/>
      <c r="G10" s="123"/>
      <c r="H10" s="123"/>
      <c r="I10" s="123"/>
      <c r="J10" s="127" t="s">
        <v>463</v>
      </c>
      <c r="K10" s="123"/>
    </row>
    <row r="11" spans="1:11" x14ac:dyDescent="0.2">
      <c r="C11" s="128" t="s">
        <v>464</v>
      </c>
      <c r="D11" s="128" t="s">
        <v>465</v>
      </c>
      <c r="E11" s="128" t="s">
        <v>466</v>
      </c>
      <c r="F11" s="128" t="s">
        <v>467</v>
      </c>
      <c r="G11" s="128" t="s">
        <v>468</v>
      </c>
      <c r="H11" s="128" t="s">
        <v>66</v>
      </c>
      <c r="I11" s="128" t="s">
        <v>67</v>
      </c>
      <c r="J11" s="129" t="s">
        <v>469</v>
      </c>
      <c r="K11" s="129" t="s">
        <v>470</v>
      </c>
    </row>
    <row r="12" spans="1:11" x14ac:dyDescent="0.2">
      <c r="B12" s="130"/>
      <c r="C12" s="131"/>
      <c r="D12" s="131"/>
      <c r="E12" s="131"/>
      <c r="F12" s="131"/>
      <c r="G12" s="131"/>
      <c r="H12" s="131"/>
      <c r="I12" s="131"/>
      <c r="J12" s="132" t="s">
        <v>471</v>
      </c>
      <c r="K12" s="133" t="s">
        <v>472</v>
      </c>
    </row>
    <row r="13" spans="1:11" x14ac:dyDescent="0.2">
      <c r="C13" s="123"/>
    </row>
    <row r="14" spans="1:11" x14ac:dyDescent="0.2">
      <c r="B14" s="97" t="s">
        <v>464</v>
      </c>
      <c r="C14" s="16">
        <f t="shared" ref="C14:K14" si="0">SUM(C16:C71)</f>
        <v>499157</v>
      </c>
      <c r="D14" s="17">
        <f t="shared" si="0"/>
        <v>47043</v>
      </c>
      <c r="E14" s="17">
        <f t="shared" si="0"/>
        <v>1393</v>
      </c>
      <c r="F14" s="17">
        <f t="shared" si="0"/>
        <v>4276</v>
      </c>
      <c r="G14" s="17">
        <f t="shared" si="0"/>
        <v>175</v>
      </c>
      <c r="H14" s="17">
        <f t="shared" si="0"/>
        <v>48940</v>
      </c>
      <c r="I14" s="17">
        <f t="shared" si="0"/>
        <v>82891</v>
      </c>
      <c r="J14" s="17">
        <f t="shared" si="0"/>
        <v>3964</v>
      </c>
      <c r="K14" s="17">
        <f t="shared" si="0"/>
        <v>28534</v>
      </c>
    </row>
    <row r="15" spans="1:11" x14ac:dyDescent="0.2">
      <c r="C15" s="123"/>
    </row>
    <row r="16" spans="1:11" x14ac:dyDescent="0.2">
      <c r="B16" s="114" t="s">
        <v>384</v>
      </c>
      <c r="C16" s="134">
        <f t="shared" ref="C16:C22" si="1">SUM(D16:K16,C90:H90)</f>
        <v>176586</v>
      </c>
      <c r="D16" s="135">
        <v>3747</v>
      </c>
      <c r="E16" s="136">
        <v>40</v>
      </c>
      <c r="F16" s="136">
        <v>529</v>
      </c>
      <c r="G16" s="136">
        <v>33</v>
      </c>
      <c r="H16" s="135">
        <v>16758</v>
      </c>
      <c r="I16" s="135">
        <v>32632</v>
      </c>
      <c r="J16" s="135">
        <v>1619</v>
      </c>
      <c r="K16" s="135">
        <v>11793</v>
      </c>
    </row>
    <row r="17" spans="2:11" x14ac:dyDescent="0.2">
      <c r="B17" s="114" t="s">
        <v>385</v>
      </c>
      <c r="C17" s="134">
        <f t="shared" si="1"/>
        <v>20950</v>
      </c>
      <c r="D17" s="135">
        <v>799</v>
      </c>
      <c r="E17" s="136">
        <v>3</v>
      </c>
      <c r="F17" s="136">
        <v>31</v>
      </c>
      <c r="G17" s="136">
        <v>2</v>
      </c>
      <c r="H17" s="135">
        <v>1844</v>
      </c>
      <c r="I17" s="135">
        <v>5101</v>
      </c>
      <c r="J17" s="135">
        <v>152</v>
      </c>
      <c r="K17" s="135">
        <v>1089</v>
      </c>
    </row>
    <row r="18" spans="2:11" x14ac:dyDescent="0.2">
      <c r="B18" s="114" t="s">
        <v>386</v>
      </c>
      <c r="C18" s="134">
        <f t="shared" si="1"/>
        <v>25046</v>
      </c>
      <c r="D18" s="135">
        <v>1778</v>
      </c>
      <c r="E18" s="136">
        <v>42</v>
      </c>
      <c r="F18" s="136" t="s">
        <v>15</v>
      </c>
      <c r="G18" s="136">
        <v>2</v>
      </c>
      <c r="H18" s="135">
        <v>1731</v>
      </c>
      <c r="I18" s="135">
        <v>4563</v>
      </c>
      <c r="J18" s="135">
        <v>259</v>
      </c>
      <c r="K18" s="135">
        <v>1674</v>
      </c>
    </row>
    <row r="19" spans="2:11" x14ac:dyDescent="0.2">
      <c r="B19" s="114" t="s">
        <v>387</v>
      </c>
      <c r="C19" s="134">
        <f t="shared" si="1"/>
        <v>15958</v>
      </c>
      <c r="D19" s="135">
        <v>2137</v>
      </c>
      <c r="E19" s="136">
        <v>5</v>
      </c>
      <c r="F19" s="136">
        <v>524</v>
      </c>
      <c r="G19" s="136" t="s">
        <v>15</v>
      </c>
      <c r="H19" s="135">
        <v>1962</v>
      </c>
      <c r="I19" s="135">
        <v>3280</v>
      </c>
      <c r="J19" s="135">
        <v>69</v>
      </c>
      <c r="K19" s="135">
        <v>686</v>
      </c>
    </row>
    <row r="20" spans="2:11" x14ac:dyDescent="0.2">
      <c r="B20" s="114" t="s">
        <v>388</v>
      </c>
      <c r="C20" s="134">
        <f t="shared" si="1"/>
        <v>12613</v>
      </c>
      <c r="D20" s="135">
        <v>1588</v>
      </c>
      <c r="E20" s="136">
        <v>7</v>
      </c>
      <c r="F20" s="136">
        <v>157</v>
      </c>
      <c r="G20" s="136">
        <v>2</v>
      </c>
      <c r="H20" s="135">
        <v>1502</v>
      </c>
      <c r="I20" s="135">
        <v>1712</v>
      </c>
      <c r="J20" s="135">
        <v>205</v>
      </c>
      <c r="K20" s="135">
        <v>488</v>
      </c>
    </row>
    <row r="21" spans="2:11" x14ac:dyDescent="0.2">
      <c r="B21" s="114" t="s">
        <v>389</v>
      </c>
      <c r="C21" s="134">
        <f t="shared" si="1"/>
        <v>34582</v>
      </c>
      <c r="D21" s="135">
        <v>4404</v>
      </c>
      <c r="E21" s="136">
        <v>112</v>
      </c>
      <c r="F21" s="136">
        <v>350</v>
      </c>
      <c r="G21" s="136">
        <v>4</v>
      </c>
      <c r="H21" s="135">
        <v>3651</v>
      </c>
      <c r="I21" s="135">
        <v>4068</v>
      </c>
      <c r="J21" s="135">
        <v>265</v>
      </c>
      <c r="K21" s="135">
        <v>1593</v>
      </c>
    </row>
    <row r="22" spans="2:11" x14ac:dyDescent="0.2">
      <c r="B22" s="114" t="s">
        <v>390</v>
      </c>
      <c r="C22" s="134">
        <f t="shared" si="1"/>
        <v>14364</v>
      </c>
      <c r="D22" s="135">
        <v>162</v>
      </c>
      <c r="E22" s="136">
        <v>71</v>
      </c>
      <c r="F22" s="136">
        <v>69</v>
      </c>
      <c r="G22" s="136">
        <v>11</v>
      </c>
      <c r="H22" s="135">
        <v>1719</v>
      </c>
      <c r="I22" s="135">
        <v>1285</v>
      </c>
      <c r="J22" s="135">
        <v>164</v>
      </c>
      <c r="K22" s="135">
        <v>788</v>
      </c>
    </row>
    <row r="23" spans="2:11" x14ac:dyDescent="0.2">
      <c r="C23" s="123"/>
      <c r="D23" s="2"/>
      <c r="E23" s="2"/>
      <c r="F23" s="2"/>
      <c r="G23" s="2"/>
      <c r="H23" s="2"/>
      <c r="I23" s="2"/>
      <c r="J23" s="2"/>
      <c r="K23" s="2"/>
    </row>
    <row r="24" spans="2:11" x14ac:dyDescent="0.2">
      <c r="B24" s="114" t="s">
        <v>391</v>
      </c>
      <c r="C24" s="134">
        <f t="shared" ref="C24:C32" si="2">SUM(D24:K24,C98:H98)</f>
        <v>7623</v>
      </c>
      <c r="D24" s="135">
        <v>2022</v>
      </c>
      <c r="E24" s="136" t="s">
        <v>473</v>
      </c>
      <c r="F24" s="136">
        <v>109</v>
      </c>
      <c r="G24" s="136">
        <v>1</v>
      </c>
      <c r="H24" s="135">
        <v>723</v>
      </c>
      <c r="I24" s="135">
        <v>1207</v>
      </c>
      <c r="J24" s="135">
        <v>45</v>
      </c>
      <c r="K24" s="135">
        <v>444</v>
      </c>
    </row>
    <row r="25" spans="2:11" x14ac:dyDescent="0.2">
      <c r="B25" s="114" t="s">
        <v>392</v>
      </c>
      <c r="C25" s="134">
        <f t="shared" si="2"/>
        <v>4094</v>
      </c>
      <c r="D25" s="135">
        <v>425</v>
      </c>
      <c r="E25" s="136">
        <v>6</v>
      </c>
      <c r="F25" s="136">
        <v>3</v>
      </c>
      <c r="G25" s="136" t="s">
        <v>473</v>
      </c>
      <c r="H25" s="135">
        <v>326</v>
      </c>
      <c r="I25" s="135">
        <v>1137</v>
      </c>
      <c r="J25" s="135">
        <v>33</v>
      </c>
      <c r="K25" s="135">
        <v>234</v>
      </c>
    </row>
    <row r="26" spans="2:11" x14ac:dyDescent="0.2">
      <c r="B26" s="114" t="s">
        <v>393</v>
      </c>
      <c r="C26" s="134">
        <f t="shared" si="2"/>
        <v>2002</v>
      </c>
      <c r="D26" s="135">
        <v>523</v>
      </c>
      <c r="E26" s="136">
        <v>13</v>
      </c>
      <c r="F26" s="136" t="s">
        <v>473</v>
      </c>
      <c r="G26" s="136" t="s">
        <v>473</v>
      </c>
      <c r="H26" s="135">
        <v>242</v>
      </c>
      <c r="I26" s="135">
        <v>332</v>
      </c>
      <c r="J26" s="135">
        <v>9</v>
      </c>
      <c r="K26" s="135">
        <v>110</v>
      </c>
    </row>
    <row r="27" spans="2:11" x14ac:dyDescent="0.2">
      <c r="B27" s="114" t="s">
        <v>394</v>
      </c>
      <c r="C27" s="134">
        <f t="shared" si="2"/>
        <v>7587</v>
      </c>
      <c r="D27" s="135">
        <v>1603</v>
      </c>
      <c r="E27" s="136">
        <v>8</v>
      </c>
      <c r="F27" s="136">
        <v>7</v>
      </c>
      <c r="G27" s="136">
        <v>2</v>
      </c>
      <c r="H27" s="135">
        <v>575</v>
      </c>
      <c r="I27" s="135">
        <v>1137</v>
      </c>
      <c r="J27" s="135">
        <v>45</v>
      </c>
      <c r="K27" s="135">
        <v>527</v>
      </c>
    </row>
    <row r="28" spans="2:11" x14ac:dyDescent="0.2">
      <c r="B28" s="114" t="s">
        <v>395</v>
      </c>
      <c r="C28" s="134">
        <f t="shared" si="2"/>
        <v>8529</v>
      </c>
      <c r="D28" s="135">
        <v>2673</v>
      </c>
      <c r="E28" s="136">
        <v>13</v>
      </c>
      <c r="F28" s="136" t="s">
        <v>473</v>
      </c>
      <c r="G28" s="136">
        <v>6</v>
      </c>
      <c r="H28" s="135">
        <v>553</v>
      </c>
      <c r="I28" s="135">
        <v>1150</v>
      </c>
      <c r="J28" s="135">
        <v>54</v>
      </c>
      <c r="K28" s="135">
        <v>441</v>
      </c>
    </row>
    <row r="29" spans="2:11" x14ac:dyDescent="0.2">
      <c r="B29" s="114" t="s">
        <v>396</v>
      </c>
      <c r="C29" s="134">
        <f t="shared" si="2"/>
        <v>4475</v>
      </c>
      <c r="D29" s="135">
        <v>1085</v>
      </c>
      <c r="E29" s="136" t="s">
        <v>473</v>
      </c>
      <c r="F29" s="136" t="s">
        <v>473</v>
      </c>
      <c r="G29" s="136">
        <v>1</v>
      </c>
      <c r="H29" s="135">
        <v>346</v>
      </c>
      <c r="I29" s="135">
        <v>647</v>
      </c>
      <c r="J29" s="135">
        <v>28</v>
      </c>
      <c r="K29" s="135">
        <v>284</v>
      </c>
    </row>
    <row r="30" spans="2:11" x14ac:dyDescent="0.2">
      <c r="B30" s="114" t="s">
        <v>397</v>
      </c>
      <c r="C30" s="134">
        <f t="shared" si="2"/>
        <v>4042</v>
      </c>
      <c r="D30" s="135">
        <v>1145</v>
      </c>
      <c r="E30" s="136">
        <v>2</v>
      </c>
      <c r="F30" s="136">
        <v>1</v>
      </c>
      <c r="G30" s="136">
        <v>7</v>
      </c>
      <c r="H30" s="135">
        <v>348</v>
      </c>
      <c r="I30" s="135">
        <v>650</v>
      </c>
      <c r="J30" s="135">
        <v>26</v>
      </c>
      <c r="K30" s="135">
        <v>234</v>
      </c>
    </row>
    <row r="31" spans="2:11" x14ac:dyDescent="0.2">
      <c r="B31" s="114" t="s">
        <v>398</v>
      </c>
      <c r="C31" s="134">
        <f t="shared" si="2"/>
        <v>10030</v>
      </c>
      <c r="D31" s="135">
        <v>733</v>
      </c>
      <c r="E31" s="136">
        <v>4</v>
      </c>
      <c r="F31" s="136">
        <v>5</v>
      </c>
      <c r="G31" s="136">
        <v>4</v>
      </c>
      <c r="H31" s="135">
        <v>1040</v>
      </c>
      <c r="I31" s="135">
        <v>2280</v>
      </c>
      <c r="J31" s="135">
        <v>91</v>
      </c>
      <c r="K31" s="135">
        <v>772</v>
      </c>
    </row>
    <row r="32" spans="2:11" x14ac:dyDescent="0.2">
      <c r="B32" s="114" t="s">
        <v>399</v>
      </c>
      <c r="C32" s="134">
        <f t="shared" si="2"/>
        <v>22158</v>
      </c>
      <c r="D32" s="135">
        <v>916</v>
      </c>
      <c r="E32" s="136">
        <v>2</v>
      </c>
      <c r="F32" s="136">
        <v>3</v>
      </c>
      <c r="G32" s="136">
        <v>39</v>
      </c>
      <c r="H32" s="135">
        <v>2143</v>
      </c>
      <c r="I32" s="135">
        <v>4351</v>
      </c>
      <c r="J32" s="135">
        <v>197</v>
      </c>
      <c r="K32" s="135">
        <v>1729</v>
      </c>
    </row>
    <row r="33" spans="2:11" x14ac:dyDescent="0.2">
      <c r="C33" s="123"/>
      <c r="D33" s="2"/>
      <c r="E33" s="2"/>
      <c r="F33" s="2"/>
      <c r="G33" s="2"/>
      <c r="H33" s="2"/>
      <c r="I33" s="2"/>
      <c r="J33" s="2"/>
      <c r="K33" s="2"/>
    </row>
    <row r="34" spans="2:11" x14ac:dyDescent="0.2">
      <c r="B34" s="114" t="s">
        <v>400</v>
      </c>
      <c r="C34" s="134">
        <f>SUM(D34:K34,C108:H108)</f>
        <v>10358</v>
      </c>
      <c r="D34" s="135">
        <v>2565</v>
      </c>
      <c r="E34" s="136">
        <v>8</v>
      </c>
      <c r="F34" s="136">
        <v>5</v>
      </c>
      <c r="G34" s="136">
        <v>7</v>
      </c>
      <c r="H34" s="135">
        <v>778</v>
      </c>
      <c r="I34" s="135">
        <v>1897</v>
      </c>
      <c r="J34" s="135">
        <v>56</v>
      </c>
      <c r="K34" s="135">
        <v>514</v>
      </c>
    </row>
    <row r="35" spans="2:11" x14ac:dyDescent="0.2">
      <c r="B35" s="114" t="s">
        <v>401</v>
      </c>
      <c r="C35" s="134">
        <f>SUM(D35:K35,C109:H109)</f>
        <v>7271</v>
      </c>
      <c r="D35" s="135">
        <v>336</v>
      </c>
      <c r="E35" s="136">
        <v>8</v>
      </c>
      <c r="F35" s="136">
        <v>3</v>
      </c>
      <c r="G35" s="136">
        <v>3</v>
      </c>
      <c r="H35" s="135">
        <v>605</v>
      </c>
      <c r="I35" s="135">
        <v>2115</v>
      </c>
      <c r="J35" s="135">
        <v>57</v>
      </c>
      <c r="K35" s="135">
        <v>417</v>
      </c>
    </row>
    <row r="36" spans="2:11" x14ac:dyDescent="0.2">
      <c r="B36" s="114" t="s">
        <v>402</v>
      </c>
      <c r="C36" s="134">
        <f>SUM(D36:K36,C110:H110)</f>
        <v>2903</v>
      </c>
      <c r="D36" s="135">
        <v>604</v>
      </c>
      <c r="E36" s="136">
        <v>21</v>
      </c>
      <c r="F36" s="136" t="s">
        <v>473</v>
      </c>
      <c r="G36" s="136" t="s">
        <v>473</v>
      </c>
      <c r="H36" s="135">
        <v>231</v>
      </c>
      <c r="I36" s="135">
        <v>484</v>
      </c>
      <c r="J36" s="135">
        <v>15</v>
      </c>
      <c r="K36" s="135">
        <v>246</v>
      </c>
    </row>
    <row r="37" spans="2:11" x14ac:dyDescent="0.2">
      <c r="B37" s="114" t="s">
        <v>403</v>
      </c>
      <c r="C37" s="134">
        <f>SUM(D37:K37,C111:H111)</f>
        <v>2486</v>
      </c>
      <c r="D37" s="135">
        <v>136</v>
      </c>
      <c r="E37" s="136">
        <v>30</v>
      </c>
      <c r="F37" s="136" t="s">
        <v>473</v>
      </c>
      <c r="G37" s="136" t="s">
        <v>473</v>
      </c>
      <c r="H37" s="135">
        <v>192</v>
      </c>
      <c r="I37" s="135">
        <v>235</v>
      </c>
      <c r="J37" s="135">
        <v>11</v>
      </c>
      <c r="K37" s="135">
        <v>118</v>
      </c>
    </row>
    <row r="38" spans="2:11" x14ac:dyDescent="0.2">
      <c r="B38" s="114" t="s">
        <v>404</v>
      </c>
      <c r="C38" s="134">
        <f>SUM(D38:K38,C112:H112)</f>
        <v>283</v>
      </c>
      <c r="D38" s="135">
        <v>28</v>
      </c>
      <c r="E38" s="136">
        <v>16</v>
      </c>
      <c r="F38" s="136" t="s">
        <v>473</v>
      </c>
      <c r="G38" s="136" t="s">
        <v>473</v>
      </c>
      <c r="H38" s="135">
        <v>37</v>
      </c>
      <c r="I38" s="135">
        <v>26</v>
      </c>
      <c r="J38" s="136" t="s">
        <v>473</v>
      </c>
      <c r="K38" s="135">
        <v>12</v>
      </c>
    </row>
    <row r="39" spans="2:11" x14ac:dyDescent="0.2">
      <c r="C39" s="123"/>
      <c r="D39" s="2"/>
      <c r="E39" s="2"/>
      <c r="F39" s="2"/>
      <c r="G39" s="2"/>
      <c r="H39" s="2"/>
      <c r="I39" s="2"/>
      <c r="J39" s="2"/>
      <c r="K39" s="2"/>
    </row>
    <row r="40" spans="2:11" x14ac:dyDescent="0.2">
      <c r="B40" s="114" t="s">
        <v>405</v>
      </c>
      <c r="C40" s="134">
        <f>SUM(D40:K40,C114:H114)</f>
        <v>7025</v>
      </c>
      <c r="D40" s="135">
        <v>946</v>
      </c>
      <c r="E40" s="136">
        <v>2</v>
      </c>
      <c r="F40" s="136">
        <v>138</v>
      </c>
      <c r="G40" s="136">
        <v>1</v>
      </c>
      <c r="H40" s="135">
        <v>785</v>
      </c>
      <c r="I40" s="135">
        <v>1118</v>
      </c>
      <c r="J40" s="135">
        <v>26</v>
      </c>
      <c r="K40" s="135">
        <v>355</v>
      </c>
    </row>
    <row r="41" spans="2:11" x14ac:dyDescent="0.2">
      <c r="B41" s="114" t="s">
        <v>406</v>
      </c>
      <c r="C41" s="134">
        <f>SUM(D41:K41,C115:H115)</f>
        <v>4031</v>
      </c>
      <c r="D41" s="135">
        <v>1001</v>
      </c>
      <c r="E41" s="136">
        <v>22</v>
      </c>
      <c r="F41" s="136">
        <v>60</v>
      </c>
      <c r="G41" s="136">
        <v>1</v>
      </c>
      <c r="H41" s="135">
        <v>526</v>
      </c>
      <c r="I41" s="135">
        <v>615</v>
      </c>
      <c r="J41" s="135">
        <v>26</v>
      </c>
      <c r="K41" s="135">
        <v>161</v>
      </c>
    </row>
    <row r="42" spans="2:11" x14ac:dyDescent="0.2">
      <c r="B42" s="114" t="s">
        <v>407</v>
      </c>
      <c r="C42" s="134">
        <f>SUM(D42:K42,C116:H116)</f>
        <v>7437</v>
      </c>
      <c r="D42" s="135">
        <v>2091</v>
      </c>
      <c r="E42" s="136">
        <v>4</v>
      </c>
      <c r="F42" s="136">
        <v>6</v>
      </c>
      <c r="G42" s="136">
        <v>1</v>
      </c>
      <c r="H42" s="135">
        <v>797</v>
      </c>
      <c r="I42" s="135">
        <v>876</v>
      </c>
      <c r="J42" s="135">
        <v>47</v>
      </c>
      <c r="K42" s="135">
        <v>300</v>
      </c>
    </row>
    <row r="43" spans="2:11" x14ac:dyDescent="0.2">
      <c r="B43" s="114" t="s">
        <v>408</v>
      </c>
      <c r="C43" s="134">
        <f>SUM(D43:K43,C117:H117)</f>
        <v>5168</v>
      </c>
      <c r="D43" s="135">
        <v>2328</v>
      </c>
      <c r="E43" s="136">
        <v>9</v>
      </c>
      <c r="F43" s="136" t="s">
        <v>473</v>
      </c>
      <c r="G43" s="136" t="s">
        <v>473</v>
      </c>
      <c r="H43" s="135">
        <v>409</v>
      </c>
      <c r="I43" s="135">
        <v>462</v>
      </c>
      <c r="J43" s="135">
        <v>31</v>
      </c>
      <c r="K43" s="135">
        <v>187</v>
      </c>
    </row>
    <row r="44" spans="2:11" x14ac:dyDescent="0.2">
      <c r="B44" s="114" t="s">
        <v>409</v>
      </c>
      <c r="C44" s="134">
        <f>SUM(D44:K44,C118:H118)</f>
        <v>2397</v>
      </c>
      <c r="D44" s="135">
        <v>451</v>
      </c>
      <c r="E44" s="136">
        <v>108</v>
      </c>
      <c r="F44" s="136">
        <v>2</v>
      </c>
      <c r="G44" s="136" t="s">
        <v>473</v>
      </c>
      <c r="H44" s="135">
        <v>375</v>
      </c>
      <c r="I44" s="135">
        <v>414</v>
      </c>
      <c r="J44" s="135">
        <v>7</v>
      </c>
      <c r="K44" s="135">
        <v>78</v>
      </c>
    </row>
    <row r="45" spans="2:11" x14ac:dyDescent="0.2">
      <c r="C45" s="123"/>
      <c r="D45" s="2"/>
      <c r="E45" s="2"/>
      <c r="F45" s="2"/>
      <c r="G45" s="2"/>
      <c r="H45" s="2"/>
      <c r="I45" s="2"/>
      <c r="J45" s="2"/>
      <c r="K45" s="2"/>
    </row>
    <row r="46" spans="2:11" x14ac:dyDescent="0.2">
      <c r="B46" s="114" t="s">
        <v>410</v>
      </c>
      <c r="C46" s="134">
        <f t="shared" ref="C46:C55" si="3">SUM(D46:K46,C120:H120)</f>
        <v>3820</v>
      </c>
      <c r="D46" s="135">
        <v>250</v>
      </c>
      <c r="E46" s="136">
        <v>5</v>
      </c>
      <c r="F46" s="136">
        <v>117</v>
      </c>
      <c r="G46" s="136">
        <v>5</v>
      </c>
      <c r="H46" s="135">
        <v>422</v>
      </c>
      <c r="I46" s="135">
        <v>512</v>
      </c>
      <c r="J46" s="135">
        <v>35</v>
      </c>
      <c r="K46" s="135">
        <v>194</v>
      </c>
    </row>
    <row r="47" spans="2:11" x14ac:dyDescent="0.2">
      <c r="B47" s="114" t="s">
        <v>411</v>
      </c>
      <c r="C47" s="134">
        <f t="shared" si="3"/>
        <v>3527</v>
      </c>
      <c r="D47" s="135">
        <v>706</v>
      </c>
      <c r="E47" s="136">
        <v>2</v>
      </c>
      <c r="F47" s="136">
        <v>194</v>
      </c>
      <c r="G47" s="136" t="s">
        <v>473</v>
      </c>
      <c r="H47" s="135">
        <v>326</v>
      </c>
      <c r="I47" s="135">
        <v>397</v>
      </c>
      <c r="J47" s="135">
        <v>30</v>
      </c>
      <c r="K47" s="135">
        <v>152</v>
      </c>
    </row>
    <row r="48" spans="2:11" x14ac:dyDescent="0.2">
      <c r="B48" s="114" t="s">
        <v>412</v>
      </c>
      <c r="C48" s="134">
        <f t="shared" si="3"/>
        <v>3482</v>
      </c>
      <c r="D48" s="135">
        <v>437</v>
      </c>
      <c r="E48" s="136" t="s">
        <v>473</v>
      </c>
      <c r="F48" s="136">
        <v>203</v>
      </c>
      <c r="G48" s="136">
        <v>7</v>
      </c>
      <c r="H48" s="135">
        <v>333</v>
      </c>
      <c r="I48" s="135">
        <v>632</v>
      </c>
      <c r="J48" s="135">
        <v>51</v>
      </c>
      <c r="K48" s="135">
        <v>142</v>
      </c>
    </row>
    <row r="49" spans="2:11" x14ac:dyDescent="0.2">
      <c r="B49" s="114" t="s">
        <v>413</v>
      </c>
      <c r="C49" s="134">
        <f t="shared" si="3"/>
        <v>3551</v>
      </c>
      <c r="D49" s="135">
        <v>1092</v>
      </c>
      <c r="E49" s="136">
        <v>34</v>
      </c>
      <c r="F49" s="136">
        <v>6</v>
      </c>
      <c r="G49" s="136" t="s">
        <v>473</v>
      </c>
      <c r="H49" s="135">
        <v>374</v>
      </c>
      <c r="I49" s="135">
        <v>424</v>
      </c>
      <c r="J49" s="135">
        <v>34</v>
      </c>
      <c r="K49" s="135">
        <v>107</v>
      </c>
    </row>
    <row r="50" spans="2:11" x14ac:dyDescent="0.2">
      <c r="B50" s="114" t="s">
        <v>414</v>
      </c>
      <c r="C50" s="134">
        <f t="shared" si="3"/>
        <v>1177</v>
      </c>
      <c r="D50" s="135">
        <v>230</v>
      </c>
      <c r="E50" s="136">
        <v>41</v>
      </c>
      <c r="F50" s="136" t="s">
        <v>473</v>
      </c>
      <c r="G50" s="136" t="s">
        <v>473</v>
      </c>
      <c r="H50" s="135">
        <v>191</v>
      </c>
      <c r="I50" s="135">
        <v>101</v>
      </c>
      <c r="J50" s="135">
        <v>16</v>
      </c>
      <c r="K50" s="135">
        <v>35</v>
      </c>
    </row>
    <row r="51" spans="2:11" x14ac:dyDescent="0.2">
      <c r="B51" s="114" t="s">
        <v>415</v>
      </c>
      <c r="C51" s="134">
        <f t="shared" si="3"/>
        <v>990</v>
      </c>
      <c r="D51" s="135">
        <v>215</v>
      </c>
      <c r="E51" s="136">
        <v>38</v>
      </c>
      <c r="F51" s="136">
        <v>3</v>
      </c>
      <c r="G51" s="136" t="s">
        <v>473</v>
      </c>
      <c r="H51" s="135">
        <v>128</v>
      </c>
      <c r="I51" s="135">
        <v>146</v>
      </c>
      <c r="J51" s="135">
        <v>3</v>
      </c>
      <c r="K51" s="135">
        <v>51</v>
      </c>
    </row>
    <row r="52" spans="2:11" x14ac:dyDescent="0.2">
      <c r="B52" s="114" t="s">
        <v>416</v>
      </c>
      <c r="C52" s="134">
        <f t="shared" si="3"/>
        <v>2092</v>
      </c>
      <c r="D52" s="135">
        <v>312</v>
      </c>
      <c r="E52" s="136">
        <v>73</v>
      </c>
      <c r="F52" s="136">
        <v>6</v>
      </c>
      <c r="G52" s="136">
        <v>5</v>
      </c>
      <c r="H52" s="135">
        <v>366</v>
      </c>
      <c r="I52" s="135">
        <v>248</v>
      </c>
      <c r="J52" s="135">
        <v>11</v>
      </c>
      <c r="K52" s="135">
        <v>67</v>
      </c>
    </row>
    <row r="53" spans="2:11" x14ac:dyDescent="0.2">
      <c r="B53" s="114" t="s">
        <v>417</v>
      </c>
      <c r="C53" s="134">
        <f t="shared" si="3"/>
        <v>3808</v>
      </c>
      <c r="D53" s="135">
        <v>2102</v>
      </c>
      <c r="E53" s="136">
        <v>41</v>
      </c>
      <c r="F53" s="136" t="s">
        <v>473</v>
      </c>
      <c r="G53" s="136" t="s">
        <v>473</v>
      </c>
      <c r="H53" s="135">
        <v>279</v>
      </c>
      <c r="I53" s="135">
        <v>490</v>
      </c>
      <c r="J53" s="135">
        <v>7</v>
      </c>
      <c r="K53" s="135">
        <v>91</v>
      </c>
    </row>
    <row r="54" spans="2:11" x14ac:dyDescent="0.2">
      <c r="B54" s="114" t="s">
        <v>418</v>
      </c>
      <c r="C54" s="134">
        <f t="shared" si="3"/>
        <v>4278</v>
      </c>
      <c r="D54" s="135">
        <v>997</v>
      </c>
      <c r="E54" s="136">
        <v>15</v>
      </c>
      <c r="F54" s="136">
        <v>190</v>
      </c>
      <c r="G54" s="136" t="s">
        <v>473</v>
      </c>
      <c r="H54" s="135">
        <v>376</v>
      </c>
      <c r="I54" s="135">
        <v>856</v>
      </c>
      <c r="J54" s="135">
        <v>6</v>
      </c>
      <c r="K54" s="135">
        <v>132</v>
      </c>
    </row>
    <row r="55" spans="2:11" x14ac:dyDescent="0.2">
      <c r="B55" s="114" t="s">
        <v>419</v>
      </c>
      <c r="C55" s="134">
        <f t="shared" si="3"/>
        <v>5118</v>
      </c>
      <c r="D55" s="135">
        <v>1735</v>
      </c>
      <c r="E55" s="136">
        <v>15</v>
      </c>
      <c r="F55" s="136">
        <v>48</v>
      </c>
      <c r="G55" s="136">
        <v>1</v>
      </c>
      <c r="H55" s="135">
        <v>535</v>
      </c>
      <c r="I55" s="135">
        <v>744</v>
      </c>
      <c r="J55" s="135">
        <v>10</v>
      </c>
      <c r="K55" s="135">
        <v>164</v>
      </c>
    </row>
    <row r="56" spans="2:11" x14ac:dyDescent="0.2">
      <c r="C56" s="123"/>
      <c r="D56" s="2"/>
      <c r="E56" s="2"/>
      <c r="F56" s="2"/>
      <c r="G56" s="2"/>
      <c r="H56" s="2"/>
      <c r="I56" s="2"/>
      <c r="J56" s="2"/>
      <c r="K56" s="2"/>
    </row>
    <row r="57" spans="2:11" x14ac:dyDescent="0.2">
      <c r="B57" s="114" t="s">
        <v>420</v>
      </c>
      <c r="C57" s="134">
        <f t="shared" ref="C57:C63" si="4">SUM(D57:K57,C131:H131)</f>
        <v>9770</v>
      </c>
      <c r="D57" s="135">
        <v>420</v>
      </c>
      <c r="E57" s="136">
        <v>12</v>
      </c>
      <c r="F57" s="136">
        <v>126</v>
      </c>
      <c r="G57" s="136" t="s">
        <v>473</v>
      </c>
      <c r="H57" s="135">
        <v>868</v>
      </c>
      <c r="I57" s="135">
        <v>940</v>
      </c>
      <c r="J57" s="135">
        <v>36</v>
      </c>
      <c r="K57" s="135">
        <v>340</v>
      </c>
    </row>
    <row r="58" spans="2:11" x14ac:dyDescent="0.2">
      <c r="B58" s="114" t="s">
        <v>421</v>
      </c>
      <c r="C58" s="134">
        <f t="shared" si="4"/>
        <v>1660</v>
      </c>
      <c r="D58" s="135">
        <v>292</v>
      </c>
      <c r="E58" s="136">
        <v>46</v>
      </c>
      <c r="F58" s="136">
        <v>6</v>
      </c>
      <c r="G58" s="136">
        <v>4</v>
      </c>
      <c r="H58" s="135">
        <v>204</v>
      </c>
      <c r="I58" s="135">
        <v>249</v>
      </c>
      <c r="J58" s="135">
        <v>7</v>
      </c>
      <c r="K58" s="135">
        <v>79</v>
      </c>
    </row>
    <row r="59" spans="2:11" x14ac:dyDescent="0.2">
      <c r="B59" s="114" t="s">
        <v>422</v>
      </c>
      <c r="C59" s="134">
        <f t="shared" si="4"/>
        <v>1412</v>
      </c>
      <c r="D59" s="135">
        <v>154</v>
      </c>
      <c r="E59" s="136">
        <v>78</v>
      </c>
      <c r="F59" s="136" t="s">
        <v>473</v>
      </c>
      <c r="G59" s="136" t="s">
        <v>473</v>
      </c>
      <c r="H59" s="135">
        <v>164</v>
      </c>
      <c r="I59" s="135">
        <v>182</v>
      </c>
      <c r="J59" s="135">
        <v>3</v>
      </c>
      <c r="K59" s="135">
        <v>62</v>
      </c>
    </row>
    <row r="60" spans="2:11" x14ac:dyDescent="0.2">
      <c r="B60" s="114" t="s">
        <v>423</v>
      </c>
      <c r="C60" s="134">
        <f t="shared" si="4"/>
        <v>6949</v>
      </c>
      <c r="D60" s="135">
        <v>646</v>
      </c>
      <c r="E60" s="136">
        <v>29</v>
      </c>
      <c r="F60" s="136">
        <v>26</v>
      </c>
      <c r="G60" s="136" t="s">
        <v>473</v>
      </c>
      <c r="H60" s="135">
        <v>906</v>
      </c>
      <c r="I60" s="135">
        <v>974</v>
      </c>
      <c r="J60" s="135">
        <v>39</v>
      </c>
      <c r="K60" s="135">
        <v>374</v>
      </c>
    </row>
    <row r="61" spans="2:11" x14ac:dyDescent="0.2">
      <c r="B61" s="114" t="s">
        <v>424</v>
      </c>
      <c r="C61" s="134">
        <f t="shared" si="4"/>
        <v>2104</v>
      </c>
      <c r="D61" s="135">
        <v>299</v>
      </c>
      <c r="E61" s="136">
        <v>33</v>
      </c>
      <c r="F61" s="136">
        <v>65</v>
      </c>
      <c r="G61" s="136">
        <v>8</v>
      </c>
      <c r="H61" s="135">
        <v>319</v>
      </c>
      <c r="I61" s="135">
        <v>303</v>
      </c>
      <c r="J61" s="135">
        <v>8</v>
      </c>
      <c r="K61" s="135">
        <v>68</v>
      </c>
    </row>
    <row r="62" spans="2:11" x14ac:dyDescent="0.2">
      <c r="B62" s="114" t="s">
        <v>425</v>
      </c>
      <c r="C62" s="134">
        <f t="shared" si="4"/>
        <v>2401</v>
      </c>
      <c r="D62" s="135">
        <v>152</v>
      </c>
      <c r="E62" s="136">
        <v>58</v>
      </c>
      <c r="F62" s="136">
        <v>149</v>
      </c>
      <c r="G62" s="136">
        <v>8</v>
      </c>
      <c r="H62" s="135">
        <v>376</v>
      </c>
      <c r="I62" s="135">
        <v>287</v>
      </c>
      <c r="J62" s="135">
        <v>3</v>
      </c>
      <c r="K62" s="135">
        <v>111</v>
      </c>
    </row>
    <row r="63" spans="2:11" x14ac:dyDescent="0.2">
      <c r="B63" s="114" t="s">
        <v>426</v>
      </c>
      <c r="C63" s="134">
        <f t="shared" si="4"/>
        <v>6375</v>
      </c>
      <c r="D63" s="135">
        <v>189</v>
      </c>
      <c r="E63" s="136">
        <v>25</v>
      </c>
      <c r="F63" s="136">
        <v>464</v>
      </c>
      <c r="G63" s="136">
        <v>1</v>
      </c>
      <c r="H63" s="135">
        <v>675</v>
      </c>
      <c r="I63" s="135">
        <v>372</v>
      </c>
      <c r="J63" s="135">
        <v>37</v>
      </c>
      <c r="K63" s="135">
        <v>298</v>
      </c>
    </row>
    <row r="64" spans="2:11" x14ac:dyDescent="0.2">
      <c r="C64" s="123"/>
      <c r="D64" s="2"/>
      <c r="E64" s="2"/>
      <c r="F64" s="2"/>
      <c r="G64" s="2"/>
      <c r="H64" s="2"/>
      <c r="I64" s="2"/>
      <c r="J64" s="2"/>
      <c r="K64" s="2"/>
    </row>
    <row r="65" spans="1:11" x14ac:dyDescent="0.2">
      <c r="B65" s="114" t="s">
        <v>427</v>
      </c>
      <c r="C65" s="134">
        <f t="shared" ref="C65:C71" si="5">SUM(D65:K65,C139:H139)</f>
        <v>8884</v>
      </c>
      <c r="D65" s="135">
        <v>310</v>
      </c>
      <c r="E65" s="136">
        <v>63</v>
      </c>
      <c r="F65" s="136">
        <v>336</v>
      </c>
      <c r="G65" s="136">
        <v>4</v>
      </c>
      <c r="H65" s="135">
        <v>861</v>
      </c>
      <c r="I65" s="135">
        <v>700</v>
      </c>
      <c r="J65" s="135">
        <v>34</v>
      </c>
      <c r="K65" s="135">
        <v>417</v>
      </c>
    </row>
    <row r="66" spans="1:11" x14ac:dyDescent="0.2">
      <c r="B66" s="114" t="s">
        <v>428</v>
      </c>
      <c r="C66" s="134">
        <f t="shared" si="5"/>
        <v>1550</v>
      </c>
      <c r="D66" s="135">
        <v>10</v>
      </c>
      <c r="E66" s="136">
        <v>4</v>
      </c>
      <c r="F66" s="136">
        <v>184</v>
      </c>
      <c r="G66" s="136" t="s">
        <v>473</v>
      </c>
      <c r="H66" s="135">
        <v>137</v>
      </c>
      <c r="I66" s="135">
        <v>149</v>
      </c>
      <c r="J66" s="135">
        <v>14</v>
      </c>
      <c r="K66" s="135">
        <v>52</v>
      </c>
    </row>
    <row r="67" spans="1:11" x14ac:dyDescent="0.2">
      <c r="B67" s="114" t="s">
        <v>429</v>
      </c>
      <c r="C67" s="134">
        <f t="shared" si="5"/>
        <v>2403</v>
      </c>
      <c r="D67" s="135">
        <v>86</v>
      </c>
      <c r="E67" s="136">
        <v>10</v>
      </c>
      <c r="F67" s="136">
        <v>141</v>
      </c>
      <c r="G67" s="136" t="s">
        <v>473</v>
      </c>
      <c r="H67" s="135">
        <v>305</v>
      </c>
      <c r="I67" s="135">
        <v>175</v>
      </c>
      <c r="J67" s="135">
        <v>14</v>
      </c>
      <c r="K67" s="135">
        <v>131</v>
      </c>
    </row>
    <row r="68" spans="1:11" x14ac:dyDescent="0.2">
      <c r="B68" s="114" t="s">
        <v>430</v>
      </c>
      <c r="C68" s="134">
        <f t="shared" si="5"/>
        <v>1432</v>
      </c>
      <c r="D68" s="135">
        <v>84</v>
      </c>
      <c r="E68" s="136">
        <v>112</v>
      </c>
      <c r="F68" s="136">
        <v>9</v>
      </c>
      <c r="G68" s="136" t="s">
        <v>473</v>
      </c>
      <c r="H68" s="135">
        <v>216</v>
      </c>
      <c r="I68" s="135">
        <v>78</v>
      </c>
      <c r="J68" s="135">
        <v>8</v>
      </c>
      <c r="K68" s="135">
        <v>85</v>
      </c>
    </row>
    <row r="69" spans="1:11" x14ac:dyDescent="0.2">
      <c r="B69" s="114" t="s">
        <v>431</v>
      </c>
      <c r="C69" s="134">
        <f t="shared" si="5"/>
        <v>693</v>
      </c>
      <c r="D69" s="135">
        <v>39</v>
      </c>
      <c r="E69" s="136">
        <v>31</v>
      </c>
      <c r="F69" s="136" t="s">
        <v>473</v>
      </c>
      <c r="G69" s="136">
        <v>3</v>
      </c>
      <c r="H69" s="135">
        <v>93</v>
      </c>
      <c r="I69" s="135">
        <v>45</v>
      </c>
      <c r="J69" s="135">
        <v>15</v>
      </c>
      <c r="K69" s="135">
        <v>56</v>
      </c>
    </row>
    <row r="70" spans="1:11" x14ac:dyDescent="0.2">
      <c r="B70" s="114" t="s">
        <v>432</v>
      </c>
      <c r="C70" s="134">
        <f t="shared" si="5"/>
        <v>1440</v>
      </c>
      <c r="D70" s="135">
        <v>51</v>
      </c>
      <c r="E70" s="136">
        <v>64</v>
      </c>
      <c r="F70" s="136">
        <v>1</v>
      </c>
      <c r="G70" s="136">
        <v>2</v>
      </c>
      <c r="H70" s="135">
        <v>227</v>
      </c>
      <c r="I70" s="135">
        <v>110</v>
      </c>
      <c r="J70" s="135">
        <v>6</v>
      </c>
      <c r="K70" s="135">
        <v>42</v>
      </c>
    </row>
    <row r="71" spans="1:11" x14ac:dyDescent="0.2">
      <c r="B71" s="114" t="s">
        <v>433</v>
      </c>
      <c r="C71" s="134">
        <f t="shared" si="5"/>
        <v>243</v>
      </c>
      <c r="D71" s="135">
        <v>9</v>
      </c>
      <c r="E71" s="136">
        <v>8</v>
      </c>
      <c r="F71" s="136" t="s">
        <v>473</v>
      </c>
      <c r="G71" s="136" t="s">
        <v>473</v>
      </c>
      <c r="H71" s="135">
        <v>61</v>
      </c>
      <c r="I71" s="135">
        <v>3</v>
      </c>
      <c r="J71" s="136" t="s">
        <v>473</v>
      </c>
      <c r="K71" s="135">
        <v>10</v>
      </c>
    </row>
    <row r="72" spans="1:11" ht="18" thickBot="1" x14ac:dyDescent="0.25">
      <c r="B72" s="116"/>
      <c r="C72" s="137"/>
      <c r="D72" s="138"/>
      <c r="E72" s="138"/>
      <c r="F72" s="138"/>
      <c r="G72" s="138"/>
      <c r="H72" s="138"/>
      <c r="I72" s="138"/>
      <c r="J72" s="138"/>
      <c r="K72" s="138"/>
    </row>
    <row r="73" spans="1:11" x14ac:dyDescent="0.2">
      <c r="C73" s="114" t="s">
        <v>275</v>
      </c>
    </row>
    <row r="74" spans="1:11" x14ac:dyDescent="0.2">
      <c r="A74" s="114"/>
    </row>
    <row r="75" spans="1:11" x14ac:dyDescent="0.2">
      <c r="A75" s="114"/>
    </row>
    <row r="80" spans="1:11" x14ac:dyDescent="0.2">
      <c r="E80" s="3" t="s">
        <v>474</v>
      </c>
    </row>
    <row r="81" spans="2:11" ht="18" thickBot="1" x14ac:dyDescent="0.25">
      <c r="B81" s="116"/>
      <c r="C81" s="116"/>
      <c r="D81" s="116"/>
      <c r="E81" s="116"/>
      <c r="F81" s="117" t="s">
        <v>475</v>
      </c>
      <c r="G81" s="116"/>
      <c r="H81" s="116"/>
      <c r="I81" s="116"/>
      <c r="J81" s="116"/>
      <c r="K81" s="118" t="s">
        <v>309</v>
      </c>
    </row>
    <row r="82" spans="2:11" x14ac:dyDescent="0.2">
      <c r="B82" s="119"/>
      <c r="C82" s="120"/>
      <c r="D82" s="119"/>
      <c r="E82" s="119"/>
      <c r="F82" s="121"/>
      <c r="G82" s="119"/>
      <c r="H82" s="139"/>
      <c r="I82" s="140"/>
      <c r="J82" s="140"/>
      <c r="K82" s="141"/>
    </row>
    <row r="83" spans="2:11" x14ac:dyDescent="0.2">
      <c r="C83" s="124"/>
      <c r="D83" s="125"/>
      <c r="E83" s="125" t="s">
        <v>462</v>
      </c>
      <c r="F83" s="125"/>
      <c r="G83" s="126"/>
      <c r="I83" s="123"/>
      <c r="J83" s="123"/>
      <c r="K83" s="123"/>
    </row>
    <row r="84" spans="2:11" x14ac:dyDescent="0.2">
      <c r="C84" s="128" t="s">
        <v>476</v>
      </c>
      <c r="D84" s="123"/>
      <c r="E84" s="123"/>
      <c r="F84" s="123"/>
      <c r="G84" s="123"/>
      <c r="H84" s="123"/>
      <c r="I84" s="127" t="s">
        <v>477</v>
      </c>
      <c r="J84" s="127" t="s">
        <v>477</v>
      </c>
      <c r="K84" s="127" t="s">
        <v>477</v>
      </c>
    </row>
    <row r="85" spans="2:11" x14ac:dyDescent="0.2">
      <c r="C85" s="128" t="s">
        <v>478</v>
      </c>
      <c r="D85" s="128" t="s">
        <v>479</v>
      </c>
      <c r="E85" s="128" t="s">
        <v>72</v>
      </c>
      <c r="F85" s="128" t="s">
        <v>480</v>
      </c>
      <c r="G85" s="128" t="s">
        <v>481</v>
      </c>
      <c r="H85" s="128" t="s">
        <v>482</v>
      </c>
      <c r="I85" s="127" t="s">
        <v>483</v>
      </c>
      <c r="J85" s="127" t="s">
        <v>484</v>
      </c>
      <c r="K85" s="127" t="s">
        <v>485</v>
      </c>
    </row>
    <row r="86" spans="2:11" x14ac:dyDescent="0.2">
      <c r="B86" s="130"/>
      <c r="C86" s="133" t="s">
        <v>486</v>
      </c>
      <c r="D86" s="133" t="s">
        <v>487</v>
      </c>
      <c r="E86" s="131"/>
      <c r="F86" s="131"/>
      <c r="G86" s="131"/>
      <c r="H86" s="131"/>
      <c r="I86" s="131"/>
      <c r="J86" s="131"/>
      <c r="K86" s="131"/>
    </row>
    <row r="87" spans="2:11" x14ac:dyDescent="0.2">
      <c r="C87" s="123"/>
    </row>
    <row r="88" spans="2:11" x14ac:dyDescent="0.2">
      <c r="B88" s="97" t="s">
        <v>464</v>
      </c>
      <c r="C88" s="16">
        <f t="shared" ref="C88:K88" si="6">SUM(C90:C145)</f>
        <v>108689</v>
      </c>
      <c r="D88" s="17">
        <f t="shared" si="6"/>
        <v>12551</v>
      </c>
      <c r="E88" s="17">
        <f t="shared" si="6"/>
        <v>3636</v>
      </c>
      <c r="F88" s="17">
        <f t="shared" si="6"/>
        <v>132016</v>
      </c>
      <c r="G88" s="17">
        <f t="shared" si="6"/>
        <v>21186</v>
      </c>
      <c r="H88" s="17">
        <f t="shared" si="6"/>
        <v>3863</v>
      </c>
      <c r="I88" s="17">
        <f t="shared" si="6"/>
        <v>52712</v>
      </c>
      <c r="J88" s="17">
        <f t="shared" si="6"/>
        <v>132006</v>
      </c>
      <c r="K88" s="17">
        <f t="shared" si="6"/>
        <v>310576</v>
      </c>
    </row>
    <row r="89" spans="2:11" x14ac:dyDescent="0.2">
      <c r="C89" s="142"/>
      <c r="D89" s="143"/>
      <c r="E89" s="143"/>
      <c r="F89" s="143"/>
      <c r="G89" s="143"/>
      <c r="H89" s="143"/>
      <c r="I89" s="144"/>
      <c r="J89" s="144"/>
      <c r="K89" s="144"/>
    </row>
    <row r="90" spans="2:11" x14ac:dyDescent="0.2">
      <c r="B90" s="114" t="s">
        <v>384</v>
      </c>
      <c r="C90" s="145">
        <v>43944</v>
      </c>
      <c r="D90" s="135">
        <v>6001</v>
      </c>
      <c r="E90" s="135">
        <v>2035</v>
      </c>
      <c r="F90" s="135">
        <v>47541</v>
      </c>
      <c r="G90" s="135">
        <v>6865</v>
      </c>
      <c r="H90" s="146">
        <v>3049</v>
      </c>
      <c r="I90" s="147">
        <f t="shared" ref="I90:I96" si="7">SUM(D16:F16)</f>
        <v>4316</v>
      </c>
      <c r="J90" s="147">
        <f t="shared" ref="J90:J96" si="8">SUM(G16:I16)</f>
        <v>49423</v>
      </c>
      <c r="K90" s="147">
        <f t="shared" ref="K90:K96" si="9">SUM(J16:K16,C90:G90)</f>
        <v>119798</v>
      </c>
    </row>
    <row r="91" spans="2:11" x14ac:dyDescent="0.2">
      <c r="B91" s="114" t="s">
        <v>385</v>
      </c>
      <c r="C91" s="145">
        <v>4983</v>
      </c>
      <c r="D91" s="135">
        <v>543</v>
      </c>
      <c r="E91" s="135">
        <v>124</v>
      </c>
      <c r="F91" s="135">
        <v>5420</v>
      </c>
      <c r="G91" s="135">
        <v>770</v>
      </c>
      <c r="H91" s="146">
        <v>89</v>
      </c>
      <c r="I91" s="147">
        <f t="shared" si="7"/>
        <v>833</v>
      </c>
      <c r="J91" s="147">
        <f t="shared" si="8"/>
        <v>6947</v>
      </c>
      <c r="K91" s="147">
        <f t="shared" si="9"/>
        <v>13081</v>
      </c>
    </row>
    <row r="92" spans="2:11" x14ac:dyDescent="0.2">
      <c r="B92" s="114" t="s">
        <v>386</v>
      </c>
      <c r="C92" s="145">
        <v>5390</v>
      </c>
      <c r="D92" s="135">
        <v>831</v>
      </c>
      <c r="E92" s="135">
        <v>226</v>
      </c>
      <c r="F92" s="135">
        <v>7113</v>
      </c>
      <c r="G92" s="135">
        <v>1272</v>
      </c>
      <c r="H92" s="146">
        <v>165</v>
      </c>
      <c r="I92" s="147">
        <f t="shared" si="7"/>
        <v>1820</v>
      </c>
      <c r="J92" s="147">
        <f t="shared" si="8"/>
        <v>6296</v>
      </c>
      <c r="K92" s="147">
        <f t="shared" si="9"/>
        <v>16765</v>
      </c>
    </row>
    <row r="93" spans="2:11" x14ac:dyDescent="0.2">
      <c r="B93" s="114" t="s">
        <v>387</v>
      </c>
      <c r="C93" s="145">
        <v>2937</v>
      </c>
      <c r="D93" s="135">
        <v>334</v>
      </c>
      <c r="E93" s="135">
        <v>50</v>
      </c>
      <c r="F93" s="135">
        <v>3312</v>
      </c>
      <c r="G93" s="135">
        <v>539</v>
      </c>
      <c r="H93" s="146">
        <v>123</v>
      </c>
      <c r="I93" s="147">
        <f t="shared" si="7"/>
        <v>2666</v>
      </c>
      <c r="J93" s="147">
        <f t="shared" si="8"/>
        <v>5242</v>
      </c>
      <c r="K93" s="147">
        <f t="shared" si="9"/>
        <v>7927</v>
      </c>
    </row>
    <row r="94" spans="2:11" x14ac:dyDescent="0.2">
      <c r="B94" s="114" t="s">
        <v>388</v>
      </c>
      <c r="C94" s="145">
        <v>2876</v>
      </c>
      <c r="D94" s="135">
        <v>301</v>
      </c>
      <c r="E94" s="135">
        <v>34</v>
      </c>
      <c r="F94" s="135">
        <v>3117</v>
      </c>
      <c r="G94" s="135">
        <v>598</v>
      </c>
      <c r="H94" s="146">
        <v>26</v>
      </c>
      <c r="I94" s="147">
        <f t="shared" si="7"/>
        <v>1752</v>
      </c>
      <c r="J94" s="147">
        <f t="shared" si="8"/>
        <v>3216</v>
      </c>
      <c r="K94" s="147">
        <f t="shared" si="9"/>
        <v>7619</v>
      </c>
    </row>
    <row r="95" spans="2:11" x14ac:dyDescent="0.2">
      <c r="B95" s="114" t="s">
        <v>389</v>
      </c>
      <c r="C95" s="145">
        <v>8687</v>
      </c>
      <c r="D95" s="135">
        <v>803</v>
      </c>
      <c r="E95" s="135">
        <v>240</v>
      </c>
      <c r="F95" s="135">
        <v>8958</v>
      </c>
      <c r="G95" s="135">
        <v>1276</v>
      </c>
      <c r="H95" s="146">
        <v>171</v>
      </c>
      <c r="I95" s="147">
        <f t="shared" si="7"/>
        <v>4866</v>
      </c>
      <c r="J95" s="147">
        <f t="shared" si="8"/>
        <v>7723</v>
      </c>
      <c r="K95" s="147">
        <f t="shared" si="9"/>
        <v>21822</v>
      </c>
    </row>
    <row r="96" spans="2:11" x14ac:dyDescent="0.2">
      <c r="B96" s="114" t="s">
        <v>390</v>
      </c>
      <c r="C96" s="145">
        <v>4566</v>
      </c>
      <c r="D96" s="135">
        <v>397</v>
      </c>
      <c r="E96" s="135">
        <v>70</v>
      </c>
      <c r="F96" s="135">
        <v>4303</v>
      </c>
      <c r="G96" s="135">
        <v>646</v>
      </c>
      <c r="H96" s="146">
        <v>113</v>
      </c>
      <c r="I96" s="147">
        <f t="shared" si="7"/>
        <v>302</v>
      </c>
      <c r="J96" s="147">
        <f t="shared" si="8"/>
        <v>3015</v>
      </c>
      <c r="K96" s="147">
        <f t="shared" si="9"/>
        <v>10934</v>
      </c>
    </row>
    <row r="97" spans="2:11" x14ac:dyDescent="0.2">
      <c r="C97" s="5"/>
      <c r="D97" s="2"/>
      <c r="E97" s="2"/>
      <c r="F97" s="2"/>
      <c r="G97" s="2"/>
      <c r="H97" s="2"/>
    </row>
    <row r="98" spans="2:11" x14ac:dyDescent="0.2">
      <c r="B98" s="114" t="s">
        <v>391</v>
      </c>
      <c r="C98" s="145">
        <v>1211</v>
      </c>
      <c r="D98" s="135">
        <v>147</v>
      </c>
      <c r="E98" s="135">
        <v>23</v>
      </c>
      <c r="F98" s="135">
        <v>1387</v>
      </c>
      <c r="G98" s="135">
        <v>292</v>
      </c>
      <c r="H98" s="146">
        <v>12</v>
      </c>
      <c r="I98" s="147">
        <f t="shared" ref="I98:I106" si="10">SUM(D24:F24)</f>
        <v>2131</v>
      </c>
      <c r="J98" s="147">
        <f t="shared" ref="J98:J106" si="11">SUM(G24:I24)</f>
        <v>1931</v>
      </c>
      <c r="K98" s="147">
        <f t="shared" ref="K98:K106" si="12">SUM(J24:K24,C98:G98)</f>
        <v>3549</v>
      </c>
    </row>
    <row r="99" spans="2:11" x14ac:dyDescent="0.2">
      <c r="B99" s="114" t="s">
        <v>392</v>
      </c>
      <c r="C99" s="145">
        <v>685</v>
      </c>
      <c r="D99" s="135">
        <v>60</v>
      </c>
      <c r="E99" s="135">
        <v>16</v>
      </c>
      <c r="F99" s="135">
        <v>955</v>
      </c>
      <c r="G99" s="135">
        <v>214</v>
      </c>
      <c r="H99" s="136" t="s">
        <v>15</v>
      </c>
      <c r="I99" s="147">
        <f t="shared" si="10"/>
        <v>434</v>
      </c>
      <c r="J99" s="147">
        <f t="shared" si="11"/>
        <v>1463</v>
      </c>
      <c r="K99" s="147">
        <f t="shared" si="12"/>
        <v>2197</v>
      </c>
    </row>
    <row r="100" spans="2:11" x14ac:dyDescent="0.2">
      <c r="B100" s="114" t="s">
        <v>393</v>
      </c>
      <c r="C100" s="145">
        <v>208</v>
      </c>
      <c r="D100" s="135">
        <v>14</v>
      </c>
      <c r="E100" s="135">
        <v>5</v>
      </c>
      <c r="F100" s="135">
        <v>442</v>
      </c>
      <c r="G100" s="135">
        <v>104</v>
      </c>
      <c r="H100" s="136" t="s">
        <v>15</v>
      </c>
      <c r="I100" s="147">
        <f t="shared" si="10"/>
        <v>536</v>
      </c>
      <c r="J100" s="147">
        <f t="shared" si="11"/>
        <v>574</v>
      </c>
      <c r="K100" s="147">
        <f t="shared" si="12"/>
        <v>892</v>
      </c>
    </row>
    <row r="101" spans="2:11" x14ac:dyDescent="0.2">
      <c r="B101" s="114" t="s">
        <v>394</v>
      </c>
      <c r="C101" s="145">
        <v>1255</v>
      </c>
      <c r="D101" s="135">
        <v>141</v>
      </c>
      <c r="E101" s="135">
        <v>46</v>
      </c>
      <c r="F101" s="135">
        <v>1897</v>
      </c>
      <c r="G101" s="135">
        <v>343</v>
      </c>
      <c r="H101" s="146">
        <v>1</v>
      </c>
      <c r="I101" s="147">
        <f t="shared" si="10"/>
        <v>1618</v>
      </c>
      <c r="J101" s="147">
        <f t="shared" si="11"/>
        <v>1714</v>
      </c>
      <c r="K101" s="147">
        <f t="shared" si="12"/>
        <v>4254</v>
      </c>
    </row>
    <row r="102" spans="2:11" x14ac:dyDescent="0.2">
      <c r="B102" s="114" t="s">
        <v>395</v>
      </c>
      <c r="C102" s="145">
        <v>1250</v>
      </c>
      <c r="D102" s="135">
        <v>151</v>
      </c>
      <c r="E102" s="135">
        <v>21</v>
      </c>
      <c r="F102" s="135">
        <v>1815</v>
      </c>
      <c r="G102" s="135">
        <v>375</v>
      </c>
      <c r="H102" s="146">
        <v>27</v>
      </c>
      <c r="I102" s="147">
        <f t="shared" si="10"/>
        <v>2686</v>
      </c>
      <c r="J102" s="147">
        <f t="shared" si="11"/>
        <v>1709</v>
      </c>
      <c r="K102" s="147">
        <f t="shared" si="12"/>
        <v>4107</v>
      </c>
    </row>
    <row r="103" spans="2:11" x14ac:dyDescent="0.2">
      <c r="B103" s="114" t="s">
        <v>396</v>
      </c>
      <c r="C103" s="145">
        <v>730</v>
      </c>
      <c r="D103" s="135">
        <v>71</v>
      </c>
      <c r="E103" s="135">
        <v>19</v>
      </c>
      <c r="F103" s="135">
        <v>1038</v>
      </c>
      <c r="G103" s="135">
        <v>222</v>
      </c>
      <c r="H103" s="146">
        <v>4</v>
      </c>
      <c r="I103" s="147">
        <f t="shared" si="10"/>
        <v>1085</v>
      </c>
      <c r="J103" s="147">
        <f t="shared" si="11"/>
        <v>994</v>
      </c>
      <c r="K103" s="147">
        <f t="shared" si="12"/>
        <v>2392</v>
      </c>
    </row>
    <row r="104" spans="2:11" x14ac:dyDescent="0.2">
      <c r="B104" s="114" t="s">
        <v>397</v>
      </c>
      <c r="C104" s="145">
        <v>494</v>
      </c>
      <c r="D104" s="135">
        <v>73</v>
      </c>
      <c r="E104" s="135">
        <v>10</v>
      </c>
      <c r="F104" s="135">
        <v>853</v>
      </c>
      <c r="G104" s="135">
        <v>196</v>
      </c>
      <c r="H104" s="146">
        <v>3</v>
      </c>
      <c r="I104" s="147">
        <f t="shared" si="10"/>
        <v>1148</v>
      </c>
      <c r="J104" s="147">
        <f t="shared" si="11"/>
        <v>1005</v>
      </c>
      <c r="K104" s="147">
        <f t="shared" si="12"/>
        <v>1886</v>
      </c>
    </row>
    <row r="105" spans="2:11" x14ac:dyDescent="0.2">
      <c r="B105" s="114" t="s">
        <v>398</v>
      </c>
      <c r="C105" s="145">
        <v>1728</v>
      </c>
      <c r="D105" s="135">
        <v>221</v>
      </c>
      <c r="E105" s="135">
        <v>49</v>
      </c>
      <c r="F105" s="135">
        <v>2615</v>
      </c>
      <c r="G105" s="135">
        <v>481</v>
      </c>
      <c r="H105" s="146">
        <v>7</v>
      </c>
      <c r="I105" s="147">
        <f t="shared" si="10"/>
        <v>742</v>
      </c>
      <c r="J105" s="147">
        <f t="shared" si="11"/>
        <v>3324</v>
      </c>
      <c r="K105" s="147">
        <f t="shared" si="12"/>
        <v>5957</v>
      </c>
    </row>
    <row r="106" spans="2:11" x14ac:dyDescent="0.2">
      <c r="B106" s="114" t="s">
        <v>399</v>
      </c>
      <c r="C106" s="145">
        <v>5027</v>
      </c>
      <c r="D106" s="135">
        <v>610</v>
      </c>
      <c r="E106" s="135">
        <v>203</v>
      </c>
      <c r="F106" s="135">
        <v>5897</v>
      </c>
      <c r="G106" s="135">
        <v>1028</v>
      </c>
      <c r="H106" s="146">
        <v>13</v>
      </c>
      <c r="I106" s="147">
        <f t="shared" si="10"/>
        <v>921</v>
      </c>
      <c r="J106" s="147">
        <f t="shared" si="11"/>
        <v>6533</v>
      </c>
      <c r="K106" s="147">
        <f t="shared" si="12"/>
        <v>14691</v>
      </c>
    </row>
    <row r="107" spans="2:11" x14ac:dyDescent="0.2">
      <c r="C107" s="5"/>
      <c r="D107" s="2"/>
      <c r="E107" s="2"/>
      <c r="F107" s="2"/>
      <c r="G107" s="2"/>
      <c r="H107" s="2"/>
    </row>
    <row r="108" spans="2:11" x14ac:dyDescent="0.2">
      <c r="B108" s="114" t="s">
        <v>400</v>
      </c>
      <c r="C108" s="145">
        <v>1611</v>
      </c>
      <c r="D108" s="135">
        <v>163</v>
      </c>
      <c r="E108" s="135">
        <v>27</v>
      </c>
      <c r="F108" s="135">
        <v>2195</v>
      </c>
      <c r="G108" s="135">
        <v>529</v>
      </c>
      <c r="H108" s="146">
        <v>3</v>
      </c>
      <c r="I108" s="147">
        <f>SUM(D34:F34)</f>
        <v>2578</v>
      </c>
      <c r="J108" s="147">
        <f>SUM(G34:I34)</f>
        <v>2682</v>
      </c>
      <c r="K108" s="147">
        <f>SUM(J34:K34,C108:G108)</f>
        <v>5095</v>
      </c>
    </row>
    <row r="109" spans="2:11" x14ac:dyDescent="0.2">
      <c r="B109" s="114" t="s">
        <v>401</v>
      </c>
      <c r="C109" s="145">
        <v>1437</v>
      </c>
      <c r="D109" s="135">
        <v>162</v>
      </c>
      <c r="E109" s="135">
        <v>41</v>
      </c>
      <c r="F109" s="135">
        <v>1792</v>
      </c>
      <c r="G109" s="135">
        <v>290</v>
      </c>
      <c r="H109" s="146">
        <v>5</v>
      </c>
      <c r="I109" s="147">
        <f>SUM(D35:F35)</f>
        <v>347</v>
      </c>
      <c r="J109" s="147">
        <f>SUM(G35:I35)</f>
        <v>2723</v>
      </c>
      <c r="K109" s="147">
        <f>SUM(J35:K35,C109:G109)</f>
        <v>4196</v>
      </c>
    </row>
    <row r="110" spans="2:11" x14ac:dyDescent="0.2">
      <c r="B110" s="114" t="s">
        <v>402</v>
      </c>
      <c r="C110" s="145">
        <v>503</v>
      </c>
      <c r="D110" s="135">
        <v>47</v>
      </c>
      <c r="E110" s="135">
        <v>29</v>
      </c>
      <c r="F110" s="135">
        <v>592</v>
      </c>
      <c r="G110" s="135">
        <v>124</v>
      </c>
      <c r="H110" s="146">
        <v>7</v>
      </c>
      <c r="I110" s="147">
        <f>SUM(D36:F36)</f>
        <v>625</v>
      </c>
      <c r="J110" s="147">
        <f>SUM(G36:I36)</f>
        <v>715</v>
      </c>
      <c r="K110" s="147">
        <f>SUM(J36:K36,C110:G110)</f>
        <v>1556</v>
      </c>
    </row>
    <row r="111" spans="2:11" x14ac:dyDescent="0.2">
      <c r="B111" s="114" t="s">
        <v>403</v>
      </c>
      <c r="C111" s="145">
        <v>613</v>
      </c>
      <c r="D111" s="135">
        <v>11</v>
      </c>
      <c r="E111" s="135">
        <v>6</v>
      </c>
      <c r="F111" s="135">
        <v>1008</v>
      </c>
      <c r="G111" s="135">
        <v>122</v>
      </c>
      <c r="H111" s="146">
        <v>4</v>
      </c>
      <c r="I111" s="147">
        <f>SUM(D37:F37)</f>
        <v>166</v>
      </c>
      <c r="J111" s="147">
        <f>SUM(G37:I37)</f>
        <v>427</v>
      </c>
      <c r="K111" s="147">
        <f>SUM(J37:K37,C111:G111)</f>
        <v>1889</v>
      </c>
    </row>
    <row r="112" spans="2:11" x14ac:dyDescent="0.2">
      <c r="B112" s="114" t="s">
        <v>404</v>
      </c>
      <c r="C112" s="145">
        <v>38</v>
      </c>
      <c r="D112" s="135">
        <v>1</v>
      </c>
      <c r="E112" s="136" t="s">
        <v>15</v>
      </c>
      <c r="F112" s="135">
        <v>83</v>
      </c>
      <c r="G112" s="135">
        <v>42</v>
      </c>
      <c r="H112" s="136" t="s">
        <v>15</v>
      </c>
      <c r="I112" s="147">
        <f>SUM(D38:F38)</f>
        <v>44</v>
      </c>
      <c r="J112" s="147">
        <f>SUM(G38:I38)</f>
        <v>63</v>
      </c>
      <c r="K112" s="147">
        <f>SUM(J38:K38,C112:G112)</f>
        <v>176</v>
      </c>
    </row>
    <row r="113" spans="2:11" x14ac:dyDescent="0.2">
      <c r="C113" s="5"/>
      <c r="D113" s="2"/>
      <c r="E113" s="2"/>
      <c r="F113" s="2"/>
      <c r="G113" s="2"/>
      <c r="H113" s="2"/>
    </row>
    <row r="114" spans="2:11" x14ac:dyDescent="0.2">
      <c r="B114" s="114" t="s">
        <v>405</v>
      </c>
      <c r="C114" s="145">
        <v>1752</v>
      </c>
      <c r="D114" s="135">
        <v>138</v>
      </c>
      <c r="E114" s="135">
        <v>25</v>
      </c>
      <c r="F114" s="135">
        <v>1486</v>
      </c>
      <c r="G114" s="135">
        <v>246</v>
      </c>
      <c r="H114" s="146">
        <v>7</v>
      </c>
      <c r="I114" s="147">
        <f>SUM(D40:F40)</f>
        <v>1086</v>
      </c>
      <c r="J114" s="147">
        <f>SUM(G40:I40)</f>
        <v>1904</v>
      </c>
      <c r="K114" s="147">
        <f>SUM(J40:K40,C114:G114)</f>
        <v>4028</v>
      </c>
    </row>
    <row r="115" spans="2:11" x14ac:dyDescent="0.2">
      <c r="B115" s="114" t="s">
        <v>406</v>
      </c>
      <c r="C115" s="145">
        <v>624</v>
      </c>
      <c r="D115" s="135">
        <v>54</v>
      </c>
      <c r="E115" s="135">
        <v>9</v>
      </c>
      <c r="F115" s="135">
        <v>788</v>
      </c>
      <c r="G115" s="135">
        <v>143</v>
      </c>
      <c r="H115" s="146">
        <v>1</v>
      </c>
      <c r="I115" s="147">
        <f>SUM(D41:F41)</f>
        <v>1083</v>
      </c>
      <c r="J115" s="147">
        <f>SUM(G41:I41)</f>
        <v>1142</v>
      </c>
      <c r="K115" s="147">
        <f>SUM(J41:K41,C115:G115)</f>
        <v>1805</v>
      </c>
    </row>
    <row r="116" spans="2:11" x14ac:dyDescent="0.2">
      <c r="B116" s="114" t="s">
        <v>407</v>
      </c>
      <c r="C116" s="145">
        <v>1258</v>
      </c>
      <c r="D116" s="135">
        <v>119</v>
      </c>
      <c r="E116" s="135">
        <v>26</v>
      </c>
      <c r="F116" s="135">
        <v>1643</v>
      </c>
      <c r="G116" s="135">
        <v>268</v>
      </c>
      <c r="H116" s="146">
        <v>1</v>
      </c>
      <c r="I116" s="147">
        <f>SUM(D42:F42)</f>
        <v>2101</v>
      </c>
      <c r="J116" s="147">
        <f>SUM(G42:I42)</f>
        <v>1674</v>
      </c>
      <c r="K116" s="147">
        <f>SUM(J42:K42,C116:G116)</f>
        <v>3661</v>
      </c>
    </row>
    <row r="117" spans="2:11" x14ac:dyDescent="0.2">
      <c r="B117" s="114" t="s">
        <v>408</v>
      </c>
      <c r="C117" s="145">
        <v>580</v>
      </c>
      <c r="D117" s="135">
        <v>40</v>
      </c>
      <c r="E117" s="135">
        <v>13</v>
      </c>
      <c r="F117" s="135">
        <v>928</v>
      </c>
      <c r="G117" s="135">
        <v>181</v>
      </c>
      <c r="H117" s="136" t="s">
        <v>15</v>
      </c>
      <c r="I117" s="147">
        <f>SUM(D43:F43)</f>
        <v>2337</v>
      </c>
      <c r="J117" s="147">
        <f>SUM(G43:I43)</f>
        <v>871</v>
      </c>
      <c r="K117" s="147">
        <f>SUM(J43:K43,C117:G117)</f>
        <v>1960</v>
      </c>
    </row>
    <row r="118" spans="2:11" x14ac:dyDescent="0.2">
      <c r="B118" s="114" t="s">
        <v>409</v>
      </c>
      <c r="C118" s="145">
        <v>272</v>
      </c>
      <c r="D118" s="135">
        <v>15</v>
      </c>
      <c r="E118" s="135">
        <v>2</v>
      </c>
      <c r="F118" s="135">
        <v>527</v>
      </c>
      <c r="G118" s="135">
        <v>145</v>
      </c>
      <c r="H118" s="146">
        <v>1</v>
      </c>
      <c r="I118" s="147">
        <f>SUM(D44:F44)</f>
        <v>561</v>
      </c>
      <c r="J118" s="147">
        <f>SUM(G44:I44)</f>
        <v>789</v>
      </c>
      <c r="K118" s="147">
        <f>SUM(J44:K44,C118:G118)</f>
        <v>1046</v>
      </c>
    </row>
    <row r="119" spans="2:11" x14ac:dyDescent="0.2">
      <c r="C119" s="5"/>
      <c r="D119" s="2"/>
      <c r="E119" s="2"/>
      <c r="F119" s="2"/>
      <c r="G119" s="2"/>
      <c r="H119" s="2"/>
    </row>
    <row r="120" spans="2:11" x14ac:dyDescent="0.2">
      <c r="B120" s="114" t="s">
        <v>410</v>
      </c>
      <c r="C120" s="145">
        <v>687</v>
      </c>
      <c r="D120" s="135">
        <v>114</v>
      </c>
      <c r="E120" s="135">
        <v>11</v>
      </c>
      <c r="F120" s="135">
        <v>1217</v>
      </c>
      <c r="G120" s="135">
        <v>249</v>
      </c>
      <c r="H120" s="146">
        <v>2</v>
      </c>
      <c r="I120" s="147">
        <f t="shared" ref="I120:I129" si="13">SUM(D46:F46)</f>
        <v>372</v>
      </c>
      <c r="J120" s="147">
        <f t="shared" ref="J120:J129" si="14">SUM(G46:I46)</f>
        <v>939</v>
      </c>
      <c r="K120" s="147">
        <f t="shared" ref="K120:K129" si="15">SUM(J46:K46,C120:G120)</f>
        <v>2507</v>
      </c>
    </row>
    <row r="121" spans="2:11" x14ac:dyDescent="0.2">
      <c r="B121" s="114" t="s">
        <v>411</v>
      </c>
      <c r="C121" s="145">
        <v>521</v>
      </c>
      <c r="D121" s="135">
        <v>85</v>
      </c>
      <c r="E121" s="135">
        <v>8</v>
      </c>
      <c r="F121" s="135">
        <v>897</v>
      </c>
      <c r="G121" s="135">
        <v>209</v>
      </c>
      <c r="H121" s="136" t="s">
        <v>15</v>
      </c>
      <c r="I121" s="147">
        <f t="shared" si="13"/>
        <v>902</v>
      </c>
      <c r="J121" s="147">
        <f t="shared" si="14"/>
        <v>723</v>
      </c>
      <c r="K121" s="147">
        <f t="shared" si="15"/>
        <v>1902</v>
      </c>
    </row>
    <row r="122" spans="2:11" x14ac:dyDescent="0.2">
      <c r="B122" s="114" t="s">
        <v>412</v>
      </c>
      <c r="C122" s="145">
        <v>641</v>
      </c>
      <c r="D122" s="135">
        <v>53</v>
      </c>
      <c r="E122" s="135">
        <v>1</v>
      </c>
      <c r="F122" s="135">
        <v>855</v>
      </c>
      <c r="G122" s="135">
        <v>125</v>
      </c>
      <c r="H122" s="146">
        <v>2</v>
      </c>
      <c r="I122" s="147">
        <f t="shared" si="13"/>
        <v>640</v>
      </c>
      <c r="J122" s="147">
        <f t="shared" si="14"/>
        <v>972</v>
      </c>
      <c r="K122" s="147">
        <f t="shared" si="15"/>
        <v>1868</v>
      </c>
    </row>
    <row r="123" spans="2:11" x14ac:dyDescent="0.2">
      <c r="B123" s="114" t="s">
        <v>413</v>
      </c>
      <c r="C123" s="145">
        <v>384</v>
      </c>
      <c r="D123" s="135">
        <v>59</v>
      </c>
      <c r="E123" s="135">
        <v>7</v>
      </c>
      <c r="F123" s="135">
        <v>844</v>
      </c>
      <c r="G123" s="135">
        <v>185</v>
      </c>
      <c r="H123" s="146">
        <v>1</v>
      </c>
      <c r="I123" s="147">
        <f t="shared" si="13"/>
        <v>1132</v>
      </c>
      <c r="J123" s="147">
        <f t="shared" si="14"/>
        <v>798</v>
      </c>
      <c r="K123" s="147">
        <f t="shared" si="15"/>
        <v>1620</v>
      </c>
    </row>
    <row r="124" spans="2:11" x14ac:dyDescent="0.2">
      <c r="B124" s="114" t="s">
        <v>414</v>
      </c>
      <c r="C124" s="145">
        <v>131</v>
      </c>
      <c r="D124" s="135">
        <v>13</v>
      </c>
      <c r="E124" s="135">
        <v>1</v>
      </c>
      <c r="F124" s="135">
        <v>331</v>
      </c>
      <c r="G124" s="135">
        <v>87</v>
      </c>
      <c r="H124" s="136" t="s">
        <v>15</v>
      </c>
      <c r="I124" s="147">
        <f t="shared" si="13"/>
        <v>271</v>
      </c>
      <c r="J124" s="147">
        <f t="shared" si="14"/>
        <v>292</v>
      </c>
      <c r="K124" s="147">
        <f t="shared" si="15"/>
        <v>614</v>
      </c>
    </row>
    <row r="125" spans="2:11" x14ac:dyDescent="0.2">
      <c r="B125" s="114" t="s">
        <v>415</v>
      </c>
      <c r="C125" s="145">
        <v>101</v>
      </c>
      <c r="D125" s="135">
        <v>3</v>
      </c>
      <c r="E125" s="136" t="s">
        <v>15</v>
      </c>
      <c r="F125" s="135">
        <v>232</v>
      </c>
      <c r="G125" s="135">
        <v>70</v>
      </c>
      <c r="H125" s="136" t="s">
        <v>15</v>
      </c>
      <c r="I125" s="147">
        <f t="shared" si="13"/>
        <v>256</v>
      </c>
      <c r="J125" s="147">
        <f t="shared" si="14"/>
        <v>274</v>
      </c>
      <c r="K125" s="147">
        <f t="shared" si="15"/>
        <v>460</v>
      </c>
    </row>
    <row r="126" spans="2:11" x14ac:dyDescent="0.2">
      <c r="B126" s="114" t="s">
        <v>416</v>
      </c>
      <c r="C126" s="145">
        <v>266</v>
      </c>
      <c r="D126" s="135">
        <v>17</v>
      </c>
      <c r="E126" s="136" t="s">
        <v>15</v>
      </c>
      <c r="F126" s="135">
        <v>605</v>
      </c>
      <c r="G126" s="135">
        <v>116</v>
      </c>
      <c r="H126" s="136" t="s">
        <v>15</v>
      </c>
      <c r="I126" s="147">
        <f t="shared" si="13"/>
        <v>391</v>
      </c>
      <c r="J126" s="147">
        <f t="shared" si="14"/>
        <v>619</v>
      </c>
      <c r="K126" s="147">
        <f t="shared" si="15"/>
        <v>1082</v>
      </c>
    </row>
    <row r="127" spans="2:11" x14ac:dyDescent="0.2">
      <c r="B127" s="114" t="s">
        <v>417</v>
      </c>
      <c r="C127" s="145">
        <v>237</v>
      </c>
      <c r="D127" s="135">
        <v>14</v>
      </c>
      <c r="E127" s="135">
        <v>2</v>
      </c>
      <c r="F127" s="135">
        <v>452</v>
      </c>
      <c r="G127" s="135">
        <v>93</v>
      </c>
      <c r="H127" s="136" t="s">
        <v>15</v>
      </c>
      <c r="I127" s="147">
        <f t="shared" si="13"/>
        <v>2143</v>
      </c>
      <c r="J127" s="147">
        <f t="shared" si="14"/>
        <v>769</v>
      </c>
      <c r="K127" s="147">
        <f t="shared" si="15"/>
        <v>896</v>
      </c>
    </row>
    <row r="128" spans="2:11" x14ac:dyDescent="0.2">
      <c r="B128" s="114" t="s">
        <v>418</v>
      </c>
      <c r="C128" s="145">
        <v>656</v>
      </c>
      <c r="D128" s="135">
        <v>42</v>
      </c>
      <c r="E128" s="135">
        <v>10</v>
      </c>
      <c r="F128" s="135">
        <v>872</v>
      </c>
      <c r="G128" s="135">
        <v>125</v>
      </c>
      <c r="H128" s="146">
        <v>1</v>
      </c>
      <c r="I128" s="147">
        <f t="shared" si="13"/>
        <v>1202</v>
      </c>
      <c r="J128" s="147">
        <f t="shared" si="14"/>
        <v>1232</v>
      </c>
      <c r="K128" s="147">
        <f t="shared" si="15"/>
        <v>1843</v>
      </c>
    </row>
    <row r="129" spans="2:11" x14ac:dyDescent="0.2">
      <c r="B129" s="114" t="s">
        <v>419</v>
      </c>
      <c r="C129" s="145">
        <v>724</v>
      </c>
      <c r="D129" s="135">
        <v>56</v>
      </c>
      <c r="E129" s="135">
        <v>3</v>
      </c>
      <c r="F129" s="135">
        <v>915</v>
      </c>
      <c r="G129" s="135">
        <v>167</v>
      </c>
      <c r="H129" s="146">
        <v>1</v>
      </c>
      <c r="I129" s="147">
        <f t="shared" si="13"/>
        <v>1798</v>
      </c>
      <c r="J129" s="147">
        <f t="shared" si="14"/>
        <v>1280</v>
      </c>
      <c r="K129" s="147">
        <f t="shared" si="15"/>
        <v>2039</v>
      </c>
    </row>
    <row r="130" spans="2:11" x14ac:dyDescent="0.2">
      <c r="C130" s="5"/>
      <c r="D130" s="2"/>
      <c r="E130" s="2"/>
      <c r="F130" s="2"/>
      <c r="G130" s="2"/>
      <c r="H130" s="2"/>
    </row>
    <row r="131" spans="2:11" x14ac:dyDescent="0.2">
      <c r="B131" s="114" t="s">
        <v>420</v>
      </c>
      <c r="C131" s="145">
        <v>2130</v>
      </c>
      <c r="D131" s="135">
        <v>123</v>
      </c>
      <c r="E131" s="135">
        <v>122</v>
      </c>
      <c r="F131" s="135">
        <v>4355</v>
      </c>
      <c r="G131" s="135">
        <v>295</v>
      </c>
      <c r="H131" s="146">
        <v>3</v>
      </c>
      <c r="I131" s="147">
        <f t="shared" ref="I131:I137" si="16">SUM(D57:F57)</f>
        <v>558</v>
      </c>
      <c r="J131" s="147">
        <f t="shared" ref="J131:J137" si="17">SUM(G57:I57)</f>
        <v>1808</v>
      </c>
      <c r="K131" s="147">
        <f t="shared" ref="K131:K137" si="18">SUM(J57:K57,C131:G131)</f>
        <v>7401</v>
      </c>
    </row>
    <row r="132" spans="2:11" x14ac:dyDescent="0.2">
      <c r="B132" s="114" t="s">
        <v>421</v>
      </c>
      <c r="C132" s="145">
        <v>202</v>
      </c>
      <c r="D132" s="135">
        <v>6</v>
      </c>
      <c r="E132" s="135">
        <v>4</v>
      </c>
      <c r="F132" s="135">
        <v>462</v>
      </c>
      <c r="G132" s="135">
        <v>97</v>
      </c>
      <c r="H132" s="146">
        <v>2</v>
      </c>
      <c r="I132" s="147">
        <f t="shared" si="16"/>
        <v>344</v>
      </c>
      <c r="J132" s="147">
        <f t="shared" si="17"/>
        <v>457</v>
      </c>
      <c r="K132" s="147">
        <f t="shared" si="18"/>
        <v>857</v>
      </c>
    </row>
    <row r="133" spans="2:11" x14ac:dyDescent="0.2">
      <c r="B133" s="114" t="s">
        <v>422</v>
      </c>
      <c r="C133" s="145">
        <v>191</v>
      </c>
      <c r="D133" s="135">
        <v>9</v>
      </c>
      <c r="E133" s="135">
        <v>2</v>
      </c>
      <c r="F133" s="135">
        <v>462</v>
      </c>
      <c r="G133" s="135">
        <v>105</v>
      </c>
      <c r="H133" s="136" t="s">
        <v>15</v>
      </c>
      <c r="I133" s="147">
        <f t="shared" si="16"/>
        <v>232</v>
      </c>
      <c r="J133" s="147">
        <f t="shared" si="17"/>
        <v>346</v>
      </c>
      <c r="K133" s="147">
        <f t="shared" si="18"/>
        <v>834</v>
      </c>
    </row>
    <row r="134" spans="2:11" x14ac:dyDescent="0.2">
      <c r="B134" s="114" t="s">
        <v>423</v>
      </c>
      <c r="C134" s="145">
        <v>1255</v>
      </c>
      <c r="D134" s="135">
        <v>111</v>
      </c>
      <c r="E134" s="135">
        <v>36</v>
      </c>
      <c r="F134" s="135">
        <v>2264</v>
      </c>
      <c r="G134" s="135">
        <v>283</v>
      </c>
      <c r="H134" s="146">
        <v>6</v>
      </c>
      <c r="I134" s="147">
        <f t="shared" si="16"/>
        <v>701</v>
      </c>
      <c r="J134" s="147">
        <f t="shared" si="17"/>
        <v>1880</v>
      </c>
      <c r="K134" s="147">
        <f t="shared" si="18"/>
        <v>4362</v>
      </c>
    </row>
    <row r="135" spans="2:11" x14ac:dyDescent="0.2">
      <c r="B135" s="114" t="s">
        <v>424</v>
      </c>
      <c r="C135" s="145">
        <v>310</v>
      </c>
      <c r="D135" s="135">
        <v>15</v>
      </c>
      <c r="E135" s="135">
        <v>4</v>
      </c>
      <c r="F135" s="135">
        <v>545</v>
      </c>
      <c r="G135" s="135">
        <v>127</v>
      </c>
      <c r="H135" s="136" t="s">
        <v>15</v>
      </c>
      <c r="I135" s="147">
        <f t="shared" si="16"/>
        <v>397</v>
      </c>
      <c r="J135" s="147">
        <f t="shared" si="17"/>
        <v>630</v>
      </c>
      <c r="K135" s="147">
        <f t="shared" si="18"/>
        <v>1077</v>
      </c>
    </row>
    <row r="136" spans="2:11" x14ac:dyDescent="0.2">
      <c r="B136" s="114" t="s">
        <v>425</v>
      </c>
      <c r="C136" s="145">
        <v>383</v>
      </c>
      <c r="D136" s="135">
        <v>27</v>
      </c>
      <c r="E136" s="135">
        <v>5</v>
      </c>
      <c r="F136" s="135">
        <v>719</v>
      </c>
      <c r="G136" s="135">
        <v>123</v>
      </c>
      <c r="H136" s="136" t="s">
        <v>15</v>
      </c>
      <c r="I136" s="147">
        <f t="shared" si="16"/>
        <v>359</v>
      </c>
      <c r="J136" s="147">
        <f t="shared" si="17"/>
        <v>671</v>
      </c>
      <c r="K136" s="147">
        <f t="shared" si="18"/>
        <v>1371</v>
      </c>
    </row>
    <row r="137" spans="2:11" x14ac:dyDescent="0.2">
      <c r="B137" s="114" t="s">
        <v>426</v>
      </c>
      <c r="C137" s="145">
        <v>1572</v>
      </c>
      <c r="D137" s="135">
        <v>102</v>
      </c>
      <c r="E137" s="135">
        <v>23</v>
      </c>
      <c r="F137" s="135">
        <v>2125</v>
      </c>
      <c r="G137" s="135">
        <v>485</v>
      </c>
      <c r="H137" s="146">
        <v>7</v>
      </c>
      <c r="I137" s="147">
        <f t="shared" si="16"/>
        <v>678</v>
      </c>
      <c r="J137" s="147">
        <f t="shared" si="17"/>
        <v>1048</v>
      </c>
      <c r="K137" s="147">
        <f t="shared" si="18"/>
        <v>4642</v>
      </c>
    </row>
    <row r="138" spans="2:11" x14ac:dyDescent="0.2">
      <c r="C138" s="5"/>
      <c r="D138" s="2"/>
      <c r="E138" s="2"/>
      <c r="F138" s="2"/>
      <c r="G138" s="2"/>
      <c r="H138" s="2"/>
    </row>
    <row r="139" spans="2:11" x14ac:dyDescent="0.2">
      <c r="B139" s="114" t="s">
        <v>427</v>
      </c>
      <c r="C139" s="145">
        <v>2254</v>
      </c>
      <c r="D139" s="135">
        <v>157</v>
      </c>
      <c r="E139" s="135">
        <v>37</v>
      </c>
      <c r="F139" s="135">
        <v>3308</v>
      </c>
      <c r="G139" s="135">
        <v>399</v>
      </c>
      <c r="H139" s="146">
        <v>4</v>
      </c>
      <c r="I139" s="147">
        <f t="shared" ref="I139:I145" si="19">SUM(D65:F65)</f>
        <v>709</v>
      </c>
      <c r="J139" s="147">
        <f t="shared" ref="J139:J145" si="20">SUM(G65:I65)</f>
        <v>1565</v>
      </c>
      <c r="K139" s="147">
        <f t="shared" ref="K139:K145" si="21">SUM(J65:K65,C139:G139)</f>
        <v>6606</v>
      </c>
    </row>
    <row r="140" spans="2:11" x14ac:dyDescent="0.2">
      <c r="B140" s="114" t="s">
        <v>428</v>
      </c>
      <c r="C140" s="145">
        <v>279</v>
      </c>
      <c r="D140" s="135">
        <v>19</v>
      </c>
      <c r="E140" s="135">
        <v>5</v>
      </c>
      <c r="F140" s="135">
        <v>605</v>
      </c>
      <c r="G140" s="135">
        <v>92</v>
      </c>
      <c r="H140" s="136" t="s">
        <v>15</v>
      </c>
      <c r="I140" s="147">
        <f t="shared" si="19"/>
        <v>198</v>
      </c>
      <c r="J140" s="147">
        <f t="shared" si="20"/>
        <v>286</v>
      </c>
      <c r="K140" s="147">
        <f t="shared" si="21"/>
        <v>1066</v>
      </c>
    </row>
    <row r="141" spans="2:11" x14ac:dyDescent="0.2">
      <c r="B141" s="114" t="s">
        <v>429</v>
      </c>
      <c r="C141" s="145">
        <v>539</v>
      </c>
      <c r="D141" s="135">
        <v>45</v>
      </c>
      <c r="E141" s="135">
        <v>3</v>
      </c>
      <c r="F141" s="135">
        <v>832</v>
      </c>
      <c r="G141" s="135">
        <v>122</v>
      </c>
      <c r="H141" s="136" t="s">
        <v>15</v>
      </c>
      <c r="I141" s="147">
        <f t="shared" si="19"/>
        <v>237</v>
      </c>
      <c r="J141" s="147">
        <f t="shared" si="20"/>
        <v>480</v>
      </c>
      <c r="K141" s="147">
        <f t="shared" si="21"/>
        <v>1686</v>
      </c>
    </row>
    <row r="142" spans="2:11" x14ac:dyDescent="0.2">
      <c r="B142" s="114" t="s">
        <v>430</v>
      </c>
      <c r="C142" s="145">
        <v>226</v>
      </c>
      <c r="D142" s="135">
        <v>16</v>
      </c>
      <c r="E142" s="135">
        <v>2</v>
      </c>
      <c r="F142" s="135">
        <v>472</v>
      </c>
      <c r="G142" s="135">
        <v>124</v>
      </c>
      <c r="H142" s="136" t="s">
        <v>15</v>
      </c>
      <c r="I142" s="147">
        <f t="shared" si="19"/>
        <v>205</v>
      </c>
      <c r="J142" s="147">
        <f t="shared" si="20"/>
        <v>294</v>
      </c>
      <c r="K142" s="147">
        <f t="shared" si="21"/>
        <v>933</v>
      </c>
    </row>
    <row r="143" spans="2:11" x14ac:dyDescent="0.2">
      <c r="B143" s="114" t="s">
        <v>431</v>
      </c>
      <c r="C143" s="145">
        <v>100</v>
      </c>
      <c r="D143" s="135">
        <v>5</v>
      </c>
      <c r="E143" s="135">
        <v>1</v>
      </c>
      <c r="F143" s="135">
        <v>245</v>
      </c>
      <c r="G143" s="135">
        <v>59</v>
      </c>
      <c r="H143" s="146">
        <v>1</v>
      </c>
      <c r="I143" s="147">
        <f t="shared" si="19"/>
        <v>70</v>
      </c>
      <c r="J143" s="147">
        <f t="shared" si="20"/>
        <v>141</v>
      </c>
      <c r="K143" s="147">
        <f t="shared" si="21"/>
        <v>481</v>
      </c>
    </row>
    <row r="144" spans="2:11" x14ac:dyDescent="0.2">
      <c r="B144" s="114" t="s">
        <v>432</v>
      </c>
      <c r="C144" s="145">
        <v>216</v>
      </c>
      <c r="D144" s="135">
        <v>11</v>
      </c>
      <c r="E144" s="136" t="s">
        <v>15</v>
      </c>
      <c r="F144" s="135">
        <v>607</v>
      </c>
      <c r="G144" s="135">
        <v>102</v>
      </c>
      <c r="H144" s="146">
        <v>1</v>
      </c>
      <c r="I144" s="147">
        <f t="shared" si="19"/>
        <v>116</v>
      </c>
      <c r="J144" s="147">
        <f t="shared" si="20"/>
        <v>339</v>
      </c>
      <c r="K144" s="147">
        <f t="shared" si="21"/>
        <v>984</v>
      </c>
    </row>
    <row r="145" spans="1:11" x14ac:dyDescent="0.2">
      <c r="B145" s="114" t="s">
        <v>433</v>
      </c>
      <c r="C145" s="145">
        <v>25</v>
      </c>
      <c r="D145" s="135">
        <v>1</v>
      </c>
      <c r="E145" s="136" t="s">
        <v>15</v>
      </c>
      <c r="F145" s="135">
        <v>90</v>
      </c>
      <c r="G145" s="135">
        <v>36</v>
      </c>
      <c r="H145" s="136" t="s">
        <v>15</v>
      </c>
      <c r="I145" s="147">
        <f t="shared" si="19"/>
        <v>17</v>
      </c>
      <c r="J145" s="147">
        <f t="shared" si="20"/>
        <v>64</v>
      </c>
      <c r="K145" s="147">
        <f t="shared" si="21"/>
        <v>162</v>
      </c>
    </row>
    <row r="146" spans="1:11" ht="18" thickBot="1" x14ac:dyDescent="0.25">
      <c r="B146" s="116"/>
      <c r="C146" s="148"/>
      <c r="D146" s="116"/>
      <c r="E146" s="149"/>
      <c r="F146" s="149"/>
      <c r="G146" s="149"/>
      <c r="H146" s="149"/>
      <c r="I146" s="116"/>
      <c r="J146" s="149"/>
      <c r="K146" s="149"/>
    </row>
    <row r="147" spans="1:11" x14ac:dyDescent="0.2">
      <c r="C147" s="114" t="s">
        <v>275</v>
      </c>
    </row>
    <row r="148" spans="1:11" x14ac:dyDescent="0.2">
      <c r="A148" s="114"/>
    </row>
  </sheetData>
  <mergeCells count="1">
    <mergeCell ref="J9:K9"/>
  </mergeCells>
  <phoneticPr fontId="2"/>
  <pageMargins left="0.34" right="0.63" top="0.56999999999999995" bottom="0.53" header="0.51200000000000001" footer="0.51200000000000001"/>
  <pageSetup paperSize="12" scale="75" orientation="portrait" verticalDpi="0" r:id="rId1"/>
  <headerFooter alignWithMargins="0"/>
  <rowBreaks count="1" manualBreakCount="1">
    <brk id="74"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K73"/>
  <sheetViews>
    <sheetView showGridLines="0" zoomScale="75" workbookViewId="0">
      <selection activeCell="A84" sqref="A84"/>
    </sheetView>
  </sheetViews>
  <sheetFormatPr defaultColWidth="10.875" defaultRowHeight="17.25" x14ac:dyDescent="0.2"/>
  <cols>
    <col min="1" max="1" width="13.375" style="2" customWidth="1"/>
    <col min="2" max="2" width="20.875" style="2" customWidth="1"/>
    <col min="3" max="4" width="13.375" style="2" customWidth="1"/>
    <col min="5" max="11" width="12.125" style="2" customWidth="1"/>
    <col min="12" max="256" width="10.875" style="2"/>
    <col min="257" max="257" width="13.375" style="2" customWidth="1"/>
    <col min="258" max="258" width="20.875" style="2" customWidth="1"/>
    <col min="259" max="260" width="13.375" style="2" customWidth="1"/>
    <col min="261" max="267" width="12.125" style="2" customWidth="1"/>
    <col min="268" max="512" width="10.875" style="2"/>
    <col min="513" max="513" width="13.375" style="2" customWidth="1"/>
    <col min="514" max="514" width="20.875" style="2" customWidth="1"/>
    <col min="515" max="516" width="13.375" style="2" customWidth="1"/>
    <col min="517" max="523" width="12.125" style="2" customWidth="1"/>
    <col min="524" max="768" width="10.875" style="2"/>
    <col min="769" max="769" width="13.375" style="2" customWidth="1"/>
    <col min="770" max="770" width="20.875" style="2" customWidth="1"/>
    <col min="771" max="772" width="13.375" style="2" customWidth="1"/>
    <col min="773" max="779" width="12.125" style="2" customWidth="1"/>
    <col min="780" max="1024" width="10.875" style="2"/>
    <col min="1025" max="1025" width="13.375" style="2" customWidth="1"/>
    <col min="1026" max="1026" width="20.875" style="2" customWidth="1"/>
    <col min="1027" max="1028" width="13.375" style="2" customWidth="1"/>
    <col min="1029" max="1035" width="12.125" style="2" customWidth="1"/>
    <col min="1036" max="1280" width="10.875" style="2"/>
    <col min="1281" max="1281" width="13.375" style="2" customWidth="1"/>
    <col min="1282" max="1282" width="20.875" style="2" customWidth="1"/>
    <col min="1283" max="1284" width="13.375" style="2" customWidth="1"/>
    <col min="1285" max="1291" width="12.125" style="2" customWidth="1"/>
    <col min="1292" max="1536" width="10.875" style="2"/>
    <col min="1537" max="1537" width="13.375" style="2" customWidth="1"/>
    <col min="1538" max="1538" width="20.875" style="2" customWidth="1"/>
    <col min="1539" max="1540" width="13.375" style="2" customWidth="1"/>
    <col min="1541" max="1547" width="12.125" style="2" customWidth="1"/>
    <col min="1548" max="1792" width="10.875" style="2"/>
    <col min="1793" max="1793" width="13.375" style="2" customWidth="1"/>
    <col min="1794" max="1794" width="20.875" style="2" customWidth="1"/>
    <col min="1795" max="1796" width="13.375" style="2" customWidth="1"/>
    <col min="1797" max="1803" width="12.125" style="2" customWidth="1"/>
    <col min="1804" max="2048" width="10.875" style="2"/>
    <col min="2049" max="2049" width="13.375" style="2" customWidth="1"/>
    <col min="2050" max="2050" width="20.875" style="2" customWidth="1"/>
    <col min="2051" max="2052" width="13.375" style="2" customWidth="1"/>
    <col min="2053" max="2059" width="12.125" style="2" customWidth="1"/>
    <col min="2060" max="2304" width="10.875" style="2"/>
    <col min="2305" max="2305" width="13.375" style="2" customWidth="1"/>
    <col min="2306" max="2306" width="20.875" style="2" customWidth="1"/>
    <col min="2307" max="2308" width="13.375" style="2" customWidth="1"/>
    <col min="2309" max="2315" width="12.125" style="2" customWidth="1"/>
    <col min="2316" max="2560" width="10.875" style="2"/>
    <col min="2561" max="2561" width="13.375" style="2" customWidth="1"/>
    <col min="2562" max="2562" width="20.875" style="2" customWidth="1"/>
    <col min="2563" max="2564" width="13.375" style="2" customWidth="1"/>
    <col min="2565" max="2571" width="12.125" style="2" customWidth="1"/>
    <col min="2572" max="2816" width="10.875" style="2"/>
    <col min="2817" max="2817" width="13.375" style="2" customWidth="1"/>
    <col min="2818" max="2818" width="20.875" style="2" customWidth="1"/>
    <col min="2819" max="2820" width="13.375" style="2" customWidth="1"/>
    <col min="2821" max="2827" width="12.125" style="2" customWidth="1"/>
    <col min="2828" max="3072" width="10.875" style="2"/>
    <col min="3073" max="3073" width="13.375" style="2" customWidth="1"/>
    <col min="3074" max="3074" width="20.875" style="2" customWidth="1"/>
    <col min="3075" max="3076" width="13.375" style="2" customWidth="1"/>
    <col min="3077" max="3083" width="12.125" style="2" customWidth="1"/>
    <col min="3084" max="3328" width="10.875" style="2"/>
    <col min="3329" max="3329" width="13.375" style="2" customWidth="1"/>
    <col min="3330" max="3330" width="20.875" style="2" customWidth="1"/>
    <col min="3331" max="3332" width="13.375" style="2" customWidth="1"/>
    <col min="3333" max="3339" width="12.125" style="2" customWidth="1"/>
    <col min="3340" max="3584" width="10.875" style="2"/>
    <col min="3585" max="3585" width="13.375" style="2" customWidth="1"/>
    <col min="3586" max="3586" width="20.875" style="2" customWidth="1"/>
    <col min="3587" max="3588" width="13.375" style="2" customWidth="1"/>
    <col min="3589" max="3595" width="12.125" style="2" customWidth="1"/>
    <col min="3596" max="3840" width="10.875" style="2"/>
    <col min="3841" max="3841" width="13.375" style="2" customWidth="1"/>
    <col min="3842" max="3842" width="20.875" style="2" customWidth="1"/>
    <col min="3843" max="3844" width="13.375" style="2" customWidth="1"/>
    <col min="3845" max="3851" width="12.125" style="2" customWidth="1"/>
    <col min="3852" max="4096" width="10.875" style="2"/>
    <col min="4097" max="4097" width="13.375" style="2" customWidth="1"/>
    <col min="4098" max="4098" width="20.875" style="2" customWidth="1"/>
    <col min="4099" max="4100" width="13.375" style="2" customWidth="1"/>
    <col min="4101" max="4107" width="12.125" style="2" customWidth="1"/>
    <col min="4108" max="4352" width="10.875" style="2"/>
    <col min="4353" max="4353" width="13.375" style="2" customWidth="1"/>
    <col min="4354" max="4354" width="20.875" style="2" customWidth="1"/>
    <col min="4355" max="4356" width="13.375" style="2" customWidth="1"/>
    <col min="4357" max="4363" width="12.125" style="2" customWidth="1"/>
    <col min="4364" max="4608" width="10.875" style="2"/>
    <col min="4609" max="4609" width="13.375" style="2" customWidth="1"/>
    <col min="4610" max="4610" width="20.875" style="2" customWidth="1"/>
    <col min="4611" max="4612" width="13.375" style="2" customWidth="1"/>
    <col min="4613" max="4619" width="12.125" style="2" customWidth="1"/>
    <col min="4620" max="4864" width="10.875" style="2"/>
    <col min="4865" max="4865" width="13.375" style="2" customWidth="1"/>
    <col min="4866" max="4866" width="20.875" style="2" customWidth="1"/>
    <col min="4867" max="4868" width="13.375" style="2" customWidth="1"/>
    <col min="4869" max="4875" width="12.125" style="2" customWidth="1"/>
    <col min="4876" max="5120" width="10.875" style="2"/>
    <col min="5121" max="5121" width="13.375" style="2" customWidth="1"/>
    <col min="5122" max="5122" width="20.875" style="2" customWidth="1"/>
    <col min="5123" max="5124" width="13.375" style="2" customWidth="1"/>
    <col min="5125" max="5131" width="12.125" style="2" customWidth="1"/>
    <col min="5132" max="5376" width="10.875" style="2"/>
    <col min="5377" max="5377" width="13.375" style="2" customWidth="1"/>
    <col min="5378" max="5378" width="20.875" style="2" customWidth="1"/>
    <col min="5379" max="5380" width="13.375" style="2" customWidth="1"/>
    <col min="5381" max="5387" width="12.125" style="2" customWidth="1"/>
    <col min="5388" max="5632" width="10.875" style="2"/>
    <col min="5633" max="5633" width="13.375" style="2" customWidth="1"/>
    <col min="5634" max="5634" width="20.875" style="2" customWidth="1"/>
    <col min="5635" max="5636" width="13.375" style="2" customWidth="1"/>
    <col min="5637" max="5643" width="12.125" style="2" customWidth="1"/>
    <col min="5644" max="5888" width="10.875" style="2"/>
    <col min="5889" max="5889" width="13.375" style="2" customWidth="1"/>
    <col min="5890" max="5890" width="20.875" style="2" customWidth="1"/>
    <col min="5891" max="5892" width="13.375" style="2" customWidth="1"/>
    <col min="5893" max="5899" width="12.125" style="2" customWidth="1"/>
    <col min="5900" max="6144" width="10.875" style="2"/>
    <col min="6145" max="6145" width="13.375" style="2" customWidth="1"/>
    <col min="6146" max="6146" width="20.875" style="2" customWidth="1"/>
    <col min="6147" max="6148" width="13.375" style="2" customWidth="1"/>
    <col min="6149" max="6155" width="12.125" style="2" customWidth="1"/>
    <col min="6156" max="6400" width="10.875" style="2"/>
    <col min="6401" max="6401" width="13.375" style="2" customWidth="1"/>
    <col min="6402" max="6402" width="20.875" style="2" customWidth="1"/>
    <col min="6403" max="6404" width="13.375" style="2" customWidth="1"/>
    <col min="6405" max="6411" width="12.125" style="2" customWidth="1"/>
    <col min="6412" max="6656" width="10.875" style="2"/>
    <col min="6657" max="6657" width="13.375" style="2" customWidth="1"/>
    <col min="6658" max="6658" width="20.875" style="2" customWidth="1"/>
    <col min="6659" max="6660" width="13.375" style="2" customWidth="1"/>
    <col min="6661" max="6667" width="12.125" style="2" customWidth="1"/>
    <col min="6668" max="6912" width="10.875" style="2"/>
    <col min="6913" max="6913" width="13.375" style="2" customWidth="1"/>
    <col min="6914" max="6914" width="20.875" style="2" customWidth="1"/>
    <col min="6915" max="6916" width="13.375" style="2" customWidth="1"/>
    <col min="6917" max="6923" width="12.125" style="2" customWidth="1"/>
    <col min="6924" max="7168" width="10.875" style="2"/>
    <col min="7169" max="7169" width="13.375" style="2" customWidth="1"/>
    <col min="7170" max="7170" width="20.875" style="2" customWidth="1"/>
    <col min="7171" max="7172" width="13.375" style="2" customWidth="1"/>
    <col min="7173" max="7179" width="12.125" style="2" customWidth="1"/>
    <col min="7180" max="7424" width="10.875" style="2"/>
    <col min="7425" max="7425" width="13.375" style="2" customWidth="1"/>
    <col min="7426" max="7426" width="20.875" style="2" customWidth="1"/>
    <col min="7427" max="7428" width="13.375" style="2" customWidth="1"/>
    <col min="7429" max="7435" width="12.125" style="2" customWidth="1"/>
    <col min="7436" max="7680" width="10.875" style="2"/>
    <col min="7681" max="7681" width="13.375" style="2" customWidth="1"/>
    <col min="7682" max="7682" width="20.875" style="2" customWidth="1"/>
    <col min="7683" max="7684" width="13.375" style="2" customWidth="1"/>
    <col min="7685" max="7691" width="12.125" style="2" customWidth="1"/>
    <col min="7692" max="7936" width="10.875" style="2"/>
    <col min="7937" max="7937" width="13.375" style="2" customWidth="1"/>
    <col min="7938" max="7938" width="20.875" style="2" customWidth="1"/>
    <col min="7939" max="7940" width="13.375" style="2" customWidth="1"/>
    <col min="7941" max="7947" width="12.125" style="2" customWidth="1"/>
    <col min="7948" max="8192" width="10.875" style="2"/>
    <col min="8193" max="8193" width="13.375" style="2" customWidth="1"/>
    <col min="8194" max="8194" width="20.875" style="2" customWidth="1"/>
    <col min="8195" max="8196" width="13.375" style="2" customWidth="1"/>
    <col min="8197" max="8203" width="12.125" style="2" customWidth="1"/>
    <col min="8204" max="8448" width="10.875" style="2"/>
    <col min="8449" max="8449" width="13.375" style="2" customWidth="1"/>
    <col min="8450" max="8450" width="20.875" style="2" customWidth="1"/>
    <col min="8451" max="8452" width="13.375" style="2" customWidth="1"/>
    <col min="8453" max="8459" width="12.125" style="2" customWidth="1"/>
    <col min="8460" max="8704" width="10.875" style="2"/>
    <col min="8705" max="8705" width="13.375" style="2" customWidth="1"/>
    <col min="8706" max="8706" width="20.875" style="2" customWidth="1"/>
    <col min="8707" max="8708" width="13.375" style="2" customWidth="1"/>
    <col min="8709" max="8715" width="12.125" style="2" customWidth="1"/>
    <col min="8716" max="8960" width="10.875" style="2"/>
    <col min="8961" max="8961" width="13.375" style="2" customWidth="1"/>
    <col min="8962" max="8962" width="20.875" style="2" customWidth="1"/>
    <col min="8963" max="8964" width="13.375" style="2" customWidth="1"/>
    <col min="8965" max="8971" width="12.125" style="2" customWidth="1"/>
    <col min="8972" max="9216" width="10.875" style="2"/>
    <col min="9217" max="9217" width="13.375" style="2" customWidth="1"/>
    <col min="9218" max="9218" width="20.875" style="2" customWidth="1"/>
    <col min="9219" max="9220" width="13.375" style="2" customWidth="1"/>
    <col min="9221" max="9227" width="12.125" style="2" customWidth="1"/>
    <col min="9228" max="9472" width="10.875" style="2"/>
    <col min="9473" max="9473" width="13.375" style="2" customWidth="1"/>
    <col min="9474" max="9474" width="20.875" style="2" customWidth="1"/>
    <col min="9475" max="9476" width="13.375" style="2" customWidth="1"/>
    <col min="9477" max="9483" width="12.125" style="2" customWidth="1"/>
    <col min="9484" max="9728" width="10.875" style="2"/>
    <col min="9729" max="9729" width="13.375" style="2" customWidth="1"/>
    <col min="9730" max="9730" width="20.875" style="2" customWidth="1"/>
    <col min="9731" max="9732" width="13.375" style="2" customWidth="1"/>
    <col min="9733" max="9739" width="12.125" style="2" customWidth="1"/>
    <col min="9740" max="9984" width="10.875" style="2"/>
    <col min="9985" max="9985" width="13.375" style="2" customWidth="1"/>
    <col min="9986" max="9986" width="20.875" style="2" customWidth="1"/>
    <col min="9987" max="9988" width="13.375" style="2" customWidth="1"/>
    <col min="9989" max="9995" width="12.125" style="2" customWidth="1"/>
    <col min="9996" max="10240" width="10.875" style="2"/>
    <col min="10241" max="10241" width="13.375" style="2" customWidth="1"/>
    <col min="10242" max="10242" width="20.875" style="2" customWidth="1"/>
    <col min="10243" max="10244" width="13.375" style="2" customWidth="1"/>
    <col min="10245" max="10251" width="12.125" style="2" customWidth="1"/>
    <col min="10252" max="10496" width="10.875" style="2"/>
    <col min="10497" max="10497" width="13.375" style="2" customWidth="1"/>
    <col min="10498" max="10498" width="20.875" style="2" customWidth="1"/>
    <col min="10499" max="10500" width="13.375" style="2" customWidth="1"/>
    <col min="10501" max="10507" width="12.125" style="2" customWidth="1"/>
    <col min="10508" max="10752" width="10.875" style="2"/>
    <col min="10753" max="10753" width="13.375" style="2" customWidth="1"/>
    <col min="10754" max="10754" width="20.875" style="2" customWidth="1"/>
    <col min="10755" max="10756" width="13.375" style="2" customWidth="1"/>
    <col min="10757" max="10763" width="12.125" style="2" customWidth="1"/>
    <col min="10764" max="11008" width="10.875" style="2"/>
    <col min="11009" max="11009" width="13.375" style="2" customWidth="1"/>
    <col min="11010" max="11010" width="20.875" style="2" customWidth="1"/>
    <col min="11011" max="11012" width="13.375" style="2" customWidth="1"/>
    <col min="11013" max="11019" width="12.125" style="2" customWidth="1"/>
    <col min="11020" max="11264" width="10.875" style="2"/>
    <col min="11265" max="11265" width="13.375" style="2" customWidth="1"/>
    <col min="11266" max="11266" width="20.875" style="2" customWidth="1"/>
    <col min="11267" max="11268" width="13.375" style="2" customWidth="1"/>
    <col min="11269" max="11275" width="12.125" style="2" customWidth="1"/>
    <col min="11276" max="11520" width="10.875" style="2"/>
    <col min="11521" max="11521" width="13.375" style="2" customWidth="1"/>
    <col min="11522" max="11522" width="20.875" style="2" customWidth="1"/>
    <col min="11523" max="11524" width="13.375" style="2" customWidth="1"/>
    <col min="11525" max="11531" width="12.125" style="2" customWidth="1"/>
    <col min="11532" max="11776" width="10.875" style="2"/>
    <col min="11777" max="11777" width="13.375" style="2" customWidth="1"/>
    <col min="11778" max="11778" width="20.875" style="2" customWidth="1"/>
    <col min="11779" max="11780" width="13.375" style="2" customWidth="1"/>
    <col min="11781" max="11787" width="12.125" style="2" customWidth="1"/>
    <col min="11788" max="12032" width="10.875" style="2"/>
    <col min="12033" max="12033" width="13.375" style="2" customWidth="1"/>
    <col min="12034" max="12034" width="20.875" style="2" customWidth="1"/>
    <col min="12035" max="12036" width="13.375" style="2" customWidth="1"/>
    <col min="12037" max="12043" width="12.125" style="2" customWidth="1"/>
    <col min="12044" max="12288" width="10.875" style="2"/>
    <col min="12289" max="12289" width="13.375" style="2" customWidth="1"/>
    <col min="12290" max="12290" width="20.875" style="2" customWidth="1"/>
    <col min="12291" max="12292" width="13.375" style="2" customWidth="1"/>
    <col min="12293" max="12299" width="12.125" style="2" customWidth="1"/>
    <col min="12300" max="12544" width="10.875" style="2"/>
    <col min="12545" max="12545" width="13.375" style="2" customWidth="1"/>
    <col min="12546" max="12546" width="20.875" style="2" customWidth="1"/>
    <col min="12547" max="12548" width="13.375" style="2" customWidth="1"/>
    <col min="12549" max="12555" width="12.125" style="2" customWidth="1"/>
    <col min="12556" max="12800" width="10.875" style="2"/>
    <col min="12801" max="12801" width="13.375" style="2" customWidth="1"/>
    <col min="12802" max="12802" width="20.875" style="2" customWidth="1"/>
    <col min="12803" max="12804" width="13.375" style="2" customWidth="1"/>
    <col min="12805" max="12811" width="12.125" style="2" customWidth="1"/>
    <col min="12812" max="13056" width="10.875" style="2"/>
    <col min="13057" max="13057" width="13.375" style="2" customWidth="1"/>
    <col min="13058" max="13058" width="20.875" style="2" customWidth="1"/>
    <col min="13059" max="13060" width="13.375" style="2" customWidth="1"/>
    <col min="13061" max="13067" width="12.125" style="2" customWidth="1"/>
    <col min="13068" max="13312" width="10.875" style="2"/>
    <col min="13313" max="13313" width="13.375" style="2" customWidth="1"/>
    <col min="13314" max="13314" width="20.875" style="2" customWidth="1"/>
    <col min="13315" max="13316" width="13.375" style="2" customWidth="1"/>
    <col min="13317" max="13323" width="12.125" style="2" customWidth="1"/>
    <col min="13324" max="13568" width="10.875" style="2"/>
    <col min="13569" max="13569" width="13.375" style="2" customWidth="1"/>
    <col min="13570" max="13570" width="20.875" style="2" customWidth="1"/>
    <col min="13571" max="13572" width="13.375" style="2" customWidth="1"/>
    <col min="13573" max="13579" width="12.125" style="2" customWidth="1"/>
    <col min="13580" max="13824" width="10.875" style="2"/>
    <col min="13825" max="13825" width="13.375" style="2" customWidth="1"/>
    <col min="13826" max="13826" width="20.875" style="2" customWidth="1"/>
    <col min="13827" max="13828" width="13.375" style="2" customWidth="1"/>
    <col min="13829" max="13835" width="12.125" style="2" customWidth="1"/>
    <col min="13836" max="14080" width="10.875" style="2"/>
    <col min="14081" max="14081" width="13.375" style="2" customWidth="1"/>
    <col min="14082" max="14082" width="20.875" style="2" customWidth="1"/>
    <col min="14083" max="14084" width="13.375" style="2" customWidth="1"/>
    <col min="14085" max="14091" width="12.125" style="2" customWidth="1"/>
    <col min="14092" max="14336" width="10.875" style="2"/>
    <col min="14337" max="14337" width="13.375" style="2" customWidth="1"/>
    <col min="14338" max="14338" width="20.875" style="2" customWidth="1"/>
    <col min="14339" max="14340" width="13.375" style="2" customWidth="1"/>
    <col min="14341" max="14347" width="12.125" style="2" customWidth="1"/>
    <col min="14348" max="14592" width="10.875" style="2"/>
    <col min="14593" max="14593" width="13.375" style="2" customWidth="1"/>
    <col min="14594" max="14594" width="20.875" style="2" customWidth="1"/>
    <col min="14595" max="14596" width="13.375" style="2" customWidth="1"/>
    <col min="14597" max="14603" width="12.125" style="2" customWidth="1"/>
    <col min="14604" max="14848" width="10.875" style="2"/>
    <col min="14849" max="14849" width="13.375" style="2" customWidth="1"/>
    <col min="14850" max="14850" width="20.875" style="2" customWidth="1"/>
    <col min="14851" max="14852" width="13.375" style="2" customWidth="1"/>
    <col min="14853" max="14859" width="12.125" style="2" customWidth="1"/>
    <col min="14860" max="15104" width="10.875" style="2"/>
    <col min="15105" max="15105" width="13.375" style="2" customWidth="1"/>
    <col min="15106" max="15106" width="20.875" style="2" customWidth="1"/>
    <col min="15107" max="15108" width="13.375" style="2" customWidth="1"/>
    <col min="15109" max="15115" width="12.125" style="2" customWidth="1"/>
    <col min="15116" max="15360" width="10.875" style="2"/>
    <col min="15361" max="15361" width="13.375" style="2" customWidth="1"/>
    <col min="15362" max="15362" width="20.875" style="2" customWidth="1"/>
    <col min="15363" max="15364" width="13.375" style="2" customWidth="1"/>
    <col min="15365" max="15371" width="12.125" style="2" customWidth="1"/>
    <col min="15372" max="15616" width="10.875" style="2"/>
    <col min="15617" max="15617" width="13.375" style="2" customWidth="1"/>
    <col min="15618" max="15618" width="20.875" style="2" customWidth="1"/>
    <col min="15619" max="15620" width="13.375" style="2" customWidth="1"/>
    <col min="15621" max="15627" width="12.125" style="2" customWidth="1"/>
    <col min="15628" max="15872" width="10.875" style="2"/>
    <col min="15873" max="15873" width="13.375" style="2" customWidth="1"/>
    <col min="15874" max="15874" width="20.875" style="2" customWidth="1"/>
    <col min="15875" max="15876" width="13.375" style="2" customWidth="1"/>
    <col min="15877" max="15883" width="12.125" style="2" customWidth="1"/>
    <col min="15884" max="16128" width="10.875" style="2"/>
    <col min="16129" max="16129" width="13.375" style="2" customWidth="1"/>
    <col min="16130" max="16130" width="20.875" style="2" customWidth="1"/>
    <col min="16131" max="16132" width="13.375" style="2" customWidth="1"/>
    <col min="16133" max="16139" width="12.125" style="2" customWidth="1"/>
    <col min="16140" max="16384" width="10.875" style="2"/>
  </cols>
  <sheetData>
    <row r="1" spans="1:11" x14ac:dyDescent="0.2">
      <c r="A1" s="1"/>
    </row>
    <row r="6" spans="1:11" x14ac:dyDescent="0.2">
      <c r="D6" s="3" t="s">
        <v>488</v>
      </c>
    </row>
    <row r="7" spans="1:11" x14ac:dyDescent="0.2">
      <c r="C7" s="1" t="s">
        <v>489</v>
      </c>
    </row>
    <row r="8" spans="1:11" x14ac:dyDescent="0.2">
      <c r="C8" s="1" t="s">
        <v>490</v>
      </c>
    </row>
    <row r="9" spans="1:11" ht="18" thickBot="1" x14ac:dyDescent="0.25">
      <c r="B9" s="4"/>
      <c r="C9" s="4"/>
      <c r="D9" s="4"/>
      <c r="E9" s="49"/>
      <c r="F9" s="49"/>
      <c r="G9" s="49"/>
      <c r="H9" s="49"/>
      <c r="I9" s="49"/>
      <c r="J9" s="49"/>
      <c r="K9" s="49"/>
    </row>
    <row r="10" spans="1:11" x14ac:dyDescent="0.2">
      <c r="C10" s="263" t="s">
        <v>491</v>
      </c>
      <c r="D10" s="264"/>
      <c r="E10" s="265"/>
      <c r="F10" s="263" t="s">
        <v>492</v>
      </c>
      <c r="G10" s="264"/>
      <c r="H10" s="265"/>
      <c r="I10" s="263" t="s">
        <v>493</v>
      </c>
      <c r="J10" s="264"/>
      <c r="K10" s="264"/>
    </row>
    <row r="11" spans="1:11" x14ac:dyDescent="0.2">
      <c r="B11" s="6"/>
      <c r="C11" s="93" t="s">
        <v>266</v>
      </c>
      <c r="D11" s="93" t="s">
        <v>264</v>
      </c>
      <c r="E11" s="93" t="s">
        <v>494</v>
      </c>
      <c r="F11" s="10" t="s">
        <v>495</v>
      </c>
      <c r="G11" s="93" t="s">
        <v>496</v>
      </c>
      <c r="H11" s="93" t="s">
        <v>494</v>
      </c>
      <c r="I11" s="93" t="s">
        <v>266</v>
      </c>
      <c r="J11" s="93" t="s">
        <v>264</v>
      </c>
      <c r="K11" s="93" t="s">
        <v>494</v>
      </c>
    </row>
    <row r="12" spans="1:11" x14ac:dyDescent="0.2">
      <c r="B12" s="17"/>
      <c r="C12" s="20" t="s">
        <v>13</v>
      </c>
      <c r="D12" s="11" t="s">
        <v>13</v>
      </c>
      <c r="E12" s="11" t="s">
        <v>13</v>
      </c>
      <c r="F12" s="11" t="s">
        <v>13</v>
      </c>
      <c r="G12" s="11" t="s">
        <v>13</v>
      </c>
      <c r="H12" s="11" t="s">
        <v>13</v>
      </c>
      <c r="I12" s="11" t="s">
        <v>497</v>
      </c>
      <c r="J12" s="11" t="s">
        <v>497</v>
      </c>
      <c r="K12" s="11" t="s">
        <v>497</v>
      </c>
    </row>
    <row r="13" spans="1:11" x14ac:dyDescent="0.2">
      <c r="B13" s="1" t="s">
        <v>498</v>
      </c>
      <c r="C13" s="19">
        <v>133755</v>
      </c>
      <c r="D13" s="14">
        <v>63419</v>
      </c>
      <c r="E13" s="13">
        <f>C13-D13</f>
        <v>70336</v>
      </c>
      <c r="F13" s="14">
        <v>161086</v>
      </c>
      <c r="G13" s="14">
        <v>76083</v>
      </c>
      <c r="H13" s="15" t="s">
        <v>47</v>
      </c>
      <c r="I13" s="14">
        <v>27763</v>
      </c>
      <c r="J13" s="14">
        <v>13069</v>
      </c>
      <c r="K13" s="13">
        <f>I13-J13</f>
        <v>14694</v>
      </c>
    </row>
    <row r="14" spans="1:11" x14ac:dyDescent="0.2">
      <c r="B14" s="1" t="s">
        <v>499</v>
      </c>
      <c r="C14" s="19">
        <v>132489</v>
      </c>
      <c r="D14" s="14">
        <v>60465</v>
      </c>
      <c r="E14" s="13">
        <f>C14-D14</f>
        <v>72024</v>
      </c>
      <c r="F14" s="14">
        <v>162269</v>
      </c>
      <c r="G14" s="14">
        <v>76602</v>
      </c>
      <c r="H14" s="15" t="s">
        <v>47</v>
      </c>
      <c r="I14" s="14">
        <v>27715</v>
      </c>
      <c r="J14" s="14">
        <v>12535</v>
      </c>
      <c r="K14" s="13">
        <f>I14-J14</f>
        <v>15180</v>
      </c>
    </row>
    <row r="15" spans="1:11" x14ac:dyDescent="0.2">
      <c r="B15" s="1" t="s">
        <v>500</v>
      </c>
      <c r="C15" s="19">
        <v>146280</v>
      </c>
      <c r="D15" s="14">
        <v>67256</v>
      </c>
      <c r="E15" s="13">
        <f>C15-D15</f>
        <v>79024</v>
      </c>
      <c r="F15" s="14">
        <v>148347</v>
      </c>
      <c r="G15" s="14">
        <v>68811</v>
      </c>
      <c r="H15" s="15" t="s">
        <v>47</v>
      </c>
      <c r="I15" s="14">
        <v>31093</v>
      </c>
      <c r="J15" s="14">
        <v>14080</v>
      </c>
      <c r="K15" s="13">
        <f>I15-J15</f>
        <v>17013</v>
      </c>
    </row>
    <row r="16" spans="1:11" x14ac:dyDescent="0.2">
      <c r="B16" s="1" t="s">
        <v>501</v>
      </c>
      <c r="C16" s="19">
        <v>162662</v>
      </c>
      <c r="D16" s="14">
        <v>76398</v>
      </c>
      <c r="E16" s="13">
        <f>C16-D16</f>
        <v>86264</v>
      </c>
      <c r="F16" s="14">
        <v>122462</v>
      </c>
      <c r="G16" s="14">
        <v>55217</v>
      </c>
      <c r="H16" s="15" t="s">
        <v>47</v>
      </c>
      <c r="I16" s="14">
        <v>34166</v>
      </c>
      <c r="J16" s="14">
        <v>15597</v>
      </c>
      <c r="K16" s="13">
        <f>I16-J16</f>
        <v>18569</v>
      </c>
    </row>
    <row r="17" spans="2:11" x14ac:dyDescent="0.2">
      <c r="B17" s="1"/>
      <c r="C17" s="19"/>
      <c r="D17" s="14"/>
      <c r="E17" s="13"/>
      <c r="F17" s="14"/>
      <c r="G17" s="14"/>
      <c r="H17" s="15"/>
      <c r="I17" s="14"/>
      <c r="J17" s="14"/>
      <c r="K17" s="13"/>
    </row>
    <row r="18" spans="2:11" x14ac:dyDescent="0.2">
      <c r="B18" s="1" t="s">
        <v>502</v>
      </c>
      <c r="C18" s="19">
        <v>170357</v>
      </c>
      <c r="D18" s="14">
        <v>82961</v>
      </c>
      <c r="E18" s="13">
        <f>C18-D18</f>
        <v>87396</v>
      </c>
      <c r="F18" s="14">
        <v>116497</v>
      </c>
      <c r="G18" s="14">
        <v>49041</v>
      </c>
      <c r="H18" s="15" t="s">
        <v>47</v>
      </c>
      <c r="I18" s="14">
        <v>36226</v>
      </c>
      <c r="J18" s="14">
        <v>16963</v>
      </c>
      <c r="K18" s="13">
        <f>I18-J18</f>
        <v>19263</v>
      </c>
    </row>
    <row r="19" spans="2:11" x14ac:dyDescent="0.2">
      <c r="B19" s="1" t="s">
        <v>503</v>
      </c>
      <c r="C19" s="19">
        <v>188677</v>
      </c>
      <c r="D19" s="14">
        <v>94139</v>
      </c>
      <c r="E19" s="13">
        <f>C19-D19</f>
        <v>94538</v>
      </c>
      <c r="F19" s="14">
        <v>118362</v>
      </c>
      <c r="G19" s="14">
        <v>48399</v>
      </c>
      <c r="H19" s="15" t="s">
        <v>47</v>
      </c>
      <c r="I19" s="14">
        <v>38540</v>
      </c>
      <c r="J19" s="14">
        <v>18390</v>
      </c>
      <c r="K19" s="13">
        <f>I19-J19</f>
        <v>20150</v>
      </c>
    </row>
    <row r="20" spans="2:11" x14ac:dyDescent="0.2">
      <c r="B20" s="1" t="s">
        <v>504</v>
      </c>
      <c r="C20" s="19">
        <v>193307</v>
      </c>
      <c r="D20" s="14">
        <v>97306</v>
      </c>
      <c r="E20" s="13">
        <f>C20-D20</f>
        <v>96001</v>
      </c>
      <c r="F20" s="14">
        <v>132423</v>
      </c>
      <c r="G20" s="14">
        <v>52498</v>
      </c>
      <c r="H20" s="14">
        <v>47571</v>
      </c>
      <c r="I20" s="14">
        <v>39926</v>
      </c>
      <c r="J20" s="14">
        <v>18776</v>
      </c>
      <c r="K20" s="13">
        <f>I20-J20</f>
        <v>21150</v>
      </c>
    </row>
    <row r="21" spans="2:11" x14ac:dyDescent="0.2">
      <c r="B21" s="1" t="s">
        <v>505</v>
      </c>
      <c r="C21" s="19">
        <v>199834</v>
      </c>
      <c r="D21" s="14">
        <v>100592</v>
      </c>
      <c r="E21" s="13">
        <f>C21-D21</f>
        <v>99242</v>
      </c>
      <c r="F21" s="14">
        <v>131889</v>
      </c>
      <c r="G21" s="14">
        <v>49797</v>
      </c>
      <c r="H21" s="14">
        <v>48728</v>
      </c>
      <c r="I21" s="14">
        <v>41874</v>
      </c>
      <c r="J21" s="14">
        <v>19981</v>
      </c>
      <c r="K21" s="13">
        <f>I21-J21</f>
        <v>21893</v>
      </c>
    </row>
    <row r="22" spans="2:11" x14ac:dyDescent="0.2">
      <c r="B22" s="1"/>
      <c r="C22" s="19"/>
      <c r="D22" s="14"/>
      <c r="E22" s="13"/>
      <c r="F22" s="14"/>
      <c r="G22" s="14"/>
      <c r="H22" s="14"/>
      <c r="I22" s="14"/>
      <c r="J22" s="14"/>
      <c r="K22" s="13"/>
    </row>
    <row r="23" spans="2:11" x14ac:dyDescent="0.2">
      <c r="B23" s="1" t="s">
        <v>506</v>
      </c>
      <c r="C23" s="19">
        <v>218298</v>
      </c>
      <c r="D23" s="14">
        <v>113844</v>
      </c>
      <c r="E23" s="13">
        <f>C23-D23</f>
        <v>104454</v>
      </c>
      <c r="F23" s="14">
        <v>109912</v>
      </c>
      <c r="G23" s="14">
        <v>33508</v>
      </c>
      <c r="H23" s="14">
        <v>41660</v>
      </c>
      <c r="I23" s="14">
        <v>46142</v>
      </c>
      <c r="J23" s="14">
        <v>22873</v>
      </c>
      <c r="K23" s="13">
        <f>I23-J23</f>
        <v>23269</v>
      </c>
    </row>
    <row r="24" spans="2:11" x14ac:dyDescent="0.2">
      <c r="B24" s="1" t="s">
        <v>507</v>
      </c>
      <c r="C24" s="19">
        <v>226049</v>
      </c>
      <c r="D24" s="14">
        <v>119144</v>
      </c>
      <c r="E24" s="13">
        <f>C24-D24</f>
        <v>106905</v>
      </c>
      <c r="F24" s="14">
        <v>109291</v>
      </c>
      <c r="G24" s="15" t="s">
        <v>47</v>
      </c>
      <c r="H24" s="15" t="s">
        <v>47</v>
      </c>
      <c r="I24" s="14">
        <v>50449</v>
      </c>
      <c r="J24" s="14">
        <v>25660</v>
      </c>
      <c r="K24" s="13">
        <f>I24-J24</f>
        <v>24789</v>
      </c>
    </row>
    <row r="25" spans="2:11" x14ac:dyDescent="0.2">
      <c r="B25" s="3" t="s">
        <v>508</v>
      </c>
      <c r="C25" s="16">
        <f>SUM(C27:C39)</f>
        <v>240437</v>
      </c>
      <c r="D25" s="17">
        <f>SUM(D27:D39)</f>
        <v>127048</v>
      </c>
      <c r="E25" s="17">
        <f>C25-D25</f>
        <v>113389</v>
      </c>
      <c r="F25" s="17">
        <f>SUM(F27:F39)</f>
        <v>116879</v>
      </c>
      <c r="G25" s="15" t="s">
        <v>47</v>
      </c>
      <c r="H25" s="15" t="s">
        <v>47</v>
      </c>
      <c r="I25" s="17">
        <f>SUM(I27:I39)</f>
        <v>54664</v>
      </c>
      <c r="J25" s="17">
        <f>SUM(J27:J39)</f>
        <v>27764</v>
      </c>
      <c r="K25" s="17">
        <f>I25-J25</f>
        <v>26900</v>
      </c>
    </row>
    <row r="26" spans="2:11" x14ac:dyDescent="0.2">
      <c r="C26" s="5"/>
    </row>
    <row r="27" spans="2:11" x14ac:dyDescent="0.2">
      <c r="B27" s="1" t="s">
        <v>509</v>
      </c>
      <c r="C27" s="19">
        <v>20505</v>
      </c>
      <c r="D27" s="14">
        <v>10731</v>
      </c>
      <c r="E27" s="13">
        <f t="shared" ref="E27:E32" si="0">C27-D27</f>
        <v>9774</v>
      </c>
      <c r="F27" s="14">
        <v>10067</v>
      </c>
      <c r="G27" s="15" t="s">
        <v>47</v>
      </c>
      <c r="H27" s="15" t="s">
        <v>47</v>
      </c>
      <c r="I27" s="14">
        <v>5609</v>
      </c>
      <c r="J27" s="14">
        <v>2728</v>
      </c>
      <c r="K27" s="13">
        <f t="shared" ref="K27:K32" si="1">I27-J27</f>
        <v>2881</v>
      </c>
    </row>
    <row r="28" spans="2:11" x14ac:dyDescent="0.2">
      <c r="B28" s="1" t="s">
        <v>510</v>
      </c>
      <c r="C28" s="19">
        <v>20797</v>
      </c>
      <c r="D28" s="14">
        <v>10739</v>
      </c>
      <c r="E28" s="13">
        <f t="shared" si="0"/>
        <v>10058</v>
      </c>
      <c r="F28" s="14">
        <v>9353</v>
      </c>
      <c r="G28" s="15" t="s">
        <v>47</v>
      </c>
      <c r="H28" s="15" t="s">
        <v>47</v>
      </c>
      <c r="I28" s="14">
        <v>4827</v>
      </c>
      <c r="J28" s="14">
        <v>2349</v>
      </c>
      <c r="K28" s="13">
        <f t="shared" si="1"/>
        <v>2478</v>
      </c>
    </row>
    <row r="29" spans="2:11" x14ac:dyDescent="0.2">
      <c r="B29" s="1" t="s">
        <v>511</v>
      </c>
      <c r="C29" s="19">
        <v>20348</v>
      </c>
      <c r="D29" s="14">
        <v>10531</v>
      </c>
      <c r="E29" s="13">
        <f t="shared" si="0"/>
        <v>9817</v>
      </c>
      <c r="F29" s="14">
        <v>9254</v>
      </c>
      <c r="G29" s="15" t="s">
        <v>47</v>
      </c>
      <c r="H29" s="15" t="s">
        <v>47</v>
      </c>
      <c r="I29" s="14">
        <v>4388</v>
      </c>
      <c r="J29" s="14">
        <v>2205</v>
      </c>
      <c r="K29" s="13">
        <f t="shared" si="1"/>
        <v>2183</v>
      </c>
    </row>
    <row r="30" spans="2:11" x14ac:dyDescent="0.2">
      <c r="B30" s="1" t="s">
        <v>512</v>
      </c>
      <c r="C30" s="19">
        <v>20000</v>
      </c>
      <c r="D30" s="14">
        <v>10552</v>
      </c>
      <c r="E30" s="13">
        <f t="shared" si="0"/>
        <v>9448</v>
      </c>
      <c r="F30" s="14">
        <v>9243</v>
      </c>
      <c r="G30" s="15" t="s">
        <v>47</v>
      </c>
      <c r="H30" s="15" t="s">
        <v>47</v>
      </c>
      <c r="I30" s="14">
        <v>4118</v>
      </c>
      <c r="J30" s="14">
        <v>2214</v>
      </c>
      <c r="K30" s="13">
        <f t="shared" si="1"/>
        <v>1904</v>
      </c>
    </row>
    <row r="31" spans="2:11" x14ac:dyDescent="0.2">
      <c r="B31" s="1" t="s">
        <v>513</v>
      </c>
      <c r="C31" s="19">
        <v>20289</v>
      </c>
      <c r="D31" s="14">
        <v>10950</v>
      </c>
      <c r="E31" s="13">
        <f t="shared" si="0"/>
        <v>9339</v>
      </c>
      <c r="F31" s="14">
        <v>9422</v>
      </c>
      <c r="G31" s="15" t="s">
        <v>47</v>
      </c>
      <c r="H31" s="15" t="s">
        <v>47</v>
      </c>
      <c r="I31" s="14">
        <v>4654</v>
      </c>
      <c r="J31" s="14">
        <v>2559</v>
      </c>
      <c r="K31" s="13">
        <f t="shared" si="1"/>
        <v>2095</v>
      </c>
    </row>
    <row r="32" spans="2:11" x14ac:dyDescent="0.2">
      <c r="B32" s="1" t="s">
        <v>514</v>
      </c>
      <c r="C32" s="19">
        <v>20268</v>
      </c>
      <c r="D32" s="14">
        <v>10789</v>
      </c>
      <c r="E32" s="13">
        <f t="shared" si="0"/>
        <v>9479</v>
      </c>
      <c r="F32" s="14">
        <v>10005</v>
      </c>
      <c r="G32" s="15" t="s">
        <v>47</v>
      </c>
      <c r="H32" s="15" t="s">
        <v>47</v>
      </c>
      <c r="I32" s="14">
        <v>4627</v>
      </c>
      <c r="J32" s="14">
        <v>2264</v>
      </c>
      <c r="K32" s="13">
        <f t="shared" si="1"/>
        <v>2363</v>
      </c>
    </row>
    <row r="33" spans="2:11" x14ac:dyDescent="0.2">
      <c r="C33" s="5"/>
      <c r="G33" s="15"/>
      <c r="H33" s="15"/>
    </row>
    <row r="34" spans="2:11" x14ac:dyDescent="0.2">
      <c r="B34" s="1" t="s">
        <v>515</v>
      </c>
      <c r="C34" s="19">
        <v>20627</v>
      </c>
      <c r="D34" s="14">
        <v>10930</v>
      </c>
      <c r="E34" s="13">
        <f t="shared" ref="E34:E39" si="2">C34-D34</f>
        <v>9697</v>
      </c>
      <c r="F34" s="14">
        <v>10305</v>
      </c>
      <c r="G34" s="15" t="s">
        <v>47</v>
      </c>
      <c r="H34" s="15" t="s">
        <v>47</v>
      </c>
      <c r="I34" s="14">
        <v>4823</v>
      </c>
      <c r="J34" s="14">
        <v>2492</v>
      </c>
      <c r="K34" s="13">
        <f t="shared" ref="K34:K39" si="3">I34-J34</f>
        <v>2331</v>
      </c>
    </row>
    <row r="35" spans="2:11" x14ac:dyDescent="0.2">
      <c r="B35" s="1" t="s">
        <v>516</v>
      </c>
      <c r="C35" s="19">
        <v>19782</v>
      </c>
      <c r="D35" s="14">
        <v>10505</v>
      </c>
      <c r="E35" s="13">
        <f t="shared" si="2"/>
        <v>9277</v>
      </c>
      <c r="F35" s="14">
        <v>10008</v>
      </c>
      <c r="G35" s="15" t="s">
        <v>47</v>
      </c>
      <c r="H35" s="15" t="s">
        <v>47</v>
      </c>
      <c r="I35" s="14">
        <v>3753</v>
      </c>
      <c r="J35" s="14">
        <v>1923</v>
      </c>
      <c r="K35" s="13">
        <f t="shared" si="3"/>
        <v>1830</v>
      </c>
    </row>
    <row r="36" spans="2:11" x14ac:dyDescent="0.2">
      <c r="B36" s="1" t="s">
        <v>517</v>
      </c>
      <c r="C36" s="19">
        <v>18312</v>
      </c>
      <c r="D36" s="14">
        <v>9868</v>
      </c>
      <c r="E36" s="13">
        <f t="shared" si="2"/>
        <v>8444</v>
      </c>
      <c r="F36" s="14">
        <v>9326</v>
      </c>
      <c r="G36" s="15" t="s">
        <v>47</v>
      </c>
      <c r="H36" s="15" t="s">
        <v>47</v>
      </c>
      <c r="I36" s="14">
        <v>3120</v>
      </c>
      <c r="J36" s="14">
        <v>1682</v>
      </c>
      <c r="K36" s="13">
        <f t="shared" si="3"/>
        <v>1438</v>
      </c>
    </row>
    <row r="37" spans="2:11" x14ac:dyDescent="0.2">
      <c r="B37" s="1" t="s">
        <v>518</v>
      </c>
      <c r="C37" s="19">
        <v>19104</v>
      </c>
      <c r="D37" s="14">
        <v>10171</v>
      </c>
      <c r="E37" s="13">
        <f t="shared" si="2"/>
        <v>8933</v>
      </c>
      <c r="F37" s="14">
        <v>9668</v>
      </c>
      <c r="G37" s="15" t="s">
        <v>47</v>
      </c>
      <c r="H37" s="15" t="s">
        <v>47</v>
      </c>
      <c r="I37" s="14">
        <v>4957</v>
      </c>
      <c r="J37" s="14">
        <v>2466</v>
      </c>
      <c r="K37" s="13">
        <f t="shared" si="3"/>
        <v>2491</v>
      </c>
    </row>
    <row r="38" spans="2:11" x14ac:dyDescent="0.2">
      <c r="B38" s="1" t="s">
        <v>519</v>
      </c>
      <c r="C38" s="19">
        <v>19341</v>
      </c>
      <c r="D38" s="14">
        <v>10288</v>
      </c>
      <c r="E38" s="13">
        <f t="shared" si="2"/>
        <v>9053</v>
      </c>
      <c r="F38" s="14">
        <v>9847</v>
      </c>
      <c r="G38" s="15" t="s">
        <v>47</v>
      </c>
      <c r="H38" s="15" t="s">
        <v>47</v>
      </c>
      <c r="I38" s="14">
        <v>4251</v>
      </c>
      <c r="J38" s="14">
        <v>2154</v>
      </c>
      <c r="K38" s="13">
        <f t="shared" si="3"/>
        <v>2097</v>
      </c>
    </row>
    <row r="39" spans="2:11" x14ac:dyDescent="0.2">
      <c r="B39" s="1" t="s">
        <v>520</v>
      </c>
      <c r="C39" s="19">
        <v>21064</v>
      </c>
      <c r="D39" s="14">
        <v>10994</v>
      </c>
      <c r="E39" s="13">
        <f t="shared" si="2"/>
        <v>10070</v>
      </c>
      <c r="F39" s="14">
        <v>10381</v>
      </c>
      <c r="G39" s="15" t="s">
        <v>47</v>
      </c>
      <c r="H39" s="15" t="s">
        <v>47</v>
      </c>
      <c r="I39" s="14">
        <v>5537</v>
      </c>
      <c r="J39" s="14">
        <v>2728</v>
      </c>
      <c r="K39" s="13">
        <f t="shared" si="3"/>
        <v>2809</v>
      </c>
    </row>
    <row r="40" spans="2:11" ht="18" thickBot="1" x14ac:dyDescent="0.25">
      <c r="B40" s="4"/>
      <c r="C40" s="26"/>
      <c r="D40" s="23"/>
      <c r="E40" s="23"/>
      <c r="F40" s="23"/>
      <c r="G40" s="23"/>
      <c r="H40" s="23"/>
      <c r="I40" s="23"/>
      <c r="J40" s="23"/>
      <c r="K40" s="23"/>
    </row>
    <row r="41" spans="2:11" x14ac:dyDescent="0.2">
      <c r="C41" s="10" t="s">
        <v>521</v>
      </c>
      <c r="D41" s="6"/>
      <c r="E41" s="6"/>
      <c r="F41" s="9"/>
      <c r="G41" s="8" t="s">
        <v>522</v>
      </c>
      <c r="H41" s="6"/>
      <c r="I41" s="263" t="s">
        <v>523</v>
      </c>
      <c r="J41" s="264"/>
      <c r="K41" s="264"/>
    </row>
    <row r="42" spans="2:11" x14ac:dyDescent="0.2">
      <c r="B42" s="6"/>
      <c r="C42" s="93" t="s">
        <v>524</v>
      </c>
      <c r="D42" s="93" t="s">
        <v>264</v>
      </c>
      <c r="E42" s="93" t="s">
        <v>525</v>
      </c>
      <c r="F42" s="93" t="s">
        <v>266</v>
      </c>
      <c r="G42" s="93" t="s">
        <v>264</v>
      </c>
      <c r="H42" s="93" t="s">
        <v>525</v>
      </c>
      <c r="I42" s="93" t="s">
        <v>266</v>
      </c>
      <c r="J42" s="93" t="s">
        <v>264</v>
      </c>
      <c r="K42" s="93" t="s">
        <v>525</v>
      </c>
    </row>
    <row r="43" spans="2:11" x14ac:dyDescent="0.2">
      <c r="C43" s="20" t="s">
        <v>13</v>
      </c>
      <c r="D43" s="11" t="s">
        <v>13</v>
      </c>
      <c r="E43" s="11" t="s">
        <v>13</v>
      </c>
      <c r="F43" s="11" t="s">
        <v>497</v>
      </c>
      <c r="G43" s="11" t="s">
        <v>497</v>
      </c>
      <c r="H43" s="11" t="s">
        <v>497</v>
      </c>
      <c r="I43" s="150" t="s">
        <v>526</v>
      </c>
      <c r="J43" s="150" t="s">
        <v>526</v>
      </c>
      <c r="K43" s="150" t="s">
        <v>526</v>
      </c>
    </row>
    <row r="44" spans="2:11" x14ac:dyDescent="0.2">
      <c r="B44" s="1" t="s">
        <v>498</v>
      </c>
      <c r="C44" s="19">
        <v>57899</v>
      </c>
      <c r="D44" s="14">
        <v>26985</v>
      </c>
      <c r="E44" s="15" t="s">
        <v>47</v>
      </c>
      <c r="F44" s="14">
        <v>7890</v>
      </c>
      <c r="G44" s="14">
        <v>4113</v>
      </c>
      <c r="H44" s="13">
        <f>F44-G44</f>
        <v>3777</v>
      </c>
      <c r="I44" s="151">
        <f t="shared" ref="I44:J46" si="4">F13/C13</f>
        <v>1.2043362864939628</v>
      </c>
      <c r="J44" s="151">
        <f t="shared" si="4"/>
        <v>1.1996877907251771</v>
      </c>
      <c r="K44" s="15" t="s">
        <v>47</v>
      </c>
    </row>
    <row r="45" spans="2:11" x14ac:dyDescent="0.2">
      <c r="B45" s="1" t="s">
        <v>499</v>
      </c>
      <c r="C45" s="19">
        <v>57358</v>
      </c>
      <c r="D45" s="14">
        <v>26497</v>
      </c>
      <c r="E45" s="15" t="s">
        <v>47</v>
      </c>
      <c r="F45" s="14">
        <v>7177</v>
      </c>
      <c r="G45" s="14">
        <v>3605</v>
      </c>
      <c r="H45" s="13">
        <f>F45-G45</f>
        <v>3572</v>
      </c>
      <c r="I45" s="151">
        <f t="shared" si="4"/>
        <v>1.2247733774124645</v>
      </c>
      <c r="J45" s="151">
        <f t="shared" si="4"/>
        <v>1.2668816670801291</v>
      </c>
      <c r="K45" s="15" t="s">
        <v>47</v>
      </c>
    </row>
    <row r="46" spans="2:11" x14ac:dyDescent="0.2">
      <c r="B46" s="1" t="s">
        <v>500</v>
      </c>
      <c r="C46" s="19">
        <v>53402</v>
      </c>
      <c r="D46" s="14">
        <v>24346</v>
      </c>
      <c r="E46" s="15" t="s">
        <v>47</v>
      </c>
      <c r="F46" s="14">
        <v>8062</v>
      </c>
      <c r="G46" s="14">
        <v>3971</v>
      </c>
      <c r="H46" s="13">
        <f>F46-G46</f>
        <v>4091</v>
      </c>
      <c r="I46" s="151">
        <f t="shared" si="4"/>
        <v>1.0141304347826088</v>
      </c>
      <c r="J46" s="151">
        <f t="shared" si="4"/>
        <v>1.0231206137742357</v>
      </c>
      <c r="K46" s="15" t="s">
        <v>47</v>
      </c>
    </row>
    <row r="47" spans="2:11" x14ac:dyDescent="0.2">
      <c r="B47" s="1" t="s">
        <v>501</v>
      </c>
      <c r="C47" s="19">
        <v>44925</v>
      </c>
      <c r="D47" s="14">
        <v>19772</v>
      </c>
      <c r="E47" s="15" t="s">
        <v>47</v>
      </c>
      <c r="F47" s="14">
        <v>8800</v>
      </c>
      <c r="G47" s="14">
        <v>4355</v>
      </c>
      <c r="H47" s="13">
        <f>F47-G47</f>
        <v>4445</v>
      </c>
      <c r="I47" s="151">
        <f>F16/C16</f>
        <v>0.7528617624276106</v>
      </c>
      <c r="J47" s="151">
        <f>G16/D16</f>
        <v>0.72275452236969551</v>
      </c>
      <c r="K47" s="15" t="s">
        <v>47</v>
      </c>
    </row>
    <row r="48" spans="2:11" x14ac:dyDescent="0.2">
      <c r="B48" s="1"/>
      <c r="C48" s="19"/>
      <c r="D48" s="14"/>
      <c r="E48" s="15"/>
      <c r="F48" s="14"/>
      <c r="G48" s="14"/>
      <c r="H48" s="13"/>
      <c r="I48" s="151"/>
      <c r="J48" s="151"/>
      <c r="K48" s="15"/>
    </row>
    <row r="49" spans="2:11" x14ac:dyDescent="0.2">
      <c r="B49" s="1" t="s">
        <v>502</v>
      </c>
      <c r="C49" s="19">
        <v>44169</v>
      </c>
      <c r="D49" s="14">
        <v>18231</v>
      </c>
      <c r="E49" s="15" t="s">
        <v>47</v>
      </c>
      <c r="F49" s="14">
        <v>9993</v>
      </c>
      <c r="G49" s="14">
        <v>5183</v>
      </c>
      <c r="H49" s="13">
        <f>F49-G49</f>
        <v>4810</v>
      </c>
      <c r="I49" s="151">
        <f t="shared" ref="I49:J51" si="5">F18/C18</f>
        <v>0.68384040573618932</v>
      </c>
      <c r="J49" s="151">
        <f t="shared" si="5"/>
        <v>0.59113318306192064</v>
      </c>
      <c r="K49" s="15" t="s">
        <v>47</v>
      </c>
    </row>
    <row r="50" spans="2:11" x14ac:dyDescent="0.2">
      <c r="B50" s="1" t="s">
        <v>503</v>
      </c>
      <c r="C50" s="19">
        <v>44935</v>
      </c>
      <c r="D50" s="14">
        <v>18148</v>
      </c>
      <c r="E50" s="15" t="s">
        <v>47</v>
      </c>
      <c r="F50" s="14">
        <v>10761</v>
      </c>
      <c r="G50" s="14">
        <v>5597</v>
      </c>
      <c r="H50" s="13">
        <f>F50-G50</f>
        <v>5164</v>
      </c>
      <c r="I50" s="151">
        <f t="shared" si="5"/>
        <v>0.62732606518017564</v>
      </c>
      <c r="J50" s="151">
        <f t="shared" si="5"/>
        <v>0.51412273340485881</v>
      </c>
      <c r="K50" s="15" t="s">
        <v>47</v>
      </c>
    </row>
    <row r="51" spans="2:11" x14ac:dyDescent="0.2">
      <c r="B51" s="1" t="s">
        <v>504</v>
      </c>
      <c r="C51" s="19">
        <v>51055</v>
      </c>
      <c r="D51" s="14">
        <v>19957</v>
      </c>
      <c r="E51" s="14">
        <v>18973</v>
      </c>
      <c r="F51" s="14">
        <v>11759</v>
      </c>
      <c r="G51" s="14">
        <v>5926</v>
      </c>
      <c r="H51" s="13">
        <f>F51-G51</f>
        <v>5833</v>
      </c>
      <c r="I51" s="151">
        <f t="shared" si="5"/>
        <v>0.68503985887732988</v>
      </c>
      <c r="J51" s="151">
        <f t="shared" si="5"/>
        <v>0.53951452120115928</v>
      </c>
      <c r="K51" s="151">
        <f>H20/E20</f>
        <v>0.49552608826991384</v>
      </c>
    </row>
    <row r="52" spans="2:11" x14ac:dyDescent="0.2">
      <c r="B52" s="1" t="s">
        <v>505</v>
      </c>
      <c r="C52" s="19">
        <v>49153</v>
      </c>
      <c r="D52" s="14">
        <v>18423</v>
      </c>
      <c r="E52" s="14">
        <v>18853</v>
      </c>
      <c r="F52" s="14">
        <v>11776</v>
      </c>
      <c r="G52" s="14">
        <v>5880</v>
      </c>
      <c r="H52" s="13">
        <f>F52-G52</f>
        <v>5896</v>
      </c>
      <c r="I52" s="151">
        <f>F21/C21</f>
        <v>0.65999279401903577</v>
      </c>
      <c r="J52" s="151">
        <f>G21/D21</f>
        <v>0.49503936694766981</v>
      </c>
      <c r="K52" s="151">
        <f>H21/E21</f>
        <v>0.49100179359545354</v>
      </c>
    </row>
    <row r="53" spans="2:11" x14ac:dyDescent="0.2">
      <c r="B53" s="1"/>
      <c r="C53" s="19"/>
      <c r="D53" s="14"/>
      <c r="E53" s="14"/>
      <c r="F53" s="14"/>
      <c r="G53" s="14"/>
      <c r="H53" s="13"/>
      <c r="I53" s="151"/>
      <c r="J53" s="151"/>
      <c r="K53" s="151"/>
    </row>
    <row r="54" spans="2:11" x14ac:dyDescent="0.2">
      <c r="B54" s="1" t="s">
        <v>506</v>
      </c>
      <c r="C54" s="19">
        <v>44654</v>
      </c>
      <c r="D54" s="14">
        <v>13551</v>
      </c>
      <c r="E54" s="14">
        <v>16504</v>
      </c>
      <c r="F54" s="14">
        <v>12878</v>
      </c>
      <c r="G54" s="14">
        <v>6631</v>
      </c>
      <c r="H54" s="13">
        <f>F54-G54</f>
        <v>6247</v>
      </c>
      <c r="I54" s="151">
        <f t="shared" ref="I54:K56" si="6">F23/C23</f>
        <v>0.50349522212755038</v>
      </c>
      <c r="J54" s="151">
        <f t="shared" si="6"/>
        <v>0.29433259548153612</v>
      </c>
      <c r="K54" s="151">
        <f t="shared" si="6"/>
        <v>0.39883585118808279</v>
      </c>
    </row>
    <row r="55" spans="2:11" x14ac:dyDescent="0.2">
      <c r="B55" s="1" t="s">
        <v>507</v>
      </c>
      <c r="C55" s="19">
        <v>45698</v>
      </c>
      <c r="D55" s="15" t="s">
        <v>527</v>
      </c>
      <c r="E55" s="15" t="s">
        <v>527</v>
      </c>
      <c r="F55" s="14">
        <v>15092</v>
      </c>
      <c r="G55" s="14">
        <v>7681</v>
      </c>
      <c r="H55" s="13">
        <f>F55-G55</f>
        <v>7411</v>
      </c>
      <c r="I55" s="151">
        <f t="shared" si="6"/>
        <v>0.48348366946989368</v>
      </c>
      <c r="J55" s="15" t="s">
        <v>527</v>
      </c>
      <c r="K55" s="15" t="s">
        <v>527</v>
      </c>
    </row>
    <row r="56" spans="2:11" x14ac:dyDescent="0.2">
      <c r="B56" s="3" t="s">
        <v>528</v>
      </c>
      <c r="C56" s="16">
        <f>SUM(C58:C70)</f>
        <v>48431</v>
      </c>
      <c r="D56" s="15" t="s">
        <v>527</v>
      </c>
      <c r="E56" s="15" t="s">
        <v>527</v>
      </c>
      <c r="F56" s="17">
        <f>SUM(F58:F70)</f>
        <v>16876</v>
      </c>
      <c r="G56" s="17">
        <f>SUM(G58:G70)</f>
        <v>8800</v>
      </c>
      <c r="H56" s="17">
        <f>F56-G56</f>
        <v>8076</v>
      </c>
      <c r="I56" s="152">
        <f t="shared" si="6"/>
        <v>0.48611070675478402</v>
      </c>
      <c r="J56" s="15" t="s">
        <v>527</v>
      </c>
      <c r="K56" s="15" t="s">
        <v>527</v>
      </c>
    </row>
    <row r="57" spans="2:11" x14ac:dyDescent="0.2">
      <c r="C57" s="5"/>
    </row>
    <row r="58" spans="2:11" x14ac:dyDescent="0.2">
      <c r="B58" s="1" t="s">
        <v>529</v>
      </c>
      <c r="C58" s="19">
        <v>4443</v>
      </c>
      <c r="D58" s="15" t="s">
        <v>527</v>
      </c>
      <c r="E58" s="15" t="s">
        <v>527</v>
      </c>
      <c r="F58" s="14">
        <v>1531</v>
      </c>
      <c r="G58" s="14">
        <v>744</v>
      </c>
      <c r="H58" s="13">
        <f t="shared" ref="H58:H63" si="7">F58-G58</f>
        <v>787</v>
      </c>
      <c r="I58" s="151">
        <f t="shared" ref="I58:I63" si="8">F27/C27</f>
        <v>0.4909534259936601</v>
      </c>
      <c r="J58" s="15" t="s">
        <v>527</v>
      </c>
      <c r="K58" s="15" t="s">
        <v>527</v>
      </c>
    </row>
    <row r="59" spans="2:11" x14ac:dyDescent="0.2">
      <c r="B59" s="1" t="s">
        <v>510</v>
      </c>
      <c r="C59" s="19">
        <v>3645</v>
      </c>
      <c r="D59" s="15" t="s">
        <v>527</v>
      </c>
      <c r="E59" s="15" t="s">
        <v>527</v>
      </c>
      <c r="F59" s="14">
        <v>1474</v>
      </c>
      <c r="G59" s="14">
        <v>731</v>
      </c>
      <c r="H59" s="13">
        <f t="shared" si="7"/>
        <v>743</v>
      </c>
      <c r="I59" s="151">
        <f t="shared" si="8"/>
        <v>0.44972832620089437</v>
      </c>
      <c r="J59" s="15" t="s">
        <v>527</v>
      </c>
      <c r="K59" s="15" t="s">
        <v>527</v>
      </c>
    </row>
    <row r="60" spans="2:11" x14ac:dyDescent="0.2">
      <c r="B60" s="1" t="s">
        <v>511</v>
      </c>
      <c r="C60" s="19">
        <v>3604</v>
      </c>
      <c r="D60" s="15" t="s">
        <v>527</v>
      </c>
      <c r="E60" s="15" t="s">
        <v>527</v>
      </c>
      <c r="F60" s="14">
        <v>1382</v>
      </c>
      <c r="G60" s="14">
        <v>691</v>
      </c>
      <c r="H60" s="13">
        <f t="shared" si="7"/>
        <v>691</v>
      </c>
      <c r="I60" s="151">
        <f t="shared" si="8"/>
        <v>0.45478671122469039</v>
      </c>
      <c r="J60" s="15" t="s">
        <v>527</v>
      </c>
      <c r="K60" s="15" t="s">
        <v>527</v>
      </c>
    </row>
    <row r="61" spans="2:11" x14ac:dyDescent="0.2">
      <c r="B61" s="1" t="s">
        <v>512</v>
      </c>
      <c r="C61" s="19">
        <v>4046</v>
      </c>
      <c r="D61" s="15" t="s">
        <v>527</v>
      </c>
      <c r="E61" s="15" t="s">
        <v>527</v>
      </c>
      <c r="F61" s="14">
        <v>1273</v>
      </c>
      <c r="G61" s="14">
        <v>692</v>
      </c>
      <c r="H61" s="13">
        <f t="shared" si="7"/>
        <v>581</v>
      </c>
      <c r="I61" s="151">
        <f t="shared" si="8"/>
        <v>0.46215000000000001</v>
      </c>
      <c r="J61" s="15" t="s">
        <v>527</v>
      </c>
      <c r="K61" s="15" t="s">
        <v>527</v>
      </c>
    </row>
    <row r="62" spans="2:11" x14ac:dyDescent="0.2">
      <c r="B62" s="1" t="s">
        <v>513</v>
      </c>
      <c r="C62" s="19">
        <v>4079</v>
      </c>
      <c r="D62" s="15" t="s">
        <v>527</v>
      </c>
      <c r="E62" s="15" t="s">
        <v>527</v>
      </c>
      <c r="F62" s="14">
        <v>1397</v>
      </c>
      <c r="G62" s="14">
        <v>772</v>
      </c>
      <c r="H62" s="13">
        <f t="shared" si="7"/>
        <v>625</v>
      </c>
      <c r="I62" s="151">
        <f t="shared" si="8"/>
        <v>0.46438957070333681</v>
      </c>
      <c r="J62" s="15" t="s">
        <v>527</v>
      </c>
      <c r="K62" s="15" t="s">
        <v>527</v>
      </c>
    </row>
    <row r="63" spans="2:11" x14ac:dyDescent="0.2">
      <c r="B63" s="1" t="s">
        <v>514</v>
      </c>
      <c r="C63" s="19">
        <v>4162</v>
      </c>
      <c r="D63" s="15" t="s">
        <v>527</v>
      </c>
      <c r="E63" s="15" t="s">
        <v>527</v>
      </c>
      <c r="F63" s="14">
        <v>1596</v>
      </c>
      <c r="G63" s="14">
        <v>822</v>
      </c>
      <c r="H63" s="13">
        <f t="shared" si="7"/>
        <v>774</v>
      </c>
      <c r="I63" s="151">
        <f t="shared" si="8"/>
        <v>0.49363528715216104</v>
      </c>
      <c r="J63" s="15" t="s">
        <v>527</v>
      </c>
      <c r="K63" s="15" t="s">
        <v>527</v>
      </c>
    </row>
    <row r="64" spans="2:11" x14ac:dyDescent="0.2">
      <c r="C64" s="5"/>
      <c r="D64" s="15"/>
      <c r="E64" s="15"/>
      <c r="I64" s="151"/>
      <c r="J64" s="151"/>
      <c r="K64" s="151"/>
    </row>
    <row r="65" spans="1:11" x14ac:dyDescent="0.2">
      <c r="B65" s="1" t="s">
        <v>515</v>
      </c>
      <c r="C65" s="19">
        <v>4497</v>
      </c>
      <c r="D65" s="15" t="s">
        <v>527</v>
      </c>
      <c r="E65" s="15" t="s">
        <v>527</v>
      </c>
      <c r="F65" s="14">
        <v>1600</v>
      </c>
      <c r="G65" s="14">
        <v>826</v>
      </c>
      <c r="H65" s="13">
        <f t="shared" ref="H65:H70" si="9">F65-G65</f>
        <v>774</v>
      </c>
      <c r="I65" s="151">
        <f t="shared" ref="I65:I70" si="10">F34/C34</f>
        <v>0.49958791874727299</v>
      </c>
      <c r="J65" s="15" t="s">
        <v>527</v>
      </c>
      <c r="K65" s="15" t="s">
        <v>527</v>
      </c>
    </row>
    <row r="66" spans="1:11" x14ac:dyDescent="0.2">
      <c r="B66" s="1" t="s">
        <v>516</v>
      </c>
      <c r="C66" s="19">
        <v>4002</v>
      </c>
      <c r="D66" s="15" t="s">
        <v>527</v>
      </c>
      <c r="E66" s="15" t="s">
        <v>527</v>
      </c>
      <c r="F66" s="14">
        <v>1376</v>
      </c>
      <c r="G66" s="14">
        <v>763</v>
      </c>
      <c r="H66" s="13">
        <f t="shared" si="9"/>
        <v>613</v>
      </c>
      <c r="I66" s="151">
        <f t="shared" si="10"/>
        <v>0.50591446769790716</v>
      </c>
      <c r="J66" s="15" t="s">
        <v>527</v>
      </c>
      <c r="K66" s="15" t="s">
        <v>527</v>
      </c>
    </row>
    <row r="67" spans="1:11" x14ac:dyDescent="0.2">
      <c r="B67" s="1" t="s">
        <v>517</v>
      </c>
      <c r="C67" s="19">
        <v>3384</v>
      </c>
      <c r="D67" s="15" t="s">
        <v>527</v>
      </c>
      <c r="E67" s="15" t="s">
        <v>527</v>
      </c>
      <c r="F67" s="14">
        <v>1151</v>
      </c>
      <c r="G67" s="14">
        <v>637</v>
      </c>
      <c r="H67" s="13">
        <f t="shared" si="9"/>
        <v>514</v>
      </c>
      <c r="I67" s="151">
        <f t="shared" si="10"/>
        <v>0.50928352992573178</v>
      </c>
      <c r="J67" s="15" t="s">
        <v>527</v>
      </c>
      <c r="K67" s="15" t="s">
        <v>527</v>
      </c>
    </row>
    <row r="68" spans="1:11" x14ac:dyDescent="0.2">
      <c r="B68" s="1" t="s">
        <v>530</v>
      </c>
      <c r="C68" s="19">
        <v>4235</v>
      </c>
      <c r="D68" s="15" t="s">
        <v>527</v>
      </c>
      <c r="E68" s="15" t="s">
        <v>527</v>
      </c>
      <c r="F68" s="14">
        <v>1271</v>
      </c>
      <c r="G68" s="14">
        <v>645</v>
      </c>
      <c r="H68" s="13">
        <f t="shared" si="9"/>
        <v>626</v>
      </c>
      <c r="I68" s="151">
        <f t="shared" si="10"/>
        <v>0.50607202680066998</v>
      </c>
      <c r="J68" s="15" t="s">
        <v>527</v>
      </c>
      <c r="K68" s="15" t="s">
        <v>527</v>
      </c>
    </row>
    <row r="69" spans="1:11" x14ac:dyDescent="0.2">
      <c r="B69" s="1" t="s">
        <v>519</v>
      </c>
      <c r="C69" s="19">
        <v>4044</v>
      </c>
      <c r="D69" s="15" t="s">
        <v>527</v>
      </c>
      <c r="E69" s="15" t="s">
        <v>527</v>
      </c>
      <c r="F69" s="14">
        <v>1309</v>
      </c>
      <c r="G69" s="14">
        <v>720</v>
      </c>
      <c r="H69" s="13">
        <f t="shared" si="9"/>
        <v>589</v>
      </c>
      <c r="I69" s="151">
        <f t="shared" si="10"/>
        <v>0.50912569153611498</v>
      </c>
      <c r="J69" s="15" t="s">
        <v>527</v>
      </c>
      <c r="K69" s="15" t="s">
        <v>527</v>
      </c>
    </row>
    <row r="70" spans="1:11" x14ac:dyDescent="0.2">
      <c r="B70" s="1" t="s">
        <v>520</v>
      </c>
      <c r="C70" s="19">
        <v>4290</v>
      </c>
      <c r="D70" s="15" t="s">
        <v>527</v>
      </c>
      <c r="E70" s="15" t="s">
        <v>527</v>
      </c>
      <c r="F70" s="14">
        <v>1516</v>
      </c>
      <c r="G70" s="14">
        <v>757</v>
      </c>
      <c r="H70" s="13">
        <f t="shared" si="9"/>
        <v>759</v>
      </c>
      <c r="I70" s="151">
        <f t="shared" si="10"/>
        <v>0.49283137105962782</v>
      </c>
      <c r="J70" s="15" t="s">
        <v>527</v>
      </c>
      <c r="K70" s="15" t="s">
        <v>527</v>
      </c>
    </row>
    <row r="71" spans="1:11" ht="18" thickBot="1" x14ac:dyDescent="0.25">
      <c r="B71" s="49"/>
      <c r="C71" s="26"/>
      <c r="D71" s="23"/>
      <c r="E71" s="23"/>
      <c r="F71" s="23"/>
      <c r="G71" s="23"/>
      <c r="H71" s="23"/>
      <c r="I71" s="4"/>
      <c r="J71" s="4"/>
      <c r="K71" s="4"/>
    </row>
    <row r="72" spans="1:11" x14ac:dyDescent="0.2">
      <c r="B72" s="17"/>
      <c r="C72" s="2" t="s">
        <v>531</v>
      </c>
      <c r="F72" s="1"/>
    </row>
    <row r="73" spans="1:11" x14ac:dyDescent="0.2">
      <c r="A73" s="1"/>
      <c r="C73" s="1" t="s">
        <v>532</v>
      </c>
    </row>
  </sheetData>
  <mergeCells count="4">
    <mergeCell ref="C10:E10"/>
    <mergeCell ref="F10:H10"/>
    <mergeCell ref="I10:K10"/>
    <mergeCell ref="I41:K41"/>
  </mergeCells>
  <phoneticPr fontId="2"/>
  <pageMargins left="0.43" right="0.43" top="0.52" bottom="0.53" header="0.51200000000000001" footer="0.51200000000000001"/>
  <pageSetup paperSize="12" scale="75"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L70"/>
  <sheetViews>
    <sheetView showGridLines="0" zoomScale="75" workbookViewId="0">
      <selection activeCell="A80" sqref="A80"/>
    </sheetView>
  </sheetViews>
  <sheetFormatPr defaultColWidth="15.875" defaultRowHeight="17.25" x14ac:dyDescent="0.2"/>
  <cols>
    <col min="1" max="1" width="13.375" style="2" customWidth="1"/>
    <col min="2" max="2" width="3.375" style="2" customWidth="1"/>
    <col min="3" max="3" width="5.875" style="2" customWidth="1"/>
    <col min="4" max="4" width="20.875" style="2" customWidth="1"/>
    <col min="5" max="11" width="14.625" style="2" customWidth="1"/>
    <col min="12" max="256" width="15.875" style="2"/>
    <col min="257" max="257" width="13.375" style="2" customWidth="1"/>
    <col min="258" max="258" width="3.375" style="2" customWidth="1"/>
    <col min="259" max="259" width="5.875" style="2" customWidth="1"/>
    <col min="260" max="260" width="20.875" style="2" customWidth="1"/>
    <col min="261" max="267" width="14.625" style="2" customWidth="1"/>
    <col min="268" max="512" width="15.875" style="2"/>
    <col min="513" max="513" width="13.375" style="2" customWidth="1"/>
    <col min="514" max="514" width="3.375" style="2" customWidth="1"/>
    <col min="515" max="515" width="5.875" style="2" customWidth="1"/>
    <col min="516" max="516" width="20.875" style="2" customWidth="1"/>
    <col min="517" max="523" width="14.625" style="2" customWidth="1"/>
    <col min="524" max="768" width="15.875" style="2"/>
    <col min="769" max="769" width="13.375" style="2" customWidth="1"/>
    <col min="770" max="770" width="3.375" style="2" customWidth="1"/>
    <col min="771" max="771" width="5.875" style="2" customWidth="1"/>
    <col min="772" max="772" width="20.875" style="2" customWidth="1"/>
    <col min="773" max="779" width="14.625" style="2" customWidth="1"/>
    <col min="780" max="1024" width="15.875" style="2"/>
    <col min="1025" max="1025" width="13.375" style="2" customWidth="1"/>
    <col min="1026" max="1026" width="3.375" style="2" customWidth="1"/>
    <col min="1027" max="1027" width="5.875" style="2" customWidth="1"/>
    <col min="1028" max="1028" width="20.875" style="2" customWidth="1"/>
    <col min="1029" max="1035" width="14.625" style="2" customWidth="1"/>
    <col min="1036" max="1280" width="15.875" style="2"/>
    <col min="1281" max="1281" width="13.375" style="2" customWidth="1"/>
    <col min="1282" max="1282" width="3.375" style="2" customWidth="1"/>
    <col min="1283" max="1283" width="5.875" style="2" customWidth="1"/>
    <col min="1284" max="1284" width="20.875" style="2" customWidth="1"/>
    <col min="1285" max="1291" width="14.625" style="2" customWidth="1"/>
    <col min="1292" max="1536" width="15.875" style="2"/>
    <col min="1537" max="1537" width="13.375" style="2" customWidth="1"/>
    <col min="1538" max="1538" width="3.375" style="2" customWidth="1"/>
    <col min="1539" max="1539" width="5.875" style="2" customWidth="1"/>
    <col min="1540" max="1540" width="20.875" style="2" customWidth="1"/>
    <col min="1541" max="1547" width="14.625" style="2" customWidth="1"/>
    <col min="1548" max="1792" width="15.875" style="2"/>
    <col min="1793" max="1793" width="13.375" style="2" customWidth="1"/>
    <col min="1794" max="1794" width="3.375" style="2" customWidth="1"/>
    <col min="1795" max="1795" width="5.875" style="2" customWidth="1"/>
    <col min="1796" max="1796" width="20.875" style="2" customWidth="1"/>
    <col min="1797" max="1803" width="14.625" style="2" customWidth="1"/>
    <col min="1804" max="2048" width="15.875" style="2"/>
    <col min="2049" max="2049" width="13.375" style="2" customWidth="1"/>
    <col min="2050" max="2050" width="3.375" style="2" customWidth="1"/>
    <col min="2051" max="2051" width="5.875" style="2" customWidth="1"/>
    <col min="2052" max="2052" width="20.875" style="2" customWidth="1"/>
    <col min="2053" max="2059" width="14.625" style="2" customWidth="1"/>
    <col min="2060" max="2304" width="15.875" style="2"/>
    <col min="2305" max="2305" width="13.375" style="2" customWidth="1"/>
    <col min="2306" max="2306" width="3.375" style="2" customWidth="1"/>
    <col min="2307" max="2307" width="5.875" style="2" customWidth="1"/>
    <col min="2308" max="2308" width="20.875" style="2" customWidth="1"/>
    <col min="2309" max="2315" width="14.625" style="2" customWidth="1"/>
    <col min="2316" max="2560" width="15.875" style="2"/>
    <col min="2561" max="2561" width="13.375" style="2" customWidth="1"/>
    <col min="2562" max="2562" width="3.375" style="2" customWidth="1"/>
    <col min="2563" max="2563" width="5.875" style="2" customWidth="1"/>
    <col min="2564" max="2564" width="20.875" style="2" customWidth="1"/>
    <col min="2565" max="2571" width="14.625" style="2" customWidth="1"/>
    <col min="2572" max="2816" width="15.875" style="2"/>
    <col min="2817" max="2817" width="13.375" style="2" customWidth="1"/>
    <col min="2818" max="2818" width="3.375" style="2" customWidth="1"/>
    <col min="2819" max="2819" width="5.875" style="2" customWidth="1"/>
    <col min="2820" max="2820" width="20.875" style="2" customWidth="1"/>
    <col min="2821" max="2827" width="14.625" style="2" customWidth="1"/>
    <col min="2828" max="3072" width="15.875" style="2"/>
    <col min="3073" max="3073" width="13.375" style="2" customWidth="1"/>
    <col min="3074" max="3074" width="3.375" style="2" customWidth="1"/>
    <col min="3075" max="3075" width="5.875" style="2" customWidth="1"/>
    <col min="3076" max="3076" width="20.875" style="2" customWidth="1"/>
    <col min="3077" max="3083" width="14.625" style="2" customWidth="1"/>
    <col min="3084" max="3328" width="15.875" style="2"/>
    <col min="3329" max="3329" width="13.375" style="2" customWidth="1"/>
    <col min="3330" max="3330" width="3.375" style="2" customWidth="1"/>
    <col min="3331" max="3331" width="5.875" style="2" customWidth="1"/>
    <col min="3332" max="3332" width="20.875" style="2" customWidth="1"/>
    <col min="3333" max="3339" width="14.625" style="2" customWidth="1"/>
    <col min="3340" max="3584" width="15.875" style="2"/>
    <col min="3585" max="3585" width="13.375" style="2" customWidth="1"/>
    <col min="3586" max="3586" width="3.375" style="2" customWidth="1"/>
    <col min="3587" max="3587" width="5.875" style="2" customWidth="1"/>
    <col min="3588" max="3588" width="20.875" style="2" customWidth="1"/>
    <col min="3589" max="3595" width="14.625" style="2" customWidth="1"/>
    <col min="3596" max="3840" width="15.875" style="2"/>
    <col min="3841" max="3841" width="13.375" style="2" customWidth="1"/>
    <col min="3842" max="3842" width="3.375" style="2" customWidth="1"/>
    <col min="3843" max="3843" width="5.875" style="2" customWidth="1"/>
    <col min="3844" max="3844" width="20.875" style="2" customWidth="1"/>
    <col min="3845" max="3851" width="14.625" style="2" customWidth="1"/>
    <col min="3852" max="4096" width="15.875" style="2"/>
    <col min="4097" max="4097" width="13.375" style="2" customWidth="1"/>
    <col min="4098" max="4098" width="3.375" style="2" customWidth="1"/>
    <col min="4099" max="4099" width="5.875" style="2" customWidth="1"/>
    <col min="4100" max="4100" width="20.875" style="2" customWidth="1"/>
    <col min="4101" max="4107" width="14.625" style="2" customWidth="1"/>
    <col min="4108" max="4352" width="15.875" style="2"/>
    <col min="4353" max="4353" width="13.375" style="2" customWidth="1"/>
    <col min="4354" max="4354" width="3.375" style="2" customWidth="1"/>
    <col min="4355" max="4355" width="5.875" style="2" customWidth="1"/>
    <col min="4356" max="4356" width="20.875" style="2" customWidth="1"/>
    <col min="4357" max="4363" width="14.625" style="2" customWidth="1"/>
    <col min="4364" max="4608" width="15.875" style="2"/>
    <col min="4609" max="4609" width="13.375" style="2" customWidth="1"/>
    <col min="4610" max="4610" width="3.375" style="2" customWidth="1"/>
    <col min="4611" max="4611" width="5.875" style="2" customWidth="1"/>
    <col min="4612" max="4612" width="20.875" style="2" customWidth="1"/>
    <col min="4613" max="4619" width="14.625" style="2" customWidth="1"/>
    <col min="4620" max="4864" width="15.875" style="2"/>
    <col min="4865" max="4865" width="13.375" style="2" customWidth="1"/>
    <col min="4866" max="4866" width="3.375" style="2" customWidth="1"/>
    <col min="4867" max="4867" width="5.875" style="2" customWidth="1"/>
    <col min="4868" max="4868" width="20.875" style="2" customWidth="1"/>
    <col min="4869" max="4875" width="14.625" style="2" customWidth="1"/>
    <col min="4876" max="5120" width="15.875" style="2"/>
    <col min="5121" max="5121" width="13.375" style="2" customWidth="1"/>
    <col min="5122" max="5122" width="3.375" style="2" customWidth="1"/>
    <col min="5123" max="5123" width="5.875" style="2" customWidth="1"/>
    <col min="5124" max="5124" width="20.875" style="2" customWidth="1"/>
    <col min="5125" max="5131" width="14.625" style="2" customWidth="1"/>
    <col min="5132" max="5376" width="15.875" style="2"/>
    <col min="5377" max="5377" width="13.375" style="2" customWidth="1"/>
    <col min="5378" max="5378" width="3.375" style="2" customWidth="1"/>
    <col min="5379" max="5379" width="5.875" style="2" customWidth="1"/>
    <col min="5380" max="5380" width="20.875" style="2" customWidth="1"/>
    <col min="5381" max="5387" width="14.625" style="2" customWidth="1"/>
    <col min="5388" max="5632" width="15.875" style="2"/>
    <col min="5633" max="5633" width="13.375" style="2" customWidth="1"/>
    <col min="5634" max="5634" width="3.375" style="2" customWidth="1"/>
    <col min="5635" max="5635" width="5.875" style="2" customWidth="1"/>
    <col min="5636" max="5636" width="20.875" style="2" customWidth="1"/>
    <col min="5637" max="5643" width="14.625" style="2" customWidth="1"/>
    <col min="5644" max="5888" width="15.875" style="2"/>
    <col min="5889" max="5889" width="13.375" style="2" customWidth="1"/>
    <col min="5890" max="5890" width="3.375" style="2" customWidth="1"/>
    <col min="5891" max="5891" width="5.875" style="2" customWidth="1"/>
    <col min="5892" max="5892" width="20.875" style="2" customWidth="1"/>
    <col min="5893" max="5899" width="14.625" style="2" customWidth="1"/>
    <col min="5900" max="6144" width="15.875" style="2"/>
    <col min="6145" max="6145" width="13.375" style="2" customWidth="1"/>
    <col min="6146" max="6146" width="3.375" style="2" customWidth="1"/>
    <col min="6147" max="6147" width="5.875" style="2" customWidth="1"/>
    <col min="6148" max="6148" width="20.875" style="2" customWidth="1"/>
    <col min="6149" max="6155" width="14.625" style="2" customWidth="1"/>
    <col min="6156" max="6400" width="15.875" style="2"/>
    <col min="6401" max="6401" width="13.375" style="2" customWidth="1"/>
    <col min="6402" max="6402" width="3.375" style="2" customWidth="1"/>
    <col min="6403" max="6403" width="5.875" style="2" customWidth="1"/>
    <col min="6404" max="6404" width="20.875" style="2" customWidth="1"/>
    <col min="6405" max="6411" width="14.625" style="2" customWidth="1"/>
    <col min="6412" max="6656" width="15.875" style="2"/>
    <col min="6657" max="6657" width="13.375" style="2" customWidth="1"/>
    <col min="6658" max="6658" width="3.375" style="2" customWidth="1"/>
    <col min="6659" max="6659" width="5.875" style="2" customWidth="1"/>
    <col min="6660" max="6660" width="20.875" style="2" customWidth="1"/>
    <col min="6661" max="6667" width="14.625" style="2" customWidth="1"/>
    <col min="6668" max="6912" width="15.875" style="2"/>
    <col min="6913" max="6913" width="13.375" style="2" customWidth="1"/>
    <col min="6914" max="6914" width="3.375" style="2" customWidth="1"/>
    <col min="6915" max="6915" width="5.875" style="2" customWidth="1"/>
    <col min="6916" max="6916" width="20.875" style="2" customWidth="1"/>
    <col min="6917" max="6923" width="14.625" style="2" customWidth="1"/>
    <col min="6924" max="7168" width="15.875" style="2"/>
    <col min="7169" max="7169" width="13.375" style="2" customWidth="1"/>
    <col min="7170" max="7170" width="3.375" style="2" customWidth="1"/>
    <col min="7171" max="7171" width="5.875" style="2" customWidth="1"/>
    <col min="7172" max="7172" width="20.875" style="2" customWidth="1"/>
    <col min="7173" max="7179" width="14.625" style="2" customWidth="1"/>
    <col min="7180" max="7424" width="15.875" style="2"/>
    <col min="7425" max="7425" width="13.375" style="2" customWidth="1"/>
    <col min="7426" max="7426" width="3.375" style="2" customWidth="1"/>
    <col min="7427" max="7427" width="5.875" style="2" customWidth="1"/>
    <col min="7428" max="7428" width="20.875" style="2" customWidth="1"/>
    <col min="7429" max="7435" width="14.625" style="2" customWidth="1"/>
    <col min="7436" max="7680" width="15.875" style="2"/>
    <col min="7681" max="7681" width="13.375" style="2" customWidth="1"/>
    <col min="7682" max="7682" width="3.375" style="2" customWidth="1"/>
    <col min="7683" max="7683" width="5.875" style="2" customWidth="1"/>
    <col min="7684" max="7684" width="20.875" style="2" customWidth="1"/>
    <col min="7685" max="7691" width="14.625" style="2" customWidth="1"/>
    <col min="7692" max="7936" width="15.875" style="2"/>
    <col min="7937" max="7937" width="13.375" style="2" customWidth="1"/>
    <col min="7938" max="7938" width="3.375" style="2" customWidth="1"/>
    <col min="7939" max="7939" width="5.875" style="2" customWidth="1"/>
    <col min="7940" max="7940" width="20.875" style="2" customWidth="1"/>
    <col min="7941" max="7947" width="14.625" style="2" customWidth="1"/>
    <col min="7948" max="8192" width="15.875" style="2"/>
    <col min="8193" max="8193" width="13.375" style="2" customWidth="1"/>
    <col min="8194" max="8194" width="3.375" style="2" customWidth="1"/>
    <col min="8195" max="8195" width="5.875" style="2" customWidth="1"/>
    <col min="8196" max="8196" width="20.875" style="2" customWidth="1"/>
    <col min="8197" max="8203" width="14.625" style="2" customWidth="1"/>
    <col min="8204" max="8448" width="15.875" style="2"/>
    <col min="8449" max="8449" width="13.375" style="2" customWidth="1"/>
    <col min="8450" max="8450" width="3.375" style="2" customWidth="1"/>
    <col min="8451" max="8451" width="5.875" style="2" customWidth="1"/>
    <col min="8452" max="8452" width="20.875" style="2" customWidth="1"/>
    <col min="8453" max="8459" width="14.625" style="2" customWidth="1"/>
    <col min="8460" max="8704" width="15.875" style="2"/>
    <col min="8705" max="8705" width="13.375" style="2" customWidth="1"/>
    <col min="8706" max="8706" width="3.375" style="2" customWidth="1"/>
    <col min="8707" max="8707" width="5.875" style="2" customWidth="1"/>
    <col min="8708" max="8708" width="20.875" style="2" customWidth="1"/>
    <col min="8709" max="8715" width="14.625" style="2" customWidth="1"/>
    <col min="8716" max="8960" width="15.875" style="2"/>
    <col min="8961" max="8961" width="13.375" style="2" customWidth="1"/>
    <col min="8962" max="8962" width="3.375" style="2" customWidth="1"/>
    <col min="8963" max="8963" width="5.875" style="2" customWidth="1"/>
    <col min="8964" max="8964" width="20.875" style="2" customWidth="1"/>
    <col min="8965" max="8971" width="14.625" style="2" customWidth="1"/>
    <col min="8972" max="9216" width="15.875" style="2"/>
    <col min="9217" max="9217" width="13.375" style="2" customWidth="1"/>
    <col min="9218" max="9218" width="3.375" style="2" customWidth="1"/>
    <col min="9219" max="9219" width="5.875" style="2" customWidth="1"/>
    <col min="9220" max="9220" width="20.875" style="2" customWidth="1"/>
    <col min="9221" max="9227" width="14.625" style="2" customWidth="1"/>
    <col min="9228" max="9472" width="15.875" style="2"/>
    <col min="9473" max="9473" width="13.375" style="2" customWidth="1"/>
    <col min="9474" max="9474" width="3.375" style="2" customWidth="1"/>
    <col min="9475" max="9475" width="5.875" style="2" customWidth="1"/>
    <col min="9476" max="9476" width="20.875" style="2" customWidth="1"/>
    <col min="9477" max="9483" width="14.625" style="2" customWidth="1"/>
    <col min="9484" max="9728" width="15.875" style="2"/>
    <col min="9729" max="9729" width="13.375" style="2" customWidth="1"/>
    <col min="9730" max="9730" width="3.375" style="2" customWidth="1"/>
    <col min="9731" max="9731" width="5.875" style="2" customWidth="1"/>
    <col min="9732" max="9732" width="20.875" style="2" customWidth="1"/>
    <col min="9733" max="9739" width="14.625" style="2" customWidth="1"/>
    <col min="9740" max="9984" width="15.875" style="2"/>
    <col min="9985" max="9985" width="13.375" style="2" customWidth="1"/>
    <col min="9986" max="9986" width="3.375" style="2" customWidth="1"/>
    <col min="9987" max="9987" width="5.875" style="2" customWidth="1"/>
    <col min="9988" max="9988" width="20.875" style="2" customWidth="1"/>
    <col min="9989" max="9995" width="14.625" style="2" customWidth="1"/>
    <col min="9996" max="10240" width="15.875" style="2"/>
    <col min="10241" max="10241" width="13.375" style="2" customWidth="1"/>
    <col min="10242" max="10242" width="3.375" style="2" customWidth="1"/>
    <col min="10243" max="10243" width="5.875" style="2" customWidth="1"/>
    <col min="10244" max="10244" width="20.875" style="2" customWidth="1"/>
    <col min="10245" max="10251" width="14.625" style="2" customWidth="1"/>
    <col min="10252" max="10496" width="15.875" style="2"/>
    <col min="10497" max="10497" width="13.375" style="2" customWidth="1"/>
    <col min="10498" max="10498" width="3.375" style="2" customWidth="1"/>
    <col min="10499" max="10499" width="5.875" style="2" customWidth="1"/>
    <col min="10500" max="10500" width="20.875" style="2" customWidth="1"/>
    <col min="10501" max="10507" width="14.625" style="2" customWidth="1"/>
    <col min="10508" max="10752" width="15.875" style="2"/>
    <col min="10753" max="10753" width="13.375" style="2" customWidth="1"/>
    <col min="10754" max="10754" width="3.375" style="2" customWidth="1"/>
    <col min="10755" max="10755" width="5.875" style="2" customWidth="1"/>
    <col min="10756" max="10756" width="20.875" style="2" customWidth="1"/>
    <col min="10757" max="10763" width="14.625" style="2" customWidth="1"/>
    <col min="10764" max="11008" width="15.875" style="2"/>
    <col min="11009" max="11009" width="13.375" style="2" customWidth="1"/>
    <col min="11010" max="11010" width="3.375" style="2" customWidth="1"/>
    <col min="11011" max="11011" width="5.875" style="2" customWidth="1"/>
    <col min="11012" max="11012" width="20.875" style="2" customWidth="1"/>
    <col min="11013" max="11019" width="14.625" style="2" customWidth="1"/>
    <col min="11020" max="11264" width="15.875" style="2"/>
    <col min="11265" max="11265" width="13.375" style="2" customWidth="1"/>
    <col min="11266" max="11266" width="3.375" style="2" customWidth="1"/>
    <col min="11267" max="11267" width="5.875" style="2" customWidth="1"/>
    <col min="11268" max="11268" width="20.875" style="2" customWidth="1"/>
    <col min="11269" max="11275" width="14.625" style="2" customWidth="1"/>
    <col min="11276" max="11520" width="15.875" style="2"/>
    <col min="11521" max="11521" width="13.375" style="2" customWidth="1"/>
    <col min="11522" max="11522" width="3.375" style="2" customWidth="1"/>
    <col min="11523" max="11523" width="5.875" style="2" customWidth="1"/>
    <col min="11524" max="11524" width="20.875" style="2" customWidth="1"/>
    <col min="11525" max="11531" width="14.625" style="2" customWidth="1"/>
    <col min="11532" max="11776" width="15.875" style="2"/>
    <col min="11777" max="11777" width="13.375" style="2" customWidth="1"/>
    <col min="11778" max="11778" width="3.375" style="2" customWidth="1"/>
    <col min="11779" max="11779" width="5.875" style="2" customWidth="1"/>
    <col min="11780" max="11780" width="20.875" style="2" customWidth="1"/>
    <col min="11781" max="11787" width="14.625" style="2" customWidth="1"/>
    <col min="11788" max="12032" width="15.875" style="2"/>
    <col min="12033" max="12033" width="13.375" style="2" customWidth="1"/>
    <col min="12034" max="12034" width="3.375" style="2" customWidth="1"/>
    <col min="12035" max="12035" width="5.875" style="2" customWidth="1"/>
    <col min="12036" max="12036" width="20.875" style="2" customWidth="1"/>
    <col min="12037" max="12043" width="14.625" style="2" customWidth="1"/>
    <col min="12044" max="12288" width="15.875" style="2"/>
    <col min="12289" max="12289" width="13.375" style="2" customWidth="1"/>
    <col min="12290" max="12290" width="3.375" style="2" customWidth="1"/>
    <col min="12291" max="12291" width="5.875" style="2" customWidth="1"/>
    <col min="12292" max="12292" width="20.875" style="2" customWidth="1"/>
    <col min="12293" max="12299" width="14.625" style="2" customWidth="1"/>
    <col min="12300" max="12544" width="15.875" style="2"/>
    <col min="12545" max="12545" width="13.375" style="2" customWidth="1"/>
    <col min="12546" max="12546" width="3.375" style="2" customWidth="1"/>
    <col min="12547" max="12547" width="5.875" style="2" customWidth="1"/>
    <col min="12548" max="12548" width="20.875" style="2" customWidth="1"/>
    <col min="12549" max="12555" width="14.625" style="2" customWidth="1"/>
    <col min="12556" max="12800" width="15.875" style="2"/>
    <col min="12801" max="12801" width="13.375" style="2" customWidth="1"/>
    <col min="12802" max="12802" width="3.375" style="2" customWidth="1"/>
    <col min="12803" max="12803" width="5.875" style="2" customWidth="1"/>
    <col min="12804" max="12804" width="20.875" style="2" customWidth="1"/>
    <col min="12805" max="12811" width="14.625" style="2" customWidth="1"/>
    <col min="12812" max="13056" width="15.875" style="2"/>
    <col min="13057" max="13057" width="13.375" style="2" customWidth="1"/>
    <col min="13058" max="13058" width="3.375" style="2" customWidth="1"/>
    <col min="13059" max="13059" width="5.875" style="2" customWidth="1"/>
    <col min="13060" max="13060" width="20.875" style="2" customWidth="1"/>
    <col min="13061" max="13067" width="14.625" style="2" customWidth="1"/>
    <col min="13068" max="13312" width="15.875" style="2"/>
    <col min="13313" max="13313" width="13.375" style="2" customWidth="1"/>
    <col min="13314" max="13314" width="3.375" style="2" customWidth="1"/>
    <col min="13315" max="13315" width="5.875" style="2" customWidth="1"/>
    <col min="13316" max="13316" width="20.875" style="2" customWidth="1"/>
    <col min="13317" max="13323" width="14.625" style="2" customWidth="1"/>
    <col min="13324" max="13568" width="15.875" style="2"/>
    <col min="13569" max="13569" width="13.375" style="2" customWidth="1"/>
    <col min="13570" max="13570" width="3.375" style="2" customWidth="1"/>
    <col min="13571" max="13571" width="5.875" style="2" customWidth="1"/>
    <col min="13572" max="13572" width="20.875" style="2" customWidth="1"/>
    <col min="13573" max="13579" width="14.625" style="2" customWidth="1"/>
    <col min="13580" max="13824" width="15.875" style="2"/>
    <col min="13825" max="13825" width="13.375" style="2" customWidth="1"/>
    <col min="13826" max="13826" width="3.375" style="2" customWidth="1"/>
    <col min="13827" max="13827" width="5.875" style="2" customWidth="1"/>
    <col min="13828" max="13828" width="20.875" style="2" customWidth="1"/>
    <col min="13829" max="13835" width="14.625" style="2" customWidth="1"/>
    <col min="13836" max="14080" width="15.875" style="2"/>
    <col min="14081" max="14081" width="13.375" style="2" customWidth="1"/>
    <col min="14082" max="14082" width="3.375" style="2" customWidth="1"/>
    <col min="14083" max="14083" width="5.875" style="2" customWidth="1"/>
    <col min="14084" max="14084" width="20.875" style="2" customWidth="1"/>
    <col min="14085" max="14091" width="14.625" style="2" customWidth="1"/>
    <col min="14092" max="14336" width="15.875" style="2"/>
    <col min="14337" max="14337" width="13.375" style="2" customWidth="1"/>
    <col min="14338" max="14338" width="3.375" style="2" customWidth="1"/>
    <col min="14339" max="14339" width="5.875" style="2" customWidth="1"/>
    <col min="14340" max="14340" width="20.875" style="2" customWidth="1"/>
    <col min="14341" max="14347" width="14.625" style="2" customWidth="1"/>
    <col min="14348" max="14592" width="15.875" style="2"/>
    <col min="14593" max="14593" width="13.375" style="2" customWidth="1"/>
    <col min="14594" max="14594" width="3.375" style="2" customWidth="1"/>
    <col min="14595" max="14595" width="5.875" style="2" customWidth="1"/>
    <col min="14596" max="14596" width="20.875" style="2" customWidth="1"/>
    <col min="14597" max="14603" width="14.625" style="2" customWidth="1"/>
    <col min="14604" max="14848" width="15.875" style="2"/>
    <col min="14849" max="14849" width="13.375" style="2" customWidth="1"/>
    <col min="14850" max="14850" width="3.375" style="2" customWidth="1"/>
    <col min="14851" max="14851" width="5.875" style="2" customWidth="1"/>
    <col min="14852" max="14852" width="20.875" style="2" customWidth="1"/>
    <col min="14853" max="14859" width="14.625" style="2" customWidth="1"/>
    <col min="14860" max="15104" width="15.875" style="2"/>
    <col min="15105" max="15105" width="13.375" style="2" customWidth="1"/>
    <col min="15106" max="15106" width="3.375" style="2" customWidth="1"/>
    <col min="15107" max="15107" width="5.875" style="2" customWidth="1"/>
    <col min="15108" max="15108" width="20.875" style="2" customWidth="1"/>
    <col min="15109" max="15115" width="14.625" style="2" customWidth="1"/>
    <col min="15116" max="15360" width="15.875" style="2"/>
    <col min="15361" max="15361" width="13.375" style="2" customWidth="1"/>
    <col min="15362" max="15362" width="3.375" style="2" customWidth="1"/>
    <col min="15363" max="15363" width="5.875" style="2" customWidth="1"/>
    <col min="15364" max="15364" width="20.875" style="2" customWidth="1"/>
    <col min="15365" max="15371" width="14.625" style="2" customWidth="1"/>
    <col min="15372" max="15616" width="15.875" style="2"/>
    <col min="15617" max="15617" width="13.375" style="2" customWidth="1"/>
    <col min="15618" max="15618" width="3.375" style="2" customWidth="1"/>
    <col min="15619" max="15619" width="5.875" style="2" customWidth="1"/>
    <col min="15620" max="15620" width="20.875" style="2" customWidth="1"/>
    <col min="15621" max="15627" width="14.625" style="2" customWidth="1"/>
    <col min="15628" max="15872" width="15.875" style="2"/>
    <col min="15873" max="15873" width="13.375" style="2" customWidth="1"/>
    <col min="15874" max="15874" width="3.375" style="2" customWidth="1"/>
    <col min="15875" max="15875" width="5.875" style="2" customWidth="1"/>
    <col min="15876" max="15876" width="20.875" style="2" customWidth="1"/>
    <col min="15877" max="15883" width="14.625" style="2" customWidth="1"/>
    <col min="15884" max="16128" width="15.875" style="2"/>
    <col min="16129" max="16129" width="13.375" style="2" customWidth="1"/>
    <col min="16130" max="16130" width="3.375" style="2" customWidth="1"/>
    <col min="16131" max="16131" width="5.875" style="2" customWidth="1"/>
    <col min="16132" max="16132" width="20.875" style="2" customWidth="1"/>
    <col min="16133" max="16139" width="14.625" style="2" customWidth="1"/>
    <col min="16140" max="16384" width="15.875" style="2"/>
  </cols>
  <sheetData>
    <row r="1" spans="1:12" x14ac:dyDescent="0.2">
      <c r="A1" s="1"/>
    </row>
    <row r="6" spans="1:12" x14ac:dyDescent="0.2">
      <c r="F6" s="3" t="s">
        <v>533</v>
      </c>
    </row>
    <row r="7" spans="1:12" x14ac:dyDescent="0.2">
      <c r="G7" s="1" t="s">
        <v>534</v>
      </c>
    </row>
    <row r="8" spans="1:12" ht="18" thickBot="1" x14ac:dyDescent="0.25">
      <c r="B8" s="4"/>
      <c r="C8" s="4"/>
      <c r="D8" s="4"/>
      <c r="E8" s="4"/>
      <c r="F8" s="4"/>
      <c r="G8" s="4"/>
      <c r="H8" s="4"/>
      <c r="I8" s="4"/>
      <c r="J8" s="4"/>
      <c r="K8" s="50" t="s">
        <v>535</v>
      </c>
    </row>
    <row r="9" spans="1:12" x14ac:dyDescent="0.2">
      <c r="E9" s="92" t="s">
        <v>536</v>
      </c>
      <c r="F9" s="92" t="s">
        <v>537</v>
      </c>
      <c r="G9" s="92" t="s">
        <v>538</v>
      </c>
      <c r="H9" s="92" t="s">
        <v>539</v>
      </c>
      <c r="I9" s="92" t="s">
        <v>540</v>
      </c>
      <c r="J9" s="92" t="s">
        <v>541</v>
      </c>
      <c r="K9" s="153">
        <v>2000</v>
      </c>
    </row>
    <row r="10" spans="1:12" x14ac:dyDescent="0.2">
      <c r="B10" s="6"/>
      <c r="C10" s="6"/>
      <c r="D10" s="6"/>
      <c r="E10" s="10" t="s">
        <v>542</v>
      </c>
      <c r="F10" s="10" t="s">
        <v>543</v>
      </c>
      <c r="G10" s="10" t="s">
        <v>544</v>
      </c>
      <c r="H10" s="10" t="s">
        <v>545</v>
      </c>
      <c r="I10" s="10" t="s">
        <v>546</v>
      </c>
      <c r="J10" s="10" t="s">
        <v>547</v>
      </c>
      <c r="K10" s="10" t="s">
        <v>548</v>
      </c>
    </row>
    <row r="11" spans="1:12" x14ac:dyDescent="0.2">
      <c r="E11" s="154"/>
      <c r="K11" s="21"/>
    </row>
    <row r="12" spans="1:12" x14ac:dyDescent="0.2">
      <c r="C12" s="17"/>
      <c r="D12" s="3" t="s">
        <v>383</v>
      </c>
      <c r="E12" s="16">
        <f t="shared" ref="E12:K12" si="0">SUM(E14:E57)-E18-E41</f>
        <v>44169</v>
      </c>
      <c r="F12" s="17">
        <f t="shared" si="0"/>
        <v>44935</v>
      </c>
      <c r="G12" s="17">
        <f t="shared" si="0"/>
        <v>51055</v>
      </c>
      <c r="H12" s="17">
        <f t="shared" si="0"/>
        <v>49153</v>
      </c>
      <c r="I12" s="17">
        <f t="shared" si="0"/>
        <v>44654</v>
      </c>
      <c r="J12" s="155">
        <f t="shared" si="0"/>
        <v>45698</v>
      </c>
      <c r="K12" s="155">
        <f t="shared" si="0"/>
        <v>48431</v>
      </c>
      <c r="L12" s="21"/>
    </row>
    <row r="13" spans="1:12" x14ac:dyDescent="0.2">
      <c r="E13" s="5"/>
      <c r="J13" s="21"/>
      <c r="K13" s="21"/>
      <c r="L13" s="21"/>
    </row>
    <row r="14" spans="1:12" x14ac:dyDescent="0.2">
      <c r="C14" s="1" t="s">
        <v>549</v>
      </c>
      <c r="E14" s="19">
        <v>245</v>
      </c>
      <c r="F14" s="14">
        <v>347</v>
      </c>
      <c r="G14" s="14">
        <v>270</v>
      </c>
      <c r="H14" s="14">
        <v>364</v>
      </c>
      <c r="I14" s="14">
        <v>387</v>
      </c>
      <c r="J14" s="94">
        <v>542</v>
      </c>
      <c r="K14" s="94">
        <v>453</v>
      </c>
      <c r="L14" s="21"/>
    </row>
    <row r="15" spans="1:12" x14ac:dyDescent="0.2">
      <c r="C15" s="1" t="s">
        <v>550</v>
      </c>
      <c r="E15" s="19">
        <v>19</v>
      </c>
      <c r="F15" s="14">
        <v>31</v>
      </c>
      <c r="G15" s="14">
        <v>21</v>
      </c>
      <c r="H15" s="14">
        <v>18</v>
      </c>
      <c r="I15" s="14">
        <v>4</v>
      </c>
      <c r="J15" s="94">
        <v>9</v>
      </c>
      <c r="K15" s="94">
        <v>10</v>
      </c>
      <c r="L15" s="21"/>
    </row>
    <row r="16" spans="1:12" x14ac:dyDescent="0.2">
      <c r="C16" s="1" t="s">
        <v>551</v>
      </c>
      <c r="E16" s="19">
        <v>5868</v>
      </c>
      <c r="F16" s="14">
        <v>6481</v>
      </c>
      <c r="G16" s="14">
        <v>7171</v>
      </c>
      <c r="H16" s="14">
        <v>5932</v>
      </c>
      <c r="I16" s="14">
        <v>4669</v>
      </c>
      <c r="J16" s="94">
        <v>4267</v>
      </c>
      <c r="K16" s="94">
        <v>4220</v>
      </c>
      <c r="L16" s="21"/>
    </row>
    <row r="17" spans="3:12" x14ac:dyDescent="0.2">
      <c r="E17" s="5"/>
      <c r="J17" s="21"/>
      <c r="K17" s="21"/>
      <c r="L17" s="21"/>
    </row>
    <row r="18" spans="3:12" x14ac:dyDescent="0.2">
      <c r="C18" s="1" t="s">
        <v>552</v>
      </c>
      <c r="E18" s="12">
        <f t="shared" ref="E18:K18" si="1">SUM(E20:E48)-E41</f>
        <v>10307</v>
      </c>
      <c r="F18" s="13">
        <f t="shared" si="1"/>
        <v>9850</v>
      </c>
      <c r="G18" s="13">
        <f t="shared" si="1"/>
        <v>11530</v>
      </c>
      <c r="H18" s="13">
        <f t="shared" si="1"/>
        <v>10679</v>
      </c>
      <c r="I18" s="13">
        <f t="shared" si="1"/>
        <v>7888</v>
      </c>
      <c r="J18" s="156">
        <f t="shared" si="1"/>
        <v>8393</v>
      </c>
      <c r="K18" s="156">
        <f t="shared" si="1"/>
        <v>7995</v>
      </c>
      <c r="L18" s="21"/>
    </row>
    <row r="19" spans="3:12" x14ac:dyDescent="0.2">
      <c r="E19" s="5"/>
      <c r="J19" s="21"/>
      <c r="K19" s="21"/>
      <c r="L19" s="21"/>
    </row>
    <row r="20" spans="3:12" x14ac:dyDescent="0.2">
      <c r="C20" s="1" t="s">
        <v>553</v>
      </c>
      <c r="E20" s="19">
        <v>1741</v>
      </c>
      <c r="F20" s="14">
        <v>1867</v>
      </c>
      <c r="G20" s="14">
        <v>2248</v>
      </c>
      <c r="H20" s="14">
        <v>1977</v>
      </c>
      <c r="I20" s="14">
        <v>1733</v>
      </c>
      <c r="J20" s="94">
        <v>1807</v>
      </c>
      <c r="K20" s="94">
        <v>1667</v>
      </c>
      <c r="L20" s="21"/>
    </row>
    <row r="21" spans="3:12" x14ac:dyDescent="0.2">
      <c r="C21" s="1" t="s">
        <v>554</v>
      </c>
      <c r="E21" s="19">
        <v>280</v>
      </c>
      <c r="F21" s="14">
        <v>221</v>
      </c>
      <c r="G21" s="14">
        <v>267</v>
      </c>
      <c r="H21" s="14">
        <v>226</v>
      </c>
      <c r="I21" s="14">
        <v>276</v>
      </c>
      <c r="J21" s="94">
        <v>324</v>
      </c>
      <c r="K21" s="94">
        <v>217</v>
      </c>
      <c r="L21" s="21"/>
    </row>
    <row r="22" spans="3:12" x14ac:dyDescent="0.2">
      <c r="C22" s="1" t="s">
        <v>555</v>
      </c>
      <c r="E22" s="19">
        <v>922</v>
      </c>
      <c r="F22" s="14">
        <v>986</v>
      </c>
      <c r="G22" s="14">
        <v>1268</v>
      </c>
      <c r="H22" s="14">
        <v>1073</v>
      </c>
      <c r="I22" s="14">
        <v>723</v>
      </c>
      <c r="J22" s="94">
        <v>687</v>
      </c>
      <c r="K22" s="94">
        <v>614</v>
      </c>
      <c r="L22" s="21"/>
    </row>
    <row r="23" spans="3:12" x14ac:dyDescent="0.2">
      <c r="E23" s="19"/>
      <c r="F23" s="14"/>
      <c r="G23" s="14"/>
      <c r="H23" s="14"/>
      <c r="I23" s="14"/>
      <c r="J23" s="94"/>
      <c r="K23" s="94"/>
      <c r="L23" s="21"/>
    </row>
    <row r="24" spans="3:12" x14ac:dyDescent="0.2">
      <c r="C24" s="1" t="s">
        <v>556</v>
      </c>
      <c r="E24" s="19">
        <v>1513</v>
      </c>
      <c r="F24" s="14">
        <v>1423</v>
      </c>
      <c r="G24" s="14">
        <v>1438</v>
      </c>
      <c r="H24" s="14">
        <v>1381</v>
      </c>
      <c r="I24" s="14">
        <v>1089</v>
      </c>
      <c r="J24" s="94">
        <v>1114</v>
      </c>
      <c r="K24" s="94">
        <v>818</v>
      </c>
      <c r="L24" s="21"/>
    </row>
    <row r="25" spans="3:12" x14ac:dyDescent="0.2">
      <c r="C25" s="1" t="s">
        <v>557</v>
      </c>
      <c r="E25" s="19">
        <v>767</v>
      </c>
      <c r="F25" s="14">
        <v>629</v>
      </c>
      <c r="G25" s="14">
        <v>722</v>
      </c>
      <c r="H25" s="14">
        <v>472</v>
      </c>
      <c r="I25" s="14">
        <v>352</v>
      </c>
      <c r="J25" s="94">
        <v>342</v>
      </c>
      <c r="K25" s="94">
        <v>339</v>
      </c>
      <c r="L25" s="21"/>
    </row>
    <row r="26" spans="3:12" x14ac:dyDescent="0.2">
      <c r="C26" s="1" t="s">
        <v>558</v>
      </c>
      <c r="E26" s="19">
        <v>492</v>
      </c>
      <c r="F26" s="14">
        <v>494</v>
      </c>
      <c r="G26" s="14">
        <v>434</v>
      </c>
      <c r="H26" s="14">
        <v>378</v>
      </c>
      <c r="I26" s="14">
        <v>341</v>
      </c>
      <c r="J26" s="94">
        <v>300</v>
      </c>
      <c r="K26" s="94">
        <v>347</v>
      </c>
      <c r="L26" s="21"/>
    </row>
    <row r="27" spans="3:12" x14ac:dyDescent="0.2">
      <c r="E27" s="19"/>
      <c r="F27" s="14"/>
      <c r="G27" s="14"/>
      <c r="H27" s="14"/>
      <c r="I27" s="14"/>
      <c r="J27" s="94"/>
      <c r="K27" s="94"/>
      <c r="L27" s="21"/>
    </row>
    <row r="28" spans="3:12" x14ac:dyDescent="0.2">
      <c r="C28" s="1" t="s">
        <v>559</v>
      </c>
      <c r="E28" s="19">
        <v>95</v>
      </c>
      <c r="F28" s="14">
        <v>74</v>
      </c>
      <c r="G28" s="14">
        <v>86</v>
      </c>
      <c r="H28" s="14">
        <v>93</v>
      </c>
      <c r="I28" s="14">
        <v>124</v>
      </c>
      <c r="J28" s="94">
        <v>111</v>
      </c>
      <c r="K28" s="94">
        <v>139</v>
      </c>
      <c r="L28" s="21"/>
    </row>
    <row r="29" spans="3:12" x14ac:dyDescent="0.2">
      <c r="C29" s="1" t="s">
        <v>560</v>
      </c>
      <c r="E29" s="19">
        <v>232</v>
      </c>
      <c r="F29" s="14">
        <v>221</v>
      </c>
      <c r="G29" s="14">
        <v>266</v>
      </c>
      <c r="H29" s="14">
        <v>236</v>
      </c>
      <c r="I29" s="14">
        <v>183</v>
      </c>
      <c r="J29" s="94">
        <v>265</v>
      </c>
      <c r="K29" s="94">
        <v>225</v>
      </c>
      <c r="L29" s="21"/>
    </row>
    <row r="30" spans="3:12" x14ac:dyDescent="0.2">
      <c r="C30" s="1" t="s">
        <v>561</v>
      </c>
      <c r="E30" s="19">
        <v>344</v>
      </c>
      <c r="F30" s="14">
        <v>308</v>
      </c>
      <c r="G30" s="14">
        <v>454</v>
      </c>
      <c r="H30" s="14">
        <v>603</v>
      </c>
      <c r="I30" s="14">
        <v>372</v>
      </c>
      <c r="J30" s="94">
        <v>461</v>
      </c>
      <c r="K30" s="94">
        <v>525</v>
      </c>
      <c r="L30" s="21"/>
    </row>
    <row r="31" spans="3:12" x14ac:dyDescent="0.2">
      <c r="E31" s="19"/>
      <c r="F31" s="14"/>
      <c r="G31" s="14"/>
      <c r="H31" s="14"/>
      <c r="I31" s="14"/>
      <c r="J31" s="94"/>
      <c r="K31" s="94"/>
      <c r="L31" s="21"/>
    </row>
    <row r="32" spans="3:12" x14ac:dyDescent="0.2">
      <c r="C32" s="1" t="s">
        <v>562</v>
      </c>
      <c r="E32" s="19">
        <v>37</v>
      </c>
      <c r="F32" s="14">
        <v>42</v>
      </c>
      <c r="G32" s="14">
        <v>27</v>
      </c>
      <c r="H32" s="14">
        <v>27</v>
      </c>
      <c r="I32" s="14">
        <v>7</v>
      </c>
      <c r="J32" s="94">
        <v>14</v>
      </c>
      <c r="K32" s="94">
        <v>7</v>
      </c>
      <c r="L32" s="21"/>
    </row>
    <row r="33" spans="3:12" x14ac:dyDescent="0.2">
      <c r="C33" s="1" t="s">
        <v>563</v>
      </c>
      <c r="E33" s="19">
        <v>345</v>
      </c>
      <c r="F33" s="14">
        <v>305</v>
      </c>
      <c r="G33" s="14">
        <v>361</v>
      </c>
      <c r="H33" s="14">
        <v>347</v>
      </c>
      <c r="I33" s="14">
        <v>311</v>
      </c>
      <c r="J33" s="94">
        <v>267</v>
      </c>
      <c r="K33" s="94">
        <v>397</v>
      </c>
      <c r="L33" s="21"/>
    </row>
    <row r="34" spans="3:12" x14ac:dyDescent="0.2">
      <c r="C34" s="1" t="s">
        <v>564</v>
      </c>
      <c r="E34" s="19">
        <v>118</v>
      </c>
      <c r="F34" s="14">
        <v>122</v>
      </c>
      <c r="G34" s="14">
        <v>113</v>
      </c>
      <c r="H34" s="14">
        <v>163</v>
      </c>
      <c r="I34" s="14">
        <v>86</v>
      </c>
      <c r="J34" s="94">
        <v>150</v>
      </c>
      <c r="K34" s="94">
        <v>109</v>
      </c>
      <c r="L34" s="21"/>
    </row>
    <row r="35" spans="3:12" x14ac:dyDescent="0.2">
      <c r="E35" s="19"/>
      <c r="F35" s="14"/>
      <c r="G35" s="14"/>
      <c r="H35" s="14"/>
      <c r="I35" s="14"/>
      <c r="J35" s="94"/>
      <c r="K35" s="94"/>
      <c r="L35" s="21"/>
    </row>
    <row r="36" spans="3:12" x14ac:dyDescent="0.2">
      <c r="C36" s="1" t="s">
        <v>565</v>
      </c>
      <c r="E36" s="19">
        <v>310</v>
      </c>
      <c r="F36" s="14">
        <v>223</v>
      </c>
      <c r="G36" s="14">
        <v>185</v>
      </c>
      <c r="H36" s="14">
        <v>188</v>
      </c>
      <c r="I36" s="14">
        <v>108</v>
      </c>
      <c r="J36" s="94">
        <v>133</v>
      </c>
      <c r="K36" s="94">
        <v>191</v>
      </c>
      <c r="L36" s="21"/>
    </row>
    <row r="37" spans="3:12" x14ac:dyDescent="0.2">
      <c r="C37" s="1" t="s">
        <v>566</v>
      </c>
      <c r="E37" s="19">
        <v>174</v>
      </c>
      <c r="F37" s="14">
        <v>247</v>
      </c>
      <c r="G37" s="14">
        <v>218</v>
      </c>
      <c r="H37" s="14">
        <v>281</v>
      </c>
      <c r="I37" s="14">
        <v>117</v>
      </c>
      <c r="J37" s="94">
        <v>94</v>
      </c>
      <c r="K37" s="94">
        <v>184</v>
      </c>
      <c r="L37" s="21"/>
    </row>
    <row r="38" spans="3:12" x14ac:dyDescent="0.2">
      <c r="C38" s="1" t="s">
        <v>567</v>
      </c>
      <c r="E38" s="19">
        <v>85</v>
      </c>
      <c r="F38" s="14">
        <v>67</v>
      </c>
      <c r="G38" s="14">
        <v>14</v>
      </c>
      <c r="H38" s="14">
        <v>36</v>
      </c>
      <c r="I38" s="14">
        <v>21</v>
      </c>
      <c r="J38" s="94">
        <v>14</v>
      </c>
      <c r="K38" s="94">
        <v>46</v>
      </c>
      <c r="L38" s="21"/>
    </row>
    <row r="39" spans="3:12" x14ac:dyDescent="0.2">
      <c r="C39" s="1" t="s">
        <v>568</v>
      </c>
      <c r="E39" s="19">
        <v>829</v>
      </c>
      <c r="F39" s="14">
        <v>732</v>
      </c>
      <c r="G39" s="14">
        <v>1103</v>
      </c>
      <c r="H39" s="14">
        <v>965</v>
      </c>
      <c r="I39" s="14">
        <v>639</v>
      </c>
      <c r="J39" s="94">
        <v>495</v>
      </c>
      <c r="K39" s="94">
        <v>616</v>
      </c>
      <c r="L39" s="21"/>
    </row>
    <row r="40" spans="3:12" x14ac:dyDescent="0.2">
      <c r="E40" s="5"/>
      <c r="I40" s="14"/>
      <c r="J40" s="94"/>
      <c r="K40" s="94"/>
      <c r="L40" s="21"/>
    </row>
    <row r="41" spans="3:12" x14ac:dyDescent="0.2">
      <c r="C41" s="1" t="s">
        <v>569</v>
      </c>
      <c r="E41" s="12">
        <f t="shared" ref="E41:K41" si="2">SUM(E43:E46)</f>
        <v>1470</v>
      </c>
      <c r="F41" s="13">
        <f t="shared" si="2"/>
        <v>1286</v>
      </c>
      <c r="G41" s="13">
        <f t="shared" si="2"/>
        <v>1765</v>
      </c>
      <c r="H41" s="13">
        <f t="shared" si="2"/>
        <v>1656</v>
      </c>
      <c r="I41" s="13">
        <f t="shared" si="2"/>
        <v>1071</v>
      </c>
      <c r="J41" s="156">
        <f t="shared" si="2"/>
        <v>1261</v>
      </c>
      <c r="K41" s="156">
        <f t="shared" si="2"/>
        <v>1215</v>
      </c>
      <c r="L41" s="21"/>
    </row>
    <row r="42" spans="3:12" x14ac:dyDescent="0.2">
      <c r="E42" s="5"/>
      <c r="J42" s="21"/>
      <c r="K42" s="21"/>
      <c r="L42" s="21"/>
    </row>
    <row r="43" spans="3:12" x14ac:dyDescent="0.2">
      <c r="D43" s="1" t="s">
        <v>570</v>
      </c>
      <c r="E43" s="19">
        <v>734</v>
      </c>
      <c r="F43" s="14">
        <v>630</v>
      </c>
      <c r="G43" s="14">
        <v>823</v>
      </c>
      <c r="H43" s="14">
        <v>727</v>
      </c>
      <c r="I43" s="14">
        <v>475</v>
      </c>
      <c r="J43" s="94">
        <v>426</v>
      </c>
      <c r="K43" s="94">
        <v>489</v>
      </c>
      <c r="L43" s="21"/>
    </row>
    <row r="44" spans="3:12" x14ac:dyDescent="0.2">
      <c r="D44" s="1" t="s">
        <v>571</v>
      </c>
      <c r="E44" s="19">
        <v>419</v>
      </c>
      <c r="F44" s="14">
        <v>374</v>
      </c>
      <c r="G44" s="14">
        <v>559</v>
      </c>
      <c r="H44" s="14">
        <v>621</v>
      </c>
      <c r="I44" s="14">
        <v>409</v>
      </c>
      <c r="J44" s="94">
        <v>606</v>
      </c>
      <c r="K44" s="94">
        <v>554</v>
      </c>
      <c r="L44" s="21"/>
    </row>
    <row r="45" spans="3:12" x14ac:dyDescent="0.2">
      <c r="D45" s="1" t="s">
        <v>572</v>
      </c>
      <c r="E45" s="19">
        <v>232</v>
      </c>
      <c r="F45" s="14">
        <v>224</v>
      </c>
      <c r="G45" s="14">
        <v>250</v>
      </c>
      <c r="H45" s="14">
        <v>237</v>
      </c>
      <c r="I45" s="14">
        <v>108</v>
      </c>
      <c r="J45" s="94">
        <v>128</v>
      </c>
      <c r="K45" s="94">
        <v>86</v>
      </c>
      <c r="L45" s="21"/>
    </row>
    <row r="46" spans="3:12" x14ac:dyDescent="0.2">
      <c r="D46" s="1" t="s">
        <v>573</v>
      </c>
      <c r="E46" s="19">
        <v>85</v>
      </c>
      <c r="F46" s="14">
        <v>58</v>
      </c>
      <c r="G46" s="14">
        <v>133</v>
      </c>
      <c r="H46" s="14">
        <v>71</v>
      </c>
      <c r="I46" s="14">
        <v>79</v>
      </c>
      <c r="J46" s="94">
        <v>101</v>
      </c>
      <c r="K46" s="94">
        <v>86</v>
      </c>
      <c r="L46" s="21"/>
    </row>
    <row r="47" spans="3:12" x14ac:dyDescent="0.2">
      <c r="E47" s="19"/>
      <c r="F47" s="14"/>
      <c r="G47" s="14"/>
      <c r="H47" s="14"/>
      <c r="I47" s="14"/>
      <c r="J47" s="94"/>
      <c r="K47" s="94"/>
      <c r="L47" s="21"/>
    </row>
    <row r="48" spans="3:12" x14ac:dyDescent="0.2">
      <c r="C48" s="1" t="s">
        <v>574</v>
      </c>
      <c r="E48" s="19">
        <v>553</v>
      </c>
      <c r="F48" s="14">
        <v>603</v>
      </c>
      <c r="G48" s="14">
        <v>561</v>
      </c>
      <c r="H48" s="14">
        <v>577</v>
      </c>
      <c r="I48" s="14">
        <v>335</v>
      </c>
      <c r="J48" s="94">
        <v>554</v>
      </c>
      <c r="K48" s="94">
        <v>339</v>
      </c>
      <c r="L48" s="21"/>
    </row>
    <row r="49" spans="2:12" x14ac:dyDescent="0.2">
      <c r="E49" s="19"/>
      <c r="F49" s="14"/>
      <c r="G49" s="14"/>
      <c r="H49" s="14"/>
      <c r="I49" s="14"/>
      <c r="J49" s="94"/>
      <c r="K49" s="94"/>
      <c r="L49" s="21"/>
    </row>
    <row r="50" spans="2:12" x14ac:dyDescent="0.2">
      <c r="C50" s="1" t="s">
        <v>575</v>
      </c>
      <c r="E50" s="19">
        <v>19</v>
      </c>
      <c r="F50" s="14">
        <v>38</v>
      </c>
      <c r="G50" s="14">
        <v>61</v>
      </c>
      <c r="H50" s="14">
        <v>54</v>
      </c>
      <c r="I50" s="14">
        <v>53</v>
      </c>
      <c r="J50" s="94">
        <v>29</v>
      </c>
      <c r="K50" s="94">
        <v>29</v>
      </c>
      <c r="L50" s="21"/>
    </row>
    <row r="51" spans="2:12" x14ac:dyDescent="0.2">
      <c r="C51" s="1" t="s">
        <v>576</v>
      </c>
      <c r="E51" s="19">
        <v>3259</v>
      </c>
      <c r="F51" s="14">
        <v>3124</v>
      </c>
      <c r="G51" s="14">
        <v>3318</v>
      </c>
      <c r="H51" s="14">
        <v>3235</v>
      </c>
      <c r="I51" s="14">
        <v>2957</v>
      </c>
      <c r="J51" s="94">
        <v>3071</v>
      </c>
      <c r="K51" s="94">
        <v>3092</v>
      </c>
      <c r="L51" s="21"/>
    </row>
    <row r="52" spans="2:12" x14ac:dyDescent="0.2">
      <c r="C52" s="1" t="s">
        <v>208</v>
      </c>
      <c r="E52" s="19">
        <v>10635</v>
      </c>
      <c r="F52" s="14">
        <v>10850</v>
      </c>
      <c r="G52" s="14">
        <v>12388</v>
      </c>
      <c r="H52" s="14">
        <v>12485</v>
      </c>
      <c r="I52" s="14">
        <v>12775</v>
      </c>
      <c r="J52" s="94">
        <v>12138</v>
      </c>
      <c r="K52" s="94">
        <v>13226</v>
      </c>
      <c r="L52" s="21"/>
    </row>
    <row r="53" spans="2:12" x14ac:dyDescent="0.2">
      <c r="E53" s="19"/>
      <c r="F53" s="14"/>
      <c r="G53" s="14"/>
      <c r="H53" s="14"/>
      <c r="I53" s="14"/>
      <c r="J53" s="94"/>
      <c r="K53" s="94"/>
      <c r="L53" s="21"/>
    </row>
    <row r="54" spans="2:12" x14ac:dyDescent="0.2">
      <c r="C54" s="1" t="s">
        <v>577</v>
      </c>
      <c r="E54" s="19">
        <v>1558</v>
      </c>
      <c r="F54" s="14">
        <v>1391</v>
      </c>
      <c r="G54" s="14">
        <v>1734</v>
      </c>
      <c r="H54" s="14">
        <v>1955</v>
      </c>
      <c r="I54" s="14">
        <v>1894</v>
      </c>
      <c r="J54" s="94">
        <v>1377</v>
      </c>
      <c r="K54" s="94">
        <v>1534</v>
      </c>
      <c r="L54" s="21"/>
    </row>
    <row r="55" spans="2:12" x14ac:dyDescent="0.2">
      <c r="C55" s="1" t="s">
        <v>117</v>
      </c>
      <c r="E55" s="19">
        <v>321</v>
      </c>
      <c r="F55" s="14">
        <v>272</v>
      </c>
      <c r="G55" s="14">
        <v>356</v>
      </c>
      <c r="H55" s="14">
        <v>387</v>
      </c>
      <c r="I55" s="14">
        <v>382</v>
      </c>
      <c r="J55" s="94">
        <v>439</v>
      </c>
      <c r="K55" s="94">
        <v>366</v>
      </c>
      <c r="L55" s="21"/>
    </row>
    <row r="56" spans="2:12" x14ac:dyDescent="0.2">
      <c r="C56" s="1" t="s">
        <v>253</v>
      </c>
      <c r="E56" s="19">
        <v>11793</v>
      </c>
      <c r="F56" s="14">
        <v>12319</v>
      </c>
      <c r="G56" s="14">
        <v>13960</v>
      </c>
      <c r="H56" s="14">
        <v>13759</v>
      </c>
      <c r="I56" s="14">
        <v>13113</v>
      </c>
      <c r="J56" s="94">
        <v>15174</v>
      </c>
      <c r="K56" s="94">
        <v>17143</v>
      </c>
      <c r="L56" s="21"/>
    </row>
    <row r="57" spans="2:12" x14ac:dyDescent="0.2">
      <c r="C57" s="1" t="s">
        <v>578</v>
      </c>
      <c r="E57" s="19">
        <v>145</v>
      </c>
      <c r="F57" s="14">
        <v>232</v>
      </c>
      <c r="G57" s="14">
        <v>246</v>
      </c>
      <c r="H57" s="14">
        <v>285</v>
      </c>
      <c r="I57" s="14">
        <v>532</v>
      </c>
      <c r="J57" s="94">
        <v>259</v>
      </c>
      <c r="K57" s="94">
        <v>363</v>
      </c>
      <c r="L57" s="21"/>
    </row>
    <row r="58" spans="2:12" x14ac:dyDescent="0.2">
      <c r="B58" s="6"/>
      <c r="C58" s="6"/>
      <c r="D58" s="6"/>
      <c r="E58" s="102"/>
      <c r="F58" s="103"/>
      <c r="G58" s="103"/>
      <c r="H58" s="103"/>
      <c r="I58" s="103"/>
      <c r="J58" s="103"/>
      <c r="K58" s="103"/>
    </row>
    <row r="59" spans="2:12" x14ac:dyDescent="0.2">
      <c r="E59" s="5"/>
      <c r="G59" s="14"/>
      <c r="H59" s="14"/>
      <c r="I59" s="14"/>
      <c r="J59" s="14"/>
      <c r="K59" s="14"/>
    </row>
    <row r="60" spans="2:12" x14ac:dyDescent="0.2">
      <c r="C60" s="1" t="s">
        <v>579</v>
      </c>
      <c r="E60" s="5"/>
      <c r="G60" s="14"/>
      <c r="H60" s="14"/>
      <c r="I60" s="14"/>
      <c r="J60" s="94"/>
      <c r="K60" s="94"/>
    </row>
    <row r="61" spans="2:12" x14ac:dyDescent="0.2">
      <c r="D61" s="1" t="s">
        <v>580</v>
      </c>
      <c r="E61" s="19">
        <v>29057</v>
      </c>
      <c r="F61" s="14">
        <v>29277</v>
      </c>
      <c r="G61" s="14">
        <v>32802</v>
      </c>
      <c r="H61" s="14">
        <v>30835</v>
      </c>
      <c r="I61" s="14">
        <v>29025</v>
      </c>
      <c r="J61" s="94">
        <v>29746</v>
      </c>
      <c r="K61" s="94">
        <v>31369</v>
      </c>
      <c r="L61" s="21"/>
    </row>
    <row r="62" spans="2:12" x14ac:dyDescent="0.2">
      <c r="D62" s="1" t="s">
        <v>581</v>
      </c>
      <c r="E62" s="19">
        <v>10155</v>
      </c>
      <c r="F62" s="14">
        <v>10292</v>
      </c>
      <c r="G62" s="14">
        <v>12316</v>
      </c>
      <c r="H62" s="14">
        <v>11982</v>
      </c>
      <c r="I62" s="14">
        <v>10419</v>
      </c>
      <c r="J62" s="94">
        <v>10663</v>
      </c>
      <c r="K62" s="94">
        <v>11296</v>
      </c>
      <c r="L62" s="21"/>
    </row>
    <row r="63" spans="2:12" x14ac:dyDescent="0.2">
      <c r="D63" s="1" t="s">
        <v>582</v>
      </c>
      <c r="E63" s="19">
        <v>4164</v>
      </c>
      <c r="F63" s="14">
        <v>4185</v>
      </c>
      <c r="G63" s="14">
        <v>4614</v>
      </c>
      <c r="H63" s="14">
        <v>4956</v>
      </c>
      <c r="I63" s="14">
        <v>4081</v>
      </c>
      <c r="J63" s="94">
        <v>3853</v>
      </c>
      <c r="K63" s="94">
        <v>4326</v>
      </c>
      <c r="L63" s="21"/>
    </row>
    <row r="64" spans="2:12" x14ac:dyDescent="0.2">
      <c r="E64" s="19"/>
      <c r="F64" s="14"/>
      <c r="G64" s="14"/>
      <c r="H64" s="14"/>
      <c r="I64" s="14"/>
      <c r="J64" s="94"/>
      <c r="K64" s="94"/>
      <c r="L64" s="21"/>
    </row>
    <row r="65" spans="1:12" x14ac:dyDescent="0.2">
      <c r="D65" s="1" t="s">
        <v>583</v>
      </c>
      <c r="E65" s="19">
        <v>156</v>
      </c>
      <c r="F65" s="14">
        <v>471</v>
      </c>
      <c r="G65" s="14">
        <v>387</v>
      </c>
      <c r="H65" s="14">
        <v>531</v>
      </c>
      <c r="I65" s="14">
        <v>571</v>
      </c>
      <c r="J65" s="94">
        <v>785</v>
      </c>
      <c r="K65" s="94">
        <v>881</v>
      </c>
      <c r="L65" s="21"/>
    </row>
    <row r="66" spans="1:12" x14ac:dyDescent="0.2">
      <c r="D66" s="1" t="s">
        <v>584</v>
      </c>
      <c r="E66" s="19">
        <v>572</v>
      </c>
      <c r="F66" s="14">
        <v>672</v>
      </c>
      <c r="G66" s="14">
        <v>816</v>
      </c>
      <c r="H66" s="14">
        <v>758</v>
      </c>
      <c r="I66" s="14">
        <v>408</v>
      </c>
      <c r="J66" s="94">
        <v>497</v>
      </c>
      <c r="K66" s="94">
        <v>418</v>
      </c>
      <c r="L66" s="21"/>
    </row>
    <row r="67" spans="1:12" x14ac:dyDescent="0.2">
      <c r="D67" s="1" t="s">
        <v>201</v>
      </c>
      <c r="E67" s="19">
        <v>65</v>
      </c>
      <c r="F67" s="14">
        <v>38</v>
      </c>
      <c r="G67" s="14">
        <v>120</v>
      </c>
      <c r="H67" s="14">
        <v>91</v>
      </c>
      <c r="I67" s="14">
        <v>150</v>
      </c>
      <c r="J67" s="94">
        <v>154</v>
      </c>
      <c r="K67" s="94">
        <v>141</v>
      </c>
      <c r="L67" s="21"/>
    </row>
    <row r="68" spans="1:12" ht="18" thickBot="1" x14ac:dyDescent="0.25">
      <c r="B68" s="4"/>
      <c r="C68" s="4"/>
      <c r="D68" s="4"/>
      <c r="E68" s="26"/>
      <c r="F68" s="4"/>
      <c r="G68" s="4"/>
      <c r="H68" s="4"/>
      <c r="I68" s="4"/>
      <c r="J68" s="4"/>
      <c r="K68" s="4"/>
    </row>
    <row r="69" spans="1:12" x14ac:dyDescent="0.2">
      <c r="E69" s="1" t="s">
        <v>585</v>
      </c>
    </row>
    <row r="70" spans="1:12" x14ac:dyDescent="0.2">
      <c r="A70" s="1"/>
    </row>
  </sheetData>
  <phoneticPr fontId="2"/>
  <pageMargins left="0.37" right="0.46" top="0.6" bottom="0.59" header="0.51200000000000001" footer="0.51200000000000001"/>
  <pageSetup paperSize="12" scale="75"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57</vt:i4>
      </vt:variant>
    </vt:vector>
  </HeadingPairs>
  <TitlesOfParts>
    <vt:vector size="84" baseType="lpstr">
      <vt:lpstr>C01A推移</vt:lpstr>
      <vt:lpstr>C01B推移</vt:lpstr>
      <vt:lpstr>C02年齢</vt:lpstr>
      <vt:lpstr>C03地位</vt:lpstr>
      <vt:lpstr>C04町村</vt:lpstr>
      <vt:lpstr>C05地位</vt:lpstr>
      <vt:lpstr>C06産業</vt:lpstr>
      <vt:lpstr>C07職安</vt:lpstr>
      <vt:lpstr>C08職安</vt:lpstr>
      <vt:lpstr>C09高齢</vt:lpstr>
      <vt:lpstr>C10高齢</vt:lpstr>
      <vt:lpstr>C11日雇</vt:lpstr>
      <vt:lpstr>C12日雇</vt:lpstr>
      <vt:lpstr>C13A養成</vt:lpstr>
      <vt:lpstr>C13B短期</vt:lpstr>
      <vt:lpstr>C14A労組</vt:lpstr>
      <vt:lpstr>C14B労組</vt:lpstr>
      <vt:lpstr>C15争議</vt:lpstr>
      <vt:lpstr>C16賃金</vt:lpstr>
      <vt:lpstr>C17賃金</vt:lpstr>
      <vt:lpstr>C18賃金</vt:lpstr>
      <vt:lpstr>C19日数</vt:lpstr>
      <vt:lpstr>C20時間</vt:lpstr>
      <vt:lpstr>C21雇用</vt:lpstr>
      <vt:lpstr>C22賃金</vt:lpstr>
      <vt:lpstr>C23初給</vt:lpstr>
      <vt:lpstr>C24初給</vt:lpstr>
      <vt:lpstr>'C01B推移'!\e</vt:lpstr>
      <vt:lpstr>'C06産業'!\e</vt:lpstr>
      <vt:lpstr>\e</vt:lpstr>
      <vt:lpstr>'C01A推移'!Print_Area</vt:lpstr>
      <vt:lpstr>'C01B推移'!Print_Area</vt:lpstr>
      <vt:lpstr>'C02年齢'!Print_Area</vt:lpstr>
      <vt:lpstr>'C03地位'!Print_Area</vt:lpstr>
      <vt:lpstr>'C04町村'!Print_Area</vt:lpstr>
      <vt:lpstr>'C05地位'!Print_Area</vt:lpstr>
      <vt:lpstr>'C06産業'!Print_Area</vt:lpstr>
      <vt:lpstr>'C07職安'!Print_Area</vt:lpstr>
      <vt:lpstr>'C08職安'!Print_Area</vt:lpstr>
      <vt:lpstr>'C09高齢'!Print_Area</vt:lpstr>
      <vt:lpstr>'C10高齢'!Print_Area</vt:lpstr>
      <vt:lpstr>'C11日雇'!Print_Area</vt:lpstr>
      <vt:lpstr>'C12日雇'!Print_Area</vt:lpstr>
      <vt:lpstr>'C13A養成'!Print_Area</vt:lpstr>
      <vt:lpstr>'C13B短期'!Print_Area</vt:lpstr>
      <vt:lpstr>'C14A労組'!Print_Area</vt:lpstr>
      <vt:lpstr>'C14B労組'!Print_Area</vt:lpstr>
      <vt:lpstr>'C15争議'!Print_Area</vt:lpstr>
      <vt:lpstr>'C16賃金'!Print_Area</vt:lpstr>
      <vt:lpstr>'C17賃金'!Print_Area</vt:lpstr>
      <vt:lpstr>'C18賃金'!Print_Area</vt:lpstr>
      <vt:lpstr>'C19日数'!Print_Area</vt:lpstr>
      <vt:lpstr>'C20時間'!Print_Area</vt:lpstr>
      <vt:lpstr>'C21雇用'!Print_Area</vt:lpstr>
      <vt:lpstr>'C22賃金'!Print_Area</vt:lpstr>
      <vt:lpstr>'C23初給'!Print_Area</vt:lpstr>
      <vt:lpstr>'C24初給'!Print_Area</vt:lpstr>
      <vt:lpstr>'C01A推移'!Print_Area_MI</vt:lpstr>
      <vt:lpstr>'C01B推移'!Print_Area_MI</vt:lpstr>
      <vt:lpstr>'C02年齢'!Print_Area_MI</vt:lpstr>
      <vt:lpstr>'C03地位'!Print_Area_MI</vt:lpstr>
      <vt:lpstr>'C04町村'!Print_Area_MI</vt:lpstr>
      <vt:lpstr>'C05地位'!Print_Area_MI</vt:lpstr>
      <vt:lpstr>'C06産業'!Print_Area_MI</vt:lpstr>
      <vt:lpstr>'C07職安'!Print_Area_MI</vt:lpstr>
      <vt:lpstr>'C08職安'!Print_Area_MI</vt:lpstr>
      <vt:lpstr>'C09高齢'!Print_Area_MI</vt:lpstr>
      <vt:lpstr>'C10高齢'!Print_Area_MI</vt:lpstr>
      <vt:lpstr>'C11日雇'!Print_Area_MI</vt:lpstr>
      <vt:lpstr>'C12日雇'!Print_Area_MI</vt:lpstr>
      <vt:lpstr>'C13A養成'!Print_Area_MI</vt:lpstr>
      <vt:lpstr>'C13B短期'!Print_Area_MI</vt:lpstr>
      <vt:lpstr>'C14A労組'!Print_Area_MI</vt:lpstr>
      <vt:lpstr>'C14B労組'!Print_Area_MI</vt:lpstr>
      <vt:lpstr>'C15争議'!Print_Area_MI</vt:lpstr>
      <vt:lpstr>'C16賃金'!Print_Area_MI</vt:lpstr>
      <vt:lpstr>'C17賃金'!Print_Area_MI</vt:lpstr>
      <vt:lpstr>'C18賃金'!Print_Area_MI</vt:lpstr>
      <vt:lpstr>'C19日数'!Print_Area_MI</vt:lpstr>
      <vt:lpstr>'C20時間'!Print_Area_MI</vt:lpstr>
      <vt:lpstr>'C21雇用'!Print_Area_MI</vt:lpstr>
      <vt:lpstr>'C22賃金'!Print_Area_MI</vt:lpstr>
      <vt:lpstr>'C23初給'!Print_Area_MI</vt:lpstr>
      <vt:lpstr>'C24初給'!Print_Area_MI</vt:lpstr>
    </vt:vector>
  </TitlesOfParts>
  <Company>Wakayama Prefecture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138541</dc:creator>
  <cp:lastModifiedBy>138541</cp:lastModifiedBy>
  <dcterms:created xsi:type="dcterms:W3CDTF">2018-06-22T05:05:49Z</dcterms:created>
  <dcterms:modified xsi:type="dcterms:W3CDTF">2018-06-22T05:12:11Z</dcterms:modified>
</cp:coreProperties>
</file>