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3000" windowWidth="22260" windowHeight="12645"/>
  </bookViews>
  <sheets>
    <sheet name="例題" sheetId="1" r:id="rId1"/>
    <sheet name="【おまけ】例題" sheetId="2" r:id="rId2"/>
  </sheets>
  <definedNames>
    <definedName name="_xlnm._FilterDatabase" localSheetId="1" hidden="1">【おまけ】例題!$A$2:$F$57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H16" i="1"/>
  <c r="M7" i="1"/>
  <c r="K7" i="1"/>
  <c r="J7" i="1"/>
  <c r="I7" i="1"/>
  <c r="K23" i="2" l="1"/>
  <c r="L23" i="2"/>
  <c r="M23" i="2"/>
  <c r="N23" i="2"/>
  <c r="O23" i="2"/>
  <c r="P23" i="2"/>
  <c r="Q23" i="2"/>
  <c r="R23" i="2"/>
  <c r="S23" i="2"/>
  <c r="T23" i="2"/>
  <c r="U23" i="2"/>
  <c r="J23" i="2"/>
  <c r="V23" i="2" s="1"/>
  <c r="I10" i="1"/>
  <c r="J10" i="1"/>
  <c r="K10" i="1"/>
  <c r="M9" i="1"/>
  <c r="M10" i="1"/>
  <c r="M17" i="1"/>
  <c r="M18" i="1"/>
  <c r="M19" i="1"/>
  <c r="M12" i="2" l="1"/>
  <c r="M15" i="2"/>
  <c r="M13" i="2"/>
  <c r="M14" i="2"/>
  <c r="M30" i="2"/>
  <c r="M29" i="2"/>
  <c r="M31" i="2"/>
  <c r="M28" i="2"/>
  <c r="M8" i="1"/>
  <c r="M11" i="1" l="1"/>
  <c r="V21" i="2"/>
  <c r="V20" i="2"/>
  <c r="V22" i="2"/>
  <c r="V19" i="2"/>
  <c r="M16" i="1"/>
  <c r="M20" i="1" s="1"/>
</calcChain>
</file>

<file path=xl/sharedStrings.xml><?xml version="1.0" encoding="utf-8"?>
<sst xmlns="http://schemas.openxmlformats.org/spreadsheetml/2006/main" count="374" uniqueCount="109">
  <si>
    <t>番号</t>
    <rPh sb="0" eb="2">
      <t>バンゴウ</t>
    </rPh>
    <phoneticPr fontId="2"/>
  </si>
  <si>
    <t>単位</t>
    <rPh sb="0" eb="2">
      <t>タンイ</t>
    </rPh>
    <phoneticPr fontId="2"/>
  </si>
  <si>
    <t>ボールペン</t>
  </si>
  <si>
    <t>本</t>
    <rPh sb="0" eb="1">
      <t>ホン</t>
    </rPh>
    <phoneticPr fontId="2"/>
  </si>
  <si>
    <t>ゲルボールペン</t>
  </si>
  <si>
    <t>指サック</t>
  </si>
  <si>
    <t>袋</t>
    <rPh sb="0" eb="1">
      <t>フクロ</t>
    </rPh>
    <phoneticPr fontId="2"/>
  </si>
  <si>
    <t>消しゴム</t>
    <rPh sb="0" eb="1">
      <t>ケ</t>
    </rPh>
    <phoneticPr fontId="2"/>
  </si>
  <si>
    <t>個</t>
    <rPh sb="0" eb="1">
      <t>コ</t>
    </rPh>
    <phoneticPr fontId="2"/>
  </si>
  <si>
    <t>ゼムピン</t>
  </si>
  <si>
    <t>小箱</t>
    <rPh sb="0" eb="2">
      <t>コバコ</t>
    </rPh>
    <phoneticPr fontId="2"/>
  </si>
  <si>
    <t>ホッチキス針</t>
  </si>
  <si>
    <t>箱</t>
    <rPh sb="0" eb="1">
      <t>ハコ</t>
    </rPh>
    <phoneticPr fontId="2"/>
  </si>
  <si>
    <t>テープ類</t>
    <rPh sb="3" eb="4">
      <t>ルイ</t>
    </rPh>
    <phoneticPr fontId="2"/>
  </si>
  <si>
    <t>のり</t>
  </si>
  <si>
    <t>ノート</t>
  </si>
  <si>
    <t>冊</t>
    <rPh sb="0" eb="1">
      <t>サツ</t>
    </rPh>
    <phoneticPr fontId="2"/>
  </si>
  <si>
    <t>白表紙</t>
    <rPh sb="0" eb="1">
      <t>シロ</t>
    </rPh>
    <rPh sb="1" eb="3">
      <t>ヒョウシ</t>
    </rPh>
    <phoneticPr fontId="2"/>
  </si>
  <si>
    <t>包</t>
    <rPh sb="0" eb="1">
      <t>ホウ</t>
    </rPh>
    <phoneticPr fontId="2"/>
  </si>
  <si>
    <t>輪ゴム</t>
    <rPh sb="0" eb="1">
      <t>ワ</t>
    </rPh>
    <phoneticPr fontId="2"/>
  </si>
  <si>
    <t>束</t>
    <rPh sb="0" eb="1">
      <t>タバ</t>
    </rPh>
    <phoneticPr fontId="2"/>
  </si>
  <si>
    <t>封筒</t>
    <rPh sb="0" eb="2">
      <t>フウトウ</t>
    </rPh>
    <phoneticPr fontId="2"/>
  </si>
  <si>
    <t>蛍光ペン</t>
    <rPh sb="0" eb="2">
      <t>ケイコウ</t>
    </rPh>
    <phoneticPr fontId="2"/>
  </si>
  <si>
    <t>サインペン</t>
  </si>
  <si>
    <t>マジック</t>
  </si>
  <si>
    <t>インデックス</t>
  </si>
  <si>
    <t>修正液</t>
    <rPh sb="0" eb="3">
      <t>シュウセイエキ</t>
    </rPh>
    <phoneticPr fontId="2"/>
  </si>
  <si>
    <t>タックメモ（付箋）</t>
    <rPh sb="6" eb="8">
      <t>フセン</t>
    </rPh>
    <phoneticPr fontId="2"/>
  </si>
  <si>
    <t>ﾊﾟｯｸ</t>
  </si>
  <si>
    <t>ファイル</t>
  </si>
  <si>
    <t>OA用紙</t>
    <rPh sb="2" eb="4">
      <t>ヨウシ</t>
    </rPh>
    <phoneticPr fontId="2"/>
  </si>
  <si>
    <t>ペン類</t>
    <rPh sb="2" eb="3">
      <t>ルイ</t>
    </rPh>
    <phoneticPr fontId="2"/>
  </si>
  <si>
    <t>スタンプ</t>
  </si>
  <si>
    <t>朱肉</t>
    <rPh sb="0" eb="2">
      <t>シュニク</t>
    </rPh>
    <phoneticPr fontId="2"/>
  </si>
  <si>
    <t>パンチ</t>
  </si>
  <si>
    <t>クリップ</t>
  </si>
  <si>
    <t>その他</t>
    <rPh sb="2" eb="3">
      <t>タ</t>
    </rPh>
    <phoneticPr fontId="2"/>
  </si>
  <si>
    <t>納入業者</t>
    <rPh sb="0" eb="2">
      <t>ノウニュウ</t>
    </rPh>
    <rPh sb="2" eb="4">
      <t>ギョウシャ</t>
    </rPh>
    <phoneticPr fontId="3"/>
  </si>
  <si>
    <t>○×株式会社</t>
  </si>
  <si>
    <t>▲▲商事</t>
  </si>
  <si>
    <t>○○○企画</t>
  </si>
  <si>
    <t>▲□文具堂</t>
  </si>
  <si>
    <t>物品一覧表</t>
    <rPh sb="0" eb="2">
      <t>ブッピン</t>
    </rPh>
    <rPh sb="2" eb="4">
      <t>イチラン</t>
    </rPh>
    <rPh sb="4" eb="5">
      <t>ヒョウ</t>
    </rPh>
    <phoneticPr fontId="3"/>
  </si>
  <si>
    <t>番号</t>
    <rPh sb="0" eb="2">
      <t>バンゴウ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</si>
  <si>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</si>
  <si>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</si>
  <si>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単価(円）</t>
    <rPh sb="0" eb="2">
      <t>タンカ</t>
    </rPh>
    <rPh sb="3" eb="4">
      <t>エン</t>
    </rPh>
    <phoneticPr fontId="2"/>
  </si>
  <si>
    <t>合計金額</t>
    <rPh sb="0" eb="2">
      <t>ゴウケイ</t>
    </rPh>
    <rPh sb="2" eb="4">
      <t>キンガク</t>
    </rPh>
    <phoneticPr fontId="3"/>
  </si>
  <si>
    <t>請求書　（VLOOKUP関数）</t>
    <rPh sb="0" eb="3">
      <t>セイキュウショ</t>
    </rPh>
    <rPh sb="12" eb="14">
      <t>カンスウ</t>
    </rPh>
    <phoneticPr fontId="3"/>
  </si>
  <si>
    <t>請求書　（INDEX関数＋MATCH関数）</t>
    <rPh sb="0" eb="3">
      <t>セイキュウショ</t>
    </rPh>
    <rPh sb="10" eb="12">
      <t>カンスウ</t>
    </rPh>
    <rPh sb="18" eb="20">
      <t>カンスウ</t>
    </rPh>
    <phoneticPr fontId="3"/>
  </si>
  <si>
    <t>ひも</t>
    <phoneticPr fontId="3"/>
  </si>
  <si>
    <t>番号は</t>
    <rPh sb="0" eb="2">
      <t>バンゴウ</t>
    </rPh>
    <phoneticPr fontId="3"/>
  </si>
  <si>
    <t>行目</t>
    <rPh sb="0" eb="2">
      <t>ギョウメ</t>
    </rPh>
    <phoneticPr fontId="3"/>
  </si>
  <si>
    <t>品名</t>
    <rPh sb="0" eb="2">
      <t>ヒンメイ</t>
    </rPh>
    <phoneticPr fontId="2"/>
  </si>
  <si>
    <t>列目</t>
    <rPh sb="0" eb="2">
      <t>レツメ</t>
    </rPh>
    <phoneticPr fontId="3"/>
  </si>
  <si>
    <t>品名</t>
    <rPh sb="0" eb="2">
      <t>ヒンメイ</t>
    </rPh>
    <phoneticPr fontId="3"/>
  </si>
  <si>
    <t>■INDEX関数</t>
    <rPh sb="6" eb="8">
      <t>カンスウ</t>
    </rPh>
    <phoneticPr fontId="3"/>
  </si>
  <si>
    <t>■MATCH関数</t>
    <rPh sb="6" eb="8">
      <t>カンスウ</t>
    </rPh>
    <phoneticPr fontId="3"/>
  </si>
  <si>
    <t>品名は</t>
    <rPh sb="0" eb="2">
      <t>ヒンメイ</t>
    </rPh>
    <phoneticPr fontId="3"/>
  </si>
  <si>
    <t>消耗品費</t>
  </si>
  <si>
    <t>旅費</t>
  </si>
  <si>
    <t>旅費</t>
    <rPh sb="0" eb="2">
      <t>リョヒ</t>
    </rPh>
    <phoneticPr fontId="3"/>
  </si>
  <si>
    <t>通信運搬費</t>
  </si>
  <si>
    <t>需用費</t>
  </si>
  <si>
    <t>需用費</t>
    <rPh sb="0" eb="3">
      <t>ジュヨウヒ</t>
    </rPh>
    <phoneticPr fontId="3"/>
  </si>
  <si>
    <t>燃料費</t>
  </si>
  <si>
    <t>食糧費</t>
  </si>
  <si>
    <t>印刷製本費</t>
  </si>
  <si>
    <t>役務費</t>
  </si>
  <si>
    <t>役務費</t>
    <rPh sb="0" eb="2">
      <t>エキム</t>
    </rPh>
    <rPh sb="2" eb="3">
      <t>ヒ</t>
    </rPh>
    <phoneticPr fontId="3"/>
  </si>
  <si>
    <t>手数料</t>
  </si>
  <si>
    <t>普通旅費</t>
  </si>
  <si>
    <t>特別旅費</t>
  </si>
  <si>
    <t>支出日</t>
    <rPh sb="0" eb="2">
      <t>シシュツ</t>
    </rPh>
    <rPh sb="2" eb="3">
      <t>ビ</t>
    </rPh>
    <phoneticPr fontId="3"/>
  </si>
  <si>
    <t>大分類</t>
    <rPh sb="0" eb="3">
      <t>ダイブンルイ</t>
    </rPh>
    <phoneticPr fontId="3"/>
  </si>
  <si>
    <t>小分類</t>
    <rPh sb="0" eb="3">
      <t>ショウブンルイ</t>
    </rPh>
    <phoneticPr fontId="3"/>
  </si>
  <si>
    <t>摘要</t>
    <rPh sb="0" eb="2">
      <t>テキヨウ</t>
    </rPh>
    <phoneticPr fontId="3"/>
  </si>
  <si>
    <t>課室名</t>
    <rPh sb="0" eb="1">
      <t>カ</t>
    </rPh>
    <rPh sb="1" eb="3">
      <t>シツメイ</t>
    </rPh>
    <phoneticPr fontId="3"/>
  </si>
  <si>
    <t>特別旅費</t>
    <phoneticPr fontId="3"/>
  </si>
  <si>
    <t>○○会議での水</t>
    <rPh sb="2" eb="4">
      <t>カイギ</t>
    </rPh>
    <rPh sb="6" eb="7">
      <t>ミズ</t>
    </rPh>
    <phoneticPr fontId="3"/>
  </si>
  <si>
    <t>○○会議での弁当</t>
    <rPh sb="2" eb="4">
      <t>カイギ</t>
    </rPh>
    <rPh sb="6" eb="8">
      <t>ベントウ</t>
    </rPh>
    <phoneticPr fontId="3"/>
  </si>
  <si>
    <t>懇親会</t>
    <rPh sb="0" eb="3">
      <t>コンシンカイ</t>
    </rPh>
    <phoneticPr fontId="3"/>
  </si>
  <si>
    <t>ガソリン代</t>
    <rPh sb="4" eb="5">
      <t>ダイ</t>
    </rPh>
    <phoneticPr fontId="3"/>
  </si>
  <si>
    <t>事務用品</t>
    <rPh sb="0" eb="2">
      <t>ジム</t>
    </rPh>
    <rPh sb="2" eb="4">
      <t>ヨウヒン</t>
    </rPh>
    <phoneticPr fontId="3"/>
  </si>
  <si>
    <t>イベントチラシ印刷代</t>
    <rPh sb="7" eb="10">
      <t>インサツダイ</t>
    </rPh>
    <phoneticPr fontId="3"/>
  </si>
  <si>
    <t>啓発冊子作成費用</t>
    <rPh sb="0" eb="2">
      <t>ケイハツ</t>
    </rPh>
    <rPh sb="2" eb="4">
      <t>サッシ</t>
    </rPh>
    <rPh sb="4" eb="6">
      <t>サクセイ</t>
    </rPh>
    <rPh sb="6" eb="8">
      <t>ヒヨウ</t>
    </rPh>
    <phoneticPr fontId="3"/>
  </si>
  <si>
    <t>諸経費</t>
    <rPh sb="0" eb="3">
      <t>ショケイヒ</t>
    </rPh>
    <phoneticPr fontId="3"/>
  </si>
  <si>
    <t>電話代</t>
    <rPh sb="0" eb="3">
      <t>デンワダイ</t>
    </rPh>
    <phoneticPr fontId="3"/>
  </si>
  <si>
    <t>セミナー講師旅費</t>
    <rPh sb="4" eb="6">
      <t>コウシ</t>
    </rPh>
    <rPh sb="6" eb="8">
      <t>リョヒ</t>
    </rPh>
    <phoneticPr fontId="3"/>
  </si>
  <si>
    <t>出張</t>
    <rPh sb="0" eb="2">
      <t>シュッチョウ</t>
    </rPh>
    <phoneticPr fontId="3"/>
  </si>
  <si>
    <t>総務課</t>
  </si>
  <si>
    <t>総務課</t>
    <rPh sb="0" eb="3">
      <t>ソウムカ</t>
    </rPh>
    <phoneticPr fontId="3"/>
  </si>
  <si>
    <t>事業課</t>
  </si>
  <si>
    <t>事業課</t>
    <rPh sb="0" eb="2">
      <t>ジギョウ</t>
    </rPh>
    <rPh sb="2" eb="3">
      <t>カ</t>
    </rPh>
    <phoneticPr fontId="3"/>
  </si>
  <si>
    <t>人事課</t>
  </si>
  <si>
    <t>人事課</t>
    <rPh sb="0" eb="3">
      <t>ジンジカ</t>
    </rPh>
    <phoneticPr fontId="3"/>
  </si>
  <si>
    <t>企画課</t>
  </si>
  <si>
    <t>企画課</t>
    <rPh sb="0" eb="3">
      <t>キカクカ</t>
    </rPh>
    <phoneticPr fontId="3"/>
  </si>
  <si>
    <t>例題① 　課室別の執行状況</t>
    <rPh sb="0" eb="2">
      <t>レイダイ</t>
    </rPh>
    <rPh sb="5" eb="7">
      <t>カシツ</t>
    </rPh>
    <rPh sb="7" eb="8">
      <t>ベツ</t>
    </rPh>
    <rPh sb="9" eb="11">
      <t>シッコウ</t>
    </rPh>
    <rPh sb="11" eb="13">
      <t>ジョウキョウ</t>
    </rPh>
    <phoneticPr fontId="3"/>
  </si>
  <si>
    <t>例題②　課室別+大分類別の執行状況</t>
    <rPh sb="0" eb="2">
      <t>レイダイ</t>
    </rPh>
    <rPh sb="4" eb="6">
      <t>カシツ</t>
    </rPh>
    <rPh sb="6" eb="7">
      <t>ベツ</t>
    </rPh>
    <rPh sb="8" eb="11">
      <t>ダイブンルイ</t>
    </rPh>
    <rPh sb="11" eb="12">
      <t>ベツ</t>
    </rPh>
    <rPh sb="13" eb="15">
      <t>シッコウ</t>
    </rPh>
    <rPh sb="15" eb="17">
      <t>ジョウキョウ</t>
    </rPh>
    <phoneticPr fontId="3"/>
  </si>
  <si>
    <t>合計</t>
    <rPh sb="0" eb="2">
      <t>ゴウケイ</t>
    </rPh>
    <phoneticPr fontId="3"/>
  </si>
  <si>
    <r>
      <t>例題③ 課室別+大分類別+</t>
    </r>
    <r>
      <rPr>
        <u/>
        <sz val="11"/>
        <color theme="1"/>
        <rFont val="游ゴシック"/>
        <family val="3"/>
        <charset val="128"/>
        <scheme val="minor"/>
      </rPr>
      <t>4月</t>
    </r>
    <r>
      <rPr>
        <sz val="11"/>
        <color theme="1"/>
        <rFont val="游ゴシック"/>
        <family val="2"/>
        <scheme val="minor"/>
      </rPr>
      <t>の執行状況</t>
    </r>
    <rPh sb="0" eb="2">
      <t>レイダイ</t>
    </rPh>
    <rPh sb="4" eb="6">
      <t>カシツ</t>
    </rPh>
    <rPh sb="6" eb="7">
      <t>ベツ</t>
    </rPh>
    <rPh sb="8" eb="11">
      <t>ダイブンルイ</t>
    </rPh>
    <rPh sb="11" eb="12">
      <t>ベツ</t>
    </rPh>
    <rPh sb="14" eb="15">
      <t>ガツ</t>
    </rPh>
    <rPh sb="16" eb="18">
      <t>シッコウ</t>
    </rPh>
    <rPh sb="18" eb="20">
      <t>ジョウキョウ</t>
    </rPh>
    <phoneticPr fontId="3"/>
  </si>
  <si>
    <t>月執行状況</t>
    <rPh sb="0" eb="1">
      <t>ガツ</t>
    </rPh>
    <rPh sb="1" eb="3">
      <t>シッコウ</t>
    </rPh>
    <rPh sb="3" eb="5">
      <t>ジョウキョウ</t>
    </rPh>
    <phoneticPr fontId="3"/>
  </si>
  <si>
    <t>例題③ 課室別+月別の執行状況</t>
    <rPh sb="0" eb="2">
      <t>レイダイ</t>
    </rPh>
    <rPh sb="4" eb="6">
      <t>カシツ</t>
    </rPh>
    <rPh sb="6" eb="7">
      <t>ベツ</t>
    </rPh>
    <rPh sb="8" eb="10">
      <t>ツキベツ</t>
    </rPh>
    <rPh sb="11" eb="13">
      <t>シッコウ</t>
    </rPh>
    <rPh sb="13" eb="15">
      <t>ジョウキョウ</t>
    </rPh>
    <phoneticPr fontId="3"/>
  </si>
  <si>
    <t>令和4年度歳出予算執行表</t>
    <rPh sb="0" eb="2">
      <t>レイワ</t>
    </rPh>
    <rPh sb="3" eb="5">
      <t>ネンド</t>
    </rPh>
    <rPh sb="5" eb="7">
      <t>サイシュツ</t>
    </rPh>
    <rPh sb="7" eb="9">
      <t>ヨサン</t>
    </rPh>
    <rPh sb="9" eb="11">
      <t>シッコウ</t>
    </rPh>
    <rPh sb="11" eb="12">
      <t>ヒョウ</t>
    </rPh>
    <phoneticPr fontId="3"/>
  </si>
  <si>
    <t>目標: できるだけ手入力なしで、請求書を作る！</t>
    <rPh sb="0" eb="2">
      <t>モクヒョウ</t>
    </rPh>
    <rPh sb="9" eb="12">
      <t>テニュウリョク</t>
    </rPh>
    <rPh sb="16" eb="19">
      <t>セイキュウショ</t>
    </rPh>
    <rPh sb="20" eb="21">
      <t>ツク</t>
    </rPh>
    <phoneticPr fontId="3"/>
  </si>
  <si>
    <t>「テープ類」の番号と品名を表示する。</t>
    <rPh sb="4" eb="5">
      <t>ルイ</t>
    </rPh>
    <rPh sb="7" eb="9">
      <t>バンゴウ</t>
    </rPh>
    <rPh sb="10" eb="12">
      <t>ヒンメイ</t>
    </rPh>
    <rPh sb="13" eb="15">
      <t>ヒョウジ</t>
    </rPh>
    <phoneticPr fontId="3"/>
  </si>
  <si>
    <t>テープ類は</t>
    <rPh sb="3" eb="4">
      <t>ルイ</t>
    </rPh>
    <phoneticPr fontId="3"/>
  </si>
  <si>
    <t>omake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</si>
</sst>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#,##0;_ _ȅ#,##0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游ゴシック Medium"/>
      <family val="2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8" fontId="0" fillId="3" borderId="1" xfId="1" applyFont="1" applyFill="1" applyBorder="1" applyAlignment="1"/>
    <xf numFmtId="0" fontId="0" fillId="2" borderId="0" xfId="0" applyFill="1"/>
    <xf numFmtId="0" fontId="0" fillId="0" borderId="0" xfId="0" applyFill="1"/>
    <xf numFmtId="0" fontId="4" fillId="0" borderId="0" xfId="0" applyFont="1"/>
    <xf numFmtId="0" fontId="5" fillId="0" borderId="0" xfId="0" applyFont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4" fillId="0" borderId="0" xfId="0" applyFont="1" applyFill="1" applyBorder="1" applyAlignment="1">
      <alignment horizontal="left"/>
    </xf>
    <xf numFmtId="0" fontId="0" fillId="0" borderId="4" xfId="0" applyBorder="1"/>
    <xf numFmtId="0" fontId="0" fillId="3" borderId="4" xfId="0" applyFill="1" applyBorder="1"/>
    <xf numFmtId="38" fontId="0" fillId="3" borderId="4" xfId="1" applyFont="1" applyFill="1" applyBorder="1" applyAlignment="1"/>
    <xf numFmtId="0" fontId="4" fillId="0" borderId="5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38" fontId="4" fillId="3" borderId="5" xfId="1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38" fontId="0" fillId="0" borderId="0" xfId="1" applyFont="1" applyAlignment="1"/>
    <xf numFmtId="14" fontId="0" fillId="0" borderId="0" xfId="0" applyNumberFormat="1"/>
    <xf numFmtId="14" fontId="0" fillId="0" borderId="7" xfId="0" applyNumberFormat="1" applyBorder="1"/>
    <xf numFmtId="14" fontId="0" fillId="0" borderId="8" xfId="0" applyNumberFormat="1" applyBorder="1"/>
    <xf numFmtId="0" fontId="0" fillId="0" borderId="10" xfId="0" applyBorder="1"/>
    <xf numFmtId="0" fontId="0" fillId="0" borderId="11" xfId="0" applyBorder="1"/>
    <xf numFmtId="38" fontId="0" fillId="0" borderId="10" xfId="1" applyFont="1" applyBorder="1" applyAlignment="1"/>
    <xf numFmtId="38" fontId="0" fillId="0" borderId="11" xfId="1" applyFont="1" applyBorder="1" applyAlignment="1"/>
    <xf numFmtId="14" fontId="0" fillId="3" borderId="6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8" fontId="0" fillId="0" borderId="1" xfId="1" applyFont="1" applyBorder="1" applyAlignment="1"/>
    <xf numFmtId="0" fontId="0" fillId="0" borderId="0" xfId="0" applyFill="1" applyBorder="1"/>
    <xf numFmtId="0" fontId="0" fillId="3" borderId="15" xfId="0" applyFill="1" applyBorder="1" applyAlignment="1">
      <alignment horizontal="center"/>
    </xf>
    <xf numFmtId="38" fontId="0" fillId="0" borderId="15" xfId="1" applyFont="1" applyBorder="1" applyAlignment="1"/>
    <xf numFmtId="0" fontId="0" fillId="3" borderId="16" xfId="0" applyFill="1" applyBorder="1" applyAlignment="1">
      <alignment horizontal="center"/>
    </xf>
    <xf numFmtId="38" fontId="0" fillId="0" borderId="17" xfId="1" applyFont="1" applyBorder="1" applyAlignment="1"/>
    <xf numFmtId="38" fontId="0" fillId="0" borderId="18" xfId="1" applyFont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center"/>
    </xf>
    <xf numFmtId="38" fontId="0" fillId="0" borderId="17" xfId="0" applyNumberFormat="1" applyBorder="1"/>
    <xf numFmtId="38" fontId="0" fillId="0" borderId="4" xfId="1" applyFont="1" applyBorder="1" applyAlignment="1"/>
    <xf numFmtId="38" fontId="0" fillId="0" borderId="19" xfId="0" applyNumberFormat="1" applyBorder="1"/>
    <xf numFmtId="0" fontId="0" fillId="3" borderId="20" xfId="0" applyFill="1" applyBorder="1"/>
    <xf numFmtId="38" fontId="0" fillId="0" borderId="21" xfId="1" applyFont="1" applyFill="1" applyBorder="1" applyAlignment="1"/>
    <xf numFmtId="38" fontId="0" fillId="0" borderId="3" xfId="0" applyNumberFormat="1" applyFill="1" applyBorder="1"/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Normal="100" workbookViewId="0">
      <selection activeCell="L17" sqref="L17"/>
    </sheetView>
  </sheetViews>
  <sheetFormatPr defaultRowHeight="18.75" x14ac:dyDescent="0.4"/>
  <cols>
    <col min="1" max="1" width="3.5" style="12" bestFit="1" customWidth="1"/>
    <col min="3" max="3" width="19.125" bestFit="1" customWidth="1"/>
    <col min="4" max="4" width="10.75" style="1" customWidth="1"/>
    <col min="5" max="5" width="11" bestFit="1" customWidth="1"/>
    <col min="6" max="6" width="18" customWidth="1"/>
    <col min="7" max="7" width="11" bestFit="1" customWidth="1"/>
    <col min="8" max="8" width="7.125" bestFit="1" customWidth="1"/>
    <col min="9" max="9" width="15" bestFit="1" customWidth="1"/>
    <col min="10" max="10" width="6.125" bestFit="1" customWidth="1"/>
    <col min="11" max="11" width="9.75" bestFit="1" customWidth="1"/>
    <col min="12" max="12" width="9.375" customWidth="1"/>
    <col min="13" max="13" width="10.5" customWidth="1"/>
  </cols>
  <sheetData>
    <row r="1" spans="1:13" ht="19.5" thickBot="1" x14ac:dyDescent="0.45">
      <c r="B1" t="s">
        <v>42</v>
      </c>
    </row>
    <row r="2" spans="1:13" s="12" customFormat="1" ht="15" customHeight="1" x14ac:dyDescent="0.35">
      <c r="B2" s="13">
        <v>1</v>
      </c>
      <c r="C2" s="13">
        <v>2</v>
      </c>
      <c r="D2" s="13">
        <v>3</v>
      </c>
      <c r="E2" s="13">
        <v>4</v>
      </c>
      <c r="F2" s="13">
        <v>5</v>
      </c>
      <c r="H2" s="54" t="s">
        <v>105</v>
      </c>
      <c r="I2" s="55"/>
      <c r="J2" s="55"/>
      <c r="K2" s="55"/>
      <c r="L2" s="55"/>
      <c r="M2" s="56"/>
    </row>
    <row r="3" spans="1:13" ht="19.5" thickBot="1" x14ac:dyDescent="0.45">
      <c r="A3" s="14">
        <v>1</v>
      </c>
      <c r="B3" s="4" t="s">
        <v>0</v>
      </c>
      <c r="C3" s="4" t="s">
        <v>53</v>
      </c>
      <c r="D3" s="4" t="s">
        <v>1</v>
      </c>
      <c r="E3" s="4" t="s">
        <v>46</v>
      </c>
      <c r="F3" s="4" t="s">
        <v>37</v>
      </c>
      <c r="G3" s="5"/>
      <c r="H3" s="57"/>
      <c r="I3" s="58"/>
      <c r="J3" s="58"/>
      <c r="K3" s="58"/>
      <c r="L3" s="58"/>
      <c r="M3" s="59"/>
    </row>
    <row r="4" spans="1:13" x14ac:dyDescent="0.4">
      <c r="A4" s="14">
        <v>2</v>
      </c>
      <c r="B4" s="3">
        <v>1001</v>
      </c>
      <c r="C4" s="3" t="s">
        <v>2</v>
      </c>
      <c r="D4" s="2" t="s">
        <v>3</v>
      </c>
      <c r="E4" s="3">
        <v>309</v>
      </c>
      <c r="F4" s="3" t="s">
        <v>41</v>
      </c>
      <c r="H4" s="12"/>
      <c r="I4" s="12"/>
      <c r="J4" s="12"/>
      <c r="K4" s="12"/>
      <c r="L4" s="12"/>
      <c r="M4" s="12"/>
    </row>
    <row r="5" spans="1:13" x14ac:dyDescent="0.4">
      <c r="A5" s="14">
        <v>3</v>
      </c>
      <c r="B5" s="3">
        <v>1002</v>
      </c>
      <c r="C5" s="3" t="s">
        <v>4</v>
      </c>
      <c r="D5" s="2" t="s">
        <v>3</v>
      </c>
      <c r="E5" s="3">
        <v>282</v>
      </c>
      <c r="F5" s="3" t="s">
        <v>40</v>
      </c>
      <c r="H5" s="15" t="s">
        <v>48</v>
      </c>
    </row>
    <row r="6" spans="1:13" x14ac:dyDescent="0.4">
      <c r="A6" s="14">
        <v>4</v>
      </c>
      <c r="B6" s="3">
        <v>1003</v>
      </c>
      <c r="C6" s="3" t="s">
        <v>5</v>
      </c>
      <c r="D6" s="2" t="s">
        <v>6</v>
      </c>
      <c r="E6" s="3">
        <v>269</v>
      </c>
      <c r="F6" s="3" t="s">
        <v>40</v>
      </c>
      <c r="G6" s="5"/>
      <c r="H6" s="4" t="s">
        <v>0</v>
      </c>
      <c r="I6" s="4" t="s">
        <v>53</v>
      </c>
      <c r="J6" s="4" t="s">
        <v>1</v>
      </c>
      <c r="K6" s="4" t="s">
        <v>46</v>
      </c>
      <c r="L6" s="4" t="s">
        <v>44</v>
      </c>
      <c r="M6" s="4" t="s">
        <v>45</v>
      </c>
    </row>
    <row r="7" spans="1:13" x14ac:dyDescent="0.4">
      <c r="A7" s="14">
        <v>5</v>
      </c>
      <c r="B7" s="3">
        <v>1004</v>
      </c>
      <c r="C7" s="3" t="s">
        <v>7</v>
      </c>
      <c r="D7" s="2" t="s">
        <v>8</v>
      </c>
      <c r="E7" s="3">
        <v>100</v>
      </c>
      <c r="F7" s="3" t="s">
        <v>39</v>
      </c>
      <c r="H7" s="24"/>
      <c r="I7" s="20" t="str">
        <f>IFERROR(VLOOKUP($H7,$B$4:$F$30,MATCH(I$6,$B$3:$F$3,0),FALSE),"")</f>
        <v/>
      </c>
      <c r="J7" s="20" t="str">
        <f>IFERROR(VLOOKUP($H7,$B$4:$F$30,MATCH(J$6,$B$3:$F$3,0),FALSE),"")</f>
        <v/>
      </c>
      <c r="K7" s="20" t="str">
        <f>IFERROR(VLOOKUP($H7,$B$4:$F$30,MATCH(K$6,$B$3:$F$3,0),FALSE),"")</f>
        <v/>
      </c>
      <c r="L7" s="16"/>
      <c r="M7" s="18" t="str">
        <f>IFERROR(IF(L7="","",K7*L7),"")</f>
        <v/>
      </c>
    </row>
    <row r="8" spans="1:13" x14ac:dyDescent="0.4">
      <c r="A8" s="14">
        <v>6</v>
      </c>
      <c r="B8" s="3">
        <v>1005</v>
      </c>
      <c r="C8" s="3" t="s">
        <v>9</v>
      </c>
      <c r="D8" s="2" t="s">
        <v>10</v>
      </c>
      <c r="E8" s="3">
        <v>358</v>
      </c>
      <c r="F8" s="3" t="s">
        <v>39</v>
      </c>
      <c r="H8" s="2"/>
      <c r="I8" s="7"/>
      <c r="J8" s="7"/>
      <c r="K8" s="7"/>
      <c r="L8" s="3"/>
      <c r="M8" s="8" t="str">
        <f t="shared" ref="M8:M10" si="0">IFERROR(IF(L8="","",K8*L8),"")</f>
        <v/>
      </c>
    </row>
    <row r="9" spans="1:13" x14ac:dyDescent="0.4">
      <c r="A9" s="14">
        <v>7</v>
      </c>
      <c r="B9" s="3">
        <v>1006</v>
      </c>
      <c r="C9" s="3" t="s">
        <v>11</v>
      </c>
      <c r="D9" s="2" t="s">
        <v>12</v>
      </c>
      <c r="E9" s="3">
        <v>320</v>
      </c>
      <c r="F9" s="3" t="s">
        <v>41</v>
      </c>
      <c r="H9" s="2"/>
      <c r="I9" s="7"/>
      <c r="J9" s="7"/>
      <c r="K9" s="7"/>
      <c r="L9" s="3"/>
      <c r="M9" s="8" t="str">
        <f t="shared" si="0"/>
        <v/>
      </c>
    </row>
    <row r="10" spans="1:13" x14ac:dyDescent="0.4">
      <c r="A10" s="14">
        <v>8</v>
      </c>
      <c r="B10" s="3">
        <v>1007</v>
      </c>
      <c r="C10" s="3" t="s">
        <v>13</v>
      </c>
      <c r="D10" s="2" t="s">
        <v>8</v>
      </c>
      <c r="E10" s="3">
        <v>417</v>
      </c>
      <c r="F10" s="3" t="s">
        <v>38</v>
      </c>
      <c r="H10" s="2"/>
      <c r="I10" s="7" t="str">
        <f>IF($H10="","",VLOOKUP($H10,$B$3:$F$30,C$2,FALSE))</f>
        <v/>
      </c>
      <c r="J10" s="7" t="str">
        <f>IFERROR(VLOOKUP($H10,$B$3:$F$30,D$2,FALSE),"")</f>
        <v/>
      </c>
      <c r="K10" s="7" t="str">
        <f>IFERROR(VLOOKUP($H10,$B$3:$F$30,E$2,FALSE),"")</f>
        <v/>
      </c>
      <c r="L10" s="3"/>
      <c r="M10" s="8" t="str">
        <f t="shared" si="0"/>
        <v/>
      </c>
    </row>
    <row r="11" spans="1:13" x14ac:dyDescent="0.4">
      <c r="A11" s="14">
        <v>9</v>
      </c>
      <c r="B11" s="3">
        <v>1008</v>
      </c>
      <c r="C11" s="3" t="s">
        <v>14</v>
      </c>
      <c r="D11" s="2" t="s">
        <v>3</v>
      </c>
      <c r="E11" s="3">
        <v>485</v>
      </c>
      <c r="F11" s="3" t="s">
        <v>41</v>
      </c>
      <c r="L11" s="19" t="s">
        <v>47</v>
      </c>
      <c r="M11" s="21">
        <f>SUM(M7:M10)</f>
        <v>0</v>
      </c>
    </row>
    <row r="12" spans="1:13" x14ac:dyDescent="0.4">
      <c r="A12" s="14">
        <v>10</v>
      </c>
      <c r="B12" s="3">
        <v>1009</v>
      </c>
      <c r="C12" s="3" t="s">
        <v>15</v>
      </c>
      <c r="D12" s="2" t="s">
        <v>16</v>
      </c>
      <c r="E12" s="3">
        <v>231</v>
      </c>
      <c r="F12" s="3" t="s">
        <v>38</v>
      </c>
    </row>
    <row r="13" spans="1:13" x14ac:dyDescent="0.4">
      <c r="A13" s="14">
        <v>11</v>
      </c>
      <c r="B13" s="3">
        <v>1010</v>
      </c>
      <c r="C13" s="3" t="s">
        <v>17</v>
      </c>
      <c r="D13" s="2" t="s">
        <v>18</v>
      </c>
      <c r="E13" s="3">
        <v>297</v>
      </c>
      <c r="F13" s="3" t="s">
        <v>41</v>
      </c>
    </row>
    <row r="14" spans="1:13" x14ac:dyDescent="0.4">
      <c r="A14" s="14">
        <v>12</v>
      </c>
      <c r="B14" s="3">
        <v>1011</v>
      </c>
      <c r="C14" s="3" t="s">
        <v>19</v>
      </c>
      <c r="D14" s="2" t="s">
        <v>6</v>
      </c>
      <c r="E14" s="3">
        <v>456</v>
      </c>
      <c r="F14" s="3" t="s">
        <v>39</v>
      </c>
      <c r="H14" s="15" t="s">
        <v>49</v>
      </c>
    </row>
    <row r="15" spans="1:13" x14ac:dyDescent="0.4">
      <c r="A15" s="14">
        <v>13</v>
      </c>
      <c r="B15" s="3">
        <v>1012</v>
      </c>
      <c r="C15" s="3" t="s">
        <v>50</v>
      </c>
      <c r="D15" s="2" t="s">
        <v>20</v>
      </c>
      <c r="E15" s="3">
        <v>301</v>
      </c>
      <c r="F15" s="3" t="s">
        <v>41</v>
      </c>
      <c r="H15" s="4" t="s">
        <v>43</v>
      </c>
      <c r="I15" s="4" t="s">
        <v>53</v>
      </c>
      <c r="J15" s="4" t="s">
        <v>1</v>
      </c>
      <c r="K15" s="4" t="s">
        <v>46</v>
      </c>
      <c r="L15" s="4" t="s">
        <v>44</v>
      </c>
      <c r="M15" s="4" t="s">
        <v>45</v>
      </c>
    </row>
    <row r="16" spans="1:13" x14ac:dyDescent="0.4">
      <c r="A16" s="14">
        <v>14</v>
      </c>
      <c r="B16" s="3">
        <v>1013</v>
      </c>
      <c r="C16" s="3" t="s">
        <v>21</v>
      </c>
      <c r="D16" s="2" t="s">
        <v>12</v>
      </c>
      <c r="E16" s="3">
        <v>469</v>
      </c>
      <c r="F16" s="3" t="s">
        <v>39</v>
      </c>
      <c r="H16" s="20" t="str">
        <f>IFERROR(INDEX($B$4:$F$30,MATCH($I16,$C$4:$C$30,0),MATCH(H$15,$B$3:$F$3,0)),"")</f>
        <v/>
      </c>
      <c r="I16" s="23"/>
      <c r="J16" s="20" t="str">
        <f>IFERROR(INDEX($B$4:$F$30,MATCH($I16,$C$4:$C$30,0),MATCH(J$15,$B$3:$F$3,0)),"")</f>
        <v/>
      </c>
      <c r="K16" s="20" t="str">
        <f>IFERROR(INDEX($B$4:$F$30,MATCH($I16,$C$4:$C$30,0),MATCH(K$15,$B$3:$F$3,0)),"")</f>
        <v/>
      </c>
      <c r="L16" s="16"/>
      <c r="M16" s="18" t="str">
        <f>IFERROR(IF(L16="","",K16*L16),"")</f>
        <v/>
      </c>
    </row>
    <row r="17" spans="1:13" x14ac:dyDescent="0.4">
      <c r="A17" s="14">
        <v>15</v>
      </c>
      <c r="B17" s="3">
        <v>1014</v>
      </c>
      <c r="C17" s="3" t="s">
        <v>22</v>
      </c>
      <c r="D17" s="2" t="s">
        <v>3</v>
      </c>
      <c r="E17" s="3">
        <v>259</v>
      </c>
      <c r="F17" s="3" t="s">
        <v>41</v>
      </c>
      <c r="H17" s="7"/>
      <c r="I17" s="22"/>
      <c r="J17" s="7"/>
      <c r="K17" s="7"/>
      <c r="L17" s="3"/>
      <c r="M17" s="8" t="str">
        <f t="shared" ref="M17:M19" si="1">IFERROR(IF(L17="","",K17*L17),"")</f>
        <v/>
      </c>
    </row>
    <row r="18" spans="1:13" x14ac:dyDescent="0.4">
      <c r="A18" s="14">
        <v>16</v>
      </c>
      <c r="B18" s="3">
        <v>1015</v>
      </c>
      <c r="C18" s="3" t="s">
        <v>23</v>
      </c>
      <c r="D18" s="2" t="s">
        <v>3</v>
      </c>
      <c r="E18" s="3">
        <v>255</v>
      </c>
      <c r="F18" s="3" t="s">
        <v>41</v>
      </c>
      <c r="H18" s="7"/>
      <c r="I18" s="22"/>
      <c r="J18" s="7"/>
      <c r="K18" s="7"/>
      <c r="L18" s="3"/>
      <c r="M18" s="8" t="str">
        <f t="shared" si="1"/>
        <v/>
      </c>
    </row>
    <row r="19" spans="1:13" x14ac:dyDescent="0.4">
      <c r="A19" s="14">
        <v>17</v>
      </c>
      <c r="B19" s="3">
        <v>1016</v>
      </c>
      <c r="C19" s="3" t="s">
        <v>24</v>
      </c>
      <c r="D19" s="2" t="s">
        <v>3</v>
      </c>
      <c r="E19" s="3">
        <v>150</v>
      </c>
      <c r="F19" s="3" t="s">
        <v>39</v>
      </c>
      <c r="H19" s="7"/>
      <c r="I19" s="22"/>
      <c r="J19" s="7"/>
      <c r="K19" s="7"/>
      <c r="L19" s="3"/>
      <c r="M19" s="8" t="str">
        <f t="shared" si="1"/>
        <v/>
      </c>
    </row>
    <row r="20" spans="1:13" x14ac:dyDescent="0.4">
      <c r="A20" s="14">
        <v>18</v>
      </c>
      <c r="B20" s="3">
        <v>1017</v>
      </c>
      <c r="C20" s="3" t="s">
        <v>25</v>
      </c>
      <c r="D20" s="2" t="s">
        <v>6</v>
      </c>
      <c r="E20" s="3">
        <v>160</v>
      </c>
      <c r="F20" s="3" t="s">
        <v>38</v>
      </c>
      <c r="L20" s="19" t="s">
        <v>47</v>
      </c>
      <c r="M20" s="21">
        <f>SUM(M16:M19)</f>
        <v>0</v>
      </c>
    </row>
    <row r="21" spans="1:13" x14ac:dyDescent="0.4">
      <c r="A21" s="14">
        <v>19</v>
      </c>
      <c r="B21" s="3">
        <v>1018</v>
      </c>
      <c r="C21" s="3" t="s">
        <v>26</v>
      </c>
      <c r="D21" s="2" t="s">
        <v>3</v>
      </c>
      <c r="E21" s="3">
        <v>182</v>
      </c>
      <c r="F21" s="3" t="s">
        <v>41</v>
      </c>
    </row>
    <row r="22" spans="1:13" x14ac:dyDescent="0.4">
      <c r="A22" s="14">
        <v>20</v>
      </c>
      <c r="B22" s="3">
        <v>1019</v>
      </c>
      <c r="C22" s="3" t="s">
        <v>27</v>
      </c>
      <c r="D22" s="2" t="s">
        <v>28</v>
      </c>
      <c r="E22" s="3">
        <v>373</v>
      </c>
      <c r="F22" s="3" t="s">
        <v>41</v>
      </c>
      <c r="H22" s="11" t="s">
        <v>56</v>
      </c>
    </row>
    <row r="23" spans="1:13" x14ac:dyDescent="0.4">
      <c r="A23" s="14">
        <v>21</v>
      </c>
      <c r="B23" s="3">
        <v>1020</v>
      </c>
      <c r="C23" s="3" t="s">
        <v>29</v>
      </c>
      <c r="D23" s="2" t="s">
        <v>16</v>
      </c>
      <c r="E23" s="3">
        <v>302</v>
      </c>
      <c r="F23" s="3" t="s">
        <v>39</v>
      </c>
      <c r="H23" t="s">
        <v>106</v>
      </c>
    </row>
    <row r="24" spans="1:13" x14ac:dyDescent="0.4">
      <c r="A24" s="14">
        <v>22</v>
      </c>
      <c r="B24" s="3">
        <v>1021</v>
      </c>
      <c r="C24" s="3" t="s">
        <v>30</v>
      </c>
      <c r="D24" s="2" t="s">
        <v>6</v>
      </c>
      <c r="E24" s="3">
        <v>235</v>
      </c>
      <c r="F24" s="3" t="s">
        <v>38</v>
      </c>
      <c r="H24" s="4" t="s">
        <v>43</v>
      </c>
      <c r="I24" s="4" t="s">
        <v>55</v>
      </c>
    </row>
    <row r="25" spans="1:13" x14ac:dyDescent="0.4">
      <c r="A25" s="14">
        <v>23</v>
      </c>
      <c r="B25" s="3">
        <v>1022</v>
      </c>
      <c r="C25" s="3" t="s">
        <v>31</v>
      </c>
      <c r="D25" s="2" t="s">
        <v>3</v>
      </c>
      <c r="E25" s="3">
        <v>320</v>
      </c>
      <c r="F25" s="3" t="s">
        <v>41</v>
      </c>
      <c r="H25" s="22"/>
      <c r="I25" s="22"/>
    </row>
    <row r="26" spans="1:13" x14ac:dyDescent="0.4">
      <c r="A26" s="14">
        <v>24</v>
      </c>
      <c r="B26" s="3">
        <v>1023</v>
      </c>
      <c r="C26" s="3" t="s">
        <v>32</v>
      </c>
      <c r="D26" s="2" t="s">
        <v>8</v>
      </c>
      <c r="E26" s="3">
        <v>449</v>
      </c>
      <c r="F26" s="3" t="s">
        <v>38</v>
      </c>
    </row>
    <row r="27" spans="1:13" x14ac:dyDescent="0.4">
      <c r="A27" s="14">
        <v>25</v>
      </c>
      <c r="B27" s="3">
        <v>1024</v>
      </c>
      <c r="C27" s="3" t="s">
        <v>33</v>
      </c>
      <c r="D27" s="2" t="s">
        <v>8</v>
      </c>
      <c r="E27" s="3">
        <v>216</v>
      </c>
      <c r="F27" s="3" t="s">
        <v>39</v>
      </c>
      <c r="H27" s="11" t="s">
        <v>57</v>
      </c>
    </row>
    <row r="28" spans="1:13" x14ac:dyDescent="0.4">
      <c r="A28" s="14">
        <v>26</v>
      </c>
      <c r="B28" s="3">
        <v>1025</v>
      </c>
      <c r="C28" s="3" t="s">
        <v>34</v>
      </c>
      <c r="D28" s="2" t="s">
        <v>12</v>
      </c>
      <c r="E28" s="3">
        <v>354</v>
      </c>
      <c r="F28" s="3" t="s">
        <v>39</v>
      </c>
      <c r="H28" s="9" t="s">
        <v>107</v>
      </c>
      <c r="I28" s="9"/>
      <c r="J28" s="10"/>
      <c r="K28" s="9" t="s">
        <v>52</v>
      </c>
    </row>
    <row r="29" spans="1:13" x14ac:dyDescent="0.4">
      <c r="A29" s="14">
        <v>27</v>
      </c>
      <c r="B29" s="3">
        <v>1026</v>
      </c>
      <c r="C29" s="3" t="s">
        <v>35</v>
      </c>
      <c r="D29" s="2" t="s">
        <v>8</v>
      </c>
      <c r="E29" s="3">
        <v>204</v>
      </c>
      <c r="F29" s="3" t="s">
        <v>38</v>
      </c>
      <c r="H29" s="9" t="s">
        <v>51</v>
      </c>
      <c r="I29" s="9"/>
      <c r="J29" s="10"/>
      <c r="K29" s="9" t="s">
        <v>54</v>
      </c>
    </row>
    <row r="30" spans="1:13" x14ac:dyDescent="0.4">
      <c r="A30" s="14">
        <v>28</v>
      </c>
      <c r="B30" s="3">
        <v>1027</v>
      </c>
      <c r="C30" s="3" t="s">
        <v>36</v>
      </c>
      <c r="D30" s="2" t="s">
        <v>28</v>
      </c>
      <c r="E30" s="3">
        <v>435</v>
      </c>
      <c r="F30" s="3" t="s">
        <v>40</v>
      </c>
      <c r="H30" s="9" t="s">
        <v>58</v>
      </c>
      <c r="I30" s="9"/>
      <c r="J30" s="10"/>
      <c r="K30" s="9" t="s">
        <v>54</v>
      </c>
    </row>
  </sheetData>
  <mergeCells count="1">
    <mergeCell ref="H2:M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zoomScale="70" zoomScaleNormal="70" workbookViewId="0">
      <selection activeCell="I41" sqref="I41"/>
    </sheetView>
  </sheetViews>
  <sheetFormatPr defaultRowHeight="18.75" x14ac:dyDescent="0.4"/>
  <cols>
    <col min="1" max="1" width="11.375" style="26" bestFit="1" customWidth="1"/>
    <col min="2" max="3" width="11.125" bestFit="1" customWidth="1"/>
    <col min="4" max="4" width="21.25" bestFit="1" customWidth="1"/>
    <col min="5" max="5" width="9.25" style="25" bestFit="1" customWidth="1"/>
    <col min="6" max="6" width="11.125" style="1" bestFit="1" customWidth="1"/>
    <col min="7" max="7" width="2.5" bestFit="1" customWidth="1"/>
    <col min="8" max="8" width="3.125" customWidth="1"/>
    <col min="9" max="9" width="8.625" customWidth="1"/>
    <col min="10" max="12" width="10.75" customWidth="1"/>
    <col min="13" max="13" width="10.375" customWidth="1"/>
    <col min="14" max="14" width="7.125" bestFit="1" customWidth="1"/>
  </cols>
  <sheetData>
    <row r="1" spans="1:13" x14ac:dyDescent="0.4">
      <c r="A1" s="26" t="s">
        <v>104</v>
      </c>
    </row>
    <row r="2" spans="1:13" x14ac:dyDescent="0.4">
      <c r="A2" s="33" t="s">
        <v>73</v>
      </c>
      <c r="B2" s="34" t="s">
        <v>74</v>
      </c>
      <c r="C2" s="34" t="s">
        <v>75</v>
      </c>
      <c r="D2" s="34" t="s">
        <v>76</v>
      </c>
      <c r="E2" s="35" t="s">
        <v>45</v>
      </c>
      <c r="F2" s="36" t="s">
        <v>77</v>
      </c>
    </row>
    <row r="3" spans="1:13" x14ac:dyDescent="0.4">
      <c r="A3" s="27">
        <v>44655</v>
      </c>
      <c r="B3" s="29" t="s">
        <v>68</v>
      </c>
      <c r="C3" s="29" t="s">
        <v>62</v>
      </c>
      <c r="D3" s="29" t="s">
        <v>87</v>
      </c>
      <c r="E3" s="31">
        <v>16555</v>
      </c>
      <c r="F3" s="37" t="s">
        <v>94</v>
      </c>
      <c r="I3" t="s">
        <v>98</v>
      </c>
    </row>
    <row r="4" spans="1:13" x14ac:dyDescent="0.4">
      <c r="A4" s="27">
        <v>44657</v>
      </c>
      <c r="B4" s="29" t="s">
        <v>63</v>
      </c>
      <c r="C4" s="29" t="s">
        <v>66</v>
      </c>
      <c r="D4" s="29" t="s">
        <v>80</v>
      </c>
      <c r="E4" s="31">
        <v>5000</v>
      </c>
      <c r="F4" s="37" t="s">
        <v>90</v>
      </c>
      <c r="I4" s="6"/>
      <c r="J4" s="7" t="s">
        <v>45</v>
      </c>
    </row>
    <row r="5" spans="1:13" x14ac:dyDescent="0.4">
      <c r="A5" s="27">
        <v>44664</v>
      </c>
      <c r="B5" s="29" t="s">
        <v>63</v>
      </c>
      <c r="C5" s="29" t="s">
        <v>66</v>
      </c>
      <c r="D5" s="29" t="s">
        <v>79</v>
      </c>
      <c r="E5" s="31">
        <v>560</v>
      </c>
      <c r="F5" s="37" t="s">
        <v>96</v>
      </c>
      <c r="I5" s="6" t="s">
        <v>91</v>
      </c>
      <c r="J5" s="39"/>
    </row>
    <row r="6" spans="1:13" x14ac:dyDescent="0.4">
      <c r="A6" s="27">
        <v>44666</v>
      </c>
      <c r="B6" s="29" t="s">
        <v>63</v>
      </c>
      <c r="C6" s="29" t="s">
        <v>108</v>
      </c>
      <c r="D6" s="29" t="s">
        <v>83</v>
      </c>
      <c r="E6" s="31">
        <v>6784</v>
      </c>
      <c r="F6" s="37" t="s">
        <v>94</v>
      </c>
      <c r="I6" s="6" t="s">
        <v>95</v>
      </c>
      <c r="J6" s="39"/>
    </row>
    <row r="7" spans="1:13" x14ac:dyDescent="0.4">
      <c r="A7" s="27">
        <v>44666</v>
      </c>
      <c r="B7" s="29" t="s">
        <v>68</v>
      </c>
      <c r="C7" s="29" t="s">
        <v>70</v>
      </c>
      <c r="D7" s="29" t="s">
        <v>86</v>
      </c>
      <c r="E7" s="31">
        <v>193</v>
      </c>
      <c r="F7" s="37" t="s">
        <v>90</v>
      </c>
      <c r="I7" s="6" t="s">
        <v>93</v>
      </c>
      <c r="J7" s="39"/>
    </row>
    <row r="8" spans="1:13" x14ac:dyDescent="0.4">
      <c r="A8" s="27">
        <v>44679</v>
      </c>
      <c r="B8" s="29" t="s">
        <v>68</v>
      </c>
      <c r="C8" s="29" t="s">
        <v>70</v>
      </c>
      <c r="D8" s="29" t="s">
        <v>86</v>
      </c>
      <c r="E8" s="31">
        <v>168</v>
      </c>
      <c r="F8" s="37" t="s">
        <v>96</v>
      </c>
      <c r="I8" s="6" t="s">
        <v>97</v>
      </c>
      <c r="J8" s="39"/>
    </row>
    <row r="9" spans="1:13" x14ac:dyDescent="0.4">
      <c r="A9" s="27">
        <v>44683</v>
      </c>
      <c r="B9" s="29" t="s">
        <v>63</v>
      </c>
      <c r="C9" s="29" t="s">
        <v>65</v>
      </c>
      <c r="D9" s="29" t="s">
        <v>82</v>
      </c>
      <c r="E9" s="31">
        <v>2606</v>
      </c>
      <c r="F9" s="37" t="s">
        <v>92</v>
      </c>
    </row>
    <row r="10" spans="1:13" ht="19.5" thickBot="1" x14ac:dyDescent="0.45">
      <c r="A10" s="27">
        <v>44696</v>
      </c>
      <c r="B10" s="29" t="s">
        <v>60</v>
      </c>
      <c r="C10" s="29" t="s">
        <v>71</v>
      </c>
      <c r="D10" s="29" t="s">
        <v>89</v>
      </c>
      <c r="E10" s="31">
        <v>9750</v>
      </c>
      <c r="F10" s="37" t="s">
        <v>94</v>
      </c>
      <c r="I10" s="40" t="s">
        <v>99</v>
      </c>
    </row>
    <row r="11" spans="1:13" x14ac:dyDescent="0.4">
      <c r="A11" s="27">
        <v>44699</v>
      </c>
      <c r="B11" s="29" t="s">
        <v>63</v>
      </c>
      <c r="C11" s="29" t="s">
        <v>65</v>
      </c>
      <c r="D11" s="29" t="s">
        <v>82</v>
      </c>
      <c r="E11" s="31">
        <v>2279</v>
      </c>
      <c r="F11" s="37" t="s">
        <v>94</v>
      </c>
      <c r="I11" s="7"/>
      <c r="J11" s="7" t="s">
        <v>64</v>
      </c>
      <c r="K11" s="7" t="s">
        <v>61</v>
      </c>
      <c r="L11" s="41" t="s">
        <v>69</v>
      </c>
      <c r="M11" s="43" t="s">
        <v>100</v>
      </c>
    </row>
    <row r="12" spans="1:13" x14ac:dyDescent="0.4">
      <c r="A12" s="27">
        <v>44711</v>
      </c>
      <c r="B12" s="29" t="s">
        <v>60</v>
      </c>
      <c r="C12" s="29" t="s">
        <v>72</v>
      </c>
      <c r="D12" s="29" t="s">
        <v>88</v>
      </c>
      <c r="E12" s="31">
        <v>7608</v>
      </c>
      <c r="F12" s="37" t="s">
        <v>92</v>
      </c>
      <c r="I12" s="6" t="s">
        <v>91</v>
      </c>
      <c r="J12" s="39"/>
      <c r="K12" s="39"/>
      <c r="L12" s="39"/>
      <c r="M12" s="44">
        <f>SUM(J12:L12)</f>
        <v>0</v>
      </c>
    </row>
    <row r="13" spans="1:13" x14ac:dyDescent="0.4">
      <c r="A13" s="27">
        <v>44720</v>
      </c>
      <c r="B13" s="29" t="s">
        <v>63</v>
      </c>
      <c r="C13" s="29" t="s">
        <v>65</v>
      </c>
      <c r="D13" s="29" t="s">
        <v>82</v>
      </c>
      <c r="E13" s="31">
        <v>2723</v>
      </c>
      <c r="F13" s="37" t="s">
        <v>94</v>
      </c>
      <c r="I13" s="6" t="s">
        <v>95</v>
      </c>
      <c r="J13" s="39"/>
      <c r="K13" s="39"/>
      <c r="L13" s="39"/>
      <c r="M13" s="44">
        <f t="shared" ref="M13:M15" si="0">SUM(J13:L13)</f>
        <v>0</v>
      </c>
    </row>
    <row r="14" spans="1:13" x14ac:dyDescent="0.4">
      <c r="A14" s="27">
        <v>44721</v>
      </c>
      <c r="B14" s="29" t="s">
        <v>60</v>
      </c>
      <c r="C14" s="29" t="s">
        <v>72</v>
      </c>
      <c r="D14" s="29" t="s">
        <v>88</v>
      </c>
      <c r="E14" s="31">
        <v>20263</v>
      </c>
      <c r="F14" s="37" t="s">
        <v>94</v>
      </c>
      <c r="I14" s="6" t="s">
        <v>93</v>
      </c>
      <c r="J14" s="39"/>
      <c r="K14" s="39"/>
      <c r="L14" s="39"/>
      <c r="M14" s="44">
        <f t="shared" si="0"/>
        <v>0</v>
      </c>
    </row>
    <row r="15" spans="1:13" ht="19.5" thickBot="1" x14ac:dyDescent="0.45">
      <c r="A15" s="27">
        <v>44728</v>
      </c>
      <c r="B15" s="29" t="s">
        <v>60</v>
      </c>
      <c r="C15" s="29" t="s">
        <v>72</v>
      </c>
      <c r="D15" s="29" t="s">
        <v>88</v>
      </c>
      <c r="E15" s="31">
        <v>21448</v>
      </c>
      <c r="F15" s="37" t="s">
        <v>92</v>
      </c>
      <c r="I15" s="6" t="s">
        <v>97</v>
      </c>
      <c r="J15" s="39"/>
      <c r="K15" s="39"/>
      <c r="L15" s="39"/>
      <c r="M15" s="45">
        <f t="shared" si="0"/>
        <v>0</v>
      </c>
    </row>
    <row r="16" spans="1:13" x14ac:dyDescent="0.4">
      <c r="A16" s="27">
        <v>44741</v>
      </c>
      <c r="B16" s="29" t="s">
        <v>68</v>
      </c>
      <c r="C16" s="29" t="s">
        <v>70</v>
      </c>
      <c r="D16" s="29" t="s">
        <v>86</v>
      </c>
      <c r="E16" s="31">
        <v>186</v>
      </c>
      <c r="F16" s="37" t="s">
        <v>90</v>
      </c>
    </row>
    <row r="17" spans="1:22" ht="19.5" thickBot="1" x14ac:dyDescent="0.45">
      <c r="A17" s="27">
        <v>44752</v>
      </c>
      <c r="B17" s="29" t="s">
        <v>60</v>
      </c>
      <c r="C17" s="29" t="s">
        <v>71</v>
      </c>
      <c r="D17" s="29" t="s">
        <v>89</v>
      </c>
      <c r="E17" s="31">
        <v>6297</v>
      </c>
      <c r="F17" s="37" t="s">
        <v>96</v>
      </c>
      <c r="I17" s="40" t="s">
        <v>103</v>
      </c>
    </row>
    <row r="18" spans="1:22" x14ac:dyDescent="0.4">
      <c r="A18" s="27">
        <v>44772</v>
      </c>
      <c r="B18" s="29" t="s">
        <v>68</v>
      </c>
      <c r="C18" s="29" t="s">
        <v>62</v>
      </c>
      <c r="D18" s="29" t="s">
        <v>87</v>
      </c>
      <c r="E18" s="31">
        <v>16529</v>
      </c>
      <c r="F18" s="37" t="s">
        <v>96</v>
      </c>
      <c r="I18" s="7"/>
      <c r="J18" s="46">
        <v>4</v>
      </c>
      <c r="K18" s="46">
        <v>5</v>
      </c>
      <c r="L18" s="46">
        <v>6</v>
      </c>
      <c r="M18" s="46">
        <v>7</v>
      </c>
      <c r="N18" s="46">
        <v>8</v>
      </c>
      <c r="O18" s="46">
        <v>9</v>
      </c>
      <c r="P18" s="46">
        <v>10</v>
      </c>
      <c r="Q18" s="46">
        <v>11</v>
      </c>
      <c r="R18" s="46">
        <v>12</v>
      </c>
      <c r="S18" s="46">
        <v>1</v>
      </c>
      <c r="T18" s="46">
        <v>2</v>
      </c>
      <c r="U18" s="47">
        <v>3</v>
      </c>
      <c r="V18" s="43" t="s">
        <v>100</v>
      </c>
    </row>
    <row r="19" spans="1:22" x14ac:dyDescent="0.4">
      <c r="A19" s="27">
        <v>44783</v>
      </c>
      <c r="B19" s="29" t="s">
        <v>60</v>
      </c>
      <c r="C19" s="29" t="s">
        <v>71</v>
      </c>
      <c r="D19" s="29" t="s">
        <v>89</v>
      </c>
      <c r="E19" s="31">
        <v>28290</v>
      </c>
      <c r="F19" s="37" t="s">
        <v>90</v>
      </c>
      <c r="I19" s="6" t="s">
        <v>91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8">
        <f>SUM(J19:U19)</f>
        <v>0</v>
      </c>
    </row>
    <row r="20" spans="1:22" x14ac:dyDescent="0.4">
      <c r="A20" s="27">
        <v>44786</v>
      </c>
      <c r="B20" s="29" t="s">
        <v>60</v>
      </c>
      <c r="C20" s="29" t="s">
        <v>71</v>
      </c>
      <c r="D20" s="29" t="s">
        <v>89</v>
      </c>
      <c r="E20" s="31">
        <v>11423</v>
      </c>
      <c r="F20" s="37" t="s">
        <v>94</v>
      </c>
      <c r="I20" s="6" t="s">
        <v>95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8">
        <f t="shared" ref="V20:V23" si="1">SUM(J20:U20)</f>
        <v>0</v>
      </c>
    </row>
    <row r="21" spans="1:22" x14ac:dyDescent="0.4">
      <c r="A21" s="27">
        <v>44787</v>
      </c>
      <c r="B21" s="29" t="s">
        <v>60</v>
      </c>
      <c r="C21" s="29" t="s">
        <v>71</v>
      </c>
      <c r="D21" s="29" t="s">
        <v>89</v>
      </c>
      <c r="E21" s="31">
        <v>25106</v>
      </c>
      <c r="F21" s="37" t="s">
        <v>94</v>
      </c>
      <c r="I21" s="6" t="s">
        <v>93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8">
        <f t="shared" si="1"/>
        <v>0</v>
      </c>
    </row>
    <row r="22" spans="1:22" ht="19.5" thickBot="1" x14ac:dyDescent="0.45">
      <c r="A22" s="27">
        <v>44794</v>
      </c>
      <c r="B22" s="29" t="s">
        <v>68</v>
      </c>
      <c r="C22" s="29" t="s">
        <v>62</v>
      </c>
      <c r="D22" s="29" t="s">
        <v>87</v>
      </c>
      <c r="E22" s="31">
        <v>15865</v>
      </c>
      <c r="F22" s="37" t="s">
        <v>94</v>
      </c>
      <c r="I22" s="17" t="s">
        <v>97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50">
        <f t="shared" si="1"/>
        <v>0</v>
      </c>
    </row>
    <row r="23" spans="1:22" ht="19.5" thickBot="1" x14ac:dyDescent="0.45">
      <c r="A23" s="27">
        <v>44813</v>
      </c>
      <c r="B23" s="29" t="s">
        <v>68</v>
      </c>
      <c r="C23" s="29" t="s">
        <v>70</v>
      </c>
      <c r="D23" s="29" t="s">
        <v>86</v>
      </c>
      <c r="E23" s="31">
        <v>184</v>
      </c>
      <c r="F23" s="37" t="s">
        <v>96</v>
      </c>
      <c r="I23" s="51" t="s">
        <v>100</v>
      </c>
      <c r="J23" s="52">
        <f>SUM(J19:J22)</f>
        <v>0</v>
      </c>
      <c r="K23" s="52">
        <f t="shared" ref="K23:U23" si="2">SUM(K19:K22)</f>
        <v>0</v>
      </c>
      <c r="L23" s="52">
        <f t="shared" si="2"/>
        <v>0</v>
      </c>
      <c r="M23" s="52">
        <f t="shared" si="2"/>
        <v>0</v>
      </c>
      <c r="N23" s="52">
        <f t="shared" si="2"/>
        <v>0</v>
      </c>
      <c r="O23" s="52">
        <f t="shared" si="2"/>
        <v>0</v>
      </c>
      <c r="P23" s="52">
        <f t="shared" si="2"/>
        <v>0</v>
      </c>
      <c r="Q23" s="52">
        <f t="shared" si="2"/>
        <v>0</v>
      </c>
      <c r="R23" s="52">
        <f t="shared" si="2"/>
        <v>0</v>
      </c>
      <c r="S23" s="52">
        <f t="shared" si="2"/>
        <v>0</v>
      </c>
      <c r="T23" s="52">
        <f t="shared" si="2"/>
        <v>0</v>
      </c>
      <c r="U23" s="52">
        <f t="shared" si="2"/>
        <v>0</v>
      </c>
      <c r="V23" s="53">
        <f t="shared" si="1"/>
        <v>0</v>
      </c>
    </row>
    <row r="24" spans="1:22" x14ac:dyDescent="0.4">
      <c r="A24" s="27">
        <v>44820</v>
      </c>
      <c r="B24" s="29" t="s">
        <v>63</v>
      </c>
      <c r="C24" s="29" t="s">
        <v>67</v>
      </c>
      <c r="D24" s="29" t="s">
        <v>85</v>
      </c>
      <c r="E24" s="31">
        <v>15090</v>
      </c>
      <c r="F24" s="37" t="s">
        <v>96</v>
      </c>
    </row>
    <row r="25" spans="1:22" x14ac:dyDescent="0.4">
      <c r="A25" s="27">
        <v>44823</v>
      </c>
      <c r="B25" s="29" t="s">
        <v>60</v>
      </c>
      <c r="C25" s="29" t="s">
        <v>72</v>
      </c>
      <c r="D25" s="29" t="s">
        <v>88</v>
      </c>
      <c r="E25" s="31">
        <v>23460</v>
      </c>
      <c r="F25" s="37" t="s">
        <v>94</v>
      </c>
      <c r="I25" s="40" t="s">
        <v>101</v>
      </c>
    </row>
    <row r="26" spans="1:22" ht="19.5" thickBot="1" x14ac:dyDescent="0.45">
      <c r="A26" s="27">
        <v>44831</v>
      </c>
      <c r="B26" s="29" t="s">
        <v>68</v>
      </c>
      <c r="C26" s="29" t="s">
        <v>62</v>
      </c>
      <c r="D26" s="29" t="s">
        <v>87</v>
      </c>
      <c r="E26" s="31">
        <v>15404</v>
      </c>
      <c r="F26" s="37" t="s">
        <v>96</v>
      </c>
      <c r="I26">
        <v>9</v>
      </c>
      <c r="J26" t="s">
        <v>102</v>
      </c>
    </row>
    <row r="27" spans="1:22" x14ac:dyDescent="0.4">
      <c r="A27" s="27">
        <v>44832</v>
      </c>
      <c r="B27" s="29" t="s">
        <v>63</v>
      </c>
      <c r="C27" s="29" t="s">
        <v>67</v>
      </c>
      <c r="D27" s="29" t="s">
        <v>84</v>
      </c>
      <c r="E27" s="31">
        <v>50000</v>
      </c>
      <c r="F27" s="37" t="s">
        <v>96</v>
      </c>
      <c r="I27" s="7"/>
      <c r="J27" s="7" t="s">
        <v>64</v>
      </c>
      <c r="K27" s="7" t="s">
        <v>61</v>
      </c>
      <c r="L27" s="41" t="s">
        <v>69</v>
      </c>
      <c r="M27" s="43" t="s">
        <v>100</v>
      </c>
    </row>
    <row r="28" spans="1:22" x14ac:dyDescent="0.4">
      <c r="A28" s="27">
        <v>44844</v>
      </c>
      <c r="B28" s="29" t="s">
        <v>60</v>
      </c>
      <c r="C28" s="29" t="s">
        <v>71</v>
      </c>
      <c r="D28" s="29" t="s">
        <v>89</v>
      </c>
      <c r="E28" s="31">
        <v>17509</v>
      </c>
      <c r="F28" s="37" t="s">
        <v>90</v>
      </c>
      <c r="I28" s="6" t="s">
        <v>91</v>
      </c>
      <c r="J28" s="39"/>
      <c r="K28" s="39"/>
      <c r="L28" s="39"/>
      <c r="M28" s="44">
        <f>SUM(J28:L28)</f>
        <v>0</v>
      </c>
    </row>
    <row r="29" spans="1:22" x14ac:dyDescent="0.4">
      <c r="A29" s="27">
        <v>44859</v>
      </c>
      <c r="B29" s="29" t="s">
        <v>60</v>
      </c>
      <c r="C29" s="29" t="s">
        <v>71</v>
      </c>
      <c r="D29" s="29" t="s">
        <v>89</v>
      </c>
      <c r="E29" s="31">
        <v>6376</v>
      </c>
      <c r="F29" s="37" t="s">
        <v>90</v>
      </c>
      <c r="I29" s="6" t="s">
        <v>95</v>
      </c>
      <c r="J29" s="39"/>
      <c r="K29" s="39"/>
      <c r="L29" s="42"/>
      <c r="M29" s="44">
        <f t="shared" ref="M29:M31" si="3">SUM(J29:L29)</f>
        <v>0</v>
      </c>
    </row>
    <row r="30" spans="1:22" x14ac:dyDescent="0.4">
      <c r="A30" s="27">
        <v>44861</v>
      </c>
      <c r="B30" s="29" t="s">
        <v>60</v>
      </c>
      <c r="C30" s="29" t="s">
        <v>72</v>
      </c>
      <c r="D30" s="29" t="s">
        <v>88</v>
      </c>
      <c r="E30" s="31">
        <v>22361</v>
      </c>
      <c r="F30" s="37" t="s">
        <v>90</v>
      </c>
      <c r="I30" s="6" t="s">
        <v>93</v>
      </c>
      <c r="J30" s="39"/>
      <c r="K30" s="39"/>
      <c r="L30" s="42"/>
      <c r="M30" s="44">
        <f t="shared" si="3"/>
        <v>0</v>
      </c>
    </row>
    <row r="31" spans="1:22" ht="19.5" thickBot="1" x14ac:dyDescent="0.45">
      <c r="A31" s="27">
        <v>44862</v>
      </c>
      <c r="B31" s="29" t="s">
        <v>63</v>
      </c>
      <c r="C31" s="29" t="s">
        <v>65</v>
      </c>
      <c r="D31" s="29" t="s">
        <v>82</v>
      </c>
      <c r="E31" s="31">
        <v>2555</v>
      </c>
      <c r="F31" s="37" t="s">
        <v>94</v>
      </c>
      <c r="I31" s="6" t="s">
        <v>97</v>
      </c>
      <c r="J31" s="39"/>
      <c r="K31" s="39"/>
      <c r="L31" s="42"/>
      <c r="M31" s="45">
        <f t="shared" si="3"/>
        <v>0</v>
      </c>
    </row>
    <row r="32" spans="1:22" x14ac:dyDescent="0.4">
      <c r="A32" s="27">
        <v>44865</v>
      </c>
      <c r="B32" s="29" t="s">
        <v>63</v>
      </c>
      <c r="C32" s="29" t="s">
        <v>59</v>
      </c>
      <c r="D32" s="29" t="s">
        <v>83</v>
      </c>
      <c r="E32" s="31">
        <v>3049</v>
      </c>
      <c r="F32" s="37" t="s">
        <v>92</v>
      </c>
    </row>
    <row r="33" spans="1:6" x14ac:dyDescent="0.4">
      <c r="A33" s="27">
        <v>44866</v>
      </c>
      <c r="B33" s="29" t="s">
        <v>68</v>
      </c>
      <c r="C33" s="29" t="s">
        <v>70</v>
      </c>
      <c r="D33" s="29" t="s">
        <v>86</v>
      </c>
      <c r="E33" s="31">
        <v>112</v>
      </c>
      <c r="F33" s="37" t="s">
        <v>90</v>
      </c>
    </row>
    <row r="34" spans="1:6" x14ac:dyDescent="0.4">
      <c r="A34" s="27">
        <v>44868</v>
      </c>
      <c r="B34" s="29" t="s">
        <v>63</v>
      </c>
      <c r="C34" s="29" t="s">
        <v>66</v>
      </c>
      <c r="D34" s="29" t="s">
        <v>81</v>
      </c>
      <c r="E34" s="31">
        <v>10020</v>
      </c>
      <c r="F34" s="37" t="s">
        <v>90</v>
      </c>
    </row>
    <row r="35" spans="1:6" x14ac:dyDescent="0.4">
      <c r="A35" s="27">
        <v>44870</v>
      </c>
      <c r="B35" s="29" t="s">
        <v>60</v>
      </c>
      <c r="C35" s="29" t="s">
        <v>72</v>
      </c>
      <c r="D35" s="29" t="s">
        <v>88</v>
      </c>
      <c r="E35" s="31">
        <v>20465</v>
      </c>
      <c r="F35" s="37" t="s">
        <v>94</v>
      </c>
    </row>
    <row r="36" spans="1:6" x14ac:dyDescent="0.4">
      <c r="A36" s="27">
        <v>44870</v>
      </c>
      <c r="B36" s="29" t="s">
        <v>60</v>
      </c>
      <c r="C36" s="29" t="s">
        <v>72</v>
      </c>
      <c r="D36" s="29" t="s">
        <v>88</v>
      </c>
      <c r="E36" s="31">
        <v>12990</v>
      </c>
      <c r="F36" s="37" t="s">
        <v>90</v>
      </c>
    </row>
    <row r="37" spans="1:6" x14ac:dyDescent="0.4">
      <c r="A37" s="27">
        <v>44876</v>
      </c>
      <c r="B37" s="29" t="s">
        <v>68</v>
      </c>
      <c r="C37" s="29" t="s">
        <v>70</v>
      </c>
      <c r="D37" s="29" t="s">
        <v>86</v>
      </c>
      <c r="E37" s="31">
        <v>179</v>
      </c>
      <c r="F37" s="37" t="s">
        <v>96</v>
      </c>
    </row>
    <row r="38" spans="1:6" x14ac:dyDescent="0.4">
      <c r="A38" s="27">
        <v>44902</v>
      </c>
      <c r="B38" s="29" t="s">
        <v>60</v>
      </c>
      <c r="C38" s="29" t="s">
        <v>72</v>
      </c>
      <c r="D38" s="29" t="s">
        <v>88</v>
      </c>
      <c r="E38" s="31">
        <v>29869</v>
      </c>
      <c r="F38" s="37" t="s">
        <v>92</v>
      </c>
    </row>
    <row r="39" spans="1:6" x14ac:dyDescent="0.4">
      <c r="A39" s="27">
        <v>44904</v>
      </c>
      <c r="B39" s="29" t="s">
        <v>60</v>
      </c>
      <c r="C39" s="29" t="s">
        <v>71</v>
      </c>
      <c r="D39" s="29" t="s">
        <v>89</v>
      </c>
      <c r="E39" s="31">
        <v>14474</v>
      </c>
      <c r="F39" s="37" t="s">
        <v>92</v>
      </c>
    </row>
    <row r="40" spans="1:6" x14ac:dyDescent="0.4">
      <c r="A40" s="27">
        <v>44906</v>
      </c>
      <c r="B40" s="29" t="s">
        <v>68</v>
      </c>
      <c r="C40" s="29" t="s">
        <v>62</v>
      </c>
      <c r="D40" s="29" t="s">
        <v>87</v>
      </c>
      <c r="E40" s="31">
        <v>16694</v>
      </c>
      <c r="F40" s="37" t="s">
        <v>90</v>
      </c>
    </row>
    <row r="41" spans="1:6" x14ac:dyDescent="0.4">
      <c r="A41" s="27">
        <v>44907</v>
      </c>
      <c r="B41" s="29" t="s">
        <v>68</v>
      </c>
      <c r="C41" s="29" t="s">
        <v>62</v>
      </c>
      <c r="D41" s="29" t="s">
        <v>87</v>
      </c>
      <c r="E41" s="31">
        <v>16862</v>
      </c>
      <c r="F41" s="37" t="s">
        <v>90</v>
      </c>
    </row>
    <row r="42" spans="1:6" x14ac:dyDescent="0.4">
      <c r="A42" s="27">
        <v>44916</v>
      </c>
      <c r="B42" s="29" t="s">
        <v>68</v>
      </c>
      <c r="C42" s="29" t="s">
        <v>70</v>
      </c>
      <c r="D42" s="29" t="s">
        <v>86</v>
      </c>
      <c r="E42" s="31">
        <v>176</v>
      </c>
      <c r="F42" s="37" t="s">
        <v>94</v>
      </c>
    </row>
    <row r="43" spans="1:6" x14ac:dyDescent="0.4">
      <c r="A43" s="27">
        <v>44930</v>
      </c>
      <c r="B43" s="29" t="s">
        <v>68</v>
      </c>
      <c r="C43" s="29" t="s">
        <v>70</v>
      </c>
      <c r="D43" s="29" t="s">
        <v>86</v>
      </c>
      <c r="E43" s="31">
        <v>137</v>
      </c>
      <c r="F43" s="37" t="s">
        <v>94</v>
      </c>
    </row>
    <row r="44" spans="1:6" x14ac:dyDescent="0.4">
      <c r="A44" s="27">
        <v>44932</v>
      </c>
      <c r="B44" s="29" t="s">
        <v>68</v>
      </c>
      <c r="C44" s="29" t="s">
        <v>70</v>
      </c>
      <c r="D44" s="29" t="s">
        <v>86</v>
      </c>
      <c r="E44" s="31">
        <v>121</v>
      </c>
      <c r="F44" s="37" t="s">
        <v>96</v>
      </c>
    </row>
    <row r="45" spans="1:6" x14ac:dyDescent="0.4">
      <c r="A45" s="27">
        <v>44946</v>
      </c>
      <c r="B45" s="29" t="s">
        <v>63</v>
      </c>
      <c r="C45" s="29" t="s">
        <v>65</v>
      </c>
      <c r="D45" s="29" t="s">
        <v>82</v>
      </c>
      <c r="E45" s="31">
        <v>2546</v>
      </c>
      <c r="F45" s="37" t="s">
        <v>96</v>
      </c>
    </row>
    <row r="46" spans="1:6" x14ac:dyDescent="0.4">
      <c r="A46" s="27">
        <v>44952</v>
      </c>
      <c r="B46" s="29" t="s">
        <v>63</v>
      </c>
      <c r="C46" s="29" t="s">
        <v>65</v>
      </c>
      <c r="D46" s="29" t="s">
        <v>82</v>
      </c>
      <c r="E46" s="31">
        <v>2316</v>
      </c>
      <c r="F46" s="37" t="s">
        <v>94</v>
      </c>
    </row>
    <row r="47" spans="1:6" x14ac:dyDescent="0.4">
      <c r="A47" s="27">
        <v>44959</v>
      </c>
      <c r="B47" s="29" t="s">
        <v>60</v>
      </c>
      <c r="C47" s="29" t="s">
        <v>78</v>
      </c>
      <c r="D47" s="29" t="s">
        <v>88</v>
      </c>
      <c r="E47" s="31">
        <v>27483</v>
      </c>
      <c r="F47" s="37" t="s">
        <v>96</v>
      </c>
    </row>
    <row r="48" spans="1:6" x14ac:dyDescent="0.4">
      <c r="A48" s="27">
        <v>44961</v>
      </c>
      <c r="B48" s="29" t="s">
        <v>60</v>
      </c>
      <c r="C48" s="29" t="s">
        <v>72</v>
      </c>
      <c r="D48" s="29" t="s">
        <v>88</v>
      </c>
      <c r="E48" s="31">
        <v>27442</v>
      </c>
      <c r="F48" s="37" t="s">
        <v>90</v>
      </c>
    </row>
    <row r="49" spans="1:6" x14ac:dyDescent="0.4">
      <c r="A49" s="27">
        <v>44963</v>
      </c>
      <c r="B49" s="29" t="s">
        <v>60</v>
      </c>
      <c r="C49" s="29" t="s">
        <v>71</v>
      </c>
      <c r="D49" s="29" t="s">
        <v>89</v>
      </c>
      <c r="E49" s="31">
        <v>16628</v>
      </c>
      <c r="F49" s="37" t="s">
        <v>92</v>
      </c>
    </row>
    <row r="50" spans="1:6" x14ac:dyDescent="0.4">
      <c r="A50" s="27">
        <v>44980</v>
      </c>
      <c r="B50" s="29" t="s">
        <v>60</v>
      </c>
      <c r="C50" s="29" t="s">
        <v>72</v>
      </c>
      <c r="D50" s="29" t="s">
        <v>88</v>
      </c>
      <c r="E50" s="31">
        <v>26772</v>
      </c>
      <c r="F50" s="37" t="s">
        <v>92</v>
      </c>
    </row>
    <row r="51" spans="1:6" x14ac:dyDescent="0.4">
      <c r="A51" s="27">
        <v>45000</v>
      </c>
      <c r="B51" s="29" t="s">
        <v>68</v>
      </c>
      <c r="C51" s="29" t="s">
        <v>62</v>
      </c>
      <c r="D51" s="29" t="s">
        <v>87</v>
      </c>
      <c r="E51" s="31">
        <v>15122</v>
      </c>
      <c r="F51" s="37" t="s">
        <v>92</v>
      </c>
    </row>
    <row r="52" spans="1:6" x14ac:dyDescent="0.4">
      <c r="A52" s="27">
        <v>45004</v>
      </c>
      <c r="B52" s="29" t="s">
        <v>60</v>
      </c>
      <c r="C52" s="29" t="s">
        <v>71</v>
      </c>
      <c r="D52" s="29" t="s">
        <v>89</v>
      </c>
      <c r="E52" s="31">
        <v>10514</v>
      </c>
      <c r="F52" s="37" t="s">
        <v>94</v>
      </c>
    </row>
    <row r="53" spans="1:6" x14ac:dyDescent="0.4">
      <c r="A53" s="27">
        <v>45006</v>
      </c>
      <c r="B53" s="29" t="s">
        <v>60</v>
      </c>
      <c r="C53" s="29" t="s">
        <v>72</v>
      </c>
      <c r="D53" s="29" t="s">
        <v>88</v>
      </c>
      <c r="E53" s="31">
        <v>29838</v>
      </c>
      <c r="F53" s="37" t="s">
        <v>90</v>
      </c>
    </row>
    <row r="54" spans="1:6" x14ac:dyDescent="0.4">
      <c r="A54" s="27">
        <v>45006</v>
      </c>
      <c r="B54" s="29" t="s">
        <v>63</v>
      </c>
      <c r="C54" s="29" t="s">
        <v>59</v>
      </c>
      <c r="D54" s="29" t="s">
        <v>83</v>
      </c>
      <c r="E54" s="31">
        <v>2006</v>
      </c>
      <c r="F54" s="37" t="s">
        <v>94</v>
      </c>
    </row>
    <row r="55" spans="1:6" x14ac:dyDescent="0.4">
      <c r="A55" s="27">
        <v>45011</v>
      </c>
      <c r="B55" s="29" t="s">
        <v>68</v>
      </c>
      <c r="C55" s="29" t="s">
        <v>62</v>
      </c>
      <c r="D55" s="29" t="s">
        <v>87</v>
      </c>
      <c r="E55" s="31">
        <v>16977</v>
      </c>
      <c r="F55" s="37" t="s">
        <v>92</v>
      </c>
    </row>
    <row r="56" spans="1:6" x14ac:dyDescent="0.4">
      <c r="A56" s="27">
        <v>45011</v>
      </c>
      <c r="B56" s="29" t="s">
        <v>68</v>
      </c>
      <c r="C56" s="29" t="s">
        <v>62</v>
      </c>
      <c r="D56" s="29" t="s">
        <v>87</v>
      </c>
      <c r="E56" s="31">
        <v>15167</v>
      </c>
      <c r="F56" s="37" t="s">
        <v>96</v>
      </c>
    </row>
    <row r="57" spans="1:6" x14ac:dyDescent="0.4">
      <c r="A57" s="28">
        <v>45015</v>
      </c>
      <c r="B57" s="30" t="s">
        <v>68</v>
      </c>
      <c r="C57" s="30" t="s">
        <v>70</v>
      </c>
      <c r="D57" s="30" t="s">
        <v>86</v>
      </c>
      <c r="E57" s="32">
        <v>146</v>
      </c>
      <c r="F57" s="38" t="s">
        <v>92</v>
      </c>
    </row>
  </sheetData>
  <autoFilter ref="A2:F57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例題</vt:lpstr>
      <vt:lpstr>【おまけ】例題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2022-09-16T01:00:47Z</dcterms:modified>
</cp:coreProperties>
</file>