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2250" yWindow="195" windowWidth="14880" windowHeight="8775" tabRatio="936" firstSheet="1" activeTab="22"/>
  </bookViews>
  <sheets>
    <sheet name="L01" sheetId="130" r:id="rId1"/>
    <sheet name="L02 " sheetId="183" r:id="rId2"/>
    <sheet name="L02続き " sheetId="184" r:id="rId3"/>
    <sheet name="L02続き(2)" sheetId="185" r:id="rId4"/>
    <sheet name="L02続き(3)" sheetId="186" r:id="rId5"/>
    <sheet name="L03 " sheetId="195" r:id="rId6"/>
    <sheet name="L04 " sheetId="190" r:id="rId7"/>
    <sheet name="L05 " sheetId="197" r:id="rId8"/>
    <sheet name="L06AB-L08 " sheetId="187" r:id="rId9"/>
    <sheet name="L09 " sheetId="194" r:id="rId10"/>
    <sheet name="L10AB " sheetId="198" r:id="rId11"/>
    <sheet name="L11A " sheetId="191" r:id="rId12"/>
    <sheet name="L11B " sheetId="192" r:id="rId13"/>
    <sheet name="L12AB " sheetId="196" r:id="rId14"/>
    <sheet name="L13-L14AB " sheetId="188" r:id="rId15"/>
    <sheet name="L14C " sheetId="199" r:id="rId16"/>
    <sheet name="L15A " sheetId="200" r:id="rId17"/>
    <sheet name="L15B  " sheetId="204" r:id="rId18"/>
    <sheet name="L15B 続き  " sheetId="202" r:id="rId19"/>
    <sheet name="L15C  " sheetId="203" r:id="rId20"/>
    <sheet name="L16-L17  " sheetId="189" r:id="rId21"/>
    <sheet name="L18AB" sheetId="160" r:id="rId22"/>
    <sheet name="L19 " sheetId="193" r:id="rId23"/>
  </sheets>
  <externalReferences>
    <externalReference r:id="rId24"/>
    <externalReference r:id="rId25"/>
  </externalReferences>
  <definedNames>
    <definedName name="_Key1" localSheetId="17" hidden="1">[1]総目次!#REF!</definedName>
    <definedName name="_Key1" hidden="1">[1]総目次!#REF!</definedName>
    <definedName name="_Order1" hidden="1">0</definedName>
    <definedName name="_Sort" localSheetId="17" hidden="1">[1]総目次!#REF!</definedName>
    <definedName name="_Sort" hidden="1">[1]総目次!#REF!</definedName>
    <definedName name="_xlnm.Print_Area" localSheetId="0">'L01'!$B$6:$J$73</definedName>
    <definedName name="_xlnm.Print_Area" localSheetId="1">'L02 '!$B$6:$L$72</definedName>
    <definedName name="_xlnm.Print_Area" localSheetId="2">'L02続き '!$B$6:$L$72</definedName>
    <definedName name="_xlnm.Print_Area" localSheetId="3">'L02続き(2)'!$B$6:$L$72</definedName>
    <definedName name="_xlnm.Print_Area" localSheetId="4">'L02続き(3)'!$B$6:$L$72</definedName>
    <definedName name="_xlnm.Print_Area" localSheetId="5">'L03 '!$B$6:$J$57</definedName>
    <definedName name="_xlnm.Print_Area" localSheetId="6">'L04 '!$B$6:$J$55</definedName>
    <definedName name="_xlnm.Print_Area" localSheetId="7">'L05 '!$B$6:$I$68</definedName>
    <definedName name="_xlnm.Print_Area" localSheetId="8">'L06AB-L08 '!$B$6:$K$67</definedName>
    <definedName name="_xlnm.Print_Area" localSheetId="9">'L09 '!$B$6:$F$66</definedName>
    <definedName name="_xlnm.Print_Area" localSheetId="10">'L10AB '!$B$6:$N$87</definedName>
    <definedName name="_xlnm.Print_Area" localSheetId="11">'L11A '!$B$6:$K$54</definedName>
    <definedName name="_xlnm.Print_Area" localSheetId="12">'L11B '!$B$6:$M$73</definedName>
    <definedName name="_xlnm.Print_Area" localSheetId="13">'L12AB '!$B$6:$E$76</definedName>
    <definedName name="_xlnm.Print_Area" localSheetId="15">'L14C '!$B$6:$J$77</definedName>
    <definedName name="_xlnm.Print_Area" localSheetId="16">'L15A '!$B$6:$K$64</definedName>
    <definedName name="_xlnm.Print_Area" localSheetId="17">'L15B  '!$B$6:$H$83</definedName>
    <definedName name="_xlnm.Print_Area" localSheetId="18">'L15B 続き  '!$B$6:$H$82</definedName>
    <definedName name="_xlnm.Print_Area" localSheetId="19">'L15C  '!$B$6:$L$80</definedName>
    <definedName name="_xlnm.Print_Area" localSheetId="20">'L16-L17  '!$B$6:$J$65</definedName>
    <definedName name="_xlnm.Print_Area" localSheetId="21">L18AB!$B$6:$K$79</definedName>
    <definedName name="_xlnm.Print_Area" localSheetId="22">'L19 '!$B$6:$K$80</definedName>
    <definedName name="競争入札参加有資格者マスタ２" localSheetId="17">#REF!</definedName>
    <definedName name="競争入札参加有資格者マスタ２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19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H14" i="204" l="1"/>
  <c r="G14" i="204"/>
  <c r="F13" i="204"/>
  <c r="F14" i="204" l="1"/>
  <c r="E39" i="193" l="1"/>
  <c r="D46" i="160" l="1"/>
  <c r="J15" i="195" l="1"/>
  <c r="D15" i="195"/>
  <c r="E37" i="183"/>
  <c r="K13" i="191" l="1"/>
  <c r="K12" i="191"/>
  <c r="K11" i="191"/>
  <c r="F13" i="203" l="1"/>
  <c r="D13" i="203"/>
  <c r="F12" i="203"/>
  <c r="D12" i="203"/>
  <c r="F11" i="203"/>
  <c r="E11" i="203"/>
  <c r="D11" i="203"/>
  <c r="F77" i="202"/>
  <c r="C77" i="202"/>
  <c r="F76" i="202"/>
  <c r="C76" i="202"/>
  <c r="F75" i="202"/>
  <c r="C75" i="202"/>
  <c r="F74" i="202"/>
  <c r="C74" i="202"/>
  <c r="F73" i="202"/>
  <c r="C73" i="202"/>
  <c r="F72" i="202"/>
  <c r="C72" i="202"/>
  <c r="F71" i="202"/>
  <c r="C71" i="202"/>
  <c r="F70" i="202"/>
  <c r="C70" i="202"/>
  <c r="F68" i="202"/>
  <c r="C68" i="202"/>
  <c r="F67" i="202"/>
  <c r="C67" i="202"/>
  <c r="F66" i="202"/>
  <c r="C66" i="202"/>
  <c r="F65" i="202"/>
  <c r="C65" i="202"/>
  <c r="F64" i="202"/>
  <c r="C64" i="202"/>
  <c r="F63" i="202"/>
  <c r="C63" i="202"/>
  <c r="F62" i="202"/>
  <c r="C62" i="202"/>
  <c r="F61" i="202"/>
  <c r="C61" i="202"/>
  <c r="F60" i="202"/>
  <c r="C60" i="202"/>
  <c r="F59" i="202"/>
  <c r="C59" i="202"/>
  <c r="F57" i="202"/>
  <c r="C57" i="202"/>
  <c r="F56" i="202"/>
  <c r="C56" i="202"/>
  <c r="F55" i="202"/>
  <c r="C55" i="202"/>
  <c r="F54" i="202"/>
  <c r="C54" i="202"/>
  <c r="F53" i="202"/>
  <c r="C53" i="202"/>
  <c r="F52" i="202"/>
  <c r="C52" i="202"/>
  <c r="F51" i="202"/>
  <c r="C51" i="202"/>
  <c r="F50" i="202"/>
  <c r="C50" i="202"/>
  <c r="F49" i="202"/>
  <c r="C49" i="202"/>
  <c r="F48" i="202"/>
  <c r="C48" i="202"/>
  <c r="F47" i="202"/>
  <c r="C47" i="202"/>
  <c r="F46" i="202"/>
  <c r="C46" i="202"/>
  <c r="F45" i="202"/>
  <c r="C45" i="202"/>
  <c r="F44" i="202"/>
  <c r="C44" i="202"/>
  <c r="F43" i="202"/>
  <c r="C43" i="202"/>
  <c r="F42" i="202"/>
  <c r="C42" i="202"/>
  <c r="F41" i="202"/>
  <c r="C41" i="202"/>
  <c r="F40" i="202"/>
  <c r="C40" i="202"/>
  <c r="F39" i="202"/>
  <c r="C39" i="202"/>
  <c r="F38" i="202"/>
  <c r="C38" i="202"/>
  <c r="F37" i="202"/>
  <c r="C37" i="202"/>
  <c r="F36" i="202"/>
  <c r="C36" i="202"/>
  <c r="F34" i="202"/>
  <c r="C34" i="202"/>
  <c r="F33" i="202"/>
  <c r="C33" i="202"/>
  <c r="F32" i="202"/>
  <c r="C32" i="202"/>
  <c r="F31" i="202"/>
  <c r="C31" i="202"/>
  <c r="F30" i="202"/>
  <c r="C30" i="202"/>
  <c r="F29" i="202"/>
  <c r="C29" i="202"/>
  <c r="F28" i="202"/>
  <c r="C28" i="202"/>
  <c r="F27" i="202"/>
  <c r="C27" i="202"/>
  <c r="F26" i="202"/>
  <c r="C26" i="202"/>
  <c r="F24" i="202"/>
  <c r="C24" i="202"/>
  <c r="F23" i="202"/>
  <c r="C23" i="202"/>
  <c r="F22" i="202"/>
  <c r="C22" i="202"/>
  <c r="F21" i="202"/>
  <c r="C21" i="202"/>
  <c r="F20" i="202"/>
  <c r="C20" i="202"/>
  <c r="F18" i="202"/>
  <c r="C18" i="202"/>
  <c r="F17" i="202"/>
  <c r="C17" i="202"/>
  <c r="F16" i="202"/>
  <c r="C16" i="202"/>
  <c r="H14" i="202"/>
  <c r="G14" i="202"/>
  <c r="E61" i="200"/>
  <c r="E60" i="200"/>
  <c r="E56" i="200"/>
  <c r="E55" i="200"/>
  <c r="E54" i="200"/>
  <c r="E53" i="200"/>
  <c r="E52" i="200"/>
  <c r="I50" i="200"/>
  <c r="H50" i="200"/>
  <c r="E50" i="200"/>
  <c r="E48" i="200"/>
  <c r="E47" i="200"/>
  <c r="E46" i="200"/>
  <c r="K45" i="200"/>
  <c r="J45" i="200"/>
  <c r="I45" i="200"/>
  <c r="I44" i="200" s="1"/>
  <c r="H45" i="200"/>
  <c r="H44" i="200" s="1"/>
  <c r="G45" i="200"/>
  <c r="G44" i="200" s="1"/>
  <c r="F45" i="200"/>
  <c r="F44" i="200" s="1"/>
  <c r="E45" i="200"/>
  <c r="E44" i="200" s="1"/>
  <c r="K44" i="200"/>
  <c r="J44" i="200"/>
  <c r="J68" i="199"/>
  <c r="I68" i="199"/>
  <c r="H68" i="199"/>
  <c r="G68" i="199"/>
  <c r="E68" i="199"/>
  <c r="C68" i="199"/>
  <c r="J51" i="199"/>
  <c r="I51" i="199"/>
  <c r="H51" i="199"/>
  <c r="G51" i="199"/>
  <c r="F51" i="199"/>
  <c r="E51" i="199"/>
  <c r="D51" i="199"/>
  <c r="C51" i="199"/>
  <c r="J34" i="199"/>
  <c r="I34" i="199"/>
  <c r="H34" i="199"/>
  <c r="D34" i="199" s="1"/>
  <c r="G34" i="199"/>
  <c r="F34" i="199"/>
  <c r="E34" i="199"/>
  <c r="C34" i="199"/>
  <c r="F16" i="199"/>
  <c r="E16" i="199"/>
  <c r="D16" i="199"/>
  <c r="C16" i="199"/>
  <c r="E70" i="188"/>
  <c r="D70" i="188"/>
  <c r="F14" i="202" l="1"/>
  <c r="I15" i="195"/>
  <c r="H15" i="195"/>
  <c r="G15" i="195"/>
  <c r="F15" i="195"/>
  <c r="E15" i="195"/>
  <c r="C15" i="195"/>
  <c r="H31" i="193" l="1"/>
  <c r="G14" i="192" l="1"/>
  <c r="F14" i="192"/>
  <c r="E14" i="192"/>
  <c r="G13" i="191" l="1"/>
  <c r="F13" i="191"/>
  <c r="E13" i="191"/>
  <c r="G12" i="191"/>
  <c r="F12" i="191"/>
  <c r="E12" i="191"/>
  <c r="G11" i="191"/>
  <c r="F11" i="191"/>
  <c r="E11" i="191"/>
  <c r="J49" i="189" l="1"/>
  <c r="X12" i="189"/>
  <c r="X11" i="189"/>
  <c r="L64" i="186"/>
  <c r="K64" i="186"/>
  <c r="J64" i="186"/>
  <c r="I64" i="186"/>
  <c r="H64" i="186"/>
  <c r="G64" i="186"/>
  <c r="F64" i="186"/>
  <c r="E64" i="186"/>
  <c r="L60" i="186"/>
  <c r="K60" i="186"/>
  <c r="J60" i="186"/>
  <c r="I60" i="186"/>
  <c r="H60" i="186"/>
  <c r="G60" i="186"/>
  <c r="F60" i="186"/>
  <c r="E60" i="186"/>
  <c r="L56" i="186"/>
  <c r="K56" i="186"/>
  <c r="J56" i="186"/>
  <c r="I56" i="186"/>
  <c r="H56" i="186"/>
  <c r="G56" i="186"/>
  <c r="F56" i="186"/>
  <c r="E56" i="186"/>
  <c r="L52" i="186"/>
  <c r="K52" i="186"/>
  <c r="J52" i="186"/>
  <c r="I52" i="186"/>
  <c r="H52" i="186"/>
  <c r="G52" i="186"/>
  <c r="F52" i="186"/>
  <c r="E52" i="186"/>
  <c r="L50" i="186"/>
  <c r="K50" i="186"/>
  <c r="J50" i="186"/>
  <c r="I50" i="186"/>
  <c r="H50" i="186"/>
  <c r="H48" i="186" s="1"/>
  <c r="G50" i="186"/>
  <c r="G48" i="186" s="1"/>
  <c r="F50" i="186"/>
  <c r="F48" i="186" s="1"/>
  <c r="E50" i="186"/>
  <c r="E48" i="186" s="1"/>
  <c r="L49" i="186"/>
  <c r="L48" i="186" s="1"/>
  <c r="K49" i="186"/>
  <c r="K48" i="186" s="1"/>
  <c r="J49" i="186"/>
  <c r="J48" i="186" s="1"/>
  <c r="I49" i="186"/>
  <c r="I48" i="186" s="1"/>
  <c r="H49" i="186"/>
  <c r="G49" i="186"/>
  <c r="F49" i="186"/>
  <c r="E49" i="186"/>
  <c r="L44" i="186"/>
  <c r="K44" i="186"/>
  <c r="J44" i="186"/>
  <c r="I44" i="186"/>
  <c r="H44" i="186"/>
  <c r="G44" i="186"/>
  <c r="F44" i="186"/>
  <c r="E44" i="186"/>
  <c r="L40" i="186"/>
  <c r="K40" i="186"/>
  <c r="J40" i="186"/>
  <c r="I40" i="186"/>
  <c r="H40" i="186"/>
  <c r="G40" i="186"/>
  <c r="F40" i="186"/>
  <c r="E40" i="186"/>
  <c r="L38" i="186"/>
  <c r="K38" i="186"/>
  <c r="J38" i="186"/>
  <c r="I38" i="186"/>
  <c r="H38" i="186"/>
  <c r="G38" i="186"/>
  <c r="F38" i="186"/>
  <c r="E38" i="186"/>
  <c r="L37" i="186"/>
  <c r="L36" i="186" s="1"/>
  <c r="K37" i="186"/>
  <c r="K36" i="186" s="1"/>
  <c r="J37" i="186"/>
  <c r="J36" i="186" s="1"/>
  <c r="I37" i="186"/>
  <c r="I36" i="186" s="1"/>
  <c r="H37" i="186"/>
  <c r="H17" i="186" s="1"/>
  <c r="G37" i="186"/>
  <c r="G36" i="186" s="1"/>
  <c r="F37" i="186"/>
  <c r="F36" i="186" s="1"/>
  <c r="E37" i="186"/>
  <c r="E17" i="186" s="1"/>
  <c r="L32" i="186"/>
  <c r="K32" i="186"/>
  <c r="J32" i="186"/>
  <c r="I32" i="186"/>
  <c r="H32" i="186"/>
  <c r="G32" i="186"/>
  <c r="F32" i="186"/>
  <c r="E32" i="186"/>
  <c r="L28" i="186"/>
  <c r="K28" i="186"/>
  <c r="J28" i="186"/>
  <c r="I28" i="186"/>
  <c r="H28" i="186"/>
  <c r="G28" i="186"/>
  <c r="F28" i="186"/>
  <c r="E28" i="186"/>
  <c r="L24" i="186"/>
  <c r="K24" i="186"/>
  <c r="J24" i="186"/>
  <c r="I24" i="186"/>
  <c r="H24" i="186"/>
  <c r="G24" i="186"/>
  <c r="F24" i="186"/>
  <c r="E24" i="186"/>
  <c r="L22" i="186"/>
  <c r="L18" i="186" s="1"/>
  <c r="K22" i="186"/>
  <c r="J22" i="186"/>
  <c r="J18" i="186" s="1"/>
  <c r="I22" i="186"/>
  <c r="H22" i="186"/>
  <c r="G22" i="186"/>
  <c r="F22" i="186"/>
  <c r="E22" i="186"/>
  <c r="L21" i="186"/>
  <c r="K21" i="186"/>
  <c r="K20" i="186" s="1"/>
  <c r="J21" i="186"/>
  <c r="J17" i="186" s="1"/>
  <c r="I21" i="186"/>
  <c r="I17" i="186" s="1"/>
  <c r="H21" i="186"/>
  <c r="G21" i="186"/>
  <c r="F21" i="186"/>
  <c r="E21" i="186"/>
  <c r="K18" i="186"/>
  <c r="I18" i="186"/>
  <c r="H18" i="186"/>
  <c r="G18" i="186"/>
  <c r="F18" i="186"/>
  <c r="E18" i="186"/>
  <c r="L17" i="186"/>
  <c r="K17" i="186"/>
  <c r="K16" i="186" s="1"/>
  <c r="L64" i="185"/>
  <c r="K64" i="185"/>
  <c r="J64" i="185"/>
  <c r="I64" i="185"/>
  <c r="H64" i="185"/>
  <c r="G64" i="185"/>
  <c r="F64" i="185"/>
  <c r="E64" i="185"/>
  <c r="L60" i="185"/>
  <c r="K60" i="185"/>
  <c r="J60" i="185"/>
  <c r="I60" i="185"/>
  <c r="H60" i="185"/>
  <c r="G60" i="185"/>
  <c r="F60" i="185"/>
  <c r="E60" i="185"/>
  <c r="L56" i="185"/>
  <c r="K56" i="185"/>
  <c r="J56" i="185"/>
  <c r="I56" i="185"/>
  <c r="H56" i="185"/>
  <c r="G56" i="185"/>
  <c r="F56" i="185"/>
  <c r="E56" i="185"/>
  <c r="L52" i="185"/>
  <c r="K52" i="185"/>
  <c r="J52" i="185"/>
  <c r="I52" i="185"/>
  <c r="H52" i="185"/>
  <c r="G52" i="185"/>
  <c r="F52" i="185"/>
  <c r="E52" i="185"/>
  <c r="L50" i="185"/>
  <c r="K50" i="185"/>
  <c r="J50" i="185"/>
  <c r="I50" i="185"/>
  <c r="H50" i="185"/>
  <c r="H48" i="185" s="1"/>
  <c r="G50" i="185"/>
  <c r="G48" i="185" s="1"/>
  <c r="F50" i="185"/>
  <c r="F48" i="185" s="1"/>
  <c r="E50" i="185"/>
  <c r="E48" i="185" s="1"/>
  <c r="L49" i="185"/>
  <c r="L48" i="185" s="1"/>
  <c r="K49" i="185"/>
  <c r="K48" i="185" s="1"/>
  <c r="J49" i="185"/>
  <c r="J48" i="185" s="1"/>
  <c r="I49" i="185"/>
  <c r="I48" i="185" s="1"/>
  <c r="H49" i="185"/>
  <c r="G49" i="185"/>
  <c r="F49" i="185"/>
  <c r="E49" i="185"/>
  <c r="L44" i="185"/>
  <c r="K44" i="185"/>
  <c r="J44" i="185"/>
  <c r="I44" i="185"/>
  <c r="H44" i="185"/>
  <c r="G44" i="185"/>
  <c r="F44" i="185"/>
  <c r="E44" i="185"/>
  <c r="L40" i="185"/>
  <c r="K40" i="185"/>
  <c r="J40" i="185"/>
  <c r="I40" i="185"/>
  <c r="H40" i="185"/>
  <c r="G40" i="185"/>
  <c r="F40" i="185"/>
  <c r="E40" i="185"/>
  <c r="L38" i="185"/>
  <c r="K38" i="185"/>
  <c r="J38" i="185"/>
  <c r="I38" i="185"/>
  <c r="H38" i="185"/>
  <c r="G38" i="185"/>
  <c r="F38" i="185"/>
  <c r="E38" i="185"/>
  <c r="L37" i="185"/>
  <c r="L36" i="185" s="1"/>
  <c r="K37" i="185"/>
  <c r="K36" i="185" s="1"/>
  <c r="J37" i="185"/>
  <c r="J36" i="185" s="1"/>
  <c r="I37" i="185"/>
  <c r="I36" i="185" s="1"/>
  <c r="H37" i="185"/>
  <c r="H17" i="185" s="1"/>
  <c r="H16" i="185" s="1"/>
  <c r="G37" i="185"/>
  <c r="G17" i="185" s="1"/>
  <c r="F37" i="185"/>
  <c r="F36" i="185" s="1"/>
  <c r="E37" i="185"/>
  <c r="E36" i="185" s="1"/>
  <c r="L32" i="185"/>
  <c r="K32" i="185"/>
  <c r="J32" i="185"/>
  <c r="I32" i="185"/>
  <c r="H32" i="185"/>
  <c r="G32" i="185"/>
  <c r="F32" i="185"/>
  <c r="E32" i="185"/>
  <c r="L28" i="185"/>
  <c r="K28" i="185"/>
  <c r="J28" i="185"/>
  <c r="I28" i="185"/>
  <c r="H28" i="185"/>
  <c r="G28" i="185"/>
  <c r="F28" i="185"/>
  <c r="E28" i="185"/>
  <c r="L24" i="185"/>
  <c r="K24" i="185"/>
  <c r="J24" i="185"/>
  <c r="I24" i="185"/>
  <c r="H24" i="185"/>
  <c r="G24" i="185"/>
  <c r="F24" i="185"/>
  <c r="E24" i="185"/>
  <c r="L22" i="185"/>
  <c r="K22" i="185"/>
  <c r="J22" i="185"/>
  <c r="I22" i="185"/>
  <c r="I18" i="185" s="1"/>
  <c r="H22" i="185"/>
  <c r="H20" i="185" s="1"/>
  <c r="G22" i="185"/>
  <c r="G20" i="185" s="1"/>
  <c r="F22" i="185"/>
  <c r="E22" i="185"/>
  <c r="E20" i="185" s="1"/>
  <c r="L21" i="185"/>
  <c r="L20" i="185" s="1"/>
  <c r="K21" i="185"/>
  <c r="K20" i="185" s="1"/>
  <c r="J21" i="185"/>
  <c r="J17" i="185" s="1"/>
  <c r="I21" i="185"/>
  <c r="I17" i="185" s="1"/>
  <c r="H21" i="185"/>
  <c r="G21" i="185"/>
  <c r="F21" i="185"/>
  <c r="E21" i="185"/>
  <c r="L18" i="185"/>
  <c r="K18" i="185"/>
  <c r="J18" i="185"/>
  <c r="H18" i="185"/>
  <c r="G18" i="185"/>
  <c r="F18" i="185"/>
  <c r="L17" i="185"/>
  <c r="L16" i="185" s="1"/>
  <c r="K17" i="185"/>
  <c r="K16" i="185" s="1"/>
  <c r="L64" i="184"/>
  <c r="K64" i="184"/>
  <c r="J64" i="184"/>
  <c r="I64" i="184"/>
  <c r="H64" i="184"/>
  <c r="G64" i="184"/>
  <c r="F64" i="184"/>
  <c r="E64" i="184"/>
  <c r="L60" i="184"/>
  <c r="K60" i="184"/>
  <c r="J60" i="184"/>
  <c r="I60" i="184"/>
  <c r="H60" i="184"/>
  <c r="G60" i="184"/>
  <c r="F60" i="184"/>
  <c r="E60" i="184"/>
  <c r="L56" i="184"/>
  <c r="K56" i="184"/>
  <c r="J56" i="184"/>
  <c r="I56" i="184"/>
  <c r="H56" i="184"/>
  <c r="G56" i="184"/>
  <c r="F56" i="184"/>
  <c r="E56" i="184"/>
  <c r="L52" i="184"/>
  <c r="K52" i="184"/>
  <c r="J52" i="184"/>
  <c r="I52" i="184"/>
  <c r="H52" i="184"/>
  <c r="G52" i="184"/>
  <c r="F52" i="184"/>
  <c r="E52" i="184"/>
  <c r="L50" i="184"/>
  <c r="K50" i="184"/>
  <c r="J50" i="184"/>
  <c r="I50" i="184"/>
  <c r="H50" i="184"/>
  <c r="H48" i="184" s="1"/>
  <c r="G50" i="184"/>
  <c r="G48" i="184" s="1"/>
  <c r="F50" i="184"/>
  <c r="F48" i="184" s="1"/>
  <c r="E50" i="184"/>
  <c r="E48" i="184" s="1"/>
  <c r="L49" i="184"/>
  <c r="L48" i="184" s="1"/>
  <c r="K49" i="184"/>
  <c r="K48" i="184" s="1"/>
  <c r="J49" i="184"/>
  <c r="J48" i="184" s="1"/>
  <c r="I49" i="184"/>
  <c r="I48" i="184" s="1"/>
  <c r="H49" i="184"/>
  <c r="G49" i="184"/>
  <c r="F49" i="184"/>
  <c r="E49" i="184"/>
  <c r="L44" i="184"/>
  <c r="K44" i="184"/>
  <c r="J44" i="184"/>
  <c r="I44" i="184"/>
  <c r="H44" i="184"/>
  <c r="G44" i="184"/>
  <c r="F44" i="184"/>
  <c r="E44" i="184"/>
  <c r="L40" i="184"/>
  <c r="K40" i="184"/>
  <c r="J40" i="184"/>
  <c r="I40" i="184"/>
  <c r="H40" i="184"/>
  <c r="G40" i="184"/>
  <c r="F40" i="184"/>
  <c r="E40" i="184"/>
  <c r="L38" i="184"/>
  <c r="K38" i="184"/>
  <c r="J38" i="184"/>
  <c r="I38" i="184"/>
  <c r="H38" i="184"/>
  <c r="G38" i="184"/>
  <c r="F38" i="184"/>
  <c r="E38" i="184"/>
  <c r="L37" i="184"/>
  <c r="L36" i="184" s="1"/>
  <c r="K37" i="184"/>
  <c r="K36" i="184" s="1"/>
  <c r="J37" i="184"/>
  <c r="J36" i="184" s="1"/>
  <c r="I37" i="184"/>
  <c r="I36" i="184" s="1"/>
  <c r="H37" i="184"/>
  <c r="H36" i="184" s="1"/>
  <c r="G37" i="184"/>
  <c r="G36" i="184" s="1"/>
  <c r="F37" i="184"/>
  <c r="F36" i="184" s="1"/>
  <c r="E37" i="184"/>
  <c r="E36" i="184" s="1"/>
  <c r="L32" i="184"/>
  <c r="K32" i="184"/>
  <c r="J32" i="184"/>
  <c r="I32" i="184"/>
  <c r="H32" i="184"/>
  <c r="G32" i="184"/>
  <c r="F32" i="184"/>
  <c r="E32" i="184"/>
  <c r="L28" i="184"/>
  <c r="K28" i="184"/>
  <c r="J28" i="184"/>
  <c r="I28" i="184"/>
  <c r="H28" i="184"/>
  <c r="G28" i="184"/>
  <c r="F28" i="184"/>
  <c r="E28" i="184"/>
  <c r="L24" i="184"/>
  <c r="K24" i="184"/>
  <c r="J24" i="184"/>
  <c r="I24" i="184"/>
  <c r="H24" i="184"/>
  <c r="G24" i="184"/>
  <c r="F24" i="184"/>
  <c r="E24" i="184"/>
  <c r="L22" i="184"/>
  <c r="K22" i="184"/>
  <c r="J22" i="184"/>
  <c r="I22" i="184"/>
  <c r="H22" i="184"/>
  <c r="H20" i="184" s="1"/>
  <c r="G22" i="184"/>
  <c r="G20" i="184" s="1"/>
  <c r="F22" i="184"/>
  <c r="F20" i="184" s="1"/>
  <c r="E22" i="184"/>
  <c r="E20" i="184" s="1"/>
  <c r="L21" i="184"/>
  <c r="L20" i="184" s="1"/>
  <c r="K21" i="184"/>
  <c r="K20" i="184" s="1"/>
  <c r="J21" i="184"/>
  <c r="J17" i="184" s="1"/>
  <c r="J16" i="184" s="1"/>
  <c r="I21" i="184"/>
  <c r="I17" i="184" s="1"/>
  <c r="I16" i="184" s="1"/>
  <c r="H21" i="184"/>
  <c r="G21" i="184"/>
  <c r="F21" i="184"/>
  <c r="E21" i="184"/>
  <c r="L18" i="184"/>
  <c r="K18" i="184"/>
  <c r="J18" i="184"/>
  <c r="I18" i="184"/>
  <c r="H18" i="184"/>
  <c r="G18" i="184"/>
  <c r="F18" i="184"/>
  <c r="E18" i="184"/>
  <c r="L17" i="184"/>
  <c r="L16" i="184" s="1"/>
  <c r="K17" i="184"/>
  <c r="K16" i="184" s="1"/>
  <c r="E69" i="183"/>
  <c r="E66" i="183"/>
  <c r="E65" i="183"/>
  <c r="L64" i="183"/>
  <c r="K64" i="183"/>
  <c r="J64" i="183"/>
  <c r="I64" i="183"/>
  <c r="H64" i="183"/>
  <c r="G64" i="183"/>
  <c r="E64" i="183" s="1"/>
  <c r="F64" i="183"/>
  <c r="E62" i="183"/>
  <c r="E61" i="183"/>
  <c r="L60" i="183"/>
  <c r="K60" i="183"/>
  <c r="J60" i="183"/>
  <c r="I60" i="183"/>
  <c r="H60" i="183"/>
  <c r="G60" i="183"/>
  <c r="F60" i="183"/>
  <c r="E60" i="183"/>
  <c r="E58" i="183"/>
  <c r="E57" i="183"/>
  <c r="L56" i="183"/>
  <c r="K56" i="183"/>
  <c r="J56" i="183"/>
  <c r="I56" i="183"/>
  <c r="H56" i="183"/>
  <c r="G56" i="183"/>
  <c r="F56" i="183"/>
  <c r="E56" i="183"/>
  <c r="E54" i="183"/>
  <c r="E53" i="183"/>
  <c r="L52" i="183"/>
  <c r="K52" i="183"/>
  <c r="J52" i="183"/>
  <c r="I52" i="183"/>
  <c r="H52" i="183"/>
  <c r="G52" i="183"/>
  <c r="F52" i="183"/>
  <c r="E52" i="183"/>
  <c r="L50" i="183"/>
  <c r="L48" i="183" s="1"/>
  <c r="K50" i="183"/>
  <c r="K48" i="183" s="1"/>
  <c r="J50" i="183"/>
  <c r="J48" i="183" s="1"/>
  <c r="E48" i="183" s="1"/>
  <c r="I50" i="183"/>
  <c r="H50" i="183"/>
  <c r="G50" i="183"/>
  <c r="E50" i="183" s="1"/>
  <c r="F50" i="183"/>
  <c r="L49" i="183"/>
  <c r="K49" i="183"/>
  <c r="J49" i="183"/>
  <c r="I49" i="183"/>
  <c r="H49" i="183"/>
  <c r="G49" i="183"/>
  <c r="F49" i="183"/>
  <c r="E49" i="183"/>
  <c r="I48" i="183"/>
  <c r="H48" i="183"/>
  <c r="G48" i="183"/>
  <c r="F48" i="183"/>
  <c r="E46" i="183"/>
  <c r="E45" i="183"/>
  <c r="L44" i="183"/>
  <c r="K44" i="183"/>
  <c r="J44" i="183"/>
  <c r="I44" i="183"/>
  <c r="H44" i="183"/>
  <c r="G44" i="183"/>
  <c r="F44" i="183"/>
  <c r="E44" i="183"/>
  <c r="E42" i="183"/>
  <c r="E41" i="183"/>
  <c r="L40" i="183"/>
  <c r="K40" i="183"/>
  <c r="J40" i="183"/>
  <c r="I40" i="183"/>
  <c r="H40" i="183"/>
  <c r="G40" i="183"/>
  <c r="F40" i="183"/>
  <c r="E40" i="183"/>
  <c r="L38" i="183"/>
  <c r="L18" i="183" s="1"/>
  <c r="K38" i="183"/>
  <c r="K36" i="183" s="1"/>
  <c r="J38" i="183"/>
  <c r="J18" i="183" s="1"/>
  <c r="I38" i="183"/>
  <c r="H38" i="183"/>
  <c r="G38" i="183"/>
  <c r="E38" i="183" s="1"/>
  <c r="F38" i="183"/>
  <c r="L37" i="183"/>
  <c r="K37" i="183"/>
  <c r="J37" i="183"/>
  <c r="I37" i="183"/>
  <c r="H37" i="183"/>
  <c r="G37" i="183"/>
  <c r="F37" i="183"/>
  <c r="I36" i="183"/>
  <c r="H36" i="183"/>
  <c r="G36" i="183"/>
  <c r="F36" i="183"/>
  <c r="E34" i="183"/>
  <c r="E33" i="183"/>
  <c r="L32" i="183"/>
  <c r="K32" i="183"/>
  <c r="J32" i="183"/>
  <c r="I32" i="183"/>
  <c r="H32" i="183"/>
  <c r="G32" i="183"/>
  <c r="F32" i="183"/>
  <c r="E32" i="183"/>
  <c r="E30" i="183"/>
  <c r="E29" i="183"/>
  <c r="L28" i="183"/>
  <c r="K28" i="183"/>
  <c r="J28" i="183"/>
  <c r="I28" i="183"/>
  <c r="H28" i="183"/>
  <c r="G28" i="183"/>
  <c r="F28" i="183"/>
  <c r="E28" i="183"/>
  <c r="E26" i="183"/>
  <c r="E25" i="183"/>
  <c r="L24" i="183"/>
  <c r="K24" i="183"/>
  <c r="E24" i="183" s="1"/>
  <c r="J24" i="183"/>
  <c r="I24" i="183"/>
  <c r="H24" i="183"/>
  <c r="G24" i="183"/>
  <c r="F24" i="183"/>
  <c r="L22" i="183"/>
  <c r="K22" i="183"/>
  <c r="J22" i="183"/>
  <c r="I22" i="183"/>
  <c r="H22" i="183"/>
  <c r="G22" i="183"/>
  <c r="F22" i="183"/>
  <c r="E22" i="183" s="1"/>
  <c r="L21" i="183"/>
  <c r="L20" i="183" s="1"/>
  <c r="K21" i="183"/>
  <c r="K20" i="183" s="1"/>
  <c r="J21" i="183"/>
  <c r="J20" i="183" s="1"/>
  <c r="I21" i="183"/>
  <c r="I20" i="183" s="1"/>
  <c r="H21" i="183"/>
  <c r="H20" i="183" s="1"/>
  <c r="G21" i="183"/>
  <c r="G17" i="183" s="1"/>
  <c r="G16" i="183" s="1"/>
  <c r="F21" i="183"/>
  <c r="E21" i="183" s="1"/>
  <c r="I18" i="183"/>
  <c r="H18" i="183"/>
  <c r="G18" i="183"/>
  <c r="F18" i="183"/>
  <c r="L17" i="183"/>
  <c r="L16" i="183" s="1"/>
  <c r="K17" i="183"/>
  <c r="I17" i="183"/>
  <c r="I16" i="183" s="1"/>
  <c r="L16" i="186" l="1"/>
  <c r="G16" i="185"/>
  <c r="J16" i="185"/>
  <c r="L20" i="186"/>
  <c r="E16" i="186"/>
  <c r="H16" i="186"/>
  <c r="F20" i="186"/>
  <c r="I16" i="186"/>
  <c r="G20" i="186"/>
  <c r="J16" i="186"/>
  <c r="E20" i="186"/>
  <c r="F20" i="185"/>
  <c r="H20" i="186"/>
  <c r="I20" i="186"/>
  <c r="H36" i="186"/>
  <c r="E36" i="186"/>
  <c r="G17" i="186"/>
  <c r="G16" i="186" s="1"/>
  <c r="J20" i="186"/>
  <c r="F17" i="186"/>
  <c r="F16" i="186" s="1"/>
  <c r="I16" i="185"/>
  <c r="E18" i="185"/>
  <c r="J20" i="185"/>
  <c r="E17" i="185"/>
  <c r="G36" i="185"/>
  <c r="I20" i="185"/>
  <c r="F17" i="185"/>
  <c r="F16" i="185" s="1"/>
  <c r="H36" i="185"/>
  <c r="J20" i="184"/>
  <c r="I20" i="184"/>
  <c r="E17" i="184"/>
  <c r="E16" i="184" s="1"/>
  <c r="F17" i="184"/>
  <c r="F16" i="184" s="1"/>
  <c r="G17" i="184"/>
  <c r="G16" i="184" s="1"/>
  <c r="H17" i="184"/>
  <c r="H16" i="184" s="1"/>
  <c r="H17" i="183"/>
  <c r="H16" i="183" s="1"/>
  <c r="K18" i="183"/>
  <c r="E18" i="183" s="1"/>
  <c r="J17" i="183"/>
  <c r="J16" i="183" s="1"/>
  <c r="L36" i="183"/>
  <c r="F20" i="183"/>
  <c r="J36" i="183"/>
  <c r="E36" i="183" s="1"/>
  <c r="G20" i="183"/>
  <c r="F17" i="183"/>
  <c r="E16" i="185" l="1"/>
  <c r="E17" i="183"/>
  <c r="F16" i="183"/>
  <c r="E20" i="183"/>
  <c r="K16" i="183"/>
  <c r="E16" i="183" l="1"/>
  <c r="I49" i="130" l="1"/>
  <c r="G49" i="130"/>
</calcChain>
</file>

<file path=xl/comments1.xml><?xml version="1.0" encoding="utf-8"?>
<comments xmlns="http://schemas.openxmlformats.org/spreadsheetml/2006/main">
  <authors>
    <author>作成者</author>
  </authors>
  <commentList>
    <comment ref="F8" authorId="0" shape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<sst xmlns="http://schemas.openxmlformats.org/spreadsheetml/2006/main" count="2383" uniqueCount="965">
  <si>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</si>
  <si>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</si>
  <si>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</si>
  <si>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</si>
  <si>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</si>
  <si>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</si>
  <si>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</si>
  <si>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</si>
  <si>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</si>
  <si>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</si>
  <si>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</si>
  <si>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</si>
  <si>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</si>
  <si>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</si>
  <si>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</si>
  <si>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</si>
  <si>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</si>
  <si>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</si>
  <si>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</si>
  <si>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</si>
  <si>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</si>
  <si>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</si>
  <si>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</si>
  <si>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</si>
  <si>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</si>
  <si>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</si>
  <si>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</si>
  <si>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</si>
  <si>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</si>
  <si>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</si>
  <si>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</si>
  <si>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</si>
  <si>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</si>
  <si>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</si>
  <si>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</si>
  <si>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</si>
  <si>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</si>
  <si>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</si>
  <si>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</si>
  <si>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</si>
  <si>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</si>
  <si>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</si>
  <si>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</si>
  <si>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</si>
  <si>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</si>
  <si>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</si>
  <si>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</si>
  <si>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</si>
  <si>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</si>
  <si>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</si>
  <si>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</si>
  <si>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</si>
  <si>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</si>
  <si>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</si>
  <si>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</si>
  <si>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</si>
  <si>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</si>
  <si>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</si>
  <si>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</si>
  <si>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</si>
  <si>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</si>
  <si>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</si>
  <si>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</si>
  <si>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</si>
  <si>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</si>
  <si>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</si>
  <si>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</si>
  <si>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</si>
  <si>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</si>
  <si>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</si>
  <si>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</si>
  <si>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</si>
  <si>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</si>
  <si>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</si>
  <si>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</si>
  <si>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</si>
  <si>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</si>
  <si>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田辺市</t>
  </si>
  <si>
    <t>芳養</t>
  </si>
  <si>
    <t>湯浅御坊道路</t>
  </si>
  <si>
    <t>〃</t>
  </si>
  <si>
    <t>御坊市　　北塩屋</t>
    <rPh sb="0" eb="3">
      <t>ゴボウシ</t>
    </rPh>
    <rPh sb="5" eb="6">
      <t>キタ</t>
    </rPh>
    <rPh sb="6" eb="8">
      <t>シオヤ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</si>
  <si>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</si>
  <si>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</si>
  <si>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</si>
  <si>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</si>
  <si>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</si>
  <si>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</si>
  <si>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</si>
  <si>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</si>
  <si>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</si>
  <si>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</si>
  <si>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</si>
  <si>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</si>
  <si>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</si>
  <si>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</si>
  <si>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</si>
  <si>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</si>
  <si>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</si>
  <si>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</si>
  <si>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</si>
  <si>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</si>
  <si>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</si>
  <si>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</si>
  <si>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</si>
  <si>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</si>
  <si>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</si>
  <si>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</si>
  <si>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</si>
  <si>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</si>
  <si>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</si>
  <si>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</si>
  <si>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</si>
  <si>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</si>
  <si>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</si>
  <si>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</si>
  <si>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</si>
  <si>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</si>
  <si>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</si>
  <si>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</si>
  <si>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</si>
  <si>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</si>
  <si>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</si>
  <si>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</si>
  <si>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</si>
  <si>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</si>
  <si>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</si>
  <si>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</si>
  <si>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加 太 線</t>
  </si>
  <si>
    <t>旅客収入</t>
  </si>
  <si>
    <t xml:space="preserve"> 百万円</t>
  </si>
  <si>
    <t>紀州鉄道㈱</t>
  </si>
  <si>
    <t>　年度，線，駅</t>
  </si>
  <si>
    <t xml:space="preserve"> 乗車人員計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</si>
  <si>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</si>
  <si>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</si>
  <si>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</si>
  <si>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Ａ．旅客輸送</t>
  </si>
  <si>
    <t>単位：人</t>
  </si>
  <si>
    <t>Ｂ．貨物輸送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</si>
  <si>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</si>
  <si>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</si>
  <si>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</si>
  <si>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</si>
  <si>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</si>
  <si>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</si>
  <si>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</si>
  <si>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</si>
  <si>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</si>
  <si>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</si>
  <si>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</si>
  <si>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</si>
  <si>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</si>
  <si>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</si>
  <si>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</si>
  <si>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</si>
  <si>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</si>
  <si>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</si>
  <si>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</si>
  <si>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</si>
  <si>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</si>
  <si>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</si>
  <si>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</si>
  <si>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</si>
  <si>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</si>
  <si>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</si>
  <si>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</si>
  <si>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</si>
  <si>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</si>
  <si>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</si>
  <si>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</si>
  <si>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</si>
  <si>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</si>
  <si>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</si>
  <si>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</si>
  <si>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</si>
  <si>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</si>
  <si>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</si>
  <si>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</si>
  <si>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</si>
  <si>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</si>
  <si>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</si>
  <si>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</si>
  <si>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</si>
  <si>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</si>
  <si>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</si>
  <si>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</si>
  <si>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</si>
  <si>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</si>
  <si>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</si>
  <si>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</si>
  <si>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</si>
  <si>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</si>
  <si>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</si>
  <si>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</si>
  <si>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</si>
  <si>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</si>
  <si>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</si>
  <si>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</si>
  <si>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</si>
  <si>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</si>
  <si>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</si>
  <si>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</si>
  <si>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</si>
  <si>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</si>
  <si>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</si>
  <si>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</si>
  <si>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</si>
  <si>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</si>
  <si>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</si>
  <si>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</si>
  <si>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</si>
  <si>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</si>
  <si>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</si>
  <si>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</si>
  <si>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</si>
  <si>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</si>
  <si>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</si>
  <si>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</si>
  <si>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</si>
  <si>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</si>
  <si>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</si>
  <si>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</si>
  <si>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</si>
  <si>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</si>
  <si>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</si>
  <si>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</si>
  <si>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</si>
  <si>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</si>
  <si>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</si>
  <si>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</si>
  <si>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</si>
  <si>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</si>
  <si>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</si>
  <si>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</si>
  <si>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</si>
  <si>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</si>
  <si>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</si>
  <si>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</si>
  <si>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</si>
  <si>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</si>
  <si>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</si>
  <si>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</si>
  <si>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</si>
  <si>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</si>
  <si>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</si>
  <si>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</si>
  <si>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</si>
  <si>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</si>
  <si>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</si>
  <si>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</si>
  <si>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</si>
  <si>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</si>
  <si>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</si>
  <si>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</si>
  <si>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</si>
  <si>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</si>
  <si>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</si>
  <si>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</si>
  <si>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</si>
  <si>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</si>
  <si>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</si>
  <si>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</si>
  <si>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</si>
  <si>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</si>
  <si>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</si>
  <si>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</si>
  <si>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</si>
  <si>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</si>
  <si>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</si>
  <si>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</si>
  <si>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</si>
  <si>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</si>
  <si>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</si>
  <si>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</si>
  <si>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</si>
  <si>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</si>
  <si>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</si>
  <si>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</si>
  <si>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</si>
  <si>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</si>
  <si>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</si>
  <si>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</si>
  <si>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</si>
  <si>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</si>
  <si>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</si>
  <si>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</si>
  <si>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</si>
  <si>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</si>
  <si>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</si>
  <si>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</si>
  <si>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</si>
  <si>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</si>
  <si>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</si>
  <si>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 2年(1990年)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</si>
  <si>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</si>
  <si>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</si>
  <si>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</si>
  <si>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</si>
  <si>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</si>
  <si>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</si>
  <si>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</si>
  <si>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</si>
  <si>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注）</t>
    <rPh sb="0" eb="1">
      <t>チュウ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</si>
  <si>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</si>
  <si>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</si>
  <si>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</si>
  <si>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</si>
  <si>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</si>
  <si>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</si>
  <si>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</si>
  <si>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</si>
  <si>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</si>
  <si>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</si>
  <si>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</si>
  <si>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</si>
  <si>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</si>
  <si>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</si>
  <si>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</si>
  <si>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</si>
  <si>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</si>
  <si>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</si>
  <si>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</si>
  <si>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</si>
  <si>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</si>
  <si>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</si>
  <si>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</si>
  <si>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</si>
  <si>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</si>
  <si>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176(172)</t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</si>
  <si>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</si>
  <si>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</si>
  <si>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</si>
  <si>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</si>
  <si>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</si>
  <si>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</si>
  <si>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</si>
  <si>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</si>
  <si>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</si>
  <si>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</si>
  <si>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</si>
  <si>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26"/>
  </si>
  <si>
    <t>平成26年(2014年)</t>
    <rPh sb="4" eb="5">
      <t>ネン</t>
    </rPh>
    <rPh sb="10" eb="11">
      <t>ネン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</si>
  <si>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</si>
  <si>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国道24号</t>
  </si>
  <si>
    <t xml:space="preserve"> 国道42号</t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</si>
  <si>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</si>
  <si>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</si>
  <si>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</si>
  <si>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</si>
  <si>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</si>
  <si>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</si>
  <si>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</si>
  <si>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</si>
  <si>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</si>
  <si>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</si>
  <si>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</si>
  <si>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</si>
  <si>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</si>
  <si>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</si>
  <si>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</si>
  <si>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</si>
  <si>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</si>
  <si>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</si>
  <si>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</si>
  <si>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</si>
  <si>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</si>
  <si>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</si>
  <si>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</si>
  <si>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</si>
  <si>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</si>
  <si>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</si>
  <si>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</si>
  <si>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</si>
  <si>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</si>
  <si>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</si>
  <si>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</si>
  <si>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</si>
  <si>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</si>
  <si>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</si>
  <si>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</si>
  <si>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</si>
  <si>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注）市町村不明を含む。</t>
    <phoneticPr fontId="2"/>
  </si>
  <si>
    <t xml:space="preserve">   那智勝浦町</t>
    <phoneticPr fontId="2"/>
  </si>
  <si>
    <t xml:space="preserve"> 太 地 町</t>
    <phoneticPr fontId="2"/>
  </si>
  <si>
    <t>走行キロ</t>
    <phoneticPr fontId="2"/>
  </si>
  <si>
    <t>平成27年度</t>
    <rPh sb="4" eb="6">
      <t>ネンド</t>
    </rPh>
    <phoneticPr fontId="2"/>
  </si>
  <si>
    <t>事業者数</t>
    <phoneticPr fontId="2"/>
  </si>
  <si>
    <t>総 数</t>
    <phoneticPr fontId="2"/>
  </si>
  <si>
    <t>…</t>
    <phoneticPr fontId="2"/>
  </si>
  <si>
    <t>　　　近畿運輸局「近畿運輸局業務要覧」</t>
  </si>
  <si>
    <t>Ｌ-09 有料道路の利用状況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</si>
  <si>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</si>
  <si>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</si>
  <si>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</si>
  <si>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</si>
  <si>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</si>
  <si>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</si>
  <si>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</si>
  <si>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</si>
  <si>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</si>
  <si>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</si>
  <si>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</si>
  <si>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</si>
  <si>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</si>
  <si>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</si>
  <si>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</si>
  <si>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</si>
  <si>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</si>
  <si>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</si>
  <si>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</si>
  <si>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</si>
  <si>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</si>
  <si>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</si>
  <si>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</si>
  <si>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</si>
  <si>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</si>
  <si>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</si>
  <si>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</si>
  <si>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</si>
  <si>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</si>
  <si>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</si>
  <si>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t>二 種</t>
  </si>
  <si>
    <t>一 種</t>
  </si>
  <si>
    <t>総 数</t>
  </si>
  <si>
    <t>大 型</t>
  </si>
  <si>
    <t>普 通</t>
  </si>
  <si>
    <t>二 輪</t>
  </si>
  <si>
    <t>原 付</t>
  </si>
  <si>
    <t>70～74歳</t>
  </si>
  <si>
    <t>75～79歳</t>
  </si>
  <si>
    <t>80歳以上</t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</si>
  <si>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</si>
  <si>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</si>
  <si>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木船</t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</si>
  <si>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</si>
  <si>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</si>
  <si>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</si>
  <si>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加太港</t>
    <phoneticPr fontId="2"/>
  </si>
  <si>
    <t>勝浦港</t>
    <phoneticPr fontId="2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</si>
  <si>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</si>
  <si>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</si>
  <si>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>Ｂ．甲種港湾海上出入貨物－続き－</t>
  </si>
  <si>
    <t>　44．セメント</t>
    <phoneticPr fontId="2"/>
  </si>
  <si>
    <t>袋港</t>
    <phoneticPr fontId="2"/>
  </si>
  <si>
    <t>乗込人員</t>
    <phoneticPr fontId="2"/>
  </si>
  <si>
    <t>上陸人員</t>
    <phoneticPr fontId="2"/>
  </si>
  <si>
    <t>新宮港</t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</si>
  <si>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</si>
  <si>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</si>
  <si>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</si>
  <si>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</si>
  <si>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</si>
  <si>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</si>
  <si>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</si>
  <si>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</si>
  <si>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</si>
  <si>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</si>
  <si>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</si>
  <si>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</si>
  <si>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</si>
  <si>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</si>
  <si>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</si>
  <si>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</si>
  <si>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</si>
  <si>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>普通速達</t>
    <phoneticPr fontId="2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</si>
  <si>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</si>
  <si>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</si>
  <si>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</si>
  <si>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</si>
  <si>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</si>
  <si>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</si>
  <si>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</si>
  <si>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</si>
  <si>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</si>
  <si>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</si>
  <si>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</si>
  <si>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</si>
  <si>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</si>
  <si>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</si>
  <si>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</si>
  <si>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</si>
  <si>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</si>
  <si>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</si>
  <si>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</si>
  <si>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</si>
  <si>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平成29年(2017年)</t>
    <rPh sb="4" eb="5">
      <t>ネン</t>
    </rPh>
    <rPh sb="10" eb="11">
      <t>ネン</t>
    </rPh>
    <phoneticPr fontId="3"/>
  </si>
  <si>
    <t>準中型</t>
    <rPh sb="0" eb="1">
      <t>ジュン</t>
    </rPh>
    <rPh sb="1" eb="3">
      <t>チュウガタ</t>
    </rPh>
    <phoneticPr fontId="2"/>
  </si>
  <si>
    <t>平成29年度</t>
    <rPh sb="4" eb="6">
      <t>ネンド</t>
    </rPh>
    <phoneticPr fontId="2"/>
  </si>
  <si>
    <t>(2017年度)</t>
    <rPh sb="5" eb="6">
      <t>ネン</t>
    </rPh>
    <rPh sb="6" eb="7">
      <t>ド</t>
    </rPh>
    <phoneticPr fontId="2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</si>
  <si>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</si>
  <si>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</si>
  <si>
    <t>　　　紀州鉄道(株)</t>
  </si>
  <si>
    <t>注2）輸送実績　</t>
    <rPh sb="0" eb="1">
      <t>チュウ</t>
    </rPh>
    <rPh sb="3" eb="5">
      <t>ユソウ</t>
    </rPh>
    <rPh sb="5" eb="7">
      <t>ジッセキ</t>
    </rPh>
    <phoneticPr fontId="2"/>
  </si>
  <si>
    <t>平成29年(2017年)</t>
    <rPh sb="4" eb="5">
      <t>ネン</t>
    </rPh>
    <rPh sb="10" eb="11">
      <t>ネン</t>
    </rPh>
    <phoneticPr fontId="2"/>
  </si>
  <si>
    <t>和歌山下津港</t>
    <phoneticPr fontId="6"/>
  </si>
  <si>
    <t xml:space="preserve"> 43.陶磁器</t>
    <rPh sb="4" eb="7">
      <t>トウジキ</t>
    </rPh>
    <phoneticPr fontId="2"/>
  </si>
  <si>
    <t xml:space="preserve"> 45.ガラス類</t>
    <rPh sb="7" eb="8">
      <t>ルイ</t>
    </rPh>
    <phoneticPr fontId="2"/>
  </si>
  <si>
    <t xml:space="preserve"> 43.陶磁器</t>
  </si>
  <si>
    <t xml:space="preserve"> 45.ガラス類</t>
  </si>
  <si>
    <t>計</t>
    <phoneticPr fontId="2"/>
  </si>
  <si>
    <t>Ｌ-16 船舶乗降人員</t>
    <phoneticPr fontId="2"/>
  </si>
  <si>
    <t xml:space="preserve">     単位：人</t>
    <phoneticPr fontId="6"/>
  </si>
  <si>
    <t xml:space="preserve">総 数 </t>
    <phoneticPr fontId="2"/>
  </si>
  <si>
    <t>和歌山</t>
    <phoneticPr fontId="2"/>
  </si>
  <si>
    <t>下津港</t>
    <phoneticPr fontId="2"/>
  </si>
  <si>
    <t>Ｌ-11 鉄道輸送</t>
    <phoneticPr fontId="2"/>
  </si>
  <si>
    <t>平成30年(2018年)</t>
    <rPh sb="4" eb="5">
      <t>ネン</t>
    </rPh>
    <rPh sb="10" eb="11">
      <t>ネン</t>
    </rPh>
    <phoneticPr fontId="3"/>
  </si>
  <si>
    <t>平成30年(2018年)</t>
    <rPh sb="10" eb="11">
      <t>ネン</t>
    </rPh>
    <phoneticPr fontId="2"/>
  </si>
  <si>
    <t>-</t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</si>
  <si>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</si>
  <si>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2"/>
  </si>
  <si>
    <t>白浜～東京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</si>
  <si>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</si>
  <si>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資料：県港湾空港振興課</t>
    <rPh sb="3" eb="4">
      <t>ケン</t>
    </rPh>
    <rPh sb="4" eb="6">
      <t>コウワン</t>
    </rPh>
    <rPh sb="6" eb="8">
      <t>クウコウ</t>
    </rPh>
    <rPh sb="8" eb="11">
      <t>シンコウカ</t>
    </rPh>
    <phoneticPr fontId="2"/>
  </si>
  <si>
    <t xml:space="preserve"> 和歌山市</t>
    <rPh sb="1" eb="4">
      <t>ワカヤマ</t>
    </rPh>
    <rPh sb="4" eb="5">
      <t>シ</t>
    </rPh>
    <phoneticPr fontId="2"/>
  </si>
  <si>
    <t>ﾐﾆｶ-等</t>
    <phoneticPr fontId="2"/>
  </si>
  <si>
    <t>小型二輪</t>
    <phoneticPr fontId="2"/>
  </si>
  <si>
    <t>軽二輪</t>
    <phoneticPr fontId="2"/>
  </si>
  <si>
    <t>原付二種</t>
    <phoneticPr fontId="2"/>
  </si>
  <si>
    <t>路 線</t>
    <phoneticPr fontId="2"/>
  </si>
  <si>
    <t>岩出市</t>
    <rPh sb="0" eb="3">
      <t>イワデシ</t>
    </rPh>
    <phoneticPr fontId="2"/>
  </si>
  <si>
    <t>那賀高校北</t>
  </si>
  <si>
    <t>和歌山市</t>
  </si>
  <si>
    <t>花山～インタ－南口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</si>
  <si>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</si>
  <si>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御膳松～紀ノ川大橋</t>
  </si>
  <si>
    <t>県庁前～堀止</t>
  </si>
  <si>
    <t>紀三井寺～布引</t>
  </si>
  <si>
    <t>資料：県警察本部</t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</si>
  <si>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</si>
  <si>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</si>
  <si>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走行キロ</t>
    <rPh sb="0" eb="2">
      <t>ソウコウ</t>
    </rPh>
    <phoneticPr fontId="2"/>
  </si>
  <si>
    <t>輸送人員</t>
    <rPh sb="0" eb="2">
      <t>ユソウ</t>
    </rPh>
    <rPh sb="2" eb="4">
      <t>ジンイン</t>
    </rPh>
    <phoneticPr fontId="2"/>
  </si>
  <si>
    <t>運送回数</t>
    <rPh sb="0" eb="2">
      <t>ウンソウ</t>
    </rPh>
    <rPh sb="2" eb="4">
      <t>カイスウ</t>
    </rPh>
    <phoneticPr fontId="2"/>
  </si>
  <si>
    <t>営業収入</t>
    <rPh sb="0" eb="2">
      <t>エイギョウ</t>
    </rPh>
    <rPh sb="2" eb="4">
      <t>シュウニュウ</t>
    </rPh>
    <phoneticPr fontId="2"/>
  </si>
  <si>
    <t>両</t>
    <rPh sb="0" eb="1">
      <t>リョウ</t>
    </rPh>
    <phoneticPr fontId="2"/>
  </si>
  <si>
    <t>回</t>
    <rPh sb="0" eb="1">
      <t>カイ</t>
    </rPh>
    <phoneticPr fontId="2"/>
  </si>
  <si>
    <t>普通倉庫</t>
    <rPh sb="0" eb="2">
      <t>フツウ</t>
    </rPh>
    <rPh sb="2" eb="4">
      <t>ソウコ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</si>
  <si>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6"/>
  </si>
  <si>
    <t>資料：ＮＴＴ西日本　関西事業本部</t>
    <rPh sb="0" eb="2">
      <t>シリョウ</t>
    </rPh>
    <rPh sb="6" eb="9">
      <t>ニシニホン</t>
    </rPh>
    <rPh sb="10" eb="12">
      <t>カンサイ</t>
    </rPh>
    <rPh sb="12" eb="14">
      <t>ジギョウ</t>
    </rPh>
    <rPh sb="14" eb="16">
      <t>ホンブ</t>
    </rPh>
    <phoneticPr fontId="2"/>
  </si>
  <si>
    <t>…</t>
  </si>
  <si>
    <t>平成30年度</t>
    <rPh sb="4" eb="6">
      <t>ネンド</t>
    </rPh>
    <phoneticPr fontId="2"/>
  </si>
  <si>
    <t>(2018年度)</t>
    <rPh sb="5" eb="6">
      <t>ネン</t>
    </rPh>
    <rPh sb="6" eb="7">
      <t>ド</t>
    </rPh>
    <phoneticPr fontId="2"/>
  </si>
  <si>
    <t>233(229)</t>
  </si>
  <si>
    <t>36(34)</t>
  </si>
  <si>
    <t>23(22)</t>
  </si>
  <si>
    <t>特種車</t>
    <rPh sb="2" eb="3">
      <t>シャ</t>
    </rPh>
    <phoneticPr fontId="2"/>
  </si>
  <si>
    <t>阪和自動車道</t>
    <rPh sb="0" eb="2">
      <t>ハンワ</t>
    </rPh>
    <rPh sb="2" eb="6">
      <t>ジドウシャドウ</t>
    </rPh>
    <phoneticPr fontId="2"/>
  </si>
  <si>
    <t>注1)単位：台</t>
    <rPh sb="0" eb="1">
      <t>チュウ</t>
    </rPh>
    <rPh sb="3" eb="5">
      <t>タンイ</t>
    </rPh>
    <phoneticPr fontId="2"/>
  </si>
  <si>
    <t>注2)和歌山北～有田</t>
    <rPh sb="0" eb="1">
      <t>チュウ</t>
    </rPh>
    <rPh sb="3" eb="6">
      <t>ワカヤマ</t>
    </rPh>
    <rPh sb="6" eb="7">
      <t>キタ</t>
    </rPh>
    <rPh sb="8" eb="10">
      <t>アリダ</t>
    </rPh>
    <phoneticPr fontId="3"/>
  </si>
  <si>
    <t>注2）阪和自動車道（和歌山北IC）は、平成22年3月に供用開始。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9">
      <t>キョウヨウ</t>
    </rPh>
    <rPh sb="29" eb="31">
      <t>カイシ</t>
    </rPh>
    <phoneticPr fontId="2"/>
  </si>
  <si>
    <t>　　 供用開始以前は和歌山～有田間のデータ</t>
    <phoneticPr fontId="2"/>
  </si>
  <si>
    <t>注3)御坊南～南紀田辺</t>
    <rPh sb="0" eb="1">
      <t>チュウ</t>
    </rPh>
    <rPh sb="3" eb="5">
      <t>ゴボウ</t>
    </rPh>
    <rPh sb="5" eb="6">
      <t>ミナミ</t>
    </rPh>
    <rPh sb="7" eb="9">
      <t>ナンキ</t>
    </rPh>
    <rPh sb="9" eb="11">
      <t>タナベ</t>
    </rPh>
    <phoneticPr fontId="2"/>
  </si>
  <si>
    <t>注3) 平成27年7月から南紀田辺本線料金所含む。</t>
    <rPh sb="0" eb="1">
      <t>チュウ</t>
    </rPh>
    <rPh sb="4" eb="6">
      <t>ヘイセイ</t>
    </rPh>
    <rPh sb="8" eb="9">
      <t>ネン</t>
    </rPh>
    <rPh sb="10" eb="11">
      <t>ガツ</t>
    </rPh>
    <rPh sb="13" eb="19">
      <t>ナンキタナベホンセン</t>
    </rPh>
    <rPh sb="19" eb="21">
      <t>リョウキン</t>
    </rPh>
    <rPh sb="21" eb="22">
      <t>ジョ</t>
    </rPh>
    <rPh sb="22" eb="23">
      <t>フク</t>
    </rPh>
    <phoneticPr fontId="2"/>
  </si>
  <si>
    <t>那智勝浦町</t>
    <phoneticPr fontId="2"/>
  </si>
  <si>
    <t>太地町</t>
    <phoneticPr fontId="2"/>
  </si>
  <si>
    <t>Ｌ-05 道路別交通量の状況</t>
    <phoneticPr fontId="2"/>
  </si>
  <si>
    <t>　令和元年(2019年)</t>
    <rPh sb="1" eb="3">
      <t>レ</t>
    </rPh>
    <rPh sb="3" eb="5">
      <t>ガンネン</t>
    </rPh>
    <rPh sb="4" eb="5">
      <t>ネン</t>
    </rPh>
    <rPh sb="10" eb="11">
      <t>ネン</t>
    </rPh>
    <phoneticPr fontId="3"/>
  </si>
  <si>
    <t>県道和歌山阪南線</t>
    <rPh sb="0" eb="2">
      <t>ケンドウ</t>
    </rPh>
    <rPh sb="2" eb="5">
      <t>ワカヤマ</t>
    </rPh>
    <rPh sb="5" eb="7">
      <t>ハンナン</t>
    </rPh>
    <rPh sb="7" eb="8">
      <t>セン</t>
    </rPh>
    <phoneticPr fontId="2"/>
  </si>
  <si>
    <t>旧 国道26号</t>
    <rPh sb="0" eb="1">
      <t>キュウ</t>
    </rPh>
    <phoneticPr fontId="2"/>
  </si>
  <si>
    <t>新宮市　　</t>
    <rPh sb="0" eb="3">
      <t>シングウシ</t>
    </rPh>
    <phoneticPr fontId="3"/>
  </si>
  <si>
    <t>橋本</t>
    <phoneticPr fontId="2"/>
  </si>
  <si>
    <t>Ｌ-04 市町村別二輪車等保有台数</t>
    <phoneticPr fontId="2"/>
  </si>
  <si>
    <t>その他</t>
    <phoneticPr fontId="2"/>
  </si>
  <si>
    <t>二輪車総数</t>
    <phoneticPr fontId="2"/>
  </si>
  <si>
    <t>原付一種</t>
    <phoneticPr fontId="2"/>
  </si>
  <si>
    <t>Ｌ-07 ハイヤー・タクシー旅客輸送</t>
    <phoneticPr fontId="2"/>
  </si>
  <si>
    <t>法 人</t>
    <phoneticPr fontId="2"/>
  </si>
  <si>
    <t>輸送人員</t>
    <phoneticPr fontId="2"/>
  </si>
  <si>
    <t>運送収入</t>
    <phoneticPr fontId="2"/>
  </si>
  <si>
    <t>事業者</t>
    <phoneticPr fontId="2"/>
  </si>
  <si>
    <t>輸送実績</t>
    <phoneticPr fontId="2"/>
  </si>
  <si>
    <t>実働１日１車当たり</t>
    <phoneticPr fontId="2"/>
  </si>
  <si>
    <t>車両数</t>
    <phoneticPr fontId="2"/>
  </si>
  <si>
    <t>個 人</t>
    <phoneticPr fontId="2"/>
  </si>
  <si>
    <t>車 両</t>
    <phoneticPr fontId="2"/>
  </si>
  <si>
    <t>資料：近畿運輸局「近畿運輸局業務要覧」</t>
    <phoneticPr fontId="2"/>
  </si>
  <si>
    <t>トラック事業者(年度末)</t>
    <phoneticPr fontId="2"/>
  </si>
  <si>
    <t>自動車貨物輸送トン数</t>
    <phoneticPr fontId="2"/>
  </si>
  <si>
    <t xml:space="preserve"> 総 数</t>
    <phoneticPr fontId="2"/>
  </si>
  <si>
    <t>千ﾄﾝ</t>
    <phoneticPr fontId="2"/>
  </si>
  <si>
    <t>男 子</t>
    <phoneticPr fontId="2"/>
  </si>
  <si>
    <t>女 子</t>
    <phoneticPr fontId="2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</si>
  <si>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3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</si>
  <si>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</si>
  <si>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</si>
  <si>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</si>
  <si>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6"/>
  </si>
  <si>
    <t>受験者数</t>
    <phoneticPr fontId="2"/>
  </si>
  <si>
    <t>合格者数</t>
    <phoneticPr fontId="2"/>
  </si>
  <si>
    <t>合格率</t>
    <phoneticPr fontId="2"/>
  </si>
  <si>
    <t>令和元年度</t>
    <rPh sb="0" eb="2">
      <t>レイワ</t>
    </rPh>
    <rPh sb="2" eb="3">
      <t>ガン</t>
    </rPh>
    <phoneticPr fontId="2"/>
  </si>
  <si>
    <t>Ｂ．ＪＲ西日本（１日当たり乗車人員）</t>
    <phoneticPr fontId="2"/>
  </si>
  <si>
    <t>駅</t>
    <phoneticPr fontId="2"/>
  </si>
  <si>
    <t xml:space="preserve"> １日当たり</t>
    <phoneticPr fontId="2"/>
  </si>
  <si>
    <t>東京～白浜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</si>
  <si>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</si>
  <si>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単位：Kg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</si>
  <si>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</si>
  <si>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鋼船</t>
    <phoneticPr fontId="2"/>
  </si>
  <si>
    <t>資料：近畿運輸局和歌山運輸支局、勝浦海事事務所</t>
    <rPh sb="12" eb="13">
      <t>ユ</t>
    </rPh>
    <rPh sb="19" eb="20">
      <t>ジ</t>
    </rPh>
    <rPh sb="20" eb="23">
      <t>ジムショ</t>
    </rPh>
    <phoneticPr fontId="3"/>
  </si>
  <si>
    <t>Ｃ．甲種及び乙種港湾　入港船舶内訳</t>
    <phoneticPr fontId="2"/>
  </si>
  <si>
    <t>甲種港湾計　</t>
    <phoneticPr fontId="2"/>
  </si>
  <si>
    <t xml:space="preserve">          甲種港湾</t>
    <phoneticPr fontId="2"/>
  </si>
  <si>
    <t>日高港</t>
    <phoneticPr fontId="2"/>
  </si>
  <si>
    <t>隻 数</t>
    <phoneticPr fontId="2"/>
  </si>
  <si>
    <t>乙種港湾計</t>
    <phoneticPr fontId="2"/>
  </si>
  <si>
    <t xml:space="preserve">         乙種港湾</t>
    <phoneticPr fontId="2"/>
  </si>
  <si>
    <t>湯浅広港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</si>
  <si>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</si>
  <si>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</si>
  <si>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</si>
  <si>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</si>
  <si>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</si>
  <si>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</si>
  <si>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浦神港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</si>
  <si>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</si>
  <si>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</si>
  <si>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</si>
  <si>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</si>
  <si>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</si>
  <si>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</si>
  <si>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</si>
  <si>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</si>
  <si>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>　　単位：ﾄﾝ</t>
    <phoneticPr fontId="6"/>
  </si>
  <si>
    <t>甲種港湾計</t>
    <phoneticPr fontId="2"/>
  </si>
  <si>
    <t xml:space="preserve">  平成30年(2018年)</t>
    <rPh sb="2" eb="4">
      <t>ヘイセイ</t>
    </rPh>
    <rPh sb="6" eb="7">
      <t>ネン</t>
    </rPh>
    <rPh sb="12" eb="13">
      <t>ネン</t>
    </rPh>
    <phoneticPr fontId="2"/>
  </si>
  <si>
    <t xml:space="preserve"> 34.その他輸送用車両</t>
    <rPh sb="6" eb="7">
      <t>タ</t>
    </rPh>
    <rPh sb="7" eb="10">
      <t>ユソウヨウ</t>
    </rPh>
    <rPh sb="10" eb="12">
      <t>シャリョウ</t>
    </rPh>
    <phoneticPr fontId="2"/>
  </si>
  <si>
    <t xml:space="preserve"> 48.揮発油</t>
    <rPh sb="4" eb="7">
      <t>キハツユ</t>
    </rPh>
    <phoneticPr fontId="2"/>
  </si>
  <si>
    <t xml:space="preserve"> 49.その他の石油</t>
    <rPh sb="6" eb="7">
      <t>タ</t>
    </rPh>
    <rPh sb="8" eb="10">
      <t>セキユ</t>
    </rPh>
    <phoneticPr fontId="2"/>
  </si>
  <si>
    <t xml:space="preserve"> 64.水</t>
    <rPh sb="4" eb="5">
      <t>ミズ</t>
    </rPh>
    <phoneticPr fontId="2"/>
  </si>
  <si>
    <t xml:space="preserve"> 72.ゴム製品</t>
    <rPh sb="6" eb="8">
      <t>セイヒン</t>
    </rPh>
    <phoneticPr fontId="2"/>
  </si>
  <si>
    <t xml:space="preserve"> 81.取合せ品</t>
    <rPh sb="4" eb="6">
      <t>トリアワ</t>
    </rPh>
    <rPh sb="7" eb="8">
      <t>ヒン</t>
    </rPh>
    <phoneticPr fontId="2"/>
  </si>
  <si>
    <t xml:space="preserve"> 51.ＬＰＧ（液化石油ガス）</t>
    <rPh sb="8" eb="10">
      <t>エキカ</t>
    </rPh>
    <rPh sb="10" eb="12">
      <t>セキユ</t>
    </rPh>
    <phoneticPr fontId="2"/>
  </si>
  <si>
    <t xml:space="preserve"> 52.その他石油製品</t>
    <rPh sb="6" eb="7">
      <t>タ</t>
    </rPh>
    <rPh sb="7" eb="9">
      <t>セキユ</t>
    </rPh>
    <rPh sb="9" eb="11">
      <t>セイヒン</t>
    </rPh>
    <phoneticPr fontId="2"/>
  </si>
  <si>
    <t xml:space="preserve"> 53.コークス</t>
    <phoneticPr fontId="2"/>
  </si>
  <si>
    <t xml:space="preserve"> 55.化学薬品</t>
    <rPh sb="4" eb="6">
      <t>カガク</t>
    </rPh>
    <rPh sb="6" eb="7">
      <t>グスリ</t>
    </rPh>
    <rPh sb="7" eb="8">
      <t>シナ</t>
    </rPh>
    <phoneticPr fontId="2"/>
  </si>
  <si>
    <t xml:space="preserve"> 56.化学肥料</t>
    <rPh sb="4" eb="6">
      <t>カガク</t>
    </rPh>
    <rPh sb="6" eb="7">
      <t>コエ</t>
    </rPh>
    <rPh sb="7" eb="8">
      <t>リョウ</t>
    </rPh>
    <phoneticPr fontId="2"/>
  </si>
  <si>
    <t xml:space="preserve"> 58.紙・パルプ</t>
    <rPh sb="4" eb="5">
      <t>カミ</t>
    </rPh>
    <phoneticPr fontId="2"/>
  </si>
  <si>
    <t xml:space="preserve"> 60.その他繊維工業品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</si>
  <si>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62.製造食品</t>
    <rPh sb="4" eb="6">
      <t>セイゾウ</t>
    </rPh>
    <rPh sb="6" eb="8">
      <t>ショクヒン</t>
    </rPh>
    <phoneticPr fontId="2"/>
  </si>
  <si>
    <t xml:space="preserve"> 63.飲料</t>
    <rPh sb="4" eb="6">
      <t>インリョウ</t>
    </rPh>
    <phoneticPr fontId="2"/>
  </si>
  <si>
    <t xml:space="preserve"> 70.家具装備品</t>
    <rPh sb="4" eb="9">
      <t>カグソウビヒン</t>
    </rPh>
    <phoneticPr fontId="2"/>
  </si>
  <si>
    <t xml:space="preserve"> 71.その他日用品</t>
    <rPh sb="6" eb="7">
      <t>タ</t>
    </rPh>
    <rPh sb="7" eb="10">
      <t>ニチヨウヒン</t>
    </rPh>
    <phoneticPr fontId="2"/>
  </si>
  <si>
    <t xml:space="preserve"> 74.その他製造工業品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</si>
  <si>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75.金属くず</t>
    <rPh sb="4" eb="6">
      <t>キンゾク</t>
    </rPh>
    <phoneticPr fontId="2"/>
  </si>
  <si>
    <t xml:space="preserve"> 76.再利用資材</t>
    <rPh sb="4" eb="7">
      <t>サイリヨウ</t>
    </rPh>
    <rPh sb="7" eb="9">
      <t>シザイ</t>
    </rPh>
    <phoneticPr fontId="2"/>
  </si>
  <si>
    <t xml:space="preserve"> 78.廃棄物</t>
    <rPh sb="4" eb="7">
      <t>ハイキブツ</t>
    </rPh>
    <phoneticPr fontId="2"/>
  </si>
  <si>
    <t xml:space="preserve"> 79.廃土砂</t>
    <rPh sb="4" eb="5">
      <t>ハイ</t>
    </rPh>
    <rPh sb="5" eb="7">
      <t>ドシャ</t>
    </rPh>
    <phoneticPr fontId="2"/>
  </si>
  <si>
    <t xml:space="preserve"> 80.輸送用容器</t>
    <rPh sb="4" eb="7">
      <t>ユソウヨウ</t>
    </rPh>
    <rPh sb="7" eb="9">
      <t>ヨウキ</t>
    </rPh>
    <phoneticPr fontId="2"/>
  </si>
  <si>
    <t xml:space="preserve"> 82.分類不能のもの</t>
    <rPh sb="4" eb="6">
      <t>ブンルイ</t>
    </rPh>
    <rPh sb="6" eb="8">
      <t>フノウ</t>
    </rPh>
    <phoneticPr fontId="2"/>
  </si>
  <si>
    <t>注)貨物の品種分類は、港湾統計に用いる82品種分類(平成28年11月15日国総情第130号)による。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クニ</t>
    </rPh>
    <rPh sb="38" eb="40">
      <t>ソウジョウ</t>
    </rPh>
    <rPh sb="40" eb="41">
      <t>ダイ</t>
    </rPh>
    <rPh sb="44" eb="45">
      <t>ゴウ</t>
    </rPh>
    <phoneticPr fontId="6"/>
  </si>
  <si>
    <t>乙種港湾</t>
    <phoneticPr fontId="2"/>
  </si>
  <si>
    <t>　48. 揮発油</t>
    <rPh sb="5" eb="8">
      <t>キハツユ</t>
    </rPh>
    <phoneticPr fontId="2"/>
  </si>
  <si>
    <t>　49. その他の石油</t>
    <rPh sb="7" eb="8">
      <t>タ</t>
    </rPh>
    <rPh sb="9" eb="11">
      <t>セキユ</t>
    </rPh>
    <phoneticPr fontId="2"/>
  </si>
  <si>
    <t>　79．廃土砂</t>
    <rPh sb="4" eb="7">
      <t>ハイドシャ</t>
    </rPh>
    <phoneticPr fontId="2"/>
  </si>
  <si>
    <t>資料：近畿運輸局</t>
    <phoneticPr fontId="2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</si>
  <si>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6"/>
  </si>
  <si>
    <t>(2019年度)</t>
    <rPh sb="5" eb="6">
      <t>ネン</t>
    </rPh>
    <rPh sb="6" eb="7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</si>
  <si>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</si>
  <si>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3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</si>
  <si>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</si>
  <si>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令和元年度(2019年度)</t>
    <rPh sb="0" eb="2">
      <t>レイワ</t>
    </rPh>
    <rPh sb="2" eb="3">
      <t>ガン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</si>
  <si>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</si>
  <si>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</si>
  <si>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令和元年(2019年)</t>
    <rPh sb="0" eb="3">
      <t>レイワモト</t>
    </rPh>
    <rPh sb="3" eb="4">
      <t>ネン</t>
    </rPh>
    <rPh sb="9" eb="10">
      <t>ネン</t>
    </rPh>
    <phoneticPr fontId="3"/>
  </si>
  <si>
    <t>令和元年(2019年)</t>
    <rPh sb="0" eb="3">
      <t>レイワモト</t>
    </rPh>
    <rPh sb="3" eb="4">
      <t>ネン</t>
    </rPh>
    <rPh sb="9" eb="10">
      <t>ネン</t>
    </rPh>
    <phoneticPr fontId="2"/>
  </si>
  <si>
    <t xml:space="preserve">  令和元年(2019年)</t>
    <rPh sb="2" eb="5">
      <t>レイワモト</t>
    </rPh>
    <rPh sb="5" eb="6">
      <t>ネン</t>
    </rPh>
    <rPh sb="11" eb="12">
      <t>ネン</t>
    </rPh>
    <phoneticPr fontId="2"/>
  </si>
  <si>
    <t xml:space="preserve"> 68.衣類・見廻品・はきもの</t>
    <rPh sb="4" eb="6">
      <t>イルイ</t>
    </rPh>
    <rPh sb="7" eb="9">
      <t>ミマワ</t>
    </rPh>
    <rPh sb="9" eb="10">
      <t>ヒン</t>
    </rPh>
    <phoneticPr fontId="2"/>
  </si>
  <si>
    <t xml:space="preserve"> 77.動植物性製造飼肥料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</si>
  <si>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令和元年(2019年)</t>
    <rPh sb="0" eb="3">
      <t>レイワモト</t>
    </rPh>
    <rPh sb="9" eb="10">
      <t>ネン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</si>
  <si>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</si>
  <si>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　令和２年(2020年)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</si>
  <si>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令和２年(2020年)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</si>
  <si>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営業用</t>
    <rPh sb="0" eb="1">
      <t>エイ</t>
    </rPh>
    <phoneticPr fontId="5"/>
  </si>
  <si>
    <t>トラック   計</t>
  </si>
  <si>
    <t>普通車 計</t>
  </si>
  <si>
    <t>小型車 計</t>
  </si>
  <si>
    <t>ﾄﾚ-ﾗ-  計</t>
  </si>
  <si>
    <t xml:space="preserve"> バス</t>
  </si>
  <si>
    <t xml:space="preserve"> 乗用車    計</t>
  </si>
  <si>
    <t xml:space="preserve"> 特殊用途車 計</t>
  </si>
  <si>
    <t xml:space="preserve"> 大型特殊車 計</t>
  </si>
  <si>
    <t>24(23)</t>
  </si>
  <si>
    <t>226(223)</t>
  </si>
  <si>
    <t>175(172)</t>
  </si>
  <si>
    <t>平成29年度</t>
  </si>
  <si>
    <t>　　 令和元年度以降は和歌山南スマートＩＣ含む。</t>
    <rPh sb="3" eb="5">
      <t>レイワ</t>
    </rPh>
    <rPh sb="5" eb="6">
      <t>モト</t>
    </rPh>
    <rPh sb="6" eb="8">
      <t>ネンド</t>
    </rPh>
    <rPh sb="8" eb="10">
      <t>イコウ</t>
    </rPh>
    <rPh sb="11" eb="14">
      <t>ワカヤマ</t>
    </rPh>
    <rPh sb="14" eb="15">
      <t>ミナミ</t>
    </rPh>
    <rPh sb="21" eb="22">
      <t>フク</t>
    </rPh>
    <phoneticPr fontId="2"/>
  </si>
  <si>
    <t>平成31年(2019年)</t>
    <rPh sb="0" eb="2">
      <t>ヘイセイ</t>
    </rPh>
    <rPh sb="4" eb="5">
      <t>ネン</t>
    </rPh>
    <rPh sb="5" eb="6">
      <t>ヘイネン</t>
    </rPh>
    <rPh sb="10" eb="11">
      <t>ネン</t>
    </rPh>
    <phoneticPr fontId="2"/>
  </si>
  <si>
    <t>注2）昭和60年度から平成7年度の各年度計には、三重県、奈良県の一部を含む。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4" eb="16">
      <t>ネンド</t>
    </rPh>
    <rPh sb="17" eb="20">
      <t>カクネンド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</si>
  <si>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(2020年度)</t>
    <rPh sb="5" eb="6">
      <t>ネン</t>
    </rPh>
    <rPh sb="6" eb="7">
      <t>ド</t>
    </rPh>
    <phoneticPr fontId="2"/>
  </si>
  <si>
    <t xml:space="preserve"> 小包郵便  注2)</t>
    <phoneticPr fontId="6"/>
  </si>
  <si>
    <t>令和 3年度(2021年度)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</si>
  <si>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　令和３年(2021年)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</si>
  <si>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令和３年(2021年)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</si>
  <si>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</si>
  <si>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</si>
  <si>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 xml:space="preserve">  を単純に合計したもの</t>
    <phoneticPr fontId="2"/>
  </si>
  <si>
    <t>資料：ＪＲ西日本 和歌山支社</t>
    <phoneticPr fontId="2"/>
  </si>
  <si>
    <t>印南町</t>
    <rPh sb="0" eb="2">
      <t>イナミ</t>
    </rPh>
    <rPh sb="2" eb="3">
      <t>マチ</t>
    </rPh>
    <phoneticPr fontId="2"/>
  </si>
  <si>
    <t>みなべ町</t>
    <rPh sb="3" eb="4">
      <t>チョウ</t>
    </rPh>
    <phoneticPr fontId="4"/>
  </si>
  <si>
    <t>注4)岩出根来本線</t>
    <rPh sb="3" eb="5">
      <t>イワデ</t>
    </rPh>
    <rPh sb="5" eb="7">
      <t>ネゴロ</t>
    </rPh>
    <rPh sb="7" eb="9">
      <t>ホンセン</t>
    </rPh>
    <phoneticPr fontId="2"/>
  </si>
  <si>
    <t>注4) 阪和自動車道（岩出根来本線）は、平成29年3月18日に供用開始。</t>
    <rPh sb="0" eb="1">
      <t>チュウ</t>
    </rPh>
    <rPh sb="4" eb="6">
      <t>ハンワ</t>
    </rPh>
    <rPh sb="6" eb="9">
      <t>ジドウシャ</t>
    </rPh>
    <rPh sb="9" eb="10">
      <t>ドウ</t>
    </rPh>
    <rPh sb="11" eb="13">
      <t>イワデ</t>
    </rPh>
    <rPh sb="13" eb="15">
      <t>ネゴロ</t>
    </rPh>
    <rPh sb="15" eb="17">
      <t>ホンセン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キョウヨウ</t>
    </rPh>
    <rPh sb="33" eb="35">
      <t>カイシ</t>
    </rPh>
    <phoneticPr fontId="2"/>
  </si>
  <si>
    <t>注5)</t>
  </si>
  <si>
    <t>注5) 阪和自動車道（岩出根来本線）のデータは年度。</t>
    <rPh sb="23" eb="25">
      <t>ネンド</t>
    </rPh>
    <phoneticPr fontId="2"/>
  </si>
  <si>
    <t>注6) 平成29年より月別データは非公表</t>
    <rPh sb="0" eb="1">
      <t>チュウ</t>
    </rPh>
    <rPh sb="4" eb="6">
      <t>ヘイセイ</t>
    </rPh>
    <rPh sb="8" eb="9">
      <t>ネン</t>
    </rPh>
    <rPh sb="11" eb="13">
      <t>ツキベツ</t>
    </rPh>
    <rPh sb="17" eb="18">
      <t>ヒ</t>
    </rPh>
    <rPh sb="18" eb="20">
      <t>コウヒョウ</t>
    </rPh>
    <phoneticPr fontId="2"/>
  </si>
  <si>
    <t>注5)</t>
    <phoneticPr fontId="2"/>
  </si>
  <si>
    <t>注1）普通局と特定局は平成19年10月に廃止され、郵便局(直営)と簡易局の２種類となった。</t>
    <rPh sb="0" eb="1">
      <t>チュウ</t>
    </rPh>
    <rPh sb="3" eb="5">
      <t>フツウ</t>
    </rPh>
    <rPh sb="5" eb="6">
      <t>キョク</t>
    </rPh>
    <rPh sb="7" eb="10">
      <t>トクテイキョク</t>
    </rPh>
    <rPh sb="11" eb="13">
      <t>ヘイセイ</t>
    </rPh>
    <rPh sb="15" eb="16">
      <t>ネン</t>
    </rPh>
    <rPh sb="18" eb="19">
      <t>ツキ</t>
    </rPh>
    <rPh sb="20" eb="22">
      <t>ハイシ</t>
    </rPh>
    <rPh sb="25" eb="28">
      <t>ユウビンキョク</t>
    </rPh>
    <rPh sb="29" eb="31">
      <t>チョクエイ</t>
    </rPh>
    <rPh sb="33" eb="36">
      <t>カンイキョク</t>
    </rPh>
    <phoneticPr fontId="2"/>
  </si>
  <si>
    <t>注2）令和3年度以降、簡易局については一時閉鎖中の局を含む。</t>
    <phoneticPr fontId="2"/>
  </si>
  <si>
    <t>　　　令和3年度以降 日本郵便（株）近畿支社</t>
  </si>
  <si>
    <t>　　　令和3年度以降 日本郵便（株）近畿支社</t>
    <phoneticPr fontId="2"/>
  </si>
  <si>
    <t>資料：令和2年度以前 日本郵便（株）和歌山中央郵便局</t>
    <rPh sb="11" eb="13">
      <t>ニホン</t>
    </rPh>
    <rPh sb="13" eb="15">
      <t>ユウビン</t>
    </rPh>
    <rPh sb="16" eb="17">
      <t>カブ</t>
    </rPh>
    <rPh sb="18" eb="21">
      <t>ワカヤマ</t>
    </rPh>
    <rPh sb="21" eb="23">
      <t>チュウオウ</t>
    </rPh>
    <rPh sb="23" eb="26">
      <t>ユウビンキョク</t>
    </rPh>
    <phoneticPr fontId="3"/>
  </si>
  <si>
    <t xml:space="preserve">        単位：千通</t>
    <phoneticPr fontId="2"/>
  </si>
  <si>
    <t>(2021年度)</t>
    <rPh sb="5" eb="6">
      <t>ネン</t>
    </rPh>
    <rPh sb="6" eb="7">
      <t>ド</t>
    </rPh>
    <phoneticPr fontId="3"/>
  </si>
  <si>
    <t>(2021年度)</t>
    <rPh sb="5" eb="6">
      <t>ネン</t>
    </rPh>
    <rPh sb="6" eb="7">
      <t>ド</t>
    </rPh>
    <phoneticPr fontId="2"/>
  </si>
  <si>
    <t>注）令和3年度以降は、和歌山県全体の引受郵便物数のみを公表</t>
    <rPh sb="2" eb="4">
      <t>レイワ</t>
    </rPh>
    <rPh sb="5" eb="7">
      <t>ネンド</t>
    </rPh>
    <rPh sb="7" eb="9">
      <t>イコウ</t>
    </rPh>
    <rPh sb="11" eb="14">
      <t>ワカヤマ</t>
    </rPh>
    <rPh sb="14" eb="15">
      <t>ケン</t>
    </rPh>
    <rPh sb="15" eb="17">
      <t>ゼンタイ</t>
    </rPh>
    <rPh sb="18" eb="19">
      <t>ヒ</t>
    </rPh>
    <rPh sb="19" eb="20">
      <t>ウ</t>
    </rPh>
    <rPh sb="20" eb="23">
      <t>ユウビンブツ</t>
    </rPh>
    <rPh sb="23" eb="24">
      <t>スウ</t>
    </rPh>
    <rPh sb="27" eb="29">
      <t>コウヒョウ</t>
    </rPh>
    <phoneticPr fontId="2"/>
  </si>
  <si>
    <t>注1）配達記録を含む。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</si>
  <si>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注2）ＥＸＰＡＣＫ５００・冊子小包を含む。</t>
    <phoneticPr fontId="2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</si>
  <si>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2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</si>
  <si>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2"/>
  </si>
  <si>
    <t>令和 4年度(2022年度)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</si>
  <si>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　令和４年(2022年)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</si>
  <si>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令和４年(2022年)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</si>
  <si>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(2022年度)</t>
    <rPh sb="5" eb="6">
      <t>ネン</t>
    </rPh>
    <rPh sb="6" eb="7">
      <t>ド</t>
    </rPh>
    <phoneticPr fontId="2"/>
  </si>
  <si>
    <t>(2022年度)</t>
    <rPh sb="5" eb="6">
      <t>ネン</t>
    </rPh>
    <rPh sb="6" eb="7">
      <t>ド</t>
    </rPh>
    <phoneticPr fontId="3"/>
  </si>
  <si>
    <t>令和３年度(2021年度)</t>
    <rPh sb="0" eb="1">
      <t>レイ</t>
    </rPh>
    <rPh sb="1" eb="2">
      <t>ワ</t>
    </rPh>
    <rPh sb="3" eb="5">
      <t>ネンド</t>
    </rPh>
    <rPh sb="10" eb="12">
      <t>ネンド</t>
    </rPh>
    <phoneticPr fontId="3"/>
  </si>
  <si>
    <t>令和４年度(2022年度)</t>
    <rPh sb="0" eb="1">
      <t>レイ</t>
    </rPh>
    <rPh sb="1" eb="2">
      <t>ワ</t>
    </rPh>
    <rPh sb="3" eb="5">
      <t>ネンド</t>
    </rPh>
    <rPh sb="10" eb="12">
      <t>ネンド</t>
    </rPh>
    <phoneticPr fontId="3"/>
  </si>
  <si>
    <t>阪和線　計</t>
    <rPh sb="0" eb="2">
      <t>ハンワ</t>
    </rPh>
    <rPh sb="2" eb="3">
      <t>セン</t>
    </rPh>
    <rPh sb="4" eb="5">
      <t>ケイ</t>
    </rPh>
    <phoneticPr fontId="2"/>
  </si>
  <si>
    <t>紀伊</t>
    <rPh sb="0" eb="2">
      <t>キイ</t>
    </rPh>
    <phoneticPr fontId="2"/>
  </si>
  <si>
    <t>六十谷</t>
    <rPh sb="0" eb="3">
      <t>ムソタ</t>
    </rPh>
    <phoneticPr fontId="2"/>
  </si>
  <si>
    <t>紀伊中ノ島</t>
    <rPh sb="0" eb="5">
      <t>キイナカノシマ</t>
    </rPh>
    <phoneticPr fontId="2"/>
  </si>
  <si>
    <t>和歌山線　計</t>
    <rPh sb="0" eb="3">
      <t>ワカヤマ</t>
    </rPh>
    <rPh sb="3" eb="4">
      <t>セン</t>
    </rPh>
    <rPh sb="5" eb="6">
      <t>ケイ</t>
    </rPh>
    <phoneticPr fontId="2"/>
  </si>
  <si>
    <t>大和二見</t>
    <rPh sb="0" eb="2">
      <t>ダイワ</t>
    </rPh>
    <rPh sb="2" eb="4">
      <t>フタミ</t>
    </rPh>
    <phoneticPr fontId="3"/>
  </si>
  <si>
    <t>隅田</t>
    <rPh sb="0" eb="2">
      <t>スミダ</t>
    </rPh>
    <phoneticPr fontId="2"/>
  </si>
  <si>
    <t>下兵庫</t>
    <rPh sb="0" eb="1">
      <t>シタ</t>
    </rPh>
    <rPh sb="1" eb="3">
      <t>ヒョウゴ</t>
    </rPh>
    <phoneticPr fontId="2"/>
  </si>
  <si>
    <t>橋本</t>
    <rPh sb="0" eb="2">
      <t>ハシモト</t>
    </rPh>
    <phoneticPr fontId="2"/>
  </si>
  <si>
    <t>紀伊山田</t>
    <rPh sb="0" eb="2">
      <t>キイ</t>
    </rPh>
    <rPh sb="2" eb="4">
      <t>ヤマダ</t>
    </rPh>
    <phoneticPr fontId="2"/>
  </si>
  <si>
    <t>高野口</t>
    <rPh sb="0" eb="3">
      <t>コウヤグチ</t>
    </rPh>
    <phoneticPr fontId="2"/>
  </si>
  <si>
    <t>中飯降</t>
    <rPh sb="0" eb="1">
      <t>ナカ</t>
    </rPh>
    <rPh sb="1" eb="2">
      <t>メシ</t>
    </rPh>
    <rPh sb="2" eb="3">
      <t>フ</t>
    </rPh>
    <phoneticPr fontId="2"/>
  </si>
  <si>
    <t>妙寺</t>
    <rPh sb="0" eb="2">
      <t>ミョウジ</t>
    </rPh>
    <phoneticPr fontId="2"/>
  </si>
  <si>
    <t>大谷</t>
    <rPh sb="0" eb="2">
      <t>オオタニ</t>
    </rPh>
    <phoneticPr fontId="2"/>
  </si>
  <si>
    <t>笠田</t>
    <rPh sb="0" eb="2">
      <t>カセダ</t>
    </rPh>
    <phoneticPr fontId="2"/>
  </si>
  <si>
    <t>西笠田</t>
    <rPh sb="0" eb="3">
      <t>ニシカセダ</t>
    </rPh>
    <phoneticPr fontId="2"/>
  </si>
  <si>
    <t>名手</t>
    <rPh sb="0" eb="2">
      <t>ナテ</t>
    </rPh>
    <phoneticPr fontId="2"/>
  </si>
  <si>
    <t>粉河</t>
    <rPh sb="0" eb="2">
      <t>コカワ</t>
    </rPh>
    <phoneticPr fontId="2"/>
  </si>
  <si>
    <t>紀伊長田</t>
    <rPh sb="0" eb="4">
      <t>キイナガタ</t>
    </rPh>
    <phoneticPr fontId="2"/>
  </si>
  <si>
    <t>打田</t>
    <rPh sb="0" eb="2">
      <t>ウチタ</t>
    </rPh>
    <phoneticPr fontId="2"/>
  </si>
  <si>
    <t>下井阪</t>
    <rPh sb="0" eb="3">
      <t>シモイサカ</t>
    </rPh>
    <phoneticPr fontId="2"/>
  </si>
  <si>
    <t>岩出</t>
    <rPh sb="0" eb="2">
      <t>イワデ</t>
    </rPh>
    <phoneticPr fontId="2"/>
  </si>
  <si>
    <t>船戸</t>
    <rPh sb="0" eb="2">
      <t>フナド</t>
    </rPh>
    <phoneticPr fontId="2"/>
  </si>
  <si>
    <t>紀伊小倉</t>
    <rPh sb="0" eb="2">
      <t>キイ</t>
    </rPh>
    <rPh sb="2" eb="4">
      <t>オグラ</t>
    </rPh>
    <phoneticPr fontId="2"/>
  </si>
  <si>
    <t>布施屋</t>
    <rPh sb="0" eb="3">
      <t>フセヤ</t>
    </rPh>
    <phoneticPr fontId="2"/>
  </si>
  <si>
    <t>千旦</t>
    <rPh sb="0" eb="1">
      <t>チ</t>
    </rPh>
    <rPh sb="1" eb="2">
      <t>タン</t>
    </rPh>
    <phoneticPr fontId="2"/>
  </si>
  <si>
    <t>田井ノ瀬</t>
    <rPh sb="0" eb="4">
      <t>タイノセ</t>
    </rPh>
    <phoneticPr fontId="2"/>
  </si>
  <si>
    <t>紀勢本線　計</t>
    <rPh sb="0" eb="2">
      <t>キセイ</t>
    </rPh>
    <rPh sb="2" eb="4">
      <t>ホンセン</t>
    </rPh>
    <rPh sb="5" eb="6">
      <t>ケイ</t>
    </rPh>
    <phoneticPr fontId="2"/>
  </si>
  <si>
    <t>紀和</t>
    <rPh sb="0" eb="2">
      <t>キワ</t>
    </rPh>
    <phoneticPr fontId="2"/>
  </si>
  <si>
    <t>和歌山</t>
    <rPh sb="0" eb="3">
      <t>ワカヤマ</t>
    </rPh>
    <phoneticPr fontId="2"/>
  </si>
  <si>
    <t>宮前</t>
    <rPh sb="0" eb="2">
      <t>ミヤマエ</t>
    </rPh>
    <phoneticPr fontId="2"/>
  </si>
  <si>
    <t>紀三井寺</t>
    <rPh sb="0" eb="4">
      <t>キミイデラ</t>
    </rPh>
    <phoneticPr fontId="2"/>
  </si>
  <si>
    <t>黒江</t>
    <rPh sb="0" eb="2">
      <t>クロエ</t>
    </rPh>
    <phoneticPr fontId="2"/>
  </si>
  <si>
    <t>海南</t>
    <rPh sb="0" eb="2">
      <t>カイナン</t>
    </rPh>
    <phoneticPr fontId="2"/>
  </si>
  <si>
    <t>冷水浦</t>
    <rPh sb="0" eb="2">
      <t>レイスイ</t>
    </rPh>
    <rPh sb="2" eb="3">
      <t>ウラ</t>
    </rPh>
    <phoneticPr fontId="2"/>
  </si>
  <si>
    <t>加茂郷</t>
    <rPh sb="0" eb="3">
      <t>カモゴウ</t>
    </rPh>
    <phoneticPr fontId="2"/>
  </si>
  <si>
    <t>下津</t>
    <rPh sb="0" eb="2">
      <t>シモツ</t>
    </rPh>
    <phoneticPr fontId="2"/>
  </si>
  <si>
    <t>初島</t>
    <rPh sb="0" eb="2">
      <t>ハツシマ</t>
    </rPh>
    <phoneticPr fontId="2"/>
  </si>
  <si>
    <t>箕島</t>
    <rPh sb="0" eb="2">
      <t>ミノシマ</t>
    </rPh>
    <phoneticPr fontId="2"/>
  </si>
  <si>
    <t>紀伊宮原</t>
    <rPh sb="0" eb="2">
      <t>キイ</t>
    </rPh>
    <rPh sb="2" eb="4">
      <t>ミヤハラ</t>
    </rPh>
    <phoneticPr fontId="2"/>
  </si>
  <si>
    <t>藤並</t>
    <rPh sb="0" eb="2">
      <t>フジナミ</t>
    </rPh>
    <phoneticPr fontId="2"/>
  </si>
  <si>
    <t>湯浅</t>
    <rPh sb="0" eb="2">
      <t>ユアサ</t>
    </rPh>
    <phoneticPr fontId="2"/>
  </si>
  <si>
    <t>広川ビーチ</t>
    <rPh sb="0" eb="2">
      <t>ヒロガワ</t>
    </rPh>
    <phoneticPr fontId="2"/>
  </si>
  <si>
    <t>紀伊由良</t>
    <rPh sb="0" eb="2">
      <t>キイ</t>
    </rPh>
    <rPh sb="2" eb="4">
      <t>ユラ</t>
    </rPh>
    <phoneticPr fontId="2"/>
  </si>
  <si>
    <t>紀伊内原</t>
    <rPh sb="0" eb="2">
      <t>キイ</t>
    </rPh>
    <rPh sb="2" eb="4">
      <t>ウチハラ</t>
    </rPh>
    <phoneticPr fontId="2"/>
  </si>
  <si>
    <t>御坊</t>
    <rPh sb="0" eb="2">
      <t>ゴボウ</t>
    </rPh>
    <phoneticPr fontId="2"/>
  </si>
  <si>
    <t>道成寺</t>
    <rPh sb="0" eb="3">
      <t>ドウジョウジ</t>
    </rPh>
    <phoneticPr fontId="2"/>
  </si>
  <si>
    <t>和佐</t>
    <rPh sb="0" eb="2">
      <t>ワサ</t>
    </rPh>
    <phoneticPr fontId="2"/>
  </si>
  <si>
    <t>稲原</t>
    <rPh sb="0" eb="2">
      <t>イナハラ</t>
    </rPh>
    <phoneticPr fontId="2"/>
  </si>
  <si>
    <t>印南</t>
    <rPh sb="0" eb="2">
      <t>イナミ</t>
    </rPh>
    <phoneticPr fontId="2"/>
  </si>
  <si>
    <t>切目</t>
    <rPh sb="0" eb="2">
      <t>キリメ</t>
    </rPh>
    <phoneticPr fontId="2"/>
  </si>
  <si>
    <t>岩代</t>
    <rPh sb="0" eb="1">
      <t>イワ</t>
    </rPh>
    <rPh sb="1" eb="2">
      <t>ヨ</t>
    </rPh>
    <phoneticPr fontId="2"/>
  </si>
  <si>
    <t>南部</t>
    <rPh sb="0" eb="2">
      <t>ミナベ</t>
    </rPh>
    <phoneticPr fontId="2"/>
  </si>
  <si>
    <t>芳養</t>
    <rPh sb="0" eb="1">
      <t>ヨシ</t>
    </rPh>
    <rPh sb="1" eb="2">
      <t>ヨウ</t>
    </rPh>
    <phoneticPr fontId="2"/>
  </si>
  <si>
    <t>紀伊田辺</t>
    <rPh sb="0" eb="4">
      <t>キイタナベ</t>
    </rPh>
    <phoneticPr fontId="2"/>
  </si>
  <si>
    <t>紀伊新庄</t>
    <rPh sb="0" eb="2">
      <t>キイ</t>
    </rPh>
    <rPh sb="2" eb="4">
      <t>シンジョウ</t>
    </rPh>
    <phoneticPr fontId="2"/>
  </si>
  <si>
    <t>朝来</t>
    <rPh sb="0" eb="2">
      <t>アッソ</t>
    </rPh>
    <phoneticPr fontId="2"/>
  </si>
  <si>
    <t>白浜</t>
    <rPh sb="0" eb="2">
      <t>シラハマ</t>
    </rPh>
    <phoneticPr fontId="2"/>
  </si>
  <si>
    <t>紀伊富田</t>
    <rPh sb="0" eb="2">
      <t>キイ</t>
    </rPh>
    <rPh sb="2" eb="4">
      <t>トミタ</t>
    </rPh>
    <phoneticPr fontId="2"/>
  </si>
  <si>
    <t>椿</t>
    <rPh sb="0" eb="1">
      <t>ツバキ</t>
    </rPh>
    <phoneticPr fontId="2"/>
  </si>
  <si>
    <t>紀伊日置</t>
    <rPh sb="0" eb="2">
      <t>キイ</t>
    </rPh>
    <rPh sb="2" eb="4">
      <t>ヒキ</t>
    </rPh>
    <phoneticPr fontId="2"/>
  </si>
  <si>
    <t>周参見</t>
    <rPh sb="0" eb="3">
      <t>スサミ</t>
    </rPh>
    <phoneticPr fontId="2"/>
  </si>
  <si>
    <t>見老津</t>
    <rPh sb="0" eb="1">
      <t>ミ</t>
    </rPh>
    <rPh sb="1" eb="2">
      <t>ロウ</t>
    </rPh>
    <rPh sb="2" eb="3">
      <t>ツ</t>
    </rPh>
    <phoneticPr fontId="2"/>
  </si>
  <si>
    <t>江住</t>
    <rPh sb="0" eb="2">
      <t>エスミ</t>
    </rPh>
    <phoneticPr fontId="2"/>
  </si>
  <si>
    <t>和深</t>
    <rPh sb="0" eb="2">
      <t>ワブカ</t>
    </rPh>
    <phoneticPr fontId="2"/>
  </si>
  <si>
    <t>田子</t>
    <rPh sb="0" eb="1">
      <t>タ</t>
    </rPh>
    <rPh sb="1" eb="2">
      <t>コ</t>
    </rPh>
    <phoneticPr fontId="2"/>
  </si>
  <si>
    <t>田並</t>
    <rPh sb="0" eb="2">
      <t>タナミ</t>
    </rPh>
    <phoneticPr fontId="2"/>
  </si>
  <si>
    <t>紀伊有田</t>
    <rPh sb="0" eb="2">
      <t>キイ</t>
    </rPh>
    <rPh sb="2" eb="4">
      <t>アリダ</t>
    </rPh>
    <phoneticPr fontId="2"/>
  </si>
  <si>
    <t>串本</t>
    <rPh sb="0" eb="2">
      <t>クシモト</t>
    </rPh>
    <phoneticPr fontId="2"/>
  </si>
  <si>
    <t>紀伊姫</t>
    <rPh sb="0" eb="2">
      <t>キイ</t>
    </rPh>
    <rPh sb="2" eb="3">
      <t>ヒメ</t>
    </rPh>
    <phoneticPr fontId="2"/>
  </si>
  <si>
    <t>古座</t>
    <rPh sb="0" eb="2">
      <t>コザ</t>
    </rPh>
    <phoneticPr fontId="2"/>
  </si>
  <si>
    <t>紀伊田原</t>
    <rPh sb="0" eb="2">
      <t>キイ</t>
    </rPh>
    <rPh sb="2" eb="4">
      <t>タハラ</t>
    </rPh>
    <phoneticPr fontId="2"/>
  </si>
  <si>
    <t>紀伊浦神</t>
    <rPh sb="0" eb="2">
      <t>キイ</t>
    </rPh>
    <rPh sb="2" eb="3">
      <t>ウラ</t>
    </rPh>
    <rPh sb="3" eb="4">
      <t>カミ</t>
    </rPh>
    <phoneticPr fontId="2"/>
  </si>
  <si>
    <t>下里</t>
    <rPh sb="0" eb="2">
      <t>シモサト</t>
    </rPh>
    <phoneticPr fontId="2"/>
  </si>
  <si>
    <t>太地</t>
    <rPh sb="0" eb="2">
      <t>タイジ</t>
    </rPh>
    <phoneticPr fontId="2"/>
  </si>
  <si>
    <t>湯川</t>
    <rPh sb="0" eb="2">
      <t>ユカワ</t>
    </rPh>
    <phoneticPr fontId="2"/>
  </si>
  <si>
    <t>紀伊勝浦</t>
    <rPh sb="0" eb="2">
      <t>キイ</t>
    </rPh>
    <rPh sb="2" eb="4">
      <t>カツウラ</t>
    </rPh>
    <phoneticPr fontId="2"/>
  </si>
  <si>
    <t>紀伊天満</t>
    <rPh sb="0" eb="2">
      <t>キイ</t>
    </rPh>
    <rPh sb="2" eb="4">
      <t>テンマ</t>
    </rPh>
    <phoneticPr fontId="2"/>
  </si>
  <si>
    <t>那智</t>
    <rPh sb="0" eb="2">
      <t>ナチ</t>
    </rPh>
    <phoneticPr fontId="2"/>
  </si>
  <si>
    <t>宇久井</t>
    <rPh sb="0" eb="3">
      <t>ウクイ</t>
    </rPh>
    <phoneticPr fontId="2"/>
  </si>
  <si>
    <t>紀伊佐野</t>
    <rPh sb="0" eb="2">
      <t>キイ</t>
    </rPh>
    <rPh sb="2" eb="4">
      <t>サノ</t>
    </rPh>
    <phoneticPr fontId="2"/>
  </si>
  <si>
    <t>三輪崎</t>
    <rPh sb="0" eb="2">
      <t>ミワ</t>
    </rPh>
    <rPh sb="2" eb="3">
      <t>ザキ</t>
    </rPh>
    <phoneticPr fontId="2"/>
  </si>
  <si>
    <t>新宮</t>
    <rPh sb="0" eb="2">
      <t>シングウ</t>
    </rPh>
    <phoneticPr fontId="2"/>
  </si>
  <si>
    <t>25(24)</t>
  </si>
  <si>
    <t>25(25)</t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</si>
  <si>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</si>
  <si>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</si>
  <si>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</si>
  <si>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26(24)</t>
  </si>
  <si>
    <t>35(33)</t>
  </si>
  <si>
    <t>33(31)</t>
  </si>
  <si>
    <t>229(226)</t>
  </si>
  <si>
    <t>174(171)</t>
  </si>
  <si>
    <t>219(216)</t>
  </si>
  <si>
    <t>168(165)</t>
  </si>
  <si>
    <t>222(219)</t>
  </si>
  <si>
    <t>173(170)</t>
  </si>
  <si>
    <t>令和２年度</t>
    <rPh sb="0" eb="1">
      <t>レイ</t>
    </rPh>
    <rPh sb="1" eb="2">
      <t>ワ</t>
    </rPh>
    <rPh sb="3" eb="5">
      <t>ネンド</t>
    </rPh>
    <phoneticPr fontId="3"/>
  </si>
  <si>
    <t>令和３年度</t>
    <rPh sb="0" eb="1">
      <t>レイ</t>
    </rPh>
    <rPh sb="1" eb="2">
      <t>ワ</t>
    </rPh>
    <rPh sb="3" eb="5">
      <t>ネンド</t>
    </rPh>
    <phoneticPr fontId="3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</si>
  <si>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</si>
  <si>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</si>
  <si>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</si>
  <si>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</si>
  <si>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</si>
  <si>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令和4年度(2022年度)総数</t>
    <rPh sb="0" eb="2">
      <t>レイワ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</si>
  <si>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令和４年度(2022年度)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</si>
  <si>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r>
      <t xml:space="preserve">危険品倉庫
</t>
    </r>
    <r>
      <rPr>
        <u/>
        <sz val="12"/>
        <rFont val="ＭＳ 明朝"/>
        <family val="1"/>
        <charset val="128"/>
      </rPr>
      <t>[建屋･野積]</t>
    </r>
    <rPh sb="0" eb="2">
      <t>キケン</t>
    </rPh>
    <rPh sb="2" eb="3">
      <t>ヒン</t>
    </rPh>
    <rPh sb="3" eb="5">
      <t>ソウコ</t>
    </rPh>
    <rPh sb="7" eb="8">
      <t>タ</t>
    </rPh>
    <rPh sb="8" eb="9">
      <t>ヤ</t>
    </rPh>
    <rPh sb="10" eb="12">
      <t>ノズ</t>
    </rPh>
    <phoneticPr fontId="2"/>
  </si>
  <si>
    <r>
      <t xml:space="preserve">危険品倉庫
</t>
    </r>
    <r>
      <rPr>
        <u/>
        <sz val="12"/>
        <rFont val="ＭＳ 明朝"/>
        <family val="1"/>
        <charset val="128"/>
      </rPr>
      <t>[貯蔵槽]</t>
    </r>
    <rPh sb="0" eb="2">
      <t>キケン</t>
    </rPh>
    <rPh sb="2" eb="3">
      <t>ヒン</t>
    </rPh>
    <rPh sb="3" eb="5">
      <t>ソウコ</t>
    </rPh>
    <rPh sb="7" eb="10">
      <t>チョゾウソウ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</si>
  <si>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</si>
  <si>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r>
      <t>Ｂ．男女，年齢，免許種類別の運転免許人口</t>
    </r>
    <r>
      <rPr>
        <sz val="14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</si>
  <si>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昭和60年(1985年)</t>
    <rPh sb="10" eb="11">
      <t>ネン</t>
    </rPh>
    <phoneticPr fontId="3"/>
  </si>
  <si>
    <t>平成 2年(1990年)</t>
    <rPh sb="4" eb="5">
      <t>ネン</t>
    </rPh>
    <rPh sb="10" eb="11">
      <t>ネン</t>
    </rPh>
    <phoneticPr fontId="3"/>
  </si>
  <si>
    <t>平成 7年(1995年)</t>
    <rPh sb="4" eb="5">
      <t>ネン</t>
    </rPh>
    <rPh sb="10" eb="11">
      <t>ネン</t>
    </rPh>
    <phoneticPr fontId="3"/>
  </si>
  <si>
    <t>平成12年(2000年)</t>
    <rPh sb="4" eb="5">
      <t>ネン</t>
    </rPh>
    <rPh sb="10" eb="11">
      <t>ネン</t>
    </rPh>
    <phoneticPr fontId="3"/>
  </si>
  <si>
    <t>平成17年(2005年)</t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</si>
  <si>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3"/>
  </si>
  <si>
    <t>平成26年(2014年)</t>
    <rPh sb="4" eb="5">
      <t>ネン</t>
    </rPh>
    <rPh sb="10" eb="11">
      <t>ネン</t>
    </rPh>
    <phoneticPr fontId="3"/>
  </si>
  <si>
    <t>平成27年(2015年)</t>
    <rPh sb="4" eb="5">
      <t>ネン</t>
    </rPh>
    <rPh sb="10" eb="11">
      <t>ネン</t>
    </rPh>
    <phoneticPr fontId="3"/>
  </si>
  <si>
    <t>平成28年(2016年)</t>
    <rPh sb="4" eb="5">
      <t>ネン</t>
    </rPh>
    <rPh sb="10" eb="11">
      <t>ネン</t>
    </rPh>
    <phoneticPr fontId="3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</si>
  <si>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3"/>
  </si>
  <si>
    <t>令和 2年(2020年)</t>
    <rPh sb="0" eb="2">
      <t>レイワ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</si>
  <si>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</si>
  <si>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 xml:space="preserve">  客　船</t>
    <rPh sb="2" eb="3">
      <t>キャク</t>
    </rPh>
    <rPh sb="4" eb="5">
      <t>セン</t>
    </rPh>
    <phoneticPr fontId="8"/>
  </si>
  <si>
    <t>令和 2年(2020年)</t>
    <rPh sb="0" eb="2">
      <t>レイワ</t>
    </rPh>
    <rPh sb="4" eb="5">
      <t>ネン</t>
    </rPh>
    <rPh sb="10" eb="11">
      <t>ネン</t>
    </rPh>
    <phoneticPr fontId="2"/>
  </si>
  <si>
    <t>　 外航商船</t>
  </si>
  <si>
    <t xml:space="preserve">   外航自航</t>
    <rPh sb="3" eb="5">
      <t>ガイコウ</t>
    </rPh>
    <rPh sb="5" eb="6">
      <t>ジ</t>
    </rPh>
    <rPh sb="6" eb="7">
      <t>コウ</t>
    </rPh>
    <phoneticPr fontId="3"/>
  </si>
  <si>
    <t>　 内航商船</t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</si>
  <si>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3"/>
  </si>
  <si>
    <t>　 漁  船</t>
  </si>
  <si>
    <t>　 避難船</t>
  </si>
  <si>
    <t>　 その他</t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</si>
  <si>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3"/>
  </si>
  <si>
    <t>昭和55年(1980年)</t>
    <rPh sb="0" eb="2">
      <t>ショウワ</t>
    </rPh>
    <rPh sb="4" eb="5">
      <t>ネン</t>
    </rPh>
    <rPh sb="10" eb="11">
      <t>ネン</t>
    </rPh>
    <phoneticPr fontId="3"/>
  </si>
  <si>
    <t>昭和60年(1985年)</t>
    <rPh sb="0" eb="2">
      <t>ショウワ</t>
    </rPh>
    <rPh sb="4" eb="5">
      <t>ネン</t>
    </rPh>
    <rPh sb="10" eb="11">
      <t>ネン</t>
    </rPh>
    <phoneticPr fontId="3"/>
  </si>
  <si>
    <t>平成 2年(1990年)</t>
    <rPh sb="0" eb="2">
      <t>ヘイセイ</t>
    </rPh>
    <rPh sb="4" eb="5">
      <t>ネン</t>
    </rPh>
    <rPh sb="10" eb="11">
      <t>ネン</t>
    </rPh>
    <phoneticPr fontId="3"/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</si>
  <si>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</si>
  <si>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平成10年(1998年)</t>
    <rPh sb="0" eb="2">
      <t>ヘイセイ</t>
    </rPh>
    <rPh sb="4" eb="5">
      <t>ネン</t>
    </rPh>
    <rPh sb="10" eb="11">
      <t>ネン</t>
    </rPh>
    <phoneticPr fontId="3"/>
  </si>
  <si>
    <t>平成11年(1999年)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</si>
  <si>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</si>
  <si>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平成13年(2001年)</t>
    <rPh sb="0" eb="2">
      <t>ヘイセイ</t>
    </rPh>
    <rPh sb="4" eb="5">
      <t>ネン</t>
    </rPh>
    <rPh sb="10" eb="11">
      <t>ネン</t>
    </rPh>
    <phoneticPr fontId="3"/>
  </si>
  <si>
    <t>平成14年(2002年)</t>
    <rPh sb="0" eb="2">
      <t>ヘイセイ</t>
    </rPh>
    <rPh sb="4" eb="5">
      <t>ネン</t>
    </rPh>
    <rPh sb="10" eb="11">
      <t>ネン</t>
    </rPh>
    <phoneticPr fontId="3"/>
  </si>
  <si>
    <t>平成15年(2003年)</t>
    <rPh sb="0" eb="2">
      <t>ヘイセイ</t>
    </rPh>
    <rPh sb="4" eb="5">
      <t>ネン</t>
    </rPh>
    <rPh sb="10" eb="11">
      <t>ネン</t>
    </rPh>
    <phoneticPr fontId="3"/>
  </si>
  <si>
    <t>平成16年(2004年)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</si>
  <si>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</si>
  <si>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平成18年(2006年)</t>
    <rPh sb="0" eb="2">
      <t>ヘイセイ</t>
    </rPh>
    <rPh sb="4" eb="5">
      <t>ネン</t>
    </rPh>
    <rPh sb="10" eb="11">
      <t>ネン</t>
    </rPh>
    <phoneticPr fontId="3"/>
  </si>
  <si>
    <t>平成19年(2007年)</t>
    <rPh sb="0" eb="2">
      <t>ヘイセイ</t>
    </rPh>
    <rPh sb="4" eb="5">
      <t>ネン</t>
    </rPh>
    <rPh sb="10" eb="11">
      <t>ネン</t>
    </rPh>
    <phoneticPr fontId="3"/>
  </si>
  <si>
    <t>平成20年(2008年)</t>
    <rPh sb="0" eb="2">
      <t>ヘイセイ</t>
    </rPh>
    <rPh sb="4" eb="5">
      <t>ネン</t>
    </rPh>
    <rPh sb="10" eb="11">
      <t>ネン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</si>
  <si>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3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</si>
  <si>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</si>
  <si>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8"/>
  </si>
  <si>
    <t xml:space="preserve">  令和 2年(2020年)</t>
    <rPh sb="2" eb="4">
      <t>レイワ</t>
    </rPh>
    <rPh sb="6" eb="7">
      <t>ネン</t>
    </rPh>
    <rPh sb="12" eb="13">
      <t>ネン</t>
    </rPh>
    <phoneticPr fontId="2"/>
  </si>
  <si>
    <t xml:space="preserve"> 24.りん鉱石</t>
    <rPh sb="6" eb="8">
      <t>コウセキ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</si>
  <si>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4"/>
  </si>
  <si>
    <t>平成28年(2016年)</t>
    <rPh sb="0" eb="2">
      <t>ヘイセイ</t>
    </rPh>
    <rPh sb="4" eb="5">
      <t>ネン</t>
    </rPh>
    <rPh sb="10" eb="11">
      <t>ネン</t>
    </rPh>
    <phoneticPr fontId="4"/>
  </si>
  <si>
    <t>平成29年(2017年)</t>
    <rPh sb="0" eb="2">
      <t>ヘイセイ</t>
    </rPh>
    <rPh sb="4" eb="5">
      <t>ネン</t>
    </rPh>
    <rPh sb="10" eb="11">
      <t>ネン</t>
    </rPh>
    <phoneticPr fontId="4"/>
  </si>
  <si>
    <t>平成30年(2018年)</t>
    <rPh sb="0" eb="2">
      <t>ヘイセイ</t>
    </rPh>
    <rPh sb="4" eb="5">
      <t>ネン</t>
    </rPh>
    <rPh sb="10" eb="11">
      <t>ネン</t>
    </rPh>
    <phoneticPr fontId="4"/>
  </si>
  <si>
    <t>令和元年(2019年)</t>
    <rPh sb="0" eb="3">
      <t>レイワモト</t>
    </rPh>
    <rPh sb="3" eb="4">
      <t>ネン</t>
    </rPh>
    <rPh sb="9" eb="10">
      <t>ネン</t>
    </rPh>
    <phoneticPr fontId="4"/>
  </si>
  <si>
    <t>令和 2年(2020年)</t>
    <rPh sb="0" eb="2">
      <t>レイワ</t>
    </rPh>
    <rPh sb="4" eb="5">
      <t>ネン</t>
    </rPh>
    <rPh sb="10" eb="11">
      <t>ネン</t>
    </rPh>
    <phoneticPr fontId="4"/>
  </si>
  <si>
    <t>普通倉庫面積(千㎡)</t>
    <rPh sb="0" eb="2">
      <t>フツウ</t>
    </rPh>
    <rPh sb="2" eb="4">
      <t>ソウコ</t>
    </rPh>
    <rPh sb="4" eb="6">
      <t>メンセキ</t>
    </rPh>
    <rPh sb="7" eb="8">
      <t>セン</t>
    </rPh>
    <phoneticPr fontId="2"/>
  </si>
  <si>
    <t>普通倉庫容積(千㎥)</t>
    <rPh sb="0" eb="2">
      <t>フツウ</t>
    </rPh>
    <rPh sb="2" eb="4">
      <t>ソウコ</t>
    </rPh>
    <rPh sb="4" eb="6">
      <t>ヨウセキ</t>
    </rPh>
    <rPh sb="7" eb="8">
      <t>セン</t>
    </rPh>
    <phoneticPr fontId="2"/>
  </si>
  <si>
    <t>令和 4年(2022年)</t>
    <rPh sb="0" eb="2">
      <t>レイワ</t>
    </rPh>
    <rPh sb="4" eb="5">
      <t>ネン</t>
    </rPh>
    <rPh sb="5" eb="6">
      <t>ヘイネン</t>
    </rPh>
    <rPh sb="10" eb="11">
      <t>ネン</t>
    </rPh>
    <phoneticPr fontId="2"/>
  </si>
  <si>
    <t>令和5年度(2023年度)総数</t>
    <rPh sb="0" eb="2">
      <t>レイワ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</si>
  <si>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令和４年度</t>
    <rPh sb="0" eb="2">
      <t>レイワ</t>
    </rPh>
    <rPh sb="3" eb="5">
      <t>ネンド</t>
    </rPh>
    <phoneticPr fontId="3"/>
  </si>
  <si>
    <t>24(22)</t>
    <phoneticPr fontId="32"/>
  </si>
  <si>
    <t>31(31)</t>
    <phoneticPr fontId="32"/>
  </si>
  <si>
    <t>221(219)</t>
    <phoneticPr fontId="32"/>
  </si>
  <si>
    <t>181(179)</t>
    <phoneticPr fontId="32"/>
  </si>
  <si>
    <t>令和４年度</t>
    <rPh sb="0" eb="1">
      <t>レイ</t>
    </rPh>
    <rPh sb="1" eb="2">
      <t>ワ</t>
    </rPh>
    <rPh sb="3" eb="5">
      <t>ネンド</t>
    </rPh>
    <phoneticPr fontId="3"/>
  </si>
  <si>
    <t>令和6年</t>
    <rPh sb="0" eb="2">
      <t>レイワ</t>
    </rPh>
    <rPh sb="3" eb="4">
      <t>ネン</t>
    </rPh>
    <phoneticPr fontId="2"/>
  </si>
  <si>
    <t>Ｌ-11 鉄道輸送</t>
  </si>
  <si>
    <t>Ａ．私鉄</t>
  </si>
  <si>
    <t>平成30年度</t>
    <phoneticPr fontId="2"/>
  </si>
  <si>
    <t>令和2年度</t>
    <rPh sb="0" eb="2">
      <t>レイワ</t>
    </rPh>
    <phoneticPr fontId="2"/>
  </si>
  <si>
    <t>令和3年度</t>
    <rPh sb="0" eb="2">
      <t>レイワ</t>
    </rPh>
    <phoneticPr fontId="2"/>
  </si>
  <si>
    <t>令和4年度</t>
    <rPh sb="0" eb="2">
      <t>レイワ</t>
    </rPh>
    <phoneticPr fontId="2"/>
  </si>
  <si>
    <t>令和5年度</t>
    <rPh sb="0" eb="2">
      <t>レイワ</t>
    </rPh>
    <phoneticPr fontId="2"/>
  </si>
  <si>
    <t>　臨 港 線</t>
  </si>
  <si>
    <t>令和５年度(2023年度)</t>
    <rPh sb="0" eb="1">
      <t>レイ</t>
    </rPh>
    <rPh sb="1" eb="2">
      <t>ワ</t>
    </rPh>
    <rPh sb="3" eb="5">
      <t>ネンド</t>
    </rPh>
    <rPh sb="10" eb="12">
      <t>ネンド</t>
    </rPh>
    <phoneticPr fontId="3"/>
  </si>
  <si>
    <t>令和５年度(2023年度)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</si>
  <si>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令和 5年度(2023年度)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</si>
  <si>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2023年 4月</t>
    <phoneticPr fontId="32"/>
  </si>
  <si>
    <t>2023年 5月</t>
  </si>
  <si>
    <t>2023年 6月</t>
  </si>
  <si>
    <t>2023年 7月</t>
  </si>
  <si>
    <t>2023年 8月</t>
  </si>
  <si>
    <t>2023年 9月</t>
  </si>
  <si>
    <t>2023年10月</t>
    <phoneticPr fontId="32"/>
  </si>
  <si>
    <t>2023年11月</t>
  </si>
  <si>
    <t>2023年12月</t>
  </si>
  <si>
    <t>2024年 1月</t>
    <phoneticPr fontId="32"/>
  </si>
  <si>
    <t>2024年 2月</t>
  </si>
  <si>
    <t>2024年 3月</t>
  </si>
  <si>
    <t>　令和５年(2023年)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</si>
  <si>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…</t>
    <phoneticPr fontId="32"/>
  </si>
  <si>
    <t>令和５年(2023年)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</si>
  <si>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-</t>
    <phoneticPr fontId="32"/>
  </si>
  <si>
    <t>(2023年度)</t>
    <rPh sb="5" eb="6">
      <t>ネン</t>
    </rPh>
    <rPh sb="6" eb="7">
      <t>ド</t>
    </rPh>
    <phoneticPr fontId="2"/>
  </si>
  <si>
    <t>(2023年度)</t>
    <rPh sb="5" eb="6">
      <t>ネン</t>
    </rPh>
    <rPh sb="6" eb="7">
      <t>ド</t>
    </rPh>
    <phoneticPr fontId="3"/>
  </si>
  <si>
    <t>令和 3年(2021年)</t>
    <rPh sb="0" eb="2">
      <t>レイワ</t>
    </rPh>
    <rPh sb="4" eb="5">
      <t>ネン</t>
    </rPh>
    <rPh sb="10" eb="11">
      <t>ネン</t>
    </rPh>
    <phoneticPr fontId="4"/>
  </si>
  <si>
    <t>令和 3年(2021年)</t>
    <rPh sb="0" eb="2">
      <t>レイワ</t>
    </rPh>
    <rPh sb="4" eb="5">
      <t>ネン</t>
    </rPh>
    <rPh sb="10" eb="11">
      <t>ネン</t>
    </rPh>
    <phoneticPr fontId="2"/>
  </si>
  <si>
    <t>令和 3年(2021年)</t>
    <rPh sb="0" eb="2">
      <t>レイワ</t>
    </rPh>
    <rPh sb="4" eb="5">
      <t>ネン</t>
    </rPh>
    <rPh sb="10" eb="11">
      <t>ネン</t>
    </rPh>
    <phoneticPr fontId="3"/>
  </si>
  <si>
    <t xml:space="preserve">  令和 3年(2021年)</t>
    <rPh sb="2" eb="4">
      <t>レイワ</t>
    </rPh>
    <rPh sb="6" eb="7">
      <t>ネン</t>
    </rPh>
    <rPh sb="12" eb="13">
      <t>ネン</t>
    </rPh>
    <phoneticPr fontId="2"/>
  </si>
  <si>
    <t xml:space="preserve">  2.米</t>
    <rPh sb="4" eb="5">
      <t>コメ</t>
    </rPh>
    <phoneticPr fontId="2"/>
  </si>
  <si>
    <t>　31．金属製品</t>
    <rPh sb="4" eb="8">
      <t>キンゾクセイヒン</t>
    </rPh>
    <phoneticPr fontId="2"/>
  </si>
  <si>
    <t xml:space="preserve"> 57.染料・塗料・合成樹脂・
    その他化学工業品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</si>
  <si>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>‐</t>
    <phoneticPr fontId="2"/>
  </si>
  <si>
    <t>書 留 注1)</t>
    <phoneticPr fontId="6"/>
  </si>
  <si>
    <t>（4月1日現在）</t>
    <phoneticPr fontId="2"/>
  </si>
  <si>
    <t>令和2年(2020年)</t>
    <rPh sb="0" eb="2">
      <t>レイワ</t>
    </rPh>
    <rPh sb="3" eb="4">
      <t>ネン</t>
    </rPh>
    <rPh sb="4" eb="5">
      <t>ガンネン</t>
    </rPh>
    <rPh sb="9" eb="10">
      <t>ネン</t>
    </rPh>
    <phoneticPr fontId="2"/>
  </si>
  <si>
    <t>令和3年(2021年)</t>
    <rPh sb="0" eb="2">
      <t>レイワ</t>
    </rPh>
    <rPh sb="3" eb="4">
      <t>ネン</t>
    </rPh>
    <rPh sb="4" eb="5">
      <t>ガンネン</t>
    </rPh>
    <rPh sb="9" eb="10">
      <t>ネン</t>
    </rPh>
    <phoneticPr fontId="2"/>
  </si>
  <si>
    <t>令和4年(2022年)</t>
    <rPh sb="0" eb="2">
      <t>レイワ</t>
    </rPh>
    <rPh sb="3" eb="4">
      <t>ネン</t>
    </rPh>
    <rPh sb="4" eb="5">
      <t>ガンネン</t>
    </rPh>
    <rPh sb="9" eb="10">
      <t>ネン</t>
    </rPh>
    <phoneticPr fontId="2"/>
  </si>
  <si>
    <t>令和5年(2023年)</t>
    <rPh sb="0" eb="2">
      <t>レイワ</t>
    </rPh>
    <rPh sb="3" eb="4">
      <t>ネン</t>
    </rPh>
    <rPh sb="4" eb="5">
      <t>ガンネン</t>
    </rPh>
    <rPh sb="9" eb="10">
      <t>ネン</t>
    </rPh>
    <phoneticPr fontId="2"/>
  </si>
  <si>
    <t>令和３年度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</si>
  <si>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3"/>
  </si>
  <si>
    <t>注6)</t>
    <phoneticPr fontId="2"/>
  </si>
  <si>
    <t>令和 2年度(2020年度)</t>
    <rPh sb="0" eb="2">
      <t>レイワ</t>
    </rPh>
    <rPh sb="4" eb="5">
      <t>トシ</t>
    </rPh>
    <rPh sb="5" eb="6">
      <t>ド</t>
    </rPh>
    <rPh sb="6" eb="7">
      <t>ヘイネン</t>
    </rPh>
    <rPh sb="11" eb="12">
      <t>ネン</t>
    </rPh>
    <rPh sb="12" eb="13">
      <t>ド</t>
    </rPh>
    <phoneticPr fontId="3"/>
  </si>
  <si>
    <t>令和 3年度(2021年度)</t>
    <rPh sb="0" eb="2">
      <t>レイワ</t>
    </rPh>
    <rPh sb="4" eb="5">
      <t>トシ</t>
    </rPh>
    <rPh sb="5" eb="6">
      <t>ド</t>
    </rPh>
    <rPh sb="6" eb="7">
      <t>ヘイネン</t>
    </rPh>
    <rPh sb="11" eb="12">
      <t>ネン</t>
    </rPh>
    <rPh sb="12" eb="13">
      <t>ド</t>
    </rPh>
    <phoneticPr fontId="3"/>
  </si>
  <si>
    <t>令和 4年度(2022年度)</t>
    <rPh sb="0" eb="2">
      <t>レイワ</t>
    </rPh>
    <rPh sb="4" eb="5">
      <t>トシ</t>
    </rPh>
    <rPh sb="5" eb="6">
      <t>ド</t>
    </rPh>
    <rPh sb="6" eb="7">
      <t>ヘイネン</t>
    </rPh>
    <rPh sb="11" eb="12">
      <t>ネン</t>
    </rPh>
    <rPh sb="12" eb="13">
      <t>ド</t>
    </rPh>
    <phoneticPr fontId="3"/>
  </si>
  <si>
    <t>令和 5年度(2023年度)</t>
    <rPh sb="0" eb="2">
      <t>レイワ</t>
    </rPh>
    <rPh sb="4" eb="5">
      <t>トシ</t>
    </rPh>
    <rPh sb="5" eb="6">
      <t>ド</t>
    </rPh>
    <rPh sb="6" eb="7">
      <t>ヘイネン</t>
    </rPh>
    <rPh sb="11" eb="12">
      <t>ネン</t>
    </rPh>
    <rPh sb="12" eb="13">
      <t>ド</t>
    </rPh>
    <phoneticPr fontId="3"/>
  </si>
  <si>
    <t>令和 2年(2020年)</t>
    <rPh sb="0" eb="2">
      <t>レ</t>
    </rPh>
    <rPh sb="4" eb="5">
      <t>ネン</t>
    </rPh>
    <rPh sb="5" eb="6">
      <t>ガンネン</t>
    </rPh>
    <rPh sb="10" eb="11">
      <t>ネン</t>
    </rPh>
    <phoneticPr fontId="1"/>
  </si>
  <si>
    <t>令和 3年(2021年)</t>
    <rPh sb="0" eb="2">
      <t>レ</t>
    </rPh>
    <rPh sb="4" eb="5">
      <t>ネン</t>
    </rPh>
    <rPh sb="5" eb="6">
      <t>ガンネン</t>
    </rPh>
    <rPh sb="10" eb="11">
      <t>ネン</t>
    </rPh>
    <phoneticPr fontId="1"/>
  </si>
  <si>
    <t>令和 4年(2022年)</t>
    <rPh sb="0" eb="2">
      <t>レ</t>
    </rPh>
    <rPh sb="4" eb="5">
      <t>ネン</t>
    </rPh>
    <rPh sb="5" eb="6">
      <t>ガンネン</t>
    </rPh>
    <rPh sb="10" eb="11">
      <t>ネン</t>
    </rPh>
    <phoneticPr fontId="1"/>
  </si>
  <si>
    <t>令和 5年(2023年)</t>
    <rPh sb="0" eb="2">
      <t>レ</t>
    </rPh>
    <rPh sb="4" eb="5">
      <t>ネン</t>
    </rPh>
    <rPh sb="5" eb="6">
      <t>ガンネン</t>
    </rPh>
    <rPh sb="10" eb="11">
      <t>ネン</t>
    </rPh>
    <phoneticPr fontId="1"/>
  </si>
  <si>
    <t>令和 3年(2021年)</t>
    <rPh sb="0" eb="2">
      <t>レイワ</t>
    </rPh>
    <rPh sb="4" eb="5">
      <t>ネン</t>
    </rPh>
    <rPh sb="5" eb="6">
      <t>ガンネン</t>
    </rPh>
    <rPh sb="10" eb="11">
      <t>ネン</t>
    </rPh>
    <phoneticPr fontId="3"/>
  </si>
  <si>
    <t>令和 4年(2022年)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</si>
  <si>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 5年(2023年)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</si>
  <si>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 2年(2020年)</t>
    <rPh sb="0" eb="2">
      <t>レイワ</t>
    </rPh>
    <rPh sb="4" eb="5">
      <t>ネン</t>
    </rPh>
    <rPh sb="5" eb="6">
      <t>ガンネン</t>
    </rPh>
    <rPh sb="10" eb="11">
      <t>ネン</t>
    </rPh>
    <phoneticPr fontId="3"/>
  </si>
  <si>
    <t>Ｂ．郵便物取扱数</t>
    <phoneticPr fontId="2"/>
  </si>
  <si>
    <t>C．引受郵便物数</t>
    <rPh sb="2" eb="4">
      <t>ヒキウケ</t>
    </rPh>
    <rPh sb="4" eb="6">
      <t>ユウビン</t>
    </rPh>
    <rPh sb="6" eb="7">
      <t>ブツ</t>
    </rPh>
    <rPh sb="7" eb="8">
      <t>スウ</t>
    </rPh>
    <phoneticPr fontId="2"/>
  </si>
  <si>
    <t>令和 2年度</t>
    <rPh sb="0" eb="2">
      <t>レイワ</t>
    </rPh>
    <rPh sb="4" eb="6">
      <t>ネンド</t>
    </rPh>
    <phoneticPr fontId="2"/>
  </si>
  <si>
    <t>令和 3年度</t>
    <rPh sb="0" eb="2">
      <t>レイワ</t>
    </rPh>
    <rPh sb="4" eb="6">
      <t>ネンド</t>
    </rPh>
    <phoneticPr fontId="3"/>
  </si>
  <si>
    <t>令和 4年度</t>
    <rPh sb="0" eb="2">
      <t>レイワ</t>
    </rPh>
    <rPh sb="4" eb="6">
      <t>ネンド</t>
    </rPh>
    <phoneticPr fontId="2"/>
  </si>
  <si>
    <t>令和 5年度</t>
    <rPh sb="0" eb="2">
      <t>レイワ</t>
    </rPh>
    <rPh sb="4" eb="6">
      <t>ネンド</t>
    </rPh>
    <phoneticPr fontId="2"/>
  </si>
  <si>
    <t>令和 2年度(2020年度)</t>
    <rPh sb="0" eb="2">
      <t>レイワ</t>
    </rPh>
    <rPh sb="4" eb="6">
      <t>ネンド</t>
    </rPh>
    <rPh sb="11" eb="13">
      <t>ネンド</t>
    </rPh>
    <phoneticPr fontId="6"/>
  </si>
  <si>
    <t>令和 3年度(2021年度)</t>
    <rPh sb="0" eb="2">
      <t>レイワ</t>
    </rPh>
    <rPh sb="4" eb="6">
      <t>ネンド</t>
    </rPh>
    <rPh sb="11" eb="13">
      <t>ネンド</t>
    </rPh>
    <phoneticPr fontId="6"/>
  </si>
  <si>
    <t>令和 4年度(2022年度)</t>
    <rPh sb="0" eb="2">
      <t>レイワ</t>
    </rPh>
    <rPh sb="4" eb="6">
      <t>ネンド</t>
    </rPh>
    <rPh sb="11" eb="13">
      <t>ネンド</t>
    </rPh>
    <phoneticPr fontId="6"/>
  </si>
  <si>
    <t>令和 5年度(2023年度)</t>
    <rPh sb="0" eb="2">
      <t>レイワ</t>
    </rPh>
    <rPh sb="4" eb="6">
      <t>ネンド</t>
    </rPh>
    <rPh sb="11" eb="13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</si>
</sst>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  <numFmt numFmtId="184" formatCode="[&gt;0]#,##0.0,;&quot;-&quot;"/>
    <numFmt numFmtId="185" formatCode="_ * #,##0.0_ ;_ * \-#,##0.0_ ;_ * &quot;-&quot;_ ;_ @_ "/>
    <numFmt numFmtId="186" formatCode="[$-F800]dddd\,\ mmmm\ dd\,\ yyyy"/>
    <numFmt numFmtId="187" formatCode="0.0_);[Red]\(0.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u/>
      <sz val="12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/>
    <xf numFmtId="38" fontId="1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left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81" fontId="3" fillId="0" borderId="0" xfId="0" applyNumberFormat="1" applyFont="1" applyFill="1">
      <alignment vertical="center"/>
    </xf>
    <xf numFmtId="178" fontId="3" fillId="0" borderId="0" xfId="0" applyNumberFormat="1" applyFont="1" applyFill="1" applyAlignment="1" applyProtection="1">
      <alignment horizontal="center"/>
    </xf>
    <xf numFmtId="178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 applyProtection="1">
      <alignment horizontal="left"/>
    </xf>
    <xf numFmtId="184" fontId="3" fillId="0" borderId="0" xfId="0" applyNumberFormat="1" applyFont="1" applyFill="1">
      <alignment vertical="center"/>
    </xf>
    <xf numFmtId="0" fontId="5" fillId="0" borderId="0" xfId="0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right"/>
    </xf>
    <xf numFmtId="177" fontId="3" fillId="0" borderId="27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178" fontId="3" fillId="0" borderId="0" xfId="0" applyNumberFormat="1" applyFont="1" applyFill="1" applyBorder="1" applyAlignment="1" applyProtection="1">
      <alignment horizontal="left"/>
    </xf>
    <xf numFmtId="3" fontId="3" fillId="0" borderId="11" xfId="0" applyNumberFormat="1" applyFont="1" applyFill="1" applyBorder="1">
      <alignment vertical="center"/>
    </xf>
    <xf numFmtId="178" fontId="3" fillId="0" borderId="10" xfId="0" applyNumberFormat="1" applyFont="1" applyFill="1" applyBorder="1">
      <alignment vertical="center"/>
    </xf>
    <xf numFmtId="178" fontId="3" fillId="0" borderId="14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80" fontId="3" fillId="0" borderId="11" xfId="0" applyNumberFormat="1" applyFont="1" applyFill="1" applyBorder="1" applyAlignment="1">
      <alignment vertical="center"/>
    </xf>
    <xf numFmtId="180" fontId="3" fillId="0" borderId="0" xfId="0" applyNumberFormat="1" applyFont="1" applyFill="1">
      <alignment vertical="center"/>
    </xf>
    <xf numFmtId="183" fontId="3" fillId="0" borderId="11" xfId="0" applyNumberFormat="1" applyFont="1" applyFill="1" applyBorder="1">
      <alignment vertical="center"/>
    </xf>
    <xf numFmtId="183" fontId="3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41" fontId="3" fillId="0" borderId="0" xfId="43" applyNumberFormat="1" applyFont="1" applyFill="1" applyBorder="1" applyAlignment="1" applyProtection="1">
      <alignment vertical="center" shrinkToFit="1"/>
    </xf>
    <xf numFmtId="0" fontId="3" fillId="0" borderId="10" xfId="0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>
      <alignment vertical="center"/>
    </xf>
    <xf numFmtId="180" fontId="3" fillId="0" borderId="11" xfId="0" applyNumberFormat="1" applyFont="1" applyFill="1" applyBorder="1">
      <alignment vertical="center"/>
    </xf>
    <xf numFmtId="0" fontId="3" fillId="0" borderId="19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/>
    </xf>
    <xf numFmtId="181" fontId="3" fillId="0" borderId="14" xfId="0" applyNumberFormat="1" applyFont="1" applyFill="1" applyBorder="1">
      <alignment vertical="center"/>
    </xf>
    <xf numFmtId="181" fontId="3" fillId="0" borderId="10" xfId="0" applyNumberFormat="1" applyFont="1" applyFill="1" applyBorder="1">
      <alignment vertical="center"/>
    </xf>
    <xf numFmtId="181" fontId="3" fillId="0" borderId="1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</xf>
    <xf numFmtId="177" fontId="3" fillId="0" borderId="14" xfId="0" applyNumberFormat="1" applyFont="1" applyFill="1" applyBorder="1">
      <alignment vertical="center"/>
    </xf>
    <xf numFmtId="41" fontId="3" fillId="0" borderId="0" xfId="43" applyNumberFormat="1" applyFont="1" applyFill="1" applyBorder="1" applyAlignment="1" applyProtection="1">
      <alignment horizontal="right"/>
    </xf>
    <xf numFmtId="41" fontId="3" fillId="0" borderId="0" xfId="43" applyNumberFormat="1" applyFont="1" applyFill="1" applyAlignment="1" applyProtection="1">
      <alignment horizontal="right"/>
    </xf>
    <xf numFmtId="41" fontId="3" fillId="0" borderId="10" xfId="43" applyNumberFormat="1" applyFont="1" applyFill="1" applyBorder="1" applyAlignment="1" applyProtection="1">
      <alignment horizontal="right"/>
    </xf>
    <xf numFmtId="177" fontId="3" fillId="0" borderId="0" xfId="43" applyNumberFormat="1" applyFont="1" applyFill="1">
      <alignment vertical="center"/>
    </xf>
    <xf numFmtId="177" fontId="3" fillId="0" borderId="23" xfId="43" applyNumberFormat="1" applyFont="1" applyFill="1" applyBorder="1" applyAlignment="1" applyProtection="1">
      <alignment horizontal="center"/>
    </xf>
    <xf numFmtId="177" fontId="3" fillId="0" borderId="21" xfId="43" applyNumberFormat="1" applyFont="1" applyFill="1" applyBorder="1" applyAlignment="1" applyProtection="1">
      <alignment horizontal="center"/>
    </xf>
    <xf numFmtId="177" fontId="3" fillId="0" borderId="12" xfId="43" applyNumberFormat="1" applyFont="1" applyFill="1" applyBorder="1">
      <alignment vertical="center"/>
    </xf>
    <xf numFmtId="177" fontId="3" fillId="0" borderId="17" xfId="43" applyNumberFormat="1" applyFont="1" applyFill="1" applyBorder="1" applyAlignment="1" applyProtection="1">
      <alignment horizontal="center"/>
    </xf>
    <xf numFmtId="177" fontId="3" fillId="0" borderId="15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>
      <alignment horizontal="right"/>
    </xf>
    <xf numFmtId="177" fontId="3" fillId="0" borderId="19" xfId="43" applyNumberFormat="1" applyFont="1" applyFill="1" applyBorder="1">
      <alignment vertical="center"/>
    </xf>
    <xf numFmtId="177" fontId="3" fillId="0" borderId="0" xfId="43" applyNumberFormat="1" applyFont="1" applyFill="1" applyAlignment="1" applyProtection="1">
      <alignment horizontal="right"/>
    </xf>
    <xf numFmtId="177" fontId="3" fillId="0" borderId="0" xfId="43" applyNumberFormat="1" applyFont="1" applyFill="1" applyAlignment="1" applyProtection="1">
      <alignment horizontal="left"/>
    </xf>
    <xf numFmtId="177" fontId="3" fillId="0" borderId="19" xfId="43" applyNumberFormat="1" applyFont="1" applyFill="1" applyBorder="1" applyProtection="1">
      <alignment vertical="center"/>
    </xf>
    <xf numFmtId="177" fontId="3" fillId="0" borderId="0" xfId="43" applyNumberFormat="1" applyFont="1" applyFill="1" applyAlignment="1" applyProtection="1">
      <alignment horizontal="right" vertical="center"/>
    </xf>
    <xf numFmtId="177" fontId="3" fillId="0" borderId="0" xfId="43" applyNumberFormat="1" applyFont="1" applyFill="1" applyAlignment="1">
      <alignment vertical="center"/>
    </xf>
    <xf numFmtId="177" fontId="3" fillId="0" borderId="19" xfId="43" applyNumberFormat="1" applyFont="1" applyFill="1" applyBorder="1" applyAlignment="1" applyProtection="1">
      <alignment horizontal="left" shrinkToFit="1"/>
    </xf>
    <xf numFmtId="177" fontId="3" fillId="0" borderId="19" xfId="43" applyNumberFormat="1" applyFont="1" applyFill="1" applyBorder="1" applyAlignment="1" applyProtection="1">
      <alignment horizontal="left" wrapText="1" shrinkToFit="1"/>
    </xf>
    <xf numFmtId="41" fontId="3" fillId="0" borderId="0" xfId="43" applyNumberFormat="1" applyFont="1" applyFill="1" applyBorder="1" applyAlignment="1" applyProtection="1">
      <alignment horizontal="right" vertical="center"/>
    </xf>
    <xf numFmtId="41" fontId="3" fillId="0" borderId="0" xfId="43" applyNumberFormat="1" applyFont="1" applyFill="1" applyAlignment="1" applyProtection="1">
      <alignment horizontal="right" vertical="center"/>
    </xf>
    <xf numFmtId="177" fontId="3" fillId="0" borderId="10" xfId="43" applyNumberFormat="1" applyFont="1" applyFill="1" applyBorder="1">
      <alignment vertical="center"/>
    </xf>
    <xf numFmtId="177" fontId="3" fillId="0" borderId="20" xfId="43" applyNumberFormat="1" applyFont="1" applyFill="1" applyBorder="1">
      <alignment vertical="center"/>
    </xf>
    <xf numFmtId="178" fontId="5" fillId="0" borderId="10" xfId="0" applyNumberFormat="1" applyFont="1" applyFill="1" applyBorder="1" applyAlignment="1" applyProtection="1">
      <alignment horizontal="left"/>
    </xf>
    <xf numFmtId="178" fontId="3" fillId="0" borderId="12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177" fontId="3" fillId="0" borderId="11" xfId="43" applyNumberFormat="1" applyFont="1" applyFill="1" applyBorder="1">
      <alignment vertical="center"/>
    </xf>
    <xf numFmtId="177" fontId="3" fillId="0" borderId="0" xfId="43" applyNumberFormat="1" applyFont="1" applyFill="1" applyBorder="1">
      <alignment vertical="center"/>
    </xf>
    <xf numFmtId="41" fontId="3" fillId="0" borderId="0" xfId="43" quotePrefix="1" applyNumberFormat="1" applyFont="1" applyFill="1" applyAlignment="1" applyProtection="1">
      <alignment horizontal="right"/>
    </xf>
    <xf numFmtId="177" fontId="3" fillId="0" borderId="13" xfId="0" applyNumberFormat="1" applyFont="1" applyFill="1" applyBorder="1" applyAlignment="1" applyProtection="1">
      <alignment horizontal="left"/>
    </xf>
    <xf numFmtId="178" fontId="3" fillId="0" borderId="11" xfId="0" applyNumberFormat="1" applyFont="1" applyFill="1" applyBorder="1">
      <alignment vertical="center"/>
    </xf>
    <xf numFmtId="178" fontId="3" fillId="0" borderId="0" xfId="0" applyNumberFormat="1" applyFont="1" applyFill="1" applyProtection="1">
      <alignment vertical="center"/>
      <protection locked="0"/>
    </xf>
    <xf numFmtId="178" fontId="3" fillId="0" borderId="11" xfId="0" applyNumberFormat="1" applyFont="1" applyFill="1" applyBorder="1" applyAlignment="1" applyProtection="1">
      <alignment horizontal="center"/>
    </xf>
    <xf numFmtId="178" fontId="3" fillId="0" borderId="0" xfId="43" applyNumberFormat="1" applyFont="1" applyFill="1" applyAlignment="1" applyProtection="1">
      <alignment horizontal="left"/>
    </xf>
    <xf numFmtId="178" fontId="3" fillId="0" borderId="11" xfId="43" applyNumberFormat="1" applyFont="1" applyFill="1" applyBorder="1" applyAlignment="1" applyProtection="1">
      <alignment horizontal="center"/>
      <protection locked="0"/>
    </xf>
    <xf numFmtId="178" fontId="3" fillId="0" borderId="0" xfId="43" applyNumberFormat="1" applyFont="1" applyFill="1" applyProtection="1">
      <alignment vertical="center"/>
      <protection locked="0"/>
    </xf>
    <xf numFmtId="178" fontId="3" fillId="0" borderId="0" xfId="43" applyNumberFormat="1" applyFont="1" applyFill="1" applyAlignment="1" applyProtection="1">
      <alignment horizontal="right"/>
      <protection locked="0"/>
    </xf>
    <xf numFmtId="178" fontId="3" fillId="0" borderId="0" xfId="43" applyNumberFormat="1" applyFont="1" applyFill="1" applyBorder="1" applyProtection="1">
      <alignment vertical="center"/>
      <protection locked="0"/>
    </xf>
    <xf numFmtId="177" fontId="3" fillId="0" borderId="11" xfId="43" applyNumberFormat="1" applyFont="1" applyFill="1" applyBorder="1" applyAlignment="1" applyProtection="1">
      <alignment horizontal="center"/>
      <protection locked="0"/>
    </xf>
    <xf numFmtId="177" fontId="3" fillId="0" borderId="0" xfId="43" applyNumberFormat="1" applyFont="1" applyFill="1" applyAlignment="1" applyProtection="1">
      <alignment horizontal="center"/>
      <protection locked="0"/>
    </xf>
    <xf numFmtId="177" fontId="3" fillId="0" borderId="0" xfId="43" applyNumberFormat="1" applyFont="1" applyFill="1" applyBorder="1" applyProtection="1">
      <alignment vertical="center"/>
      <protection locked="0"/>
    </xf>
    <xf numFmtId="177" fontId="3" fillId="0" borderId="0" xfId="43" applyNumberFormat="1" applyFont="1" applyFill="1" applyBorder="1" applyProtection="1">
      <alignment vertical="center"/>
    </xf>
    <xf numFmtId="178" fontId="3" fillId="0" borderId="11" xfId="43" quotePrefix="1" applyNumberFormat="1" applyFont="1" applyFill="1" applyBorder="1" applyAlignment="1" applyProtection="1">
      <alignment horizontal="right"/>
      <protection locked="0"/>
    </xf>
    <xf numFmtId="178" fontId="3" fillId="0" borderId="0" xfId="43" applyNumberFormat="1" applyFont="1" applyFill="1" applyBorder="1" applyAlignment="1" applyProtection="1">
      <alignment horizontal="right"/>
      <protection locked="0"/>
    </xf>
    <xf numFmtId="41" fontId="3" fillId="0" borderId="0" xfId="43" applyNumberFormat="1" applyFont="1" applyFill="1" applyBorder="1" applyAlignment="1" applyProtection="1">
      <alignment horizontal="right" vertical="center"/>
      <protection locked="0"/>
    </xf>
    <xf numFmtId="177" fontId="3" fillId="0" borderId="0" xfId="43" applyNumberFormat="1" applyFont="1" applyFill="1" applyBorder="1" applyAlignment="1" applyProtection="1">
      <alignment horizontal="left"/>
    </xf>
    <xf numFmtId="177" fontId="3" fillId="0" borderId="10" xfId="43" applyNumberFormat="1" applyFont="1" applyFill="1" applyBorder="1" applyAlignment="1" applyProtection="1">
      <alignment horizontal="right"/>
    </xf>
    <xf numFmtId="177" fontId="3" fillId="0" borderId="27" xfId="43" applyNumberFormat="1" applyFont="1" applyFill="1" applyBorder="1">
      <alignment vertical="center"/>
    </xf>
    <xf numFmtId="177" fontId="3" fillId="0" borderId="21" xfId="43" applyNumberFormat="1" applyFont="1" applyFill="1" applyBorder="1">
      <alignment vertical="center"/>
    </xf>
    <xf numFmtId="177" fontId="3" fillId="0" borderId="28" xfId="43" applyNumberFormat="1" applyFont="1" applyFill="1" applyBorder="1">
      <alignment vertical="center"/>
    </xf>
    <xf numFmtId="177" fontId="3" fillId="0" borderId="11" xfId="43" applyNumberFormat="1" applyFont="1" applyFill="1" applyBorder="1" applyAlignment="1" applyProtection="1">
      <alignment horizontal="center" shrinkToFit="1"/>
    </xf>
    <xf numFmtId="177" fontId="3" fillId="0" borderId="12" xfId="43" applyNumberFormat="1" applyFont="1" applyFill="1" applyBorder="1" applyAlignment="1">
      <alignment vertical="center" shrinkToFit="1"/>
    </xf>
    <xf numFmtId="177" fontId="3" fillId="0" borderId="13" xfId="43" applyNumberFormat="1" applyFont="1" applyFill="1" applyBorder="1" applyAlignment="1">
      <alignment vertical="center" shrinkToFit="1"/>
    </xf>
    <xf numFmtId="177" fontId="3" fillId="0" borderId="13" xfId="43" applyNumberFormat="1" applyFont="1" applyFill="1" applyBorder="1" applyAlignment="1" applyProtection="1">
      <alignment horizontal="center" shrinkToFit="1"/>
    </xf>
    <xf numFmtId="177" fontId="3" fillId="0" borderId="18" xfId="43" applyNumberFormat="1" applyFont="1" applyFill="1" applyBorder="1">
      <alignment vertical="center"/>
    </xf>
    <xf numFmtId="177" fontId="3" fillId="0" borderId="25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>
      <alignment horizontal="center"/>
    </xf>
    <xf numFmtId="177" fontId="5" fillId="0" borderId="0" xfId="43" applyNumberFormat="1" applyFont="1" applyFill="1" applyBorder="1" applyAlignment="1" applyProtection="1">
      <alignment horizontal="left"/>
    </xf>
    <xf numFmtId="178" fontId="3" fillId="0" borderId="0" xfId="43" applyNumberFormat="1" applyFont="1" applyFill="1" applyBorder="1">
      <alignment vertical="center"/>
    </xf>
    <xf numFmtId="178" fontId="3" fillId="0" borderId="0" xfId="43" quotePrefix="1" applyNumberFormat="1" applyFont="1" applyFill="1" applyBorder="1" applyAlignment="1" applyProtection="1">
      <alignment horizontal="right"/>
      <protection locked="0"/>
    </xf>
    <xf numFmtId="178" fontId="3" fillId="0" borderId="0" xfId="43" applyNumberFormat="1" applyFont="1" applyFill="1" applyBorder="1" applyProtection="1">
      <alignment vertical="center"/>
    </xf>
    <xf numFmtId="177" fontId="3" fillId="0" borderId="11" xfId="43" applyNumberFormat="1" applyFont="1" applyFill="1" applyBorder="1" applyProtection="1">
      <alignment vertical="center"/>
    </xf>
    <xf numFmtId="177" fontId="3" fillId="0" borderId="14" xfId="43" applyNumberFormat="1" applyFont="1" applyFill="1" applyBorder="1">
      <alignment vertical="center"/>
    </xf>
    <xf numFmtId="177" fontId="3" fillId="0" borderId="0" xfId="43" applyNumberFormat="1" applyFont="1" applyFill="1" applyBorder="1" applyAlignment="1">
      <alignment horizontal="right" vertical="center"/>
    </xf>
    <xf numFmtId="177" fontId="3" fillId="0" borderId="19" xfId="43" applyNumberFormat="1" applyFont="1" applyFill="1" applyBorder="1" applyAlignment="1" applyProtection="1">
      <alignment horizontal="left"/>
    </xf>
    <xf numFmtId="41" fontId="3" fillId="0" borderId="0" xfId="43" applyNumberFormat="1" applyFont="1" applyFill="1" applyBorder="1" applyProtection="1">
      <alignment vertical="center"/>
    </xf>
    <xf numFmtId="41" fontId="3" fillId="0" borderId="0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/>
    <xf numFmtId="41" fontId="3" fillId="0" borderId="11" xfId="43" applyNumberFormat="1" applyFont="1" applyFill="1" applyBorder="1" applyAlignment="1" applyProtection="1">
      <alignment vertical="center" shrinkToFit="1"/>
    </xf>
    <xf numFmtId="177" fontId="3" fillId="0" borderId="11" xfId="43" applyNumberFormat="1" applyFont="1" applyFill="1" applyBorder="1" applyAlignment="1" applyProtection="1">
      <alignment vertical="center" shrinkToFit="1"/>
    </xf>
    <xf numFmtId="41" fontId="3" fillId="0" borderId="0" xfId="43" applyNumberFormat="1" applyFont="1" applyFill="1" applyBorder="1" applyAlignment="1" applyProtection="1">
      <alignment horizontal="right" vertical="center" shrinkToFit="1"/>
    </xf>
    <xf numFmtId="177" fontId="3" fillId="0" borderId="12" xfId="43" applyNumberFormat="1" applyFont="1" applyFill="1" applyBorder="1" applyAlignment="1" applyProtection="1">
      <alignment horizontal="left"/>
    </xf>
    <xf numFmtId="177" fontId="3" fillId="0" borderId="26" xfId="43" applyNumberFormat="1" applyFont="1" applyFill="1" applyBorder="1" applyAlignment="1" applyProtection="1">
      <alignment horizontal="left"/>
    </xf>
    <xf numFmtId="177" fontId="3" fillId="0" borderId="11" xfId="43" applyNumberFormat="1" applyFont="1" applyFill="1" applyBorder="1" applyAlignment="1" applyProtection="1">
      <alignment horizontal="left"/>
    </xf>
    <xf numFmtId="177" fontId="3" fillId="0" borderId="18" xfId="43" applyNumberFormat="1" applyFont="1" applyFill="1" applyBorder="1" applyAlignment="1" applyProtection="1">
      <alignment horizontal="left"/>
    </xf>
    <xf numFmtId="177" fontId="3" fillId="0" borderId="16" xfId="43" applyNumberFormat="1" applyFont="1" applyFill="1" applyBorder="1" applyAlignment="1" applyProtection="1">
      <alignment horizontal="left"/>
    </xf>
    <xf numFmtId="177" fontId="3" fillId="0" borderId="13" xfId="43" applyNumberFormat="1" applyFont="1" applyFill="1" applyBorder="1">
      <alignment vertical="center"/>
    </xf>
    <xf numFmtId="177" fontId="3" fillId="0" borderId="25" xfId="43" applyNumberFormat="1" applyFont="1" applyFill="1" applyBorder="1" applyAlignment="1" applyProtection="1">
      <alignment horizontal="left"/>
    </xf>
    <xf numFmtId="41" fontId="3" fillId="0" borderId="11" xfId="43" applyNumberFormat="1" applyFont="1" applyFill="1" applyBorder="1" applyAlignment="1" applyProtection="1">
      <alignment horizontal="right" vertical="center" shrinkToFit="1"/>
    </xf>
    <xf numFmtId="41" fontId="3" fillId="0" borderId="18" xfId="43" applyNumberFormat="1" applyFont="1" applyFill="1" applyBorder="1" applyAlignment="1" applyProtection="1">
      <alignment vertical="center" shrinkToFit="1"/>
    </xf>
    <xf numFmtId="41" fontId="3" fillId="0" borderId="25" xfId="43" applyNumberFormat="1" applyFont="1" applyFill="1" applyBorder="1" applyAlignment="1" applyProtection="1">
      <alignment vertical="center" shrinkToFit="1"/>
    </xf>
    <xf numFmtId="41" fontId="3" fillId="0" borderId="14" xfId="43" applyNumberFormat="1" applyFont="1" applyFill="1" applyBorder="1" applyAlignment="1" applyProtection="1">
      <alignment vertical="center" shrinkToFit="1"/>
    </xf>
    <xf numFmtId="41" fontId="3" fillId="0" borderId="10" xfId="43" applyNumberFormat="1" applyFont="1" applyFill="1" applyBorder="1" applyAlignment="1" applyProtection="1">
      <alignment vertical="center" shrinkToFit="1"/>
    </xf>
    <xf numFmtId="178" fontId="3" fillId="0" borderId="27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 shrinkToFit="1"/>
    </xf>
    <xf numFmtId="178" fontId="3" fillId="0" borderId="12" xfId="0" applyNumberFormat="1" applyFont="1" applyFill="1" applyBorder="1" applyAlignment="1" applyProtection="1">
      <alignment horizontal="left"/>
    </xf>
    <xf numFmtId="41" fontId="3" fillId="0" borderId="0" xfId="43" applyNumberFormat="1" applyFont="1" applyFill="1" applyAlignment="1" applyProtection="1">
      <alignment horizontal="right" shrinkToFit="1"/>
      <protection locked="0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 applyAlignment="1" applyProtection="1">
      <alignment horizontal="right"/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41" fontId="3" fillId="0" borderId="10" xfId="43" applyNumberFormat="1" applyFont="1" applyFill="1" applyBorder="1" applyAlignment="1" applyProtection="1">
      <alignment horizontal="right" shrinkToFit="1"/>
      <protection locked="0"/>
    </xf>
    <xf numFmtId="177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43" applyNumberFormat="1" applyFont="1" applyFill="1" applyBorder="1" applyAlignment="1" applyProtection="1">
      <alignment horizontal="right" shrinkToFit="1"/>
      <protection locked="0"/>
    </xf>
    <xf numFmtId="177" fontId="3" fillId="0" borderId="10" xfId="0" applyNumberFormat="1" applyFont="1" applyFill="1" applyBorder="1" applyAlignment="1"/>
    <xf numFmtId="177" fontId="3" fillId="0" borderId="0" xfId="0" applyNumberFormat="1" applyFont="1">
      <alignment vertical="center"/>
    </xf>
    <xf numFmtId="177" fontId="3" fillId="0" borderId="0" xfId="43" applyNumberFormat="1" applyFont="1" applyFill="1" applyBorder="1" applyAlignment="1">
      <alignment vertical="center" shrinkToFit="1"/>
    </xf>
    <xf numFmtId="177" fontId="3" fillId="0" borderId="0" xfId="43" applyNumberFormat="1" applyFont="1" applyFill="1" applyBorder="1" applyAlignment="1">
      <alignment horizontal="center" vertical="center"/>
    </xf>
    <xf numFmtId="177" fontId="3" fillId="24" borderId="0" xfId="43" applyNumberFormat="1" applyFont="1" applyFill="1" applyBorder="1">
      <alignment vertical="center"/>
    </xf>
    <xf numFmtId="177" fontId="3" fillId="0" borderId="30" xfId="43" applyNumberFormat="1" applyFont="1" applyFill="1" applyBorder="1">
      <alignment vertical="center"/>
    </xf>
    <xf numFmtId="177" fontId="3" fillId="0" borderId="23" xfId="43" applyNumberFormat="1" applyFont="1" applyFill="1" applyBorder="1">
      <alignment vertical="center"/>
    </xf>
    <xf numFmtId="177" fontId="3" fillId="0" borderId="19" xfId="43" applyNumberFormat="1" applyFont="1" applyFill="1" applyBorder="1" applyAlignment="1">
      <alignment vertical="center" shrinkToFit="1"/>
    </xf>
    <xf numFmtId="177" fontId="3" fillId="0" borderId="0" xfId="43" applyNumberFormat="1" applyFont="1" applyFill="1" applyBorder="1" applyAlignment="1" applyProtection="1">
      <alignment horizontal="center" vertical="center" shrinkToFit="1"/>
    </xf>
    <xf numFmtId="177" fontId="3" fillId="0" borderId="16" xfId="43" applyNumberFormat="1" applyFont="1" applyFill="1" applyBorder="1" applyAlignment="1" applyProtection="1">
      <alignment horizontal="center" shrinkToFit="1"/>
    </xf>
    <xf numFmtId="177" fontId="3" fillId="0" borderId="26" xfId="43" applyNumberFormat="1" applyFont="1" applyFill="1" applyBorder="1">
      <alignment vertical="center"/>
    </xf>
    <xf numFmtId="177" fontId="3" fillId="0" borderId="17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>
      <alignment vertical="center" shrinkToFit="1"/>
    </xf>
    <xf numFmtId="177" fontId="3" fillId="0" borderId="11" xfId="43" applyNumberFormat="1" applyFont="1" applyFill="1" applyBorder="1" applyAlignment="1">
      <alignment horizontal="right" vertical="center"/>
    </xf>
    <xf numFmtId="177" fontId="3" fillId="0" borderId="21" xfId="43" applyNumberFormat="1" applyFont="1" applyFill="1" applyBorder="1" applyAlignment="1">
      <alignment horizontal="right" vertical="center"/>
    </xf>
    <xf numFmtId="177" fontId="3" fillId="0" borderId="0" xfId="43" applyNumberFormat="1" applyFont="1" applyFill="1" applyBorder="1" applyAlignment="1" applyProtection="1">
      <alignment horizontal="center" shrinkToFit="1"/>
    </xf>
    <xf numFmtId="177" fontId="3" fillId="0" borderId="13" xfId="43" applyNumberFormat="1" applyFont="1" applyFill="1" applyBorder="1" applyAlignment="1">
      <alignment horizontal="right" vertical="center"/>
    </xf>
    <xf numFmtId="177" fontId="3" fillId="0" borderId="27" xfId="43" applyNumberFormat="1" applyFont="1" applyFill="1" applyBorder="1" applyAlignment="1" applyProtection="1">
      <alignment horizontal="right" vertical="center"/>
      <protection locked="0"/>
    </xf>
    <xf numFmtId="178" fontId="3" fillId="0" borderId="0" xfId="43" applyNumberFormat="1" applyFont="1" applyFill="1">
      <alignment vertical="center"/>
    </xf>
    <xf numFmtId="178" fontId="3" fillId="0" borderId="10" xfId="43" applyNumberFormat="1" applyFont="1" applyFill="1" applyBorder="1">
      <alignment vertical="center"/>
    </xf>
    <xf numFmtId="178" fontId="5" fillId="0" borderId="10" xfId="43" applyNumberFormat="1" applyFont="1" applyFill="1" applyBorder="1" applyAlignment="1" applyProtection="1">
      <alignment horizontal="left"/>
    </xf>
    <xf numFmtId="178" fontId="3" fillId="0" borderId="11" xfId="43" applyNumberFormat="1" applyFont="1" applyFill="1" applyBorder="1" applyAlignment="1" applyProtection="1">
      <alignment horizontal="left"/>
    </xf>
    <xf numFmtId="178" fontId="3" fillId="0" borderId="12" xfId="43" applyNumberFormat="1" applyFont="1" applyFill="1" applyBorder="1">
      <alignment vertical="center"/>
    </xf>
    <xf numFmtId="178" fontId="3" fillId="0" borderId="19" xfId="43" applyNumberFormat="1" applyFont="1" applyFill="1" applyBorder="1">
      <alignment vertical="center"/>
    </xf>
    <xf numFmtId="178" fontId="3" fillId="0" borderId="0" xfId="43" applyNumberFormat="1" applyFont="1" applyFill="1" applyBorder="1" applyAlignment="1" applyProtection="1">
      <alignment horizontal="center"/>
    </xf>
    <xf numFmtId="178" fontId="3" fillId="0" borderId="24" xfId="43" applyNumberFormat="1" applyFont="1" applyFill="1" applyBorder="1" applyAlignment="1">
      <alignment horizontal="center" vertical="center"/>
    </xf>
    <xf numFmtId="178" fontId="31" fillId="0" borderId="13" xfId="43" applyNumberFormat="1" applyFont="1" applyFill="1" applyBorder="1" applyAlignment="1">
      <alignment horizontal="right" vertical="center"/>
    </xf>
    <xf numFmtId="178" fontId="3" fillId="0" borderId="17" xfId="43" applyNumberFormat="1" applyFont="1" applyFill="1" applyBorder="1" applyAlignment="1" applyProtection="1">
      <alignment horizontal="center"/>
    </xf>
    <xf numFmtId="178" fontId="3" fillId="0" borderId="11" xfId="43" applyNumberFormat="1" applyFont="1" applyFill="1" applyBorder="1">
      <alignment vertical="center"/>
    </xf>
    <xf numFmtId="178" fontId="3" fillId="0" borderId="0" xfId="43" applyNumberFormat="1" applyFont="1" applyFill="1" applyAlignment="1" applyProtection="1">
      <alignment horizontal="right"/>
    </xf>
    <xf numFmtId="178" fontId="5" fillId="0" borderId="0" xfId="43" applyNumberFormat="1" applyFont="1" applyFill="1">
      <alignment vertical="center"/>
    </xf>
    <xf numFmtId="176" fontId="3" fillId="0" borderId="0" xfId="43" applyNumberFormat="1" applyFont="1" applyFill="1" applyBorder="1" applyProtection="1">
      <alignment vertical="center"/>
      <protection locked="0"/>
    </xf>
    <xf numFmtId="178" fontId="3" fillId="0" borderId="11" xfId="43" applyNumberFormat="1" applyFont="1" applyFill="1" applyBorder="1" applyAlignment="1">
      <alignment horizontal="center" vertical="center"/>
    </xf>
    <xf numFmtId="178" fontId="3" fillId="0" borderId="14" xfId="43" applyNumberFormat="1" applyFont="1" applyBorder="1" applyAlignment="1">
      <alignment horizontal="center" vertical="center"/>
    </xf>
    <xf numFmtId="178" fontId="3" fillId="0" borderId="10" xfId="43" applyNumberFormat="1" applyFont="1" applyBorder="1">
      <alignment vertical="center"/>
    </xf>
    <xf numFmtId="176" fontId="3" fillId="0" borderId="10" xfId="43" applyNumberFormat="1" applyFont="1" applyBorder="1" applyProtection="1">
      <alignment vertical="center"/>
      <protection locked="0"/>
    </xf>
    <xf numFmtId="178" fontId="3" fillId="0" borderId="0" xfId="43" applyNumberFormat="1" applyFont="1" applyFill="1" applyBorder="1" applyAlignment="1" applyProtection="1">
      <alignment horizontal="left"/>
    </xf>
    <xf numFmtId="178" fontId="3" fillId="0" borderId="11" xfId="43" applyNumberFormat="1" applyFont="1" applyFill="1" applyBorder="1" applyAlignment="1" applyProtection="1">
      <alignment horizontal="center"/>
    </xf>
    <xf numFmtId="178" fontId="3" fillId="0" borderId="13" xfId="43" applyNumberFormat="1" applyFont="1" applyFill="1" applyBorder="1">
      <alignment vertical="center"/>
    </xf>
    <xf numFmtId="177" fontId="3" fillId="0" borderId="11" xfId="43" applyNumberFormat="1" applyFont="1" applyFill="1" applyBorder="1" applyAlignment="1" applyProtection="1">
      <alignment horizontal="center"/>
    </xf>
    <xf numFmtId="177" fontId="29" fillId="0" borderId="13" xfId="43" applyNumberFormat="1" applyFont="1" applyFill="1" applyBorder="1" applyAlignment="1" applyProtection="1">
      <alignment horizontal="right"/>
    </xf>
    <xf numFmtId="177" fontId="3" fillId="0" borderId="11" xfId="43" applyNumberFormat="1" applyFont="1" applyFill="1" applyBorder="1" applyAlignment="1">
      <alignment horizontal="center" vertical="center"/>
    </xf>
    <xf numFmtId="177" fontId="3" fillId="0" borderId="14" xfId="43" applyNumberFormat="1" applyFont="1" applyBorder="1" applyAlignment="1">
      <alignment horizontal="center" vertical="center"/>
    </xf>
    <xf numFmtId="177" fontId="3" fillId="0" borderId="10" xfId="43" applyNumberFormat="1" applyFont="1" applyBorder="1" applyAlignment="1">
      <alignment horizontal="center" vertical="center"/>
    </xf>
    <xf numFmtId="177" fontId="3" fillId="0" borderId="10" xfId="43" applyNumberFormat="1" applyFont="1" applyBorder="1">
      <alignment vertical="center"/>
    </xf>
    <xf numFmtId="178" fontId="3" fillId="0" borderId="13" xfId="43" applyNumberFormat="1" applyFont="1" applyFill="1" applyBorder="1" applyAlignment="1" applyProtection="1">
      <alignment horizontal="center"/>
    </xf>
    <xf numFmtId="178" fontId="3" fillId="0" borderId="13" xfId="43" applyNumberFormat="1" applyFont="1" applyFill="1" applyBorder="1" applyAlignment="1" applyProtection="1">
      <alignment horizontal="left"/>
    </xf>
    <xf numFmtId="178" fontId="3" fillId="0" borderId="14" xfId="43" applyNumberFormat="1" applyFont="1" applyBorder="1">
      <alignment vertical="center"/>
    </xf>
    <xf numFmtId="41" fontId="3" fillId="0" borderId="10" xfId="43" applyNumberFormat="1" applyFont="1" applyBorder="1" applyAlignment="1" applyProtection="1">
      <alignment horizontal="right" vertical="center"/>
      <protection locked="0"/>
    </xf>
    <xf numFmtId="177" fontId="3" fillId="0" borderId="11" xfId="43" applyNumberFormat="1" applyFont="1" applyFill="1" applyBorder="1" applyAlignment="1" applyProtection="1">
      <alignment horizontal="right"/>
    </xf>
    <xf numFmtId="177" fontId="3" fillId="0" borderId="0" xfId="43" applyNumberFormat="1" applyFont="1" applyFill="1" applyProtection="1">
      <alignment vertical="center"/>
    </xf>
    <xf numFmtId="177" fontId="3" fillId="0" borderId="0" xfId="43" applyNumberFormat="1" applyFont="1" applyFill="1" applyProtection="1">
      <alignment vertical="center"/>
      <protection locked="0"/>
    </xf>
    <xf numFmtId="177" fontId="3" fillId="0" borderId="11" xfId="43" applyNumberFormat="1" applyFont="1" applyBorder="1">
      <alignment vertical="center"/>
    </xf>
    <xf numFmtId="177" fontId="3" fillId="0" borderId="0" xfId="43" applyNumberFormat="1" applyFont="1" applyBorder="1">
      <alignment vertical="center"/>
    </xf>
    <xf numFmtId="41" fontId="3" fillId="0" borderId="0" xfId="43" quotePrefix="1" applyNumberFormat="1" applyFont="1" applyAlignment="1">
      <alignment horizontal="right"/>
    </xf>
    <xf numFmtId="177" fontId="5" fillId="0" borderId="10" xfId="43" applyNumberFormat="1" applyFont="1" applyFill="1" applyBorder="1" applyAlignment="1" applyProtection="1">
      <alignment horizontal="left"/>
    </xf>
    <xf numFmtId="177" fontId="5" fillId="0" borderId="10" xfId="43" applyNumberFormat="1" applyFont="1" applyFill="1" applyBorder="1" applyProtection="1">
      <alignment vertical="center"/>
    </xf>
    <xf numFmtId="177" fontId="3" fillId="0" borderId="13" xfId="43" applyNumberFormat="1" applyFont="1" applyFill="1" applyBorder="1" applyAlignment="1" applyProtection="1">
      <alignment horizontal="left"/>
    </xf>
    <xf numFmtId="177" fontId="3" fillId="0" borderId="0" xfId="43" applyNumberFormat="1" applyFont="1" applyFill="1" applyAlignment="1" applyProtection="1">
      <alignment horizontal="center"/>
    </xf>
    <xf numFmtId="177" fontId="3" fillId="0" borderId="0" xfId="43" applyNumberFormat="1" applyFont="1" applyFill="1" applyBorder="1" applyAlignment="1">
      <alignment horizontal="left"/>
    </xf>
    <xf numFmtId="41" fontId="3" fillId="0" borderId="11" xfId="43" applyNumberFormat="1" applyFont="1" applyFill="1" applyBorder="1" applyProtection="1">
      <alignment vertical="center"/>
    </xf>
    <xf numFmtId="177" fontId="3" fillId="0" borderId="19" xfId="43" applyNumberFormat="1" applyFont="1" applyFill="1" applyBorder="1" applyAlignment="1">
      <alignment horizontal="left"/>
    </xf>
    <xf numFmtId="41" fontId="3" fillId="0" borderId="0" xfId="43" applyNumberFormat="1" applyFont="1" applyFill="1" applyProtection="1">
      <alignment vertical="center"/>
    </xf>
    <xf numFmtId="177" fontId="3" fillId="0" borderId="0" xfId="43" applyNumberFormat="1" applyFont="1" applyFill="1" applyAlignment="1">
      <alignment horizontal="center"/>
    </xf>
    <xf numFmtId="177" fontId="3" fillId="0" borderId="0" xfId="43" applyNumberFormat="1" applyFont="1" applyFill="1" applyAlignment="1">
      <alignment horizontal="left"/>
    </xf>
    <xf numFmtId="41" fontId="3" fillId="0" borderId="0" xfId="43" applyNumberFormat="1" applyFont="1" applyFill="1" applyBorder="1" applyAlignment="1" applyProtection="1">
      <alignment vertical="center"/>
      <protection locked="0"/>
    </xf>
    <xf numFmtId="41" fontId="3" fillId="0" borderId="0" xfId="43" quotePrefix="1" applyNumberFormat="1" applyFont="1" applyFill="1" applyBorder="1" applyAlignment="1" applyProtection="1">
      <alignment vertical="center"/>
    </xf>
    <xf numFmtId="177" fontId="5" fillId="0" borderId="0" xfId="43" applyNumberFormat="1" applyFont="1" applyFill="1" applyProtection="1">
      <alignment vertical="center"/>
    </xf>
    <xf numFmtId="177" fontId="3" fillId="0" borderId="0" xfId="43" quotePrefix="1" applyNumberFormat="1" applyFont="1" applyFill="1" applyBorder="1" applyAlignment="1" applyProtection="1">
      <alignment horizontal="right" vertical="center"/>
    </xf>
    <xf numFmtId="177" fontId="5" fillId="0" borderId="0" xfId="43" applyNumberFormat="1" applyFont="1" applyFill="1">
      <alignment vertical="center"/>
    </xf>
    <xf numFmtId="177" fontId="5" fillId="0" borderId="0" xfId="43" applyNumberFormat="1" applyFont="1" applyFill="1" applyAlignment="1" applyProtection="1">
      <alignment horizontal="left"/>
    </xf>
    <xf numFmtId="177" fontId="3" fillId="0" borderId="0" xfId="43" applyNumberFormat="1" applyFont="1" applyFill="1" applyAlignment="1">
      <alignment horizontal="center" vertical="center"/>
    </xf>
    <xf numFmtId="177" fontId="3" fillId="0" borderId="12" xfId="43" applyNumberFormat="1" applyFont="1" applyFill="1" applyBorder="1" applyAlignment="1">
      <alignment horizontal="center" vertical="center"/>
    </xf>
    <xf numFmtId="177" fontId="3" fillId="0" borderId="0" xfId="43" applyNumberFormat="1" applyFont="1">
      <alignment vertical="center"/>
    </xf>
    <xf numFmtId="41" fontId="3" fillId="0" borderId="0" xfId="43" applyNumberFormat="1" applyFont="1" applyAlignment="1">
      <alignment horizontal="right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left" vertical="center" shrinkToFit="1"/>
    </xf>
    <xf numFmtId="177" fontId="3" fillId="0" borderId="10" xfId="0" applyNumberFormat="1" applyFont="1" applyBorder="1">
      <alignment vertical="center"/>
    </xf>
    <xf numFmtId="177" fontId="5" fillId="0" borderId="10" xfId="0" applyNumberFormat="1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177" fontId="3" fillId="0" borderId="12" xfId="0" applyNumberFormat="1" applyFont="1" applyBorder="1">
      <alignment vertical="center"/>
    </xf>
    <xf numFmtId="177" fontId="3" fillId="0" borderId="12" xfId="0" applyNumberFormat="1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/>
    </xf>
    <xf numFmtId="177" fontId="5" fillId="0" borderId="0" xfId="0" applyNumberFormat="1" applyFont="1" applyAlignment="1">
      <alignment horizontal="left"/>
    </xf>
    <xf numFmtId="177" fontId="3" fillId="0" borderId="15" xfId="0" applyNumberFormat="1" applyFont="1" applyBorder="1" applyAlignment="1">
      <alignment horizontal="left" vertical="center" shrinkToFit="1"/>
    </xf>
    <xf numFmtId="177" fontId="5" fillId="0" borderId="0" xfId="0" applyNumberFormat="1" applyFont="1">
      <alignment vertical="center"/>
    </xf>
    <xf numFmtId="177" fontId="5" fillId="0" borderId="19" xfId="0" applyNumberFormat="1" applyFont="1" applyBorder="1" applyAlignment="1">
      <alignment horizontal="left" shrinkToFit="1"/>
    </xf>
    <xf numFmtId="177" fontId="3" fillId="0" borderId="19" xfId="0" applyNumberFormat="1" applyFont="1" applyBorder="1" applyAlignment="1">
      <alignment horizontal="left" shrinkToFit="1"/>
    </xf>
    <xf numFmtId="177" fontId="3" fillId="0" borderId="19" xfId="0" applyNumberFormat="1" applyFont="1" applyBorder="1" applyAlignment="1">
      <alignment horizontal="left" vertical="center" shrinkToFit="1"/>
    </xf>
    <xf numFmtId="177" fontId="5" fillId="0" borderId="0" xfId="0" applyNumberFormat="1" applyFont="1" applyProtection="1">
      <alignment vertical="center"/>
      <protection locked="0"/>
    </xf>
    <xf numFmtId="177" fontId="5" fillId="0" borderId="0" xfId="0" applyNumberFormat="1" applyFont="1" applyAlignment="1">
      <alignment horizontal="right" vertical="center"/>
    </xf>
    <xf numFmtId="177" fontId="3" fillId="0" borderId="0" xfId="0" applyNumberFormat="1" applyFont="1" applyProtection="1">
      <alignment vertical="center"/>
      <protection locked="0"/>
    </xf>
    <xf numFmtId="177" fontId="5" fillId="0" borderId="10" xfId="0" applyNumberFormat="1" applyFont="1" applyBorder="1">
      <alignment vertical="center"/>
    </xf>
    <xf numFmtId="177" fontId="3" fillId="0" borderId="20" xfId="0" applyNumberFormat="1" applyFont="1" applyBorder="1" applyAlignment="1">
      <alignment horizontal="left" vertical="center" shrinkToFit="1"/>
    </xf>
    <xf numFmtId="177" fontId="5" fillId="0" borderId="0" xfId="43" applyNumberFormat="1" applyFont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38" fontId="3" fillId="0" borderId="0" xfId="44" applyFont="1" applyFill="1">
      <alignment vertical="center"/>
    </xf>
    <xf numFmtId="38" fontId="3" fillId="0" borderId="10" xfId="44" applyFont="1" applyFill="1" applyBorder="1">
      <alignment vertical="center"/>
    </xf>
    <xf numFmtId="38" fontId="3" fillId="0" borderId="22" xfId="44" applyFont="1" applyFill="1" applyBorder="1">
      <alignment vertical="center"/>
    </xf>
    <xf numFmtId="38" fontId="3" fillId="0" borderId="19" xfId="44" applyFont="1" applyFill="1" applyBorder="1">
      <alignment vertical="center"/>
    </xf>
    <xf numFmtId="38" fontId="3" fillId="0" borderId="19" xfId="44" applyFont="1" applyFill="1" applyBorder="1" applyProtection="1">
      <alignment vertical="center"/>
    </xf>
    <xf numFmtId="177" fontId="5" fillId="0" borderId="11" xfId="43" applyNumberFormat="1" applyFont="1" applyFill="1" applyBorder="1" applyProtection="1">
      <alignment vertical="center"/>
    </xf>
    <xf numFmtId="177" fontId="5" fillId="0" borderId="0" xfId="43" applyNumberFormat="1" applyFont="1" applyFill="1" applyBorder="1" applyProtection="1">
      <alignment vertical="center"/>
    </xf>
    <xf numFmtId="38" fontId="5" fillId="0" borderId="19" xfId="44" applyFont="1" applyFill="1" applyBorder="1" applyProtection="1">
      <alignment vertical="center"/>
    </xf>
    <xf numFmtId="0" fontId="1" fillId="0" borderId="0" xfId="43" applyFont="1" applyFill="1">
      <alignment vertical="center"/>
    </xf>
    <xf numFmtId="0" fontId="1" fillId="0" borderId="19" xfId="43" applyFont="1" applyFill="1" applyBorder="1">
      <alignment vertical="center"/>
    </xf>
    <xf numFmtId="177" fontId="1" fillId="0" borderId="0" xfId="43" applyNumberFormat="1" applyFont="1" applyFill="1">
      <alignment vertical="center"/>
    </xf>
    <xf numFmtId="183" fontId="3" fillId="0" borderId="0" xfId="45" applyNumberFormat="1" applyFont="1" applyFill="1" applyBorder="1">
      <alignment vertical="center"/>
    </xf>
    <xf numFmtId="0" fontId="1" fillId="0" borderId="0" xfId="43" applyFont="1" applyFill="1" applyBorder="1">
      <alignment vertical="center"/>
    </xf>
    <xf numFmtId="38" fontId="3" fillId="0" borderId="19" xfId="44" applyFont="1" applyFill="1" applyBorder="1" applyProtection="1">
      <alignment vertical="center"/>
      <protection locked="0"/>
    </xf>
    <xf numFmtId="177" fontId="3" fillId="0" borderId="0" xfId="43" applyNumberFormat="1" applyFont="1" applyFill="1" applyBorder="1" applyAlignment="1" applyProtection="1">
      <alignment horizontal="right"/>
      <protection locked="0"/>
    </xf>
    <xf numFmtId="38" fontId="3" fillId="0" borderId="20" xfId="44" applyFont="1" applyFill="1" applyBorder="1" applyProtection="1">
      <alignment vertical="center"/>
      <protection locked="0"/>
    </xf>
    <xf numFmtId="38" fontId="3" fillId="0" borderId="0" xfId="44" applyFont="1" applyFill="1" applyProtection="1">
      <alignment vertical="center"/>
      <protection locked="0"/>
    </xf>
    <xf numFmtId="177" fontId="3" fillId="0" borderId="0" xfId="43" applyNumberFormat="1" applyFont="1" applyFill="1" applyAlignment="1">
      <alignment vertical="center" shrinkToFit="1"/>
    </xf>
    <xf numFmtId="177" fontId="3" fillId="0" borderId="22" xfId="43" applyNumberFormat="1" applyFont="1" applyFill="1" applyBorder="1" applyAlignment="1" applyProtection="1">
      <alignment horizontal="left"/>
    </xf>
    <xf numFmtId="177" fontId="3" fillId="0" borderId="16" xfId="43" applyNumberFormat="1" applyFont="1" applyFill="1" applyBorder="1" applyAlignment="1" applyProtection="1">
      <alignment horizontal="center"/>
    </xf>
    <xf numFmtId="177" fontId="3" fillId="0" borderId="16" xfId="43" applyNumberFormat="1" applyFont="1" applyFill="1" applyBorder="1" applyAlignment="1" applyProtection="1"/>
    <xf numFmtId="177" fontId="3" fillId="0" borderId="24" xfId="43" applyNumberFormat="1" applyFont="1" applyFill="1" applyBorder="1" applyAlignment="1">
      <alignment horizontal="center"/>
    </xf>
    <xf numFmtId="177" fontId="3" fillId="0" borderId="24" xfId="43" applyNumberFormat="1" applyFont="1" applyFill="1" applyBorder="1" applyAlignment="1" applyProtection="1">
      <alignment horizontal="center"/>
    </xf>
    <xf numFmtId="177" fontId="3" fillId="0" borderId="0" xfId="43" applyNumberFormat="1" applyFont="1" applyFill="1" applyBorder="1" applyAlignment="1">
      <alignment horizontal="center"/>
    </xf>
    <xf numFmtId="182" fontId="3" fillId="0" borderId="15" xfId="43" applyNumberFormat="1" applyFont="1" applyFill="1" applyBorder="1" applyAlignment="1" applyProtection="1">
      <alignment horizontal="right" shrinkToFit="1"/>
    </xf>
    <xf numFmtId="182" fontId="3" fillId="0" borderId="19" xfId="43" applyNumberFormat="1" applyFont="1" applyFill="1" applyBorder="1" applyAlignment="1" applyProtection="1">
      <alignment horizontal="left" shrinkToFit="1"/>
    </xf>
    <xf numFmtId="41" fontId="3" fillId="0" borderId="0" xfId="43" applyNumberFormat="1" applyFont="1" applyFill="1" applyAlignment="1" applyProtection="1">
      <alignment horizontal="right"/>
      <protection locked="0"/>
    </xf>
    <xf numFmtId="182" fontId="3" fillId="0" borderId="19" xfId="43" applyNumberFormat="1" applyFont="1" applyFill="1" applyBorder="1" applyAlignment="1">
      <alignment vertical="center" shrinkToFit="1"/>
    </xf>
    <xf numFmtId="177" fontId="3" fillId="0" borderId="0" xfId="43" applyNumberFormat="1" applyFont="1" applyFill="1" applyAlignment="1" applyProtection="1">
      <alignment horizontal="right"/>
      <protection locked="0"/>
    </xf>
    <xf numFmtId="41" fontId="3" fillId="0" borderId="0" xfId="43" quotePrefix="1" applyNumberFormat="1" applyFont="1" applyFill="1" applyBorder="1" applyAlignment="1" applyProtection="1">
      <alignment horizontal="right"/>
      <protection locked="0"/>
    </xf>
    <xf numFmtId="182" fontId="3" fillId="0" borderId="19" xfId="43" applyNumberFormat="1" applyFont="1" applyFill="1" applyBorder="1" applyAlignment="1" applyProtection="1">
      <alignment horizontal="center"/>
    </xf>
    <xf numFmtId="182" fontId="3" fillId="0" borderId="20" xfId="43" applyNumberFormat="1" applyFont="1" applyFill="1" applyBorder="1" applyAlignment="1">
      <alignment vertical="center" shrinkToFit="1"/>
    </xf>
    <xf numFmtId="177" fontId="3" fillId="0" borderId="26" xfId="43" applyNumberFormat="1" applyFont="1" applyFill="1" applyBorder="1" applyAlignment="1" applyProtection="1">
      <alignment horizontal="center" shrinkToFit="1"/>
    </xf>
    <xf numFmtId="177" fontId="3" fillId="0" borderId="19" xfId="43" applyNumberFormat="1" applyFont="1" applyFill="1" applyBorder="1" applyAlignment="1" applyProtection="1">
      <alignment horizontal="center"/>
    </xf>
    <xf numFmtId="41" fontId="3" fillId="0" borderId="0" xfId="43" applyNumberFormat="1" applyFont="1" applyFill="1" applyBorder="1" applyProtection="1">
      <alignment vertical="center"/>
      <protection locked="0"/>
    </xf>
    <xf numFmtId="41" fontId="3" fillId="0" borderId="0" xfId="43" quotePrefix="1" applyNumberFormat="1" applyFont="1" applyFill="1" applyAlignment="1" applyProtection="1">
      <alignment horizontal="right"/>
      <protection locked="0"/>
    </xf>
    <xf numFmtId="177" fontId="3" fillId="0" borderId="19" xfId="43" applyNumberFormat="1" applyFont="1" applyFill="1" applyBorder="1" applyAlignment="1">
      <alignment horizontal="right" vertical="center"/>
    </xf>
    <xf numFmtId="41" fontId="3" fillId="0" borderId="0" xfId="43" applyNumberFormat="1" applyFont="1" applyFill="1">
      <alignment vertical="center"/>
    </xf>
    <xf numFmtId="177" fontId="3" fillId="0" borderId="19" xfId="43" quotePrefix="1" applyNumberFormat="1" applyFont="1" applyFill="1" applyBorder="1" applyAlignment="1" applyProtection="1">
      <alignment horizontal="right"/>
    </xf>
    <xf numFmtId="41" fontId="3" fillId="0" borderId="0" xfId="43" applyNumberFormat="1" applyFont="1" applyFill="1" applyBorder="1" applyAlignment="1" applyProtection="1">
      <protection locked="0"/>
    </xf>
    <xf numFmtId="41" fontId="3" fillId="0" borderId="0" xfId="43" quotePrefix="1" applyNumberFormat="1" applyFont="1" applyFill="1" applyBorder="1" applyAlignment="1" applyProtection="1">
      <protection locked="0"/>
    </xf>
    <xf numFmtId="177" fontId="3" fillId="0" borderId="19" xfId="43" applyNumberFormat="1" applyFont="1" applyFill="1" applyBorder="1" applyAlignment="1" applyProtection="1">
      <alignment horizontal="right"/>
    </xf>
    <xf numFmtId="177" fontId="29" fillId="0" borderId="19" xfId="43" applyNumberFormat="1" applyFont="1" applyFill="1" applyBorder="1" applyAlignment="1" applyProtection="1">
      <alignment horizontal="center"/>
    </xf>
    <xf numFmtId="177" fontId="3" fillId="0" borderId="0" xfId="43" applyNumberFormat="1" applyFont="1" applyFill="1" applyAlignment="1">
      <alignment horizontal="right" vertical="center"/>
    </xf>
    <xf numFmtId="177" fontId="3" fillId="0" borderId="12" xfId="43" applyNumberFormat="1" applyFont="1" applyFill="1" applyBorder="1" applyAlignment="1">
      <alignment horizontal="right" vertical="center"/>
    </xf>
    <xf numFmtId="177" fontId="5" fillId="0" borderId="11" xfId="43" applyNumberFormat="1" applyFont="1" applyFill="1" applyBorder="1" applyAlignment="1" applyProtection="1">
      <alignment horizontal="right" vertical="center"/>
    </xf>
    <xf numFmtId="177" fontId="5" fillId="0" borderId="0" xfId="43" applyNumberFormat="1" applyFont="1" applyFill="1" applyBorder="1" applyAlignment="1" applyProtection="1">
      <alignment horizontal="right" vertical="center"/>
    </xf>
    <xf numFmtId="177" fontId="3" fillId="0" borderId="10" xfId="43" applyNumberFormat="1" applyFont="1" applyFill="1" applyBorder="1" applyAlignment="1">
      <alignment horizontal="right" vertical="center"/>
    </xf>
    <xf numFmtId="177" fontId="5" fillId="0" borderId="0" xfId="43" applyNumberFormat="1" applyFont="1" applyFill="1" applyAlignment="1" applyProtection="1">
      <alignment horizontal="centerContinuous"/>
    </xf>
    <xf numFmtId="186" fontId="3" fillId="0" borderId="0" xfId="43" quotePrefix="1" applyNumberFormat="1" applyFont="1" applyFill="1" applyAlignment="1" applyProtection="1">
      <alignment horizontal="center"/>
    </xf>
    <xf numFmtId="177" fontId="3" fillId="0" borderId="0" xfId="43" quotePrefix="1" applyNumberFormat="1" applyFont="1" applyFill="1" applyAlignment="1" applyProtection="1">
      <alignment horizontal="center"/>
    </xf>
    <xf numFmtId="177" fontId="3" fillId="0" borderId="18" xfId="43" applyNumberFormat="1" applyFont="1" applyFill="1" applyBorder="1" applyAlignment="1" applyProtection="1">
      <alignment horizontal="center"/>
    </xf>
    <xf numFmtId="177" fontId="3" fillId="0" borderId="15" xfId="43" applyNumberFormat="1" applyFont="1" applyFill="1" applyBorder="1" applyAlignment="1">
      <alignment horizontal="center" vertical="center"/>
    </xf>
    <xf numFmtId="177" fontId="3" fillId="0" borderId="16" xfId="43" applyNumberFormat="1" applyFont="1" applyFill="1" applyBorder="1">
      <alignment vertical="center"/>
    </xf>
    <xf numFmtId="177" fontId="3" fillId="0" borderId="11" xfId="43" applyNumberFormat="1" applyFont="1" applyFill="1" applyBorder="1" applyProtection="1">
      <alignment vertical="center"/>
      <protection locked="0"/>
    </xf>
    <xf numFmtId="177" fontId="3" fillId="0" borderId="16" xfId="43" applyNumberFormat="1" applyFont="1" applyFill="1" applyBorder="1" applyProtection="1">
      <alignment vertical="center"/>
    </xf>
    <xf numFmtId="177" fontId="3" fillId="0" borderId="16" xfId="43" applyNumberFormat="1" applyFont="1" applyFill="1" applyBorder="1" applyAlignment="1">
      <alignment horizontal="center" vertical="center"/>
    </xf>
    <xf numFmtId="177" fontId="3" fillId="0" borderId="12" xfId="43" applyNumberFormat="1" applyFont="1" applyFill="1" applyBorder="1" applyAlignment="1">
      <alignment horizontal="center"/>
    </xf>
    <xf numFmtId="177" fontId="3" fillId="0" borderId="24" xfId="43" applyNumberFormat="1" applyFont="1" applyFill="1" applyBorder="1" applyAlignment="1" applyProtection="1">
      <alignment horizontal="center" shrinkToFit="1"/>
    </xf>
    <xf numFmtId="177" fontId="3" fillId="0" borderId="15" xfId="43" applyNumberFormat="1" applyFont="1" applyFill="1" applyBorder="1" applyAlignment="1" applyProtection="1">
      <alignment horizontal="left"/>
    </xf>
    <xf numFmtId="177" fontId="3" fillId="0" borderId="35" xfId="43" applyNumberFormat="1" applyFont="1" applyFill="1" applyBorder="1">
      <alignment vertical="center"/>
    </xf>
    <xf numFmtId="177" fontId="3" fillId="0" borderId="10" xfId="43" applyNumberFormat="1" applyFont="1" applyFill="1" applyBorder="1" applyAlignment="1">
      <alignment horizontal="center"/>
    </xf>
    <xf numFmtId="177" fontId="3" fillId="0" borderId="31" xfId="43" applyNumberFormat="1" applyFont="1" applyFill="1" applyBorder="1" applyAlignment="1" applyProtection="1">
      <alignment horizontal="center"/>
    </xf>
    <xf numFmtId="177" fontId="3" fillId="0" borderId="16" xfId="43" applyNumberFormat="1" applyFont="1" applyFill="1" applyBorder="1" applyAlignment="1" applyProtection="1">
      <alignment horizontal="right"/>
    </xf>
    <xf numFmtId="177" fontId="3" fillId="0" borderId="16" xfId="43" applyNumberFormat="1" applyFont="1" applyFill="1" applyBorder="1" applyProtection="1">
      <alignment vertical="center"/>
      <protection locked="0"/>
    </xf>
    <xf numFmtId="179" fontId="3" fillId="0" borderId="11" xfId="43" applyNumberFormat="1" applyFont="1" applyFill="1" applyBorder="1" applyProtection="1">
      <alignment vertical="center"/>
    </xf>
    <xf numFmtId="180" fontId="3" fillId="0" borderId="11" xfId="43" applyNumberFormat="1" applyFont="1" applyFill="1" applyBorder="1">
      <alignment vertical="center"/>
    </xf>
    <xf numFmtId="178" fontId="3" fillId="0" borderId="10" xfId="43" applyNumberFormat="1" applyFont="1" applyFill="1" applyBorder="1" applyAlignment="1" applyProtection="1">
      <alignment horizontal="left"/>
    </xf>
    <xf numFmtId="178" fontId="3" fillId="0" borderId="12" xfId="43" applyNumberFormat="1" applyFont="1" applyFill="1" applyBorder="1" applyAlignment="1" applyProtection="1">
      <alignment horizontal="center"/>
    </xf>
    <xf numFmtId="178" fontId="3" fillId="0" borderId="28" xfId="43" applyNumberFormat="1" applyFont="1" applyFill="1" applyBorder="1">
      <alignment vertical="center"/>
    </xf>
    <xf numFmtId="178" fontId="3" fillId="0" borderId="29" xfId="43" applyNumberFormat="1" applyFont="1" applyFill="1" applyBorder="1" applyAlignment="1" applyProtection="1">
      <alignment horizontal="center"/>
    </xf>
    <xf numFmtId="178" fontId="3" fillId="0" borderId="31" xfId="43" applyNumberFormat="1" applyFont="1" applyFill="1" applyBorder="1" applyAlignment="1" applyProtection="1">
      <alignment horizontal="center"/>
    </xf>
    <xf numFmtId="178" fontId="5" fillId="0" borderId="0" xfId="43" applyNumberFormat="1" applyFont="1" applyFill="1" applyAlignment="1" applyProtection="1">
      <alignment horizontal="left"/>
    </xf>
    <xf numFmtId="178" fontId="5" fillId="0" borderId="0" xfId="43" applyNumberFormat="1" applyFont="1" applyFill="1" applyAlignment="1" applyProtection="1">
      <alignment horizontal="center" shrinkToFit="1"/>
    </xf>
    <xf numFmtId="178" fontId="5" fillId="0" borderId="11" xfId="43" applyNumberFormat="1" applyFont="1" applyFill="1" applyBorder="1" applyProtection="1">
      <alignment vertical="center"/>
    </xf>
    <xf numFmtId="178" fontId="5" fillId="0" borderId="0" xfId="43" applyNumberFormat="1" applyFont="1" applyFill="1" applyBorder="1" applyProtection="1">
      <alignment vertical="center"/>
    </xf>
    <xf numFmtId="41" fontId="5" fillId="0" borderId="0" xfId="43" applyNumberFormat="1" applyFont="1" applyFill="1" applyBorder="1" applyAlignment="1" applyProtection="1">
      <alignment horizontal="center" vertical="center"/>
    </xf>
    <xf numFmtId="178" fontId="3" fillId="0" borderId="0" xfId="43" applyNumberFormat="1" applyFont="1" applyFill="1" applyAlignment="1" applyProtection="1">
      <alignment horizontal="center"/>
    </xf>
    <xf numFmtId="41" fontId="5" fillId="0" borderId="0" xfId="43" applyNumberFormat="1" applyFont="1" applyFill="1" applyBorder="1" applyProtection="1">
      <alignment vertical="center"/>
    </xf>
    <xf numFmtId="178" fontId="3" fillId="0" borderId="14" xfId="43" applyNumberFormat="1" applyFont="1" applyFill="1" applyBorder="1">
      <alignment vertical="center"/>
    </xf>
    <xf numFmtId="178" fontId="3" fillId="0" borderId="11" xfId="43" applyNumberFormat="1" applyFont="1" applyFill="1" applyBorder="1" applyProtection="1">
      <alignment vertical="center"/>
    </xf>
    <xf numFmtId="0" fontId="3" fillId="0" borderId="0" xfId="43" applyFont="1" applyFill="1">
      <alignment vertical="center"/>
    </xf>
    <xf numFmtId="0" fontId="3" fillId="0" borderId="0" xfId="43" applyFont="1" applyFill="1" applyBorder="1">
      <alignment vertical="center"/>
    </xf>
    <xf numFmtId="3" fontId="3" fillId="0" borderId="11" xfId="43" applyNumberFormat="1" applyFont="1" applyFill="1" applyBorder="1">
      <alignment vertical="center"/>
    </xf>
    <xf numFmtId="41" fontId="3" fillId="0" borderId="11" xfId="43" applyNumberFormat="1" applyFont="1" applyFill="1" applyBorder="1">
      <alignment vertical="center"/>
    </xf>
    <xf numFmtId="41" fontId="3" fillId="0" borderId="0" xfId="43" quotePrefix="1" applyNumberFormat="1" applyFont="1" applyFill="1" applyBorder="1" applyAlignment="1" applyProtection="1">
      <alignment horizontal="right"/>
    </xf>
    <xf numFmtId="177" fontId="3" fillId="0" borderId="0" xfId="43" applyNumberFormat="1" applyFont="1" applyFill="1" applyBorder="1" applyAlignment="1">
      <alignment horizontal="left" vertical="center"/>
    </xf>
    <xf numFmtId="41" fontId="3" fillId="0" borderId="0" xfId="43" quotePrefix="1" applyNumberFormat="1" applyFont="1" applyFill="1" applyBorder="1" applyAlignment="1" applyProtection="1">
      <alignment horizontal="right" vertical="center"/>
    </xf>
    <xf numFmtId="177" fontId="3" fillId="0" borderId="10" xfId="43" applyNumberFormat="1" applyFont="1" applyFill="1" applyBorder="1" applyAlignment="1">
      <alignment horizontal="right"/>
    </xf>
    <xf numFmtId="41" fontId="3" fillId="0" borderId="0" xfId="43" applyNumberFormat="1" applyFont="1" applyFill="1" applyBorder="1" applyAlignment="1">
      <alignment horizontal="right" vertical="center"/>
    </xf>
    <xf numFmtId="41" fontId="3" fillId="0" borderId="11" xfId="43" quotePrefix="1" applyNumberFormat="1" applyFont="1" applyFill="1" applyBorder="1" applyAlignment="1" applyProtection="1">
      <alignment horizontal="right"/>
    </xf>
    <xf numFmtId="41" fontId="3" fillId="0" borderId="11" xfId="43" applyNumberFormat="1" applyFont="1" applyFill="1" applyBorder="1" applyAlignment="1" applyProtection="1">
      <alignment horizontal="right"/>
    </xf>
    <xf numFmtId="41" fontId="3" fillId="0" borderId="14" xfId="43" applyNumberFormat="1" applyFont="1" applyFill="1" applyBorder="1" applyProtection="1">
      <alignment vertical="center"/>
      <protection locked="0"/>
    </xf>
    <xf numFmtId="41" fontId="3" fillId="0" borderId="10" xfId="43" applyNumberFormat="1" applyFont="1" applyFill="1" applyBorder="1" applyProtection="1">
      <alignment vertical="center"/>
      <protection locked="0"/>
    </xf>
    <xf numFmtId="41" fontId="3" fillId="0" borderId="0" xfId="43" applyNumberFormat="1" applyFont="1" applyFill="1" applyProtection="1">
      <alignment vertical="center"/>
      <protection locked="0"/>
    </xf>
    <xf numFmtId="183" fontId="3" fillId="0" borderId="0" xfId="43" applyNumberFormat="1" applyFont="1" applyFill="1" applyBorder="1" applyAlignment="1" applyProtection="1">
      <alignment horizontal="right"/>
      <protection locked="0"/>
    </xf>
    <xf numFmtId="41" fontId="3" fillId="0" borderId="0" xfId="43" applyNumberFormat="1" applyFont="1" applyFill="1" applyBorder="1" applyAlignment="1" applyProtection="1">
      <alignment horizontal="right"/>
      <protection locked="0"/>
    </xf>
    <xf numFmtId="178" fontId="3" fillId="0" borderId="0" xfId="43" applyNumberFormat="1" applyFont="1" applyFill="1" applyAlignment="1">
      <alignment vertical="center" shrinkToFit="1"/>
    </xf>
    <xf numFmtId="178" fontId="3" fillId="0" borderId="0" xfId="43" applyNumberFormat="1" applyFont="1">
      <alignment vertical="center"/>
    </xf>
    <xf numFmtId="178" fontId="3" fillId="0" borderId="0" xfId="43" applyNumberFormat="1" applyFont="1" applyFill="1" applyAlignment="1" applyProtection="1">
      <alignment horizontal="left" shrinkToFit="1"/>
    </xf>
    <xf numFmtId="178" fontId="3" fillId="0" borderId="0" xfId="43" applyNumberFormat="1" applyFont="1" applyAlignment="1" applyProtection="1">
      <alignment horizontal="left" shrinkToFit="1"/>
    </xf>
    <xf numFmtId="177" fontId="5" fillId="0" borderId="0" xfId="0" applyNumberFormat="1" applyFont="1" applyFill="1" applyAlignment="1">
      <alignment horizontal="left"/>
    </xf>
    <xf numFmtId="177" fontId="3" fillId="0" borderId="19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>
      <alignment vertical="center"/>
    </xf>
    <xf numFmtId="177" fontId="5" fillId="0" borderId="19" xfId="0" applyNumberFormat="1" applyFont="1" applyFill="1" applyBorder="1" applyAlignment="1">
      <alignment horizontal="left" shrinkToFit="1"/>
    </xf>
    <xf numFmtId="177" fontId="3" fillId="0" borderId="0" xfId="0" applyNumberFormat="1" applyFont="1" applyFill="1" applyAlignment="1">
      <alignment horizontal="left"/>
    </xf>
    <xf numFmtId="177" fontId="3" fillId="0" borderId="19" xfId="0" applyNumberFormat="1" applyFont="1" applyFill="1" applyBorder="1" applyAlignment="1">
      <alignment horizontal="left" shrinkToFit="1"/>
    </xf>
    <xf numFmtId="177" fontId="3" fillId="0" borderId="33" xfId="43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center"/>
    </xf>
    <xf numFmtId="177" fontId="5" fillId="0" borderId="0" xfId="43" applyNumberFormat="1" applyFont="1" applyFill="1" applyBorder="1" applyAlignment="1" applyProtection="1">
      <alignment horizontal="center"/>
    </xf>
    <xf numFmtId="177" fontId="3" fillId="0" borderId="10" xfId="43" applyNumberFormat="1" applyFont="1" applyFill="1" applyBorder="1" applyAlignment="1" applyProtection="1">
      <alignment horizontal="left"/>
    </xf>
    <xf numFmtId="177" fontId="3" fillId="0" borderId="19" xfId="43" applyNumberFormat="1" applyFont="1" applyFill="1" applyBorder="1" applyAlignment="1" applyProtection="1">
      <alignment horizontal="center" vertical="center"/>
    </xf>
    <xf numFmtId="178" fontId="3" fillId="0" borderId="10" xfId="43" applyNumberFormat="1" applyFont="1" applyFill="1" applyBorder="1" applyAlignment="1" applyProtection="1">
      <alignment horizontal="right"/>
    </xf>
    <xf numFmtId="177" fontId="5" fillId="0" borderId="0" xfId="0" applyNumberFormat="1" applyFont="1" applyAlignment="1">
      <alignment horizontal="center"/>
    </xf>
    <xf numFmtId="177" fontId="3" fillId="0" borderId="0" xfId="43" applyNumberFormat="1" applyFont="1" applyFill="1" applyBorder="1" applyAlignment="1" applyProtection="1">
      <alignment horizontal="left" shrinkToFit="1"/>
    </xf>
    <xf numFmtId="177" fontId="3" fillId="0" borderId="10" xfId="43" applyNumberFormat="1" applyFont="1" applyFill="1" applyBorder="1" applyAlignment="1">
      <alignment horizontal="center" vertical="center"/>
    </xf>
    <xf numFmtId="177" fontId="3" fillId="0" borderId="29" xfId="43" applyNumberFormat="1" applyFont="1" applyFill="1" applyBorder="1" applyAlignment="1" applyProtection="1">
      <alignment horizontal="center"/>
    </xf>
    <xf numFmtId="177" fontId="3" fillId="0" borderId="13" xfId="43" applyNumberFormat="1" applyFont="1" applyFill="1" applyBorder="1" applyAlignment="1" applyProtection="1">
      <alignment horizontal="center"/>
    </xf>
    <xf numFmtId="177" fontId="3" fillId="0" borderId="12" xfId="43" applyNumberFormat="1" applyFont="1" applyFill="1" applyBorder="1" applyAlignment="1" applyProtection="1">
      <alignment horizontal="center"/>
    </xf>
    <xf numFmtId="185" fontId="3" fillId="0" borderId="0" xfId="43" applyNumberFormat="1" applyFont="1" applyFill="1" applyBorder="1" applyAlignment="1" applyProtection="1">
      <alignment vertical="center" shrinkToFit="1"/>
    </xf>
    <xf numFmtId="185" fontId="3" fillId="0" borderId="0" xfId="0" applyNumberFormat="1" applyFont="1" applyFill="1" applyBorder="1" applyAlignment="1" applyProtection="1">
      <alignment horizontal="right"/>
      <protection locked="0"/>
    </xf>
    <xf numFmtId="187" fontId="3" fillId="0" borderId="0" xfId="0" applyNumberFormat="1" applyFont="1" applyFill="1">
      <alignment vertical="center"/>
    </xf>
    <xf numFmtId="187" fontId="3" fillId="0" borderId="0" xfId="43" applyNumberFormat="1" applyFont="1" applyFill="1" applyBorder="1" applyAlignment="1" applyProtection="1">
      <alignment vertical="center" shrinkToFit="1"/>
    </xf>
    <xf numFmtId="187" fontId="3" fillId="0" borderId="11" xfId="43" applyNumberFormat="1" applyFont="1" applyFill="1" applyBorder="1" applyAlignment="1"/>
    <xf numFmtId="41" fontId="3" fillId="0" borderId="0" xfId="43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43" applyNumberFormat="1" applyFont="1" applyFill="1" applyBorder="1" applyAlignment="1" applyProtection="1">
      <alignment vertical="center" shrinkToFit="1"/>
      <protection locked="0"/>
    </xf>
    <xf numFmtId="177" fontId="3" fillId="0" borderId="12" xfId="43" applyNumberFormat="1" applyFont="1" applyFill="1" applyBorder="1" applyProtection="1">
      <alignment vertical="center"/>
      <protection locked="0"/>
    </xf>
    <xf numFmtId="177" fontId="3" fillId="0" borderId="17" xfId="43" applyNumberFormat="1" applyFont="1" applyFill="1" applyBorder="1" applyAlignment="1">
      <alignment horizontal="center" vertical="center"/>
    </xf>
    <xf numFmtId="177" fontId="3" fillId="0" borderId="12" xfId="43" applyNumberFormat="1" applyFont="1" applyFill="1" applyBorder="1" applyAlignment="1" applyProtection="1">
      <alignment horizontal="center" vertical="center"/>
      <protection locked="0"/>
    </xf>
    <xf numFmtId="177" fontId="3" fillId="0" borderId="35" xfId="43" applyNumberFormat="1" applyFont="1" applyFill="1" applyBorder="1" applyProtection="1">
      <alignment vertical="center"/>
      <protection locked="0"/>
    </xf>
    <xf numFmtId="178" fontId="3" fillId="0" borderId="20" xfId="43" applyNumberFormat="1" applyFont="1" applyFill="1" applyBorder="1">
      <alignment vertical="center"/>
    </xf>
    <xf numFmtId="178" fontId="3" fillId="0" borderId="16" xfId="47" applyNumberFormat="1" applyFont="1" applyFill="1" applyBorder="1" applyAlignment="1">
      <alignment vertical="center"/>
    </xf>
    <xf numFmtId="42" fontId="3" fillId="0" borderId="0" xfId="44" applyNumberFormat="1" applyFont="1" applyFill="1" applyBorder="1" applyAlignment="1">
      <alignment horizontal="right" vertical="center"/>
    </xf>
    <xf numFmtId="178" fontId="3" fillId="0" borderId="0" xfId="44" applyNumberFormat="1" applyFont="1" applyFill="1" applyBorder="1" applyAlignment="1">
      <alignment horizontal="right" vertical="center"/>
    </xf>
    <xf numFmtId="178" fontId="3" fillId="0" borderId="16" xfId="47" applyNumberFormat="1" applyFont="1" applyFill="1" applyBorder="1">
      <alignment vertical="center"/>
    </xf>
    <xf numFmtId="178" fontId="3" fillId="0" borderId="0" xfId="43" applyNumberFormat="1" applyFont="1" applyFill="1" applyBorder="1" applyAlignment="1">
      <alignment horizontal="right" vertical="center"/>
    </xf>
    <xf numFmtId="178" fontId="3" fillId="0" borderId="16" xfId="47" applyNumberFormat="1" applyFont="1" applyFill="1" applyBorder="1" applyProtection="1">
      <alignment vertical="center"/>
    </xf>
    <xf numFmtId="178" fontId="3" fillId="0" borderId="0" xfId="43" applyNumberFormat="1" applyFont="1" applyFill="1" applyBorder="1" applyAlignment="1" applyProtection="1">
      <alignment horizontal="right" vertical="center"/>
      <protection locked="0"/>
    </xf>
    <xf numFmtId="178" fontId="5" fillId="0" borderId="0" xfId="43" applyNumberFormat="1" applyFont="1" applyFill="1" applyBorder="1" applyAlignment="1" applyProtection="1">
      <alignment horizontal="right" vertical="center"/>
    </xf>
    <xf numFmtId="41" fontId="3" fillId="0" borderId="13" xfId="43" applyNumberFormat="1" applyFont="1" applyFill="1" applyBorder="1">
      <alignment vertical="center"/>
    </xf>
    <xf numFmtId="41" fontId="3" fillId="0" borderId="12" xfId="43" applyNumberFormat="1" applyFont="1" applyFill="1" applyBorder="1">
      <alignment vertical="center"/>
    </xf>
    <xf numFmtId="178" fontId="3" fillId="0" borderId="16" xfId="44" applyNumberFormat="1" applyFont="1" applyFill="1" applyBorder="1" applyAlignment="1">
      <alignment vertical="center"/>
    </xf>
    <xf numFmtId="178" fontId="3" fillId="0" borderId="16" xfId="43" applyNumberFormat="1" applyFont="1" applyFill="1" applyBorder="1">
      <alignment vertical="center"/>
    </xf>
    <xf numFmtId="42" fontId="3" fillId="0" borderId="0" xfId="43" applyNumberFormat="1" applyFont="1" applyFill="1" applyBorder="1" applyAlignment="1">
      <alignment horizontal="right" vertical="center"/>
    </xf>
    <xf numFmtId="178" fontId="3" fillId="0" borderId="16" xfId="46" applyNumberFormat="1" applyFont="1" applyFill="1" applyBorder="1" applyAlignment="1">
      <alignment vertical="center"/>
    </xf>
    <xf numFmtId="178" fontId="3" fillId="0" borderId="16" xfId="43" applyNumberFormat="1" applyFont="1" applyFill="1" applyBorder="1" applyProtection="1">
      <alignment vertical="center"/>
    </xf>
    <xf numFmtId="42" fontId="5" fillId="0" borderId="0" xfId="43" applyNumberFormat="1" applyFont="1" applyFill="1" applyBorder="1" applyAlignment="1" applyProtection="1">
      <alignment horizontal="right" vertical="center"/>
    </xf>
    <xf numFmtId="178" fontId="5" fillId="0" borderId="0" xfId="43" applyNumberFormat="1" applyFont="1" applyFill="1" applyAlignment="1" applyProtection="1">
      <alignment horizontal="left" shrinkToFit="1"/>
    </xf>
    <xf numFmtId="41" fontId="5" fillId="0" borderId="11" xfId="43" applyNumberFormat="1" applyFont="1" applyFill="1" applyBorder="1">
      <alignment vertical="center"/>
    </xf>
    <xf numFmtId="41" fontId="5" fillId="0" borderId="0" xfId="43" applyNumberFormat="1" applyFont="1" applyFill="1" applyBorder="1">
      <alignment vertical="center"/>
    </xf>
    <xf numFmtId="41" fontId="5" fillId="0" borderId="0" xfId="43" applyNumberFormat="1" applyFont="1" applyFill="1">
      <alignment vertical="center"/>
    </xf>
    <xf numFmtId="41" fontId="3" fillId="0" borderId="11" xfId="43" applyNumberFormat="1" applyFont="1" applyFill="1" applyBorder="1" applyAlignment="1">
      <alignment horizontal="right" vertical="center"/>
    </xf>
    <xf numFmtId="41" fontId="3" fillId="0" borderId="0" xfId="43" applyNumberFormat="1" applyFont="1" applyFill="1" applyAlignment="1">
      <alignment horizontal="right" vertical="center"/>
    </xf>
    <xf numFmtId="41" fontId="3" fillId="0" borderId="0" xfId="43" applyNumberFormat="1" applyFont="1" applyFill="1" applyAlignment="1" applyProtection="1">
      <alignment horizontal="right" shrinkToFit="1"/>
    </xf>
    <xf numFmtId="178" fontId="31" fillId="0" borderId="0" xfId="43" applyNumberFormat="1" applyFont="1" applyFill="1" applyAlignment="1" applyProtection="1">
      <alignment horizontal="left" wrapText="1"/>
    </xf>
    <xf numFmtId="178" fontId="3" fillId="0" borderId="10" xfId="43" applyNumberFormat="1" applyFont="1" applyFill="1" applyBorder="1" applyAlignment="1" applyProtection="1">
      <alignment horizontal="left" shrinkToFit="1"/>
    </xf>
    <xf numFmtId="178" fontId="3" fillId="0" borderId="14" xfId="43" applyNumberFormat="1" applyFont="1" applyFill="1" applyBorder="1" applyProtection="1">
      <alignment vertical="center"/>
    </xf>
    <xf numFmtId="178" fontId="34" fillId="0" borderId="27" xfId="43" applyNumberFormat="1" applyFont="1" applyFill="1" applyBorder="1" applyAlignment="1"/>
    <xf numFmtId="178" fontId="3" fillId="0" borderId="27" xfId="43" applyNumberFormat="1" applyFont="1" applyFill="1" applyBorder="1" applyAlignment="1"/>
    <xf numFmtId="177" fontId="3" fillId="0" borderId="0" xfId="43" applyNumberFormat="1" applyFont="1" applyFill="1" applyAlignment="1" applyProtection="1"/>
    <xf numFmtId="178" fontId="29" fillId="0" borderId="0" xfId="43" applyNumberFormat="1" applyFont="1" applyFill="1" applyAlignment="1" applyProtection="1">
      <alignment horizontal="left" wrapText="1"/>
    </xf>
    <xf numFmtId="178" fontId="3" fillId="0" borderId="0" xfId="43" applyNumberFormat="1" applyFont="1" applyFill="1" applyBorder="1" applyAlignment="1" applyProtection="1">
      <alignment horizontal="left" shrinkToFit="1"/>
    </xf>
    <xf numFmtId="178" fontId="3" fillId="0" borderId="0" xfId="43" applyNumberFormat="1" applyFont="1" applyFill="1" applyBorder="1" applyAlignment="1">
      <alignment vertical="center" shrinkToFit="1"/>
    </xf>
    <xf numFmtId="178" fontId="34" fillId="0" borderId="0" xfId="43" applyNumberFormat="1" applyFont="1" applyFill="1" applyBorder="1" applyAlignment="1"/>
    <xf numFmtId="41" fontId="5" fillId="0" borderId="11" xfId="43" quotePrefix="1" applyNumberFormat="1" applyFont="1" applyFill="1" applyBorder="1" applyAlignment="1" applyProtection="1">
      <alignment horizontal="right"/>
      <protection locked="0"/>
    </xf>
    <xf numFmtId="41" fontId="5" fillId="0" borderId="0" xfId="43" quotePrefix="1" applyNumberFormat="1" applyFont="1" applyFill="1" applyBorder="1" applyAlignment="1" applyProtection="1">
      <alignment horizontal="right"/>
      <protection locked="0"/>
    </xf>
    <xf numFmtId="41" fontId="3" fillId="0" borderId="11" xfId="43" quotePrefix="1" applyNumberFormat="1" applyFont="1" applyFill="1" applyBorder="1" applyAlignment="1" applyProtection="1">
      <alignment horizontal="right"/>
      <protection locked="0"/>
    </xf>
    <xf numFmtId="177" fontId="3" fillId="0" borderId="13" xfId="43" applyNumberFormat="1" applyFont="1" applyFill="1" applyBorder="1" applyAlignment="1">
      <alignment horizontal="center" vertical="center"/>
    </xf>
    <xf numFmtId="177" fontId="3" fillId="0" borderId="14" xfId="43" applyNumberFormat="1" applyFont="1" applyFill="1" applyBorder="1" applyProtection="1">
      <alignment vertical="center"/>
    </xf>
    <xf numFmtId="177" fontId="3" fillId="0" borderId="10" xfId="43" applyNumberFormat="1" applyFont="1" applyFill="1" applyBorder="1" applyAlignment="1" applyProtection="1">
      <alignment horizontal="right"/>
      <protection locked="0"/>
    </xf>
    <xf numFmtId="177" fontId="3" fillId="0" borderId="21" xfId="43" applyNumberFormat="1" applyFont="1" applyFill="1" applyBorder="1" applyAlignment="1">
      <alignment horizontal="center" vertical="center"/>
    </xf>
    <xf numFmtId="177" fontId="3" fillId="0" borderId="0" xfId="43" applyNumberFormat="1" applyFont="1" applyFill="1" applyBorder="1" applyAlignment="1" applyProtection="1">
      <alignment horizontal="right" vertical="center"/>
    </xf>
    <xf numFmtId="178" fontId="3" fillId="0" borderId="10" xfId="43" applyNumberFormat="1" applyFont="1" applyFill="1" applyBorder="1" applyAlignment="1">
      <alignment vertical="center" shrinkToFit="1"/>
    </xf>
    <xf numFmtId="178" fontId="3" fillId="0" borderId="12" xfId="43" applyNumberFormat="1" applyFont="1" applyFill="1" applyBorder="1" applyAlignment="1">
      <alignment vertical="center" shrinkToFit="1"/>
    </xf>
    <xf numFmtId="178" fontId="3" fillId="0" borderId="18" xfId="43" applyNumberFormat="1" applyFont="1" applyFill="1" applyBorder="1" applyAlignment="1" applyProtection="1">
      <alignment horizontal="center"/>
    </xf>
    <xf numFmtId="42" fontId="3" fillId="0" borderId="0" xfId="43" applyNumberFormat="1" applyFont="1" applyFill="1" applyAlignment="1" applyProtection="1">
      <alignment horizontal="right" vertical="center"/>
    </xf>
    <xf numFmtId="177" fontId="3" fillId="0" borderId="20" xfId="43" applyNumberFormat="1" applyFont="1" applyFill="1" applyBorder="1" applyAlignment="1" applyProtection="1">
      <alignment horizontal="left"/>
    </xf>
    <xf numFmtId="178" fontId="3" fillId="0" borderId="10" xfId="43" applyNumberFormat="1" applyFont="1" applyFill="1" applyBorder="1" applyAlignment="1" applyProtection="1">
      <alignment horizontal="right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177" fontId="5" fillId="0" borderId="0" xfId="43" applyNumberFormat="1" applyFont="1" applyFill="1" applyBorder="1" applyAlignment="1" applyProtection="1">
      <alignment horizontal="center"/>
    </xf>
    <xf numFmtId="177" fontId="3" fillId="0" borderId="10" xfId="43" applyNumberFormat="1" applyFont="1" applyFill="1" applyBorder="1" applyAlignment="1" applyProtection="1">
      <alignment horizontal="left"/>
    </xf>
    <xf numFmtId="177" fontId="5" fillId="0" borderId="0" xfId="43" applyNumberFormat="1" applyFont="1" applyFill="1" applyAlignment="1" applyProtection="1">
      <alignment horizontal="center"/>
    </xf>
    <xf numFmtId="177" fontId="3" fillId="0" borderId="10" xfId="43" applyNumberFormat="1" applyFont="1" applyFill="1" applyBorder="1" applyAlignment="1" applyProtection="1">
      <alignment horizontal="center"/>
    </xf>
    <xf numFmtId="177" fontId="3" fillId="0" borderId="18" xfId="43" applyNumberFormat="1" applyFont="1" applyFill="1" applyBorder="1" applyAlignment="1" applyProtection="1">
      <alignment horizontal="center" vertical="center"/>
    </xf>
    <xf numFmtId="177" fontId="3" fillId="0" borderId="13" xfId="43" applyNumberFormat="1" applyFont="1" applyFill="1" applyBorder="1" applyAlignment="1" applyProtection="1">
      <alignment horizontal="center" vertical="center"/>
    </xf>
    <xf numFmtId="177" fontId="3" fillId="0" borderId="24" xfId="43" applyNumberFormat="1" applyFont="1" applyFill="1" applyBorder="1" applyAlignment="1" applyProtection="1">
      <alignment horizontal="center" vertical="center"/>
    </xf>
    <xf numFmtId="177" fontId="3" fillId="0" borderId="17" xfId="43" applyNumberFormat="1" applyFont="1" applyFill="1" applyBorder="1" applyAlignment="1" applyProtection="1">
      <alignment horizontal="center" vertical="center"/>
    </xf>
    <xf numFmtId="177" fontId="3" fillId="0" borderId="34" xfId="43" applyNumberFormat="1" applyFont="1" applyFill="1" applyBorder="1" applyAlignment="1" applyProtection="1">
      <alignment horizontal="center"/>
    </xf>
    <xf numFmtId="177" fontId="3" fillId="0" borderId="28" xfId="43" applyNumberFormat="1" applyFont="1" applyFill="1" applyBorder="1" applyAlignment="1" applyProtection="1">
      <alignment horizontal="center"/>
    </xf>
    <xf numFmtId="177" fontId="3" fillId="0" borderId="18" xfId="43" applyNumberFormat="1" applyFont="1" applyFill="1" applyBorder="1" applyAlignment="1" applyProtection="1">
      <alignment horizontal="center" vertical="center" shrinkToFit="1"/>
    </xf>
    <xf numFmtId="177" fontId="3" fillId="0" borderId="13" xfId="43" applyNumberFormat="1" applyFont="1" applyFill="1" applyBorder="1" applyAlignment="1" applyProtection="1">
      <alignment horizontal="center" vertical="center" shrinkToFit="1"/>
    </xf>
    <xf numFmtId="177" fontId="3" fillId="0" borderId="24" xfId="43" applyNumberFormat="1" applyFont="1" applyFill="1" applyBorder="1" applyAlignment="1" applyProtection="1">
      <alignment horizontal="center" vertical="center" shrinkToFit="1"/>
    </xf>
    <xf numFmtId="177" fontId="3" fillId="0" borderId="17" xfId="43" applyNumberFormat="1" applyFont="1" applyFill="1" applyBorder="1" applyAlignment="1" applyProtection="1">
      <alignment horizontal="center" vertical="center" shrinkToFit="1"/>
    </xf>
    <xf numFmtId="177" fontId="3" fillId="0" borderId="23" xfId="43" applyNumberFormat="1" applyFont="1" applyFill="1" applyBorder="1" applyAlignment="1" applyProtection="1">
      <alignment horizontal="center" vertical="center"/>
    </xf>
    <xf numFmtId="177" fontId="3" fillId="0" borderId="19" xfId="43" applyNumberFormat="1" applyFont="1" applyFill="1" applyBorder="1" applyAlignment="1" applyProtection="1">
      <alignment horizontal="center" vertical="center"/>
    </xf>
    <xf numFmtId="177" fontId="3" fillId="0" borderId="26" xfId="43" applyNumberFormat="1" applyFont="1" applyFill="1" applyBorder="1" applyAlignment="1" applyProtection="1">
      <alignment horizontal="center" vertical="center"/>
    </xf>
    <xf numFmtId="177" fontId="3" fillId="0" borderId="21" xfId="43" applyNumberFormat="1" applyFont="1" applyFill="1" applyBorder="1" applyAlignment="1" applyProtection="1">
      <alignment horizontal="center" vertical="center"/>
    </xf>
    <xf numFmtId="177" fontId="3" fillId="0" borderId="27" xfId="43" applyNumberFormat="1" applyFont="1" applyFill="1" applyBorder="1" applyAlignment="1" applyProtection="1">
      <alignment horizontal="center" vertical="center"/>
    </xf>
    <xf numFmtId="177" fontId="3" fillId="0" borderId="30" xfId="43" applyNumberFormat="1" applyFont="1" applyFill="1" applyBorder="1" applyAlignment="1" applyProtection="1">
      <alignment horizontal="center" vertical="center"/>
    </xf>
    <xf numFmtId="177" fontId="3" fillId="0" borderId="11" xfId="43" applyNumberFormat="1" applyFont="1" applyFill="1" applyBorder="1" applyAlignment="1" applyProtection="1">
      <alignment horizontal="center" vertical="center"/>
    </xf>
    <xf numFmtId="177" fontId="3" fillId="0" borderId="0" xfId="43" applyNumberFormat="1" applyFont="1" applyFill="1" applyBorder="1" applyAlignment="1" applyProtection="1">
      <alignment horizontal="center" vertical="center"/>
    </xf>
    <xf numFmtId="177" fontId="3" fillId="0" borderId="12" xfId="43" applyNumberFormat="1" applyFont="1" applyFill="1" applyBorder="1" applyAlignment="1" applyProtection="1">
      <alignment horizontal="center" vertical="center"/>
    </xf>
    <xf numFmtId="178" fontId="5" fillId="0" borderId="0" xfId="43" applyNumberFormat="1" applyFont="1" applyFill="1" applyAlignment="1" applyProtection="1">
      <alignment horizontal="center"/>
    </xf>
    <xf numFmtId="178" fontId="3" fillId="0" borderId="34" xfId="43" applyNumberFormat="1" applyFont="1" applyFill="1" applyBorder="1" applyAlignment="1" applyProtection="1">
      <alignment horizontal="center"/>
    </xf>
    <xf numFmtId="178" fontId="3" fillId="0" borderId="28" xfId="43" applyNumberFormat="1" applyFont="1" applyFill="1" applyBorder="1" applyAlignment="1" applyProtection="1">
      <alignment horizontal="center"/>
    </xf>
    <xf numFmtId="178" fontId="3" fillId="0" borderId="22" xfId="43" applyNumberFormat="1" applyFont="1" applyFill="1" applyBorder="1" applyAlignment="1" applyProtection="1">
      <alignment horizontal="center"/>
    </xf>
    <xf numFmtId="178" fontId="3" fillId="0" borderId="18" xfId="43" applyNumberFormat="1" applyFont="1" applyFill="1" applyBorder="1" applyAlignment="1" applyProtection="1">
      <alignment horizontal="center" vertical="center"/>
    </xf>
    <xf numFmtId="178" fontId="3" fillId="0" borderId="13" xfId="43" applyNumberFormat="1" applyFont="1" applyFill="1" applyBorder="1" applyAlignment="1" applyProtection="1">
      <alignment horizontal="center" vertical="center"/>
    </xf>
    <xf numFmtId="177" fontId="3" fillId="0" borderId="34" xfId="43" applyNumberFormat="1" applyFont="1" applyFill="1" applyBorder="1" applyAlignment="1">
      <alignment horizontal="center" vertical="center"/>
    </xf>
    <xf numFmtId="177" fontId="3" fillId="0" borderId="28" xfId="43" applyNumberFormat="1" applyFont="1" applyFill="1" applyBorder="1" applyAlignment="1">
      <alignment horizontal="center" vertical="center"/>
    </xf>
    <xf numFmtId="178" fontId="3" fillId="0" borderId="24" xfId="43" applyNumberFormat="1" applyFont="1" applyFill="1" applyBorder="1" applyAlignment="1" applyProtection="1">
      <alignment horizontal="center" vertical="center"/>
    </xf>
    <xf numFmtId="178" fontId="3" fillId="0" borderId="17" xfId="43" applyNumberFormat="1" applyFont="1" applyFill="1" applyBorder="1" applyAlignment="1" applyProtection="1">
      <alignment horizontal="center" vertical="center"/>
    </xf>
    <xf numFmtId="177" fontId="3" fillId="0" borderId="22" xfId="43" applyNumberFormat="1" applyFont="1" applyFill="1" applyBorder="1" applyAlignment="1" applyProtection="1">
      <alignment horizontal="center"/>
    </xf>
    <xf numFmtId="177" fontId="30" fillId="0" borderId="0" xfId="43" applyNumberFormat="1" applyFont="1" applyFill="1" applyAlignment="1" applyProtection="1">
      <alignment horizontal="center"/>
    </xf>
    <xf numFmtId="178" fontId="3" fillId="0" borderId="10" xfId="43" applyNumberFormat="1" applyFont="1" applyFill="1" applyBorder="1" applyAlignment="1" applyProtection="1">
      <alignment horizontal="right"/>
    </xf>
    <xf numFmtId="178" fontId="3" fillId="0" borderId="23" xfId="43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/>
    </xf>
    <xf numFmtId="177" fontId="3" fillId="0" borderId="0" xfId="43" applyNumberFormat="1" applyFont="1" applyFill="1" applyBorder="1" applyAlignment="1" applyProtection="1">
      <alignment horizontal="left" shrinkToFit="1"/>
    </xf>
    <xf numFmtId="0" fontId="1" fillId="0" borderId="19" xfId="43" applyFont="1" applyFill="1" applyBorder="1" applyAlignment="1">
      <alignment horizontal="left" vertical="center" shrinkToFit="1"/>
    </xf>
    <xf numFmtId="177" fontId="3" fillId="0" borderId="0" xfId="43" applyNumberFormat="1" applyFont="1" applyFill="1" applyAlignment="1" applyProtection="1">
      <alignment horizontal="center" vertical="center"/>
    </xf>
    <xf numFmtId="38" fontId="3" fillId="0" borderId="24" xfId="44" applyFont="1" applyFill="1" applyBorder="1" applyAlignment="1" applyProtection="1">
      <alignment horizontal="center" vertical="center"/>
    </xf>
    <xf numFmtId="38" fontId="3" fillId="0" borderId="17" xfId="44" applyFont="1" applyFill="1" applyBorder="1" applyAlignment="1" applyProtection="1">
      <alignment horizontal="center" vertical="center"/>
    </xf>
    <xf numFmtId="177" fontId="3" fillId="0" borderId="10" xfId="43" applyNumberFormat="1" applyFont="1" applyFill="1" applyBorder="1" applyAlignment="1">
      <alignment horizontal="center" vertical="center"/>
    </xf>
    <xf numFmtId="177" fontId="3" fillId="0" borderId="29" xfId="43" applyNumberFormat="1" applyFont="1" applyFill="1" applyBorder="1" applyAlignment="1" applyProtection="1">
      <alignment horizontal="center"/>
    </xf>
    <xf numFmtId="177" fontId="3" fillId="0" borderId="33" xfId="43" applyNumberFormat="1" applyFont="1" applyFill="1" applyBorder="1" applyAlignment="1" applyProtection="1">
      <alignment horizontal="center"/>
    </xf>
    <xf numFmtId="177" fontId="3" fillId="0" borderId="32" xfId="43" applyNumberFormat="1" applyFont="1" applyFill="1" applyBorder="1" applyAlignment="1" applyProtection="1">
      <alignment horizontal="center"/>
    </xf>
    <xf numFmtId="177" fontId="3" fillId="0" borderId="13" xfId="43" applyNumberFormat="1" applyFont="1" applyFill="1" applyBorder="1" applyAlignment="1" applyProtection="1">
      <alignment horizontal="center"/>
    </xf>
    <xf numFmtId="177" fontId="3" fillId="0" borderId="26" xfId="43" applyNumberFormat="1" applyFont="1" applyFill="1" applyBorder="1" applyAlignment="1" applyProtection="1">
      <alignment horizontal="center"/>
    </xf>
    <xf numFmtId="177" fontId="3" fillId="0" borderId="12" xfId="43" applyNumberFormat="1" applyFont="1" applyFill="1" applyBorder="1" applyAlignment="1" applyProtection="1">
      <alignment horizontal="center"/>
    </xf>
    <xf numFmtId="178" fontId="3" fillId="0" borderId="21" xfId="43" applyNumberFormat="1" applyFont="1" applyFill="1" applyBorder="1" applyAlignment="1" applyProtection="1">
      <alignment horizontal="center" vertical="center"/>
    </xf>
    <xf numFmtId="177" fontId="3" fillId="0" borderId="21" xfId="43" applyNumberFormat="1" applyFont="1" applyFill="1" applyBorder="1" applyAlignment="1">
      <alignment horizontal="center" vertical="center"/>
    </xf>
    <xf numFmtId="177" fontId="3" fillId="0" borderId="13" xfId="43" applyNumberFormat="1" applyFont="1" applyFill="1" applyBorder="1" applyAlignment="1">
      <alignment horizontal="center" vertical="center"/>
    </xf>
    <xf numFmtId="177" fontId="5" fillId="0" borderId="19" xfId="43" applyNumberFormat="1" applyFont="1" applyFill="1" applyBorder="1" applyAlignment="1" applyProtection="1">
      <alignment horizontal="center"/>
    </xf>
    <xf numFmtId="178" fontId="5" fillId="0" borderId="0" xfId="0" applyNumberFormat="1" applyFont="1" applyFill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178" fontId="3" fillId="0" borderId="24" xfId="0" applyNumberFormat="1" applyFont="1" applyFill="1" applyBorder="1" applyAlignment="1" applyProtection="1">
      <alignment horizontal="center" vertical="center"/>
    </xf>
    <xf numFmtId="178" fontId="3" fillId="0" borderId="17" xfId="0" applyNumberFormat="1" applyFont="1" applyFill="1" applyBorder="1" applyAlignment="1" applyProtection="1">
      <alignment horizontal="center" vertical="center"/>
    </xf>
    <xf numFmtId="178" fontId="3" fillId="0" borderId="23" xfId="0" applyNumberFormat="1" applyFont="1" applyFill="1" applyBorder="1" applyAlignment="1" applyProtection="1">
      <alignment horizontal="center" vertical="center"/>
    </xf>
    <xf numFmtId="178" fontId="3" fillId="0" borderId="16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177" fontId="5" fillId="0" borderId="0" xfId="43" applyNumberFormat="1" applyFont="1" applyFill="1" applyAlignment="1" applyProtection="1">
      <alignment horizontal="center" vertical="center"/>
    </xf>
    <xf numFmtId="177" fontId="5" fillId="0" borderId="10" xfId="43" applyNumberFormat="1" applyFont="1" applyFill="1" applyBorder="1" applyAlignment="1" applyProtection="1">
      <alignment horizontal="center" vertical="center"/>
    </xf>
    <xf numFmtId="0" fontId="1" fillId="0" borderId="10" xfId="43" applyFont="1" applyFill="1" applyBorder="1" applyAlignment="1">
      <alignment horizontal="center" vertical="center"/>
    </xf>
    <xf numFmtId="177" fontId="3" fillId="0" borderId="29" xfId="43" applyNumberFormat="1" applyFont="1" applyFill="1" applyBorder="1" applyAlignment="1">
      <alignment horizontal="center"/>
    </xf>
    <xf numFmtId="0" fontId="1" fillId="0" borderId="32" xfId="43" applyFont="1" applyFill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7" builtinId="6"/>
    <cellStyle name="桁区切り 2" xfId="44"/>
    <cellStyle name="桁区切り 2 2" xfId="45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標準 3" xfId="46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20</xdr:row>
      <xdr:rowOff>161925</xdr:rowOff>
    </xdr:from>
    <xdr:to>
      <xdr:col>5</xdr:col>
      <xdr:colOff>276225</xdr:colOff>
      <xdr:row>20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20</xdr:row>
      <xdr:rowOff>161925</xdr:rowOff>
    </xdr:from>
    <xdr:to>
      <xdr:col>5</xdr:col>
      <xdr:colOff>276225</xdr:colOff>
      <xdr:row>20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20</xdr:row>
      <xdr:rowOff>161925</xdr:rowOff>
    </xdr:from>
    <xdr:to>
      <xdr:col>5</xdr:col>
      <xdr:colOff>276225</xdr:colOff>
      <xdr:row>20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20</xdr:row>
      <xdr:rowOff>161925</xdr:rowOff>
    </xdr:from>
    <xdr:to>
      <xdr:col>5</xdr:col>
      <xdr:colOff>276225</xdr:colOff>
      <xdr:row>20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20</xdr:row>
      <xdr:rowOff>161925</xdr:rowOff>
    </xdr:from>
    <xdr:to>
      <xdr:col>5</xdr:col>
      <xdr:colOff>276225</xdr:colOff>
      <xdr:row>20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20</xdr:row>
      <xdr:rowOff>161925</xdr:rowOff>
    </xdr:from>
    <xdr:to>
      <xdr:col>5</xdr:col>
      <xdr:colOff>276225</xdr:colOff>
      <xdr:row>20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20</xdr:row>
      <xdr:rowOff>161925</xdr:rowOff>
    </xdr:from>
    <xdr:to>
      <xdr:col>8</xdr:col>
      <xdr:colOff>276225</xdr:colOff>
      <xdr:row>20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20</xdr:row>
      <xdr:rowOff>161925</xdr:rowOff>
    </xdr:from>
    <xdr:to>
      <xdr:col>8</xdr:col>
      <xdr:colOff>276225</xdr:colOff>
      <xdr:row>20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20</xdr:row>
      <xdr:rowOff>161925</xdr:rowOff>
    </xdr:from>
    <xdr:to>
      <xdr:col>8</xdr:col>
      <xdr:colOff>276225</xdr:colOff>
      <xdr:row>20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20</xdr:row>
      <xdr:rowOff>161925</xdr:rowOff>
    </xdr:from>
    <xdr:to>
      <xdr:col>8</xdr:col>
      <xdr:colOff>276225</xdr:colOff>
      <xdr:row>20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20</xdr:row>
      <xdr:rowOff>161925</xdr:rowOff>
    </xdr:from>
    <xdr:to>
      <xdr:col>8</xdr:col>
      <xdr:colOff>276225</xdr:colOff>
      <xdr:row>20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20</xdr:row>
      <xdr:rowOff>161925</xdr:rowOff>
    </xdr:from>
    <xdr:to>
      <xdr:col>8</xdr:col>
      <xdr:colOff>276225</xdr:colOff>
      <xdr:row>20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20</xdr:row>
      <xdr:rowOff>161925</xdr:rowOff>
    </xdr:from>
    <xdr:to>
      <xdr:col>9</xdr:col>
      <xdr:colOff>276225</xdr:colOff>
      <xdr:row>20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20</xdr:row>
      <xdr:rowOff>161925</xdr:rowOff>
    </xdr:from>
    <xdr:to>
      <xdr:col>9</xdr:col>
      <xdr:colOff>276225</xdr:colOff>
      <xdr:row>20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20</xdr:row>
      <xdr:rowOff>161925</xdr:rowOff>
    </xdr:from>
    <xdr:to>
      <xdr:col>9</xdr:col>
      <xdr:colOff>276225</xdr:colOff>
      <xdr:row>20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20</xdr:row>
      <xdr:rowOff>161925</xdr:rowOff>
    </xdr:from>
    <xdr:to>
      <xdr:col>9</xdr:col>
      <xdr:colOff>276225</xdr:colOff>
      <xdr:row>20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20</xdr:row>
      <xdr:rowOff>161925</xdr:rowOff>
    </xdr:from>
    <xdr:to>
      <xdr:col>9</xdr:col>
      <xdr:colOff>276225</xdr:colOff>
      <xdr:row>20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20</xdr:row>
      <xdr:rowOff>161925</xdr:rowOff>
    </xdr:from>
    <xdr:to>
      <xdr:col>9</xdr:col>
      <xdr:colOff>276225</xdr:colOff>
      <xdr:row>20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21</xdr:row>
      <xdr:rowOff>161925</xdr:rowOff>
    </xdr:from>
    <xdr:to>
      <xdr:col>9</xdr:col>
      <xdr:colOff>276225</xdr:colOff>
      <xdr:row>21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0626725" y="46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21</xdr:row>
      <xdr:rowOff>161925</xdr:rowOff>
    </xdr:from>
    <xdr:to>
      <xdr:col>9</xdr:col>
      <xdr:colOff>276225</xdr:colOff>
      <xdr:row>21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10626725" y="46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21</xdr:row>
      <xdr:rowOff>161925</xdr:rowOff>
    </xdr:from>
    <xdr:to>
      <xdr:col>9</xdr:col>
      <xdr:colOff>276225</xdr:colOff>
      <xdr:row>21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0626725" y="46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21</xdr:row>
      <xdr:rowOff>161925</xdr:rowOff>
    </xdr:from>
    <xdr:to>
      <xdr:col>9</xdr:col>
      <xdr:colOff>276225</xdr:colOff>
      <xdr:row>21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0626725" y="46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21</xdr:row>
      <xdr:rowOff>161925</xdr:rowOff>
    </xdr:from>
    <xdr:to>
      <xdr:col>9</xdr:col>
      <xdr:colOff>276225</xdr:colOff>
      <xdr:row>21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0626725" y="46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21</xdr:row>
      <xdr:rowOff>161925</xdr:rowOff>
    </xdr:from>
    <xdr:to>
      <xdr:col>9</xdr:col>
      <xdr:colOff>276225</xdr:colOff>
      <xdr:row>21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10626725" y="464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10</xdr:row>
      <xdr:rowOff>161925</xdr:rowOff>
    </xdr:from>
    <xdr:to>
      <xdr:col>6</xdr:col>
      <xdr:colOff>276225</xdr:colOff>
      <xdr:row>10</xdr:row>
      <xdr:rowOff>161925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7816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10</xdr:row>
      <xdr:rowOff>161925</xdr:rowOff>
    </xdr:from>
    <xdr:to>
      <xdr:col>6</xdr:col>
      <xdr:colOff>276225</xdr:colOff>
      <xdr:row>10</xdr:row>
      <xdr:rowOff>161925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7816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10</xdr:row>
      <xdr:rowOff>161925</xdr:rowOff>
    </xdr:from>
    <xdr:to>
      <xdr:col>6</xdr:col>
      <xdr:colOff>276225</xdr:colOff>
      <xdr:row>10</xdr:row>
      <xdr:rowOff>161925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7816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10</xdr:row>
      <xdr:rowOff>161925</xdr:rowOff>
    </xdr:from>
    <xdr:to>
      <xdr:col>6</xdr:col>
      <xdr:colOff>276225</xdr:colOff>
      <xdr:row>10</xdr:row>
      <xdr:rowOff>161925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7816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10</xdr:row>
      <xdr:rowOff>161925</xdr:rowOff>
    </xdr:from>
    <xdr:to>
      <xdr:col>6</xdr:col>
      <xdr:colOff>276225</xdr:colOff>
      <xdr:row>10</xdr:row>
      <xdr:rowOff>161925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7816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10</xdr:row>
      <xdr:rowOff>161925</xdr:rowOff>
    </xdr:from>
    <xdr:to>
      <xdr:col>6</xdr:col>
      <xdr:colOff>276225</xdr:colOff>
      <xdr:row>10</xdr:row>
      <xdr:rowOff>161925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78167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21</xdr:row>
      <xdr:rowOff>161925</xdr:rowOff>
    </xdr:from>
    <xdr:to>
      <xdr:col>6</xdr:col>
      <xdr:colOff>276225</xdr:colOff>
      <xdr:row>21</xdr:row>
      <xdr:rowOff>161925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59C370-A1FC-4633-80E2-36B2BAB73AF1}"/>
            </a:ext>
          </a:extLst>
        </xdr:cNvPr>
        <xdr:cNvSpPr>
          <a:spLocks noChangeShapeType="1"/>
        </xdr:cNvSpPr>
      </xdr:nvSpPr>
      <xdr:spPr bwMode="auto">
        <a:xfrm>
          <a:off x="5781675" y="477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21</xdr:row>
      <xdr:rowOff>161925</xdr:rowOff>
    </xdr:from>
    <xdr:to>
      <xdr:col>6</xdr:col>
      <xdr:colOff>276225</xdr:colOff>
      <xdr:row>21</xdr:row>
      <xdr:rowOff>161925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F737D9F5-51F4-4C8B-B8BA-658CE7CE58F2}"/>
            </a:ext>
          </a:extLst>
        </xdr:cNvPr>
        <xdr:cNvSpPr>
          <a:spLocks noChangeShapeType="1"/>
        </xdr:cNvSpPr>
      </xdr:nvSpPr>
      <xdr:spPr bwMode="auto">
        <a:xfrm>
          <a:off x="5781675" y="477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21</xdr:row>
      <xdr:rowOff>161925</xdr:rowOff>
    </xdr:from>
    <xdr:to>
      <xdr:col>6</xdr:col>
      <xdr:colOff>276225</xdr:colOff>
      <xdr:row>21</xdr:row>
      <xdr:rowOff>161925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2CA8107F-26C0-441C-9A51-24F5AED6DBCC}"/>
            </a:ext>
          </a:extLst>
        </xdr:cNvPr>
        <xdr:cNvSpPr>
          <a:spLocks noChangeShapeType="1"/>
        </xdr:cNvSpPr>
      </xdr:nvSpPr>
      <xdr:spPr bwMode="auto">
        <a:xfrm>
          <a:off x="5781675" y="477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21</xdr:row>
      <xdr:rowOff>161925</xdr:rowOff>
    </xdr:from>
    <xdr:to>
      <xdr:col>6</xdr:col>
      <xdr:colOff>276225</xdr:colOff>
      <xdr:row>21</xdr:row>
      <xdr:rowOff>161925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4FC8DE35-0CE1-460A-AB7E-FFE1882BCE3D}"/>
            </a:ext>
          </a:extLst>
        </xdr:cNvPr>
        <xdr:cNvSpPr>
          <a:spLocks noChangeShapeType="1"/>
        </xdr:cNvSpPr>
      </xdr:nvSpPr>
      <xdr:spPr bwMode="auto">
        <a:xfrm>
          <a:off x="5781675" y="477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21</xdr:row>
      <xdr:rowOff>161925</xdr:rowOff>
    </xdr:from>
    <xdr:to>
      <xdr:col>6</xdr:col>
      <xdr:colOff>276225</xdr:colOff>
      <xdr:row>21</xdr:row>
      <xdr:rowOff>161925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9D5F1297-7878-4F47-87FC-425DCFC54136}"/>
            </a:ext>
          </a:extLst>
        </xdr:cNvPr>
        <xdr:cNvSpPr>
          <a:spLocks noChangeShapeType="1"/>
        </xdr:cNvSpPr>
      </xdr:nvSpPr>
      <xdr:spPr bwMode="auto">
        <a:xfrm>
          <a:off x="5781675" y="477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21</xdr:row>
      <xdr:rowOff>161925</xdr:rowOff>
    </xdr:from>
    <xdr:to>
      <xdr:col>6</xdr:col>
      <xdr:colOff>276225</xdr:colOff>
      <xdr:row>21</xdr:row>
      <xdr:rowOff>161925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9DACAC72-6FD1-447B-999A-9BB4E50624A1}"/>
            </a:ext>
          </a:extLst>
        </xdr:cNvPr>
        <xdr:cNvSpPr>
          <a:spLocks noChangeShapeType="1"/>
        </xdr:cNvSpPr>
      </xdr:nvSpPr>
      <xdr:spPr bwMode="auto">
        <a:xfrm>
          <a:off x="5781675" y="477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13</xdr:row>
      <xdr:rowOff>161925</xdr:rowOff>
    </xdr:from>
    <xdr:to>
      <xdr:col>6</xdr:col>
      <xdr:colOff>276225</xdr:colOff>
      <xdr:row>13</xdr:row>
      <xdr:rowOff>161925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ShapeType="1"/>
        </xdr:cNvSpPr>
      </xdr:nvSpPr>
      <xdr:spPr bwMode="auto">
        <a:xfrm>
          <a:off x="5781675" y="301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30011;&#35519;&#25972;&#29677;\14&#32113;&#35336;&#24180;&#37969;\01%20&#32113;&#35336;&#24180;&#37969;\&#65330;2&#24180;&#32113;&#35336;&#24180;&#37969;\&#9733;&#20196;&#21644;&#20803;&#24180;&#32113;&#35336;&#24180;&#37969;&#12288;&#21407;&#31295;\&#12304;&#12467;&#12500;&#12540;&#12305;H25&#21407;&#31295;&#65288;&#26368;&#32066;&#65289;\&#34920;&#32025;&#12539;&#30446;&#274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R6&#24180;&#24230;&#32113;&#35336;&#24180;&#37969;/&#8251;&#12487;&#12540;&#12479;/&#24193;&#22806;&#25552;&#20379;&#12487;&#12540;&#12479;/04&#22269;&#22303;&#20132;&#36890;&#30465;/L-02,06A,06B,07,08,13,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2"/>
      <sheetName val="L02続き"/>
      <sheetName val="L02続き(2)"/>
      <sheetName val="L02続き(3)"/>
      <sheetName val="L06AB-L08"/>
      <sheetName val="L13-L14AB"/>
      <sheetName val="L16-L17 "/>
      <sheetName val="Sheet1"/>
    </sheetNames>
    <sheetDataSet>
      <sheetData sheetId="0" refreshError="1"/>
      <sheetData sheetId="1" refreshError="1">
        <row r="16">
          <cell r="E16">
            <v>23005</v>
          </cell>
          <cell r="F16">
            <v>19134</v>
          </cell>
          <cell r="G16">
            <v>3040</v>
          </cell>
          <cell r="H16">
            <v>5827</v>
          </cell>
          <cell r="I16">
            <v>1190</v>
          </cell>
          <cell r="J16">
            <v>1023</v>
          </cell>
          <cell r="K16">
            <v>4028</v>
          </cell>
          <cell r="L16">
            <v>2383</v>
          </cell>
        </row>
        <row r="17">
          <cell r="E17">
            <v>21870</v>
          </cell>
          <cell r="F17">
            <v>18531</v>
          </cell>
          <cell r="G17">
            <v>2878</v>
          </cell>
          <cell r="H17">
            <v>5560</v>
          </cell>
          <cell r="I17">
            <v>1166</v>
          </cell>
          <cell r="J17">
            <v>976</v>
          </cell>
          <cell r="K17">
            <v>3926</v>
          </cell>
          <cell r="L17">
            <v>2316</v>
          </cell>
        </row>
        <row r="18">
          <cell r="E18">
            <v>1135</v>
          </cell>
          <cell r="F18">
            <v>603</v>
          </cell>
          <cell r="G18">
            <v>162</v>
          </cell>
          <cell r="H18">
            <v>267</v>
          </cell>
          <cell r="I18">
            <v>24</v>
          </cell>
          <cell r="J18">
            <v>47</v>
          </cell>
          <cell r="K18">
            <v>102</v>
          </cell>
          <cell r="L18">
            <v>67</v>
          </cell>
        </row>
        <row r="20">
          <cell r="E20">
            <v>3509</v>
          </cell>
          <cell r="F20">
            <v>1950</v>
          </cell>
          <cell r="G20">
            <v>494</v>
          </cell>
          <cell r="H20">
            <v>827</v>
          </cell>
          <cell r="I20">
            <v>138</v>
          </cell>
          <cell r="J20">
            <v>88</v>
          </cell>
          <cell r="K20">
            <v>668</v>
          </cell>
          <cell r="L20">
            <v>420</v>
          </cell>
        </row>
        <row r="21">
          <cell r="E21">
            <v>2628</v>
          </cell>
          <cell r="F21">
            <v>1500</v>
          </cell>
          <cell r="G21">
            <v>404</v>
          </cell>
          <cell r="H21">
            <v>695</v>
          </cell>
          <cell r="I21">
            <v>119</v>
          </cell>
          <cell r="J21">
            <v>83</v>
          </cell>
          <cell r="K21">
            <v>618</v>
          </cell>
          <cell r="L21">
            <v>381</v>
          </cell>
        </row>
        <row r="22">
          <cell r="E22">
            <v>881</v>
          </cell>
          <cell r="F22">
            <v>450</v>
          </cell>
          <cell r="G22">
            <v>90</v>
          </cell>
          <cell r="H22">
            <v>132</v>
          </cell>
          <cell r="I22">
            <v>19</v>
          </cell>
          <cell r="J22">
            <v>5</v>
          </cell>
          <cell r="K22">
            <v>50</v>
          </cell>
          <cell r="L22">
            <v>39</v>
          </cell>
        </row>
        <row r="24">
          <cell r="E24">
            <v>1661</v>
          </cell>
          <cell r="F24">
            <v>850</v>
          </cell>
          <cell r="G24">
            <v>179</v>
          </cell>
          <cell r="H24">
            <v>369</v>
          </cell>
          <cell r="I24">
            <v>55</v>
          </cell>
          <cell r="J24">
            <v>35</v>
          </cell>
          <cell r="K24">
            <v>166</v>
          </cell>
          <cell r="L24">
            <v>104</v>
          </cell>
        </row>
        <row r="25">
          <cell r="E25">
            <v>918</v>
          </cell>
          <cell r="F25">
            <v>445</v>
          </cell>
          <cell r="G25">
            <v>112</v>
          </cell>
          <cell r="H25">
            <v>258</v>
          </cell>
          <cell r="I25">
            <v>36</v>
          </cell>
          <cell r="J25">
            <v>33</v>
          </cell>
          <cell r="K25">
            <v>130</v>
          </cell>
          <cell r="L25">
            <v>75</v>
          </cell>
        </row>
        <row r="26">
          <cell r="E26">
            <v>743</v>
          </cell>
          <cell r="F26">
            <v>405</v>
          </cell>
          <cell r="G26">
            <v>67</v>
          </cell>
          <cell r="H26">
            <v>111</v>
          </cell>
          <cell r="I26">
            <v>19</v>
          </cell>
          <cell r="J26">
            <v>2</v>
          </cell>
          <cell r="K26">
            <v>36</v>
          </cell>
          <cell r="L26">
            <v>29</v>
          </cell>
        </row>
        <row r="28">
          <cell r="E28">
            <v>1732</v>
          </cell>
          <cell r="F28">
            <v>1076</v>
          </cell>
          <cell r="G28">
            <v>294</v>
          </cell>
          <cell r="H28">
            <v>446</v>
          </cell>
          <cell r="I28">
            <v>81</v>
          </cell>
          <cell r="J28">
            <v>53</v>
          </cell>
          <cell r="K28">
            <v>496</v>
          </cell>
          <cell r="L28">
            <v>315</v>
          </cell>
        </row>
        <row r="29">
          <cell r="E29">
            <v>1695</v>
          </cell>
          <cell r="F29">
            <v>1050</v>
          </cell>
          <cell r="G29">
            <v>290</v>
          </cell>
          <cell r="H29">
            <v>433</v>
          </cell>
          <cell r="I29">
            <v>81</v>
          </cell>
          <cell r="J29">
            <v>50</v>
          </cell>
          <cell r="K29">
            <v>488</v>
          </cell>
          <cell r="L29">
            <v>306</v>
          </cell>
        </row>
        <row r="30">
          <cell r="E30">
            <v>37</v>
          </cell>
          <cell r="F30">
            <v>26</v>
          </cell>
          <cell r="G30">
            <v>4</v>
          </cell>
          <cell r="H30">
            <v>13</v>
          </cell>
          <cell r="I30">
            <v>0</v>
          </cell>
          <cell r="J30">
            <v>3</v>
          </cell>
          <cell r="K30">
            <v>8</v>
          </cell>
          <cell r="L30">
            <v>9</v>
          </cell>
        </row>
        <row r="32">
          <cell r="E32">
            <v>116</v>
          </cell>
          <cell r="F32">
            <v>24</v>
          </cell>
          <cell r="G32">
            <v>21</v>
          </cell>
          <cell r="H32">
            <v>12</v>
          </cell>
          <cell r="I32">
            <v>2</v>
          </cell>
          <cell r="J32">
            <v>0</v>
          </cell>
          <cell r="K32">
            <v>6</v>
          </cell>
          <cell r="L32">
            <v>1</v>
          </cell>
        </row>
        <row r="33">
          <cell r="E33">
            <v>15</v>
          </cell>
          <cell r="F33">
            <v>5</v>
          </cell>
          <cell r="G33">
            <v>2</v>
          </cell>
          <cell r="H33">
            <v>4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101</v>
          </cell>
          <cell r="F34">
            <v>19</v>
          </cell>
          <cell r="G34">
            <v>19</v>
          </cell>
          <cell r="H34">
            <v>8</v>
          </cell>
          <cell r="I34">
            <v>0</v>
          </cell>
          <cell r="J34">
            <v>0</v>
          </cell>
          <cell r="K34">
            <v>6</v>
          </cell>
          <cell r="L34">
            <v>1</v>
          </cell>
        </row>
        <row r="36">
          <cell r="E36">
            <v>102</v>
          </cell>
          <cell r="F36">
            <v>59</v>
          </cell>
          <cell r="G36">
            <v>67</v>
          </cell>
          <cell r="H36">
            <v>49</v>
          </cell>
          <cell r="I36">
            <v>0</v>
          </cell>
          <cell r="J36">
            <v>30</v>
          </cell>
          <cell r="K36">
            <v>8</v>
          </cell>
          <cell r="L36">
            <v>13</v>
          </cell>
        </row>
        <row r="37">
          <cell r="E37">
            <v>46</v>
          </cell>
          <cell r="F37">
            <v>41</v>
          </cell>
          <cell r="G37">
            <v>14</v>
          </cell>
          <cell r="H37">
            <v>22</v>
          </cell>
          <cell r="I37">
            <v>0</v>
          </cell>
          <cell r="J37">
            <v>10</v>
          </cell>
          <cell r="K37">
            <v>6</v>
          </cell>
          <cell r="L37">
            <v>13</v>
          </cell>
        </row>
        <row r="38">
          <cell r="E38">
            <v>56</v>
          </cell>
          <cell r="F38">
            <v>18</v>
          </cell>
          <cell r="G38">
            <v>53</v>
          </cell>
          <cell r="H38">
            <v>27</v>
          </cell>
          <cell r="I38">
            <v>0</v>
          </cell>
          <cell r="J38">
            <v>20</v>
          </cell>
          <cell r="K38">
            <v>2</v>
          </cell>
          <cell r="L38">
            <v>0</v>
          </cell>
        </row>
        <row r="40">
          <cell r="E40">
            <v>40</v>
          </cell>
          <cell r="F40">
            <v>12</v>
          </cell>
          <cell r="G40">
            <v>21</v>
          </cell>
          <cell r="H40">
            <v>16</v>
          </cell>
          <cell r="I40">
            <v>0</v>
          </cell>
          <cell r="J40">
            <v>18</v>
          </cell>
          <cell r="K40">
            <v>1</v>
          </cell>
          <cell r="L40">
            <v>3</v>
          </cell>
        </row>
        <row r="41">
          <cell r="E41">
            <v>1</v>
          </cell>
          <cell r="F41">
            <v>6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</v>
          </cell>
        </row>
        <row r="42">
          <cell r="E42">
            <v>39</v>
          </cell>
          <cell r="F42">
            <v>6</v>
          </cell>
          <cell r="G42">
            <v>20</v>
          </cell>
          <cell r="H42">
            <v>16</v>
          </cell>
          <cell r="I42">
            <v>0</v>
          </cell>
          <cell r="J42">
            <v>18</v>
          </cell>
          <cell r="K42">
            <v>1</v>
          </cell>
          <cell r="L42">
            <v>0</v>
          </cell>
        </row>
        <row r="44">
          <cell r="E44">
            <v>62</v>
          </cell>
          <cell r="F44">
            <v>47</v>
          </cell>
          <cell r="G44">
            <v>46</v>
          </cell>
          <cell r="H44">
            <v>33</v>
          </cell>
          <cell r="I44">
            <v>0</v>
          </cell>
          <cell r="J44">
            <v>12</v>
          </cell>
          <cell r="K44">
            <v>7</v>
          </cell>
          <cell r="L44">
            <v>10</v>
          </cell>
        </row>
        <row r="45">
          <cell r="E45">
            <v>45</v>
          </cell>
          <cell r="F45">
            <v>35</v>
          </cell>
          <cell r="G45">
            <v>13</v>
          </cell>
          <cell r="H45">
            <v>22</v>
          </cell>
          <cell r="I45">
            <v>0</v>
          </cell>
          <cell r="J45">
            <v>10</v>
          </cell>
          <cell r="K45">
            <v>6</v>
          </cell>
          <cell r="L45">
            <v>10</v>
          </cell>
        </row>
        <row r="46">
          <cell r="E46">
            <v>17</v>
          </cell>
          <cell r="F46">
            <v>12</v>
          </cell>
          <cell r="G46">
            <v>33</v>
          </cell>
          <cell r="H46">
            <v>11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</row>
        <row r="48">
          <cell r="E48">
            <v>18643</v>
          </cell>
          <cell r="F48">
            <v>16651</v>
          </cell>
          <cell r="G48">
            <v>2361</v>
          </cell>
          <cell r="H48">
            <v>4637</v>
          </cell>
          <cell r="I48">
            <v>1019</v>
          </cell>
          <cell r="J48">
            <v>845</v>
          </cell>
          <cell r="K48">
            <v>3113</v>
          </cell>
          <cell r="L48">
            <v>1803</v>
          </cell>
        </row>
        <row r="49">
          <cell r="E49">
            <v>18629</v>
          </cell>
          <cell r="F49">
            <v>16594</v>
          </cell>
          <cell r="G49">
            <v>2351</v>
          </cell>
          <cell r="H49">
            <v>4620</v>
          </cell>
          <cell r="I49">
            <v>1014</v>
          </cell>
          <cell r="J49">
            <v>827</v>
          </cell>
          <cell r="K49">
            <v>3113</v>
          </cell>
          <cell r="L49">
            <v>1803</v>
          </cell>
        </row>
        <row r="50">
          <cell r="E50">
            <v>14</v>
          </cell>
          <cell r="F50">
            <v>57</v>
          </cell>
          <cell r="G50">
            <v>10</v>
          </cell>
          <cell r="H50">
            <v>17</v>
          </cell>
          <cell r="I50">
            <v>5</v>
          </cell>
          <cell r="J50">
            <v>18</v>
          </cell>
          <cell r="K50">
            <v>0</v>
          </cell>
          <cell r="L50">
            <v>0</v>
          </cell>
        </row>
        <row r="52">
          <cell r="E52">
            <v>10130</v>
          </cell>
          <cell r="F52">
            <v>9295</v>
          </cell>
          <cell r="G52">
            <v>1180</v>
          </cell>
          <cell r="H52">
            <v>2376</v>
          </cell>
          <cell r="I52">
            <v>518</v>
          </cell>
          <cell r="J52">
            <v>453</v>
          </cell>
          <cell r="K52">
            <v>1679</v>
          </cell>
          <cell r="L52">
            <v>982</v>
          </cell>
        </row>
        <row r="53">
          <cell r="E53">
            <v>10129</v>
          </cell>
          <cell r="F53">
            <v>9289</v>
          </cell>
          <cell r="G53">
            <v>1177</v>
          </cell>
          <cell r="H53">
            <v>2374</v>
          </cell>
          <cell r="I53">
            <v>517</v>
          </cell>
          <cell r="J53">
            <v>436</v>
          </cell>
          <cell r="K53">
            <v>1679</v>
          </cell>
          <cell r="L53">
            <v>982</v>
          </cell>
        </row>
        <row r="54">
          <cell r="E54">
            <v>1</v>
          </cell>
          <cell r="F54">
            <v>6</v>
          </cell>
          <cell r="G54">
            <v>3</v>
          </cell>
          <cell r="H54">
            <v>2</v>
          </cell>
          <cell r="I54">
            <v>1</v>
          </cell>
          <cell r="J54">
            <v>17</v>
          </cell>
          <cell r="K54">
            <v>0</v>
          </cell>
          <cell r="L54">
            <v>0</v>
          </cell>
        </row>
        <row r="56">
          <cell r="E56">
            <v>8513</v>
          </cell>
          <cell r="F56">
            <v>7356</v>
          </cell>
          <cell r="G56">
            <v>1181</v>
          </cell>
          <cell r="H56">
            <v>2261</v>
          </cell>
          <cell r="I56">
            <v>501</v>
          </cell>
          <cell r="J56">
            <v>392</v>
          </cell>
          <cell r="K56">
            <v>1434</v>
          </cell>
          <cell r="L56">
            <v>821</v>
          </cell>
        </row>
        <row r="57">
          <cell r="E57">
            <v>8500</v>
          </cell>
          <cell r="F57">
            <v>7305</v>
          </cell>
          <cell r="G57">
            <v>1174</v>
          </cell>
          <cell r="H57">
            <v>2246</v>
          </cell>
          <cell r="I57">
            <v>497</v>
          </cell>
          <cell r="J57">
            <v>391</v>
          </cell>
          <cell r="K57">
            <v>1434</v>
          </cell>
          <cell r="L57">
            <v>821</v>
          </cell>
        </row>
        <row r="58">
          <cell r="E58">
            <v>13</v>
          </cell>
          <cell r="F58">
            <v>51</v>
          </cell>
          <cell r="G58">
            <v>7</v>
          </cell>
          <cell r="H58">
            <v>15</v>
          </cell>
          <cell r="I58">
            <v>4</v>
          </cell>
          <cell r="J58">
            <v>1</v>
          </cell>
          <cell r="K58">
            <v>0</v>
          </cell>
          <cell r="L58">
            <v>0</v>
          </cell>
        </row>
        <row r="60">
          <cell r="E60">
            <v>664</v>
          </cell>
          <cell r="F60">
            <v>445</v>
          </cell>
          <cell r="G60">
            <v>101</v>
          </cell>
          <cell r="H60">
            <v>282</v>
          </cell>
          <cell r="I60">
            <v>20</v>
          </cell>
          <cell r="J60">
            <v>37</v>
          </cell>
          <cell r="K60">
            <v>189</v>
          </cell>
          <cell r="L60">
            <v>115</v>
          </cell>
        </row>
        <row r="61">
          <cell r="E61">
            <v>480</v>
          </cell>
          <cell r="F61">
            <v>368</v>
          </cell>
          <cell r="G61">
            <v>92</v>
          </cell>
          <cell r="H61">
            <v>191</v>
          </cell>
          <cell r="I61">
            <v>20</v>
          </cell>
          <cell r="J61">
            <v>33</v>
          </cell>
          <cell r="K61">
            <v>139</v>
          </cell>
          <cell r="L61">
            <v>87</v>
          </cell>
        </row>
        <row r="62">
          <cell r="E62">
            <v>184</v>
          </cell>
          <cell r="F62">
            <v>77</v>
          </cell>
          <cell r="G62">
            <v>9</v>
          </cell>
          <cell r="H62">
            <v>91</v>
          </cell>
          <cell r="I62">
            <v>0</v>
          </cell>
          <cell r="J62">
            <v>4</v>
          </cell>
          <cell r="K62">
            <v>50</v>
          </cell>
          <cell r="L62">
            <v>28</v>
          </cell>
        </row>
        <row r="64">
          <cell r="E64">
            <v>87</v>
          </cell>
          <cell r="F64">
            <v>29</v>
          </cell>
          <cell r="G64">
            <v>17</v>
          </cell>
          <cell r="H64">
            <v>32</v>
          </cell>
          <cell r="I64">
            <v>13</v>
          </cell>
          <cell r="J64">
            <v>23</v>
          </cell>
          <cell r="K64">
            <v>50</v>
          </cell>
          <cell r="L64">
            <v>32</v>
          </cell>
        </row>
        <row r="65">
          <cell r="E65">
            <v>87</v>
          </cell>
          <cell r="F65">
            <v>28</v>
          </cell>
          <cell r="G65">
            <v>17</v>
          </cell>
          <cell r="H65">
            <v>32</v>
          </cell>
          <cell r="I65">
            <v>13</v>
          </cell>
          <cell r="J65">
            <v>23</v>
          </cell>
          <cell r="K65">
            <v>50</v>
          </cell>
          <cell r="L65">
            <v>32</v>
          </cell>
        </row>
        <row r="66"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9">
          <cell r="E69">
            <v>991</v>
          </cell>
          <cell r="F69">
            <v>973</v>
          </cell>
          <cell r="G69">
            <v>158</v>
          </cell>
          <cell r="H69">
            <v>266</v>
          </cell>
          <cell r="I69">
            <v>69</v>
          </cell>
          <cell r="J69">
            <v>30</v>
          </cell>
          <cell r="K69">
            <v>173</v>
          </cell>
          <cell r="L69">
            <v>94</v>
          </cell>
        </row>
      </sheetData>
      <sheetData sheetId="2" refreshError="1">
        <row r="16">
          <cell r="E16">
            <v>10501</v>
          </cell>
          <cell r="F16">
            <v>1996</v>
          </cell>
          <cell r="G16">
            <v>2508</v>
          </cell>
          <cell r="H16">
            <v>1748</v>
          </cell>
          <cell r="I16">
            <v>2578</v>
          </cell>
          <cell r="J16">
            <v>4694</v>
          </cell>
          <cell r="K16">
            <v>3498</v>
          </cell>
          <cell r="L16">
            <v>6448</v>
          </cell>
        </row>
        <row r="17">
          <cell r="E17">
            <v>10004</v>
          </cell>
          <cell r="F17">
            <v>1982</v>
          </cell>
          <cell r="G17">
            <v>2466</v>
          </cell>
          <cell r="H17">
            <v>1673</v>
          </cell>
          <cell r="I17">
            <v>2509</v>
          </cell>
          <cell r="J17">
            <v>4536</v>
          </cell>
          <cell r="K17">
            <v>3388</v>
          </cell>
          <cell r="L17">
            <v>6255</v>
          </cell>
        </row>
        <row r="18">
          <cell r="E18">
            <v>497</v>
          </cell>
          <cell r="F18">
            <v>14</v>
          </cell>
          <cell r="G18">
            <v>42</v>
          </cell>
          <cell r="H18">
            <v>75</v>
          </cell>
          <cell r="I18">
            <v>69</v>
          </cell>
          <cell r="J18">
            <v>158</v>
          </cell>
          <cell r="K18">
            <v>110</v>
          </cell>
          <cell r="L18">
            <v>193</v>
          </cell>
        </row>
        <row r="20">
          <cell r="E20">
            <v>2230</v>
          </cell>
          <cell r="F20">
            <v>151</v>
          </cell>
          <cell r="G20">
            <v>253</v>
          </cell>
          <cell r="H20">
            <v>182</v>
          </cell>
          <cell r="I20">
            <v>390</v>
          </cell>
          <cell r="J20">
            <v>1160</v>
          </cell>
          <cell r="K20">
            <v>594</v>
          </cell>
          <cell r="L20">
            <v>672</v>
          </cell>
        </row>
        <row r="21">
          <cell r="E21">
            <v>1904</v>
          </cell>
          <cell r="F21">
            <v>150</v>
          </cell>
          <cell r="G21">
            <v>216</v>
          </cell>
          <cell r="H21">
            <v>145</v>
          </cell>
          <cell r="I21">
            <v>354</v>
          </cell>
          <cell r="J21">
            <v>1043</v>
          </cell>
          <cell r="K21">
            <v>506</v>
          </cell>
          <cell r="L21">
            <v>642</v>
          </cell>
        </row>
        <row r="22">
          <cell r="E22">
            <v>326</v>
          </cell>
          <cell r="F22">
            <v>1</v>
          </cell>
          <cell r="G22">
            <v>37</v>
          </cell>
          <cell r="H22">
            <v>37</v>
          </cell>
          <cell r="I22">
            <v>36</v>
          </cell>
          <cell r="J22">
            <v>117</v>
          </cell>
          <cell r="K22">
            <v>88</v>
          </cell>
          <cell r="L22">
            <v>30</v>
          </cell>
        </row>
        <row r="24">
          <cell r="E24">
            <v>679</v>
          </cell>
          <cell r="F24">
            <v>46</v>
          </cell>
          <cell r="G24">
            <v>126</v>
          </cell>
          <cell r="H24">
            <v>79</v>
          </cell>
          <cell r="I24">
            <v>153</v>
          </cell>
          <cell r="J24">
            <v>343</v>
          </cell>
          <cell r="K24">
            <v>259</v>
          </cell>
          <cell r="L24">
            <v>227</v>
          </cell>
        </row>
        <row r="25">
          <cell r="E25">
            <v>442</v>
          </cell>
          <cell r="F25">
            <v>46</v>
          </cell>
          <cell r="G25">
            <v>91</v>
          </cell>
          <cell r="H25">
            <v>53</v>
          </cell>
          <cell r="I25">
            <v>118</v>
          </cell>
          <cell r="J25">
            <v>241</v>
          </cell>
          <cell r="K25">
            <v>184</v>
          </cell>
          <cell r="L25">
            <v>204</v>
          </cell>
        </row>
        <row r="26">
          <cell r="E26">
            <v>237</v>
          </cell>
          <cell r="F26">
            <v>0</v>
          </cell>
          <cell r="G26">
            <v>35</v>
          </cell>
          <cell r="H26">
            <v>26</v>
          </cell>
          <cell r="I26">
            <v>35</v>
          </cell>
          <cell r="J26">
            <v>102</v>
          </cell>
          <cell r="K26">
            <v>75</v>
          </cell>
          <cell r="L26">
            <v>23</v>
          </cell>
        </row>
        <row r="28">
          <cell r="E28">
            <v>1495</v>
          </cell>
          <cell r="F28">
            <v>105</v>
          </cell>
          <cell r="G28">
            <v>123</v>
          </cell>
          <cell r="H28">
            <v>96</v>
          </cell>
          <cell r="I28">
            <v>237</v>
          </cell>
          <cell r="J28">
            <v>814</v>
          </cell>
          <cell r="K28">
            <v>330</v>
          </cell>
          <cell r="L28">
            <v>425</v>
          </cell>
        </row>
        <row r="29">
          <cell r="E29">
            <v>1457</v>
          </cell>
          <cell r="F29">
            <v>104</v>
          </cell>
          <cell r="G29">
            <v>123</v>
          </cell>
          <cell r="H29">
            <v>92</v>
          </cell>
          <cell r="I29">
            <v>236</v>
          </cell>
          <cell r="J29">
            <v>800</v>
          </cell>
          <cell r="K29">
            <v>321</v>
          </cell>
          <cell r="L29">
            <v>418</v>
          </cell>
        </row>
        <row r="30">
          <cell r="E30">
            <v>38</v>
          </cell>
          <cell r="F30">
            <v>1</v>
          </cell>
          <cell r="G30">
            <v>0</v>
          </cell>
          <cell r="H30">
            <v>4</v>
          </cell>
          <cell r="I30">
            <v>1</v>
          </cell>
          <cell r="J30">
            <v>14</v>
          </cell>
          <cell r="K30">
            <v>9</v>
          </cell>
          <cell r="L30">
            <v>7</v>
          </cell>
        </row>
        <row r="32">
          <cell r="E32">
            <v>56</v>
          </cell>
          <cell r="F32">
            <v>0</v>
          </cell>
          <cell r="G32">
            <v>4</v>
          </cell>
          <cell r="H32">
            <v>7</v>
          </cell>
          <cell r="I32">
            <v>0</v>
          </cell>
          <cell r="J32">
            <v>3</v>
          </cell>
          <cell r="K32">
            <v>5</v>
          </cell>
          <cell r="L32">
            <v>20</v>
          </cell>
        </row>
        <row r="33">
          <cell r="E33">
            <v>5</v>
          </cell>
          <cell r="F33">
            <v>0</v>
          </cell>
          <cell r="G33">
            <v>2</v>
          </cell>
          <cell r="H33">
            <v>0</v>
          </cell>
          <cell r="I33">
            <v>0</v>
          </cell>
          <cell r="J33">
            <v>2</v>
          </cell>
          <cell r="K33">
            <v>1</v>
          </cell>
          <cell r="L33">
            <v>20</v>
          </cell>
        </row>
        <row r="34">
          <cell r="E34">
            <v>51</v>
          </cell>
          <cell r="F34">
            <v>0</v>
          </cell>
          <cell r="G34">
            <v>2</v>
          </cell>
          <cell r="H34">
            <v>7</v>
          </cell>
          <cell r="I34">
            <v>0</v>
          </cell>
          <cell r="J34">
            <v>1</v>
          </cell>
          <cell r="K34">
            <v>4</v>
          </cell>
          <cell r="L34">
            <v>0</v>
          </cell>
        </row>
        <row r="36">
          <cell r="E36">
            <v>49</v>
          </cell>
          <cell r="F36">
            <v>7</v>
          </cell>
          <cell r="G36">
            <v>7</v>
          </cell>
          <cell r="H36">
            <v>23</v>
          </cell>
          <cell r="I36">
            <v>15</v>
          </cell>
          <cell r="J36">
            <v>17</v>
          </cell>
          <cell r="K36">
            <v>15</v>
          </cell>
          <cell r="L36">
            <v>83</v>
          </cell>
        </row>
        <row r="37">
          <cell r="E37">
            <v>22</v>
          </cell>
          <cell r="F37">
            <v>7</v>
          </cell>
          <cell r="G37">
            <v>7</v>
          </cell>
          <cell r="H37">
            <v>0</v>
          </cell>
          <cell r="I37">
            <v>12</v>
          </cell>
          <cell r="J37">
            <v>17</v>
          </cell>
          <cell r="K37">
            <v>10</v>
          </cell>
          <cell r="L37">
            <v>21</v>
          </cell>
        </row>
        <row r="38">
          <cell r="E38">
            <v>27</v>
          </cell>
          <cell r="F38">
            <v>0</v>
          </cell>
          <cell r="G38">
            <v>0</v>
          </cell>
          <cell r="H38">
            <v>23</v>
          </cell>
          <cell r="I38">
            <v>3</v>
          </cell>
          <cell r="J38">
            <v>0</v>
          </cell>
          <cell r="K38">
            <v>5</v>
          </cell>
          <cell r="L38">
            <v>62</v>
          </cell>
        </row>
        <row r="40">
          <cell r="E40">
            <v>8</v>
          </cell>
          <cell r="F40">
            <v>1</v>
          </cell>
          <cell r="G40">
            <v>5</v>
          </cell>
          <cell r="H40">
            <v>17</v>
          </cell>
          <cell r="I40">
            <v>1</v>
          </cell>
          <cell r="J40">
            <v>3</v>
          </cell>
          <cell r="K40">
            <v>3</v>
          </cell>
          <cell r="L40">
            <v>51</v>
          </cell>
        </row>
        <row r="41">
          <cell r="E41">
            <v>0</v>
          </cell>
          <cell r="F41">
            <v>1</v>
          </cell>
          <cell r="G41">
            <v>5</v>
          </cell>
          <cell r="H41">
            <v>0</v>
          </cell>
          <cell r="I41">
            <v>1</v>
          </cell>
          <cell r="J41">
            <v>3</v>
          </cell>
          <cell r="K41">
            <v>1</v>
          </cell>
          <cell r="L41">
            <v>4</v>
          </cell>
        </row>
        <row r="42">
          <cell r="E42">
            <v>8</v>
          </cell>
          <cell r="F42">
            <v>0</v>
          </cell>
          <cell r="G42">
            <v>0</v>
          </cell>
          <cell r="H42">
            <v>17</v>
          </cell>
          <cell r="I42">
            <v>0</v>
          </cell>
          <cell r="J42">
            <v>0</v>
          </cell>
          <cell r="K42">
            <v>2</v>
          </cell>
          <cell r="L42">
            <v>47</v>
          </cell>
        </row>
        <row r="44">
          <cell r="E44">
            <v>41</v>
          </cell>
          <cell r="F44">
            <v>6</v>
          </cell>
          <cell r="G44">
            <v>2</v>
          </cell>
          <cell r="H44">
            <v>6</v>
          </cell>
          <cell r="I44">
            <v>14</v>
          </cell>
          <cell r="J44">
            <v>14</v>
          </cell>
          <cell r="K44">
            <v>12</v>
          </cell>
          <cell r="L44">
            <v>32</v>
          </cell>
        </row>
        <row r="45">
          <cell r="E45">
            <v>22</v>
          </cell>
          <cell r="F45">
            <v>6</v>
          </cell>
          <cell r="G45">
            <v>2</v>
          </cell>
          <cell r="H45">
            <v>0</v>
          </cell>
          <cell r="I45">
            <v>11</v>
          </cell>
          <cell r="J45">
            <v>14</v>
          </cell>
          <cell r="K45">
            <v>9</v>
          </cell>
          <cell r="L45">
            <v>17</v>
          </cell>
        </row>
        <row r="46">
          <cell r="E46">
            <v>19</v>
          </cell>
          <cell r="F46">
            <v>0</v>
          </cell>
          <cell r="G46">
            <v>0</v>
          </cell>
          <cell r="H46">
            <v>6</v>
          </cell>
          <cell r="I46">
            <v>3</v>
          </cell>
          <cell r="J46">
            <v>0</v>
          </cell>
          <cell r="K46">
            <v>3</v>
          </cell>
          <cell r="L46">
            <v>15</v>
          </cell>
        </row>
        <row r="48">
          <cell r="E48">
            <v>7784</v>
          </cell>
          <cell r="F48">
            <v>1709</v>
          </cell>
          <cell r="G48">
            <v>2177</v>
          </cell>
          <cell r="H48">
            <v>1495</v>
          </cell>
          <cell r="I48">
            <v>2072</v>
          </cell>
          <cell r="J48">
            <v>3307</v>
          </cell>
          <cell r="K48">
            <v>2684</v>
          </cell>
          <cell r="L48">
            <v>5350</v>
          </cell>
        </row>
        <row r="49">
          <cell r="E49">
            <v>7766</v>
          </cell>
          <cell r="F49">
            <v>1699</v>
          </cell>
          <cell r="G49">
            <v>2177</v>
          </cell>
          <cell r="H49">
            <v>1483</v>
          </cell>
          <cell r="I49">
            <v>2065</v>
          </cell>
          <cell r="J49">
            <v>3298</v>
          </cell>
          <cell r="K49">
            <v>2678</v>
          </cell>
          <cell r="L49">
            <v>5284</v>
          </cell>
        </row>
        <row r="50">
          <cell r="E50">
            <v>18</v>
          </cell>
          <cell r="F50">
            <v>10</v>
          </cell>
          <cell r="G50">
            <v>0</v>
          </cell>
          <cell r="H50">
            <v>12</v>
          </cell>
          <cell r="I50">
            <v>7</v>
          </cell>
          <cell r="J50">
            <v>9</v>
          </cell>
          <cell r="K50">
            <v>6</v>
          </cell>
          <cell r="L50">
            <v>66</v>
          </cell>
        </row>
        <row r="52">
          <cell r="E52">
            <v>4280</v>
          </cell>
          <cell r="F52">
            <v>854</v>
          </cell>
          <cell r="G52">
            <v>1142</v>
          </cell>
          <cell r="H52">
            <v>789</v>
          </cell>
          <cell r="I52">
            <v>1112</v>
          </cell>
          <cell r="J52">
            <v>1775</v>
          </cell>
          <cell r="K52">
            <v>1334</v>
          </cell>
          <cell r="L52">
            <v>2658</v>
          </cell>
        </row>
        <row r="53">
          <cell r="E53">
            <v>4264</v>
          </cell>
          <cell r="F53">
            <v>852</v>
          </cell>
          <cell r="G53">
            <v>1142</v>
          </cell>
          <cell r="H53">
            <v>785</v>
          </cell>
          <cell r="I53">
            <v>1106</v>
          </cell>
          <cell r="J53">
            <v>1772</v>
          </cell>
          <cell r="K53">
            <v>1334</v>
          </cell>
          <cell r="L53">
            <v>2637</v>
          </cell>
        </row>
        <row r="54">
          <cell r="E54">
            <v>16</v>
          </cell>
          <cell r="F54">
            <v>2</v>
          </cell>
          <cell r="G54">
            <v>0</v>
          </cell>
          <cell r="H54">
            <v>4</v>
          </cell>
          <cell r="I54">
            <v>6</v>
          </cell>
          <cell r="J54">
            <v>3</v>
          </cell>
          <cell r="K54">
            <v>0</v>
          </cell>
          <cell r="L54">
            <v>21</v>
          </cell>
        </row>
        <row r="56">
          <cell r="E56">
            <v>3504</v>
          </cell>
          <cell r="F56">
            <v>855</v>
          </cell>
          <cell r="G56">
            <v>1035</v>
          </cell>
          <cell r="H56">
            <v>706</v>
          </cell>
          <cell r="I56">
            <v>960</v>
          </cell>
          <cell r="J56">
            <v>1532</v>
          </cell>
          <cell r="K56">
            <v>1350</v>
          </cell>
          <cell r="L56">
            <v>2692</v>
          </cell>
        </row>
        <row r="57">
          <cell r="E57">
            <v>3502</v>
          </cell>
          <cell r="F57">
            <v>847</v>
          </cell>
          <cell r="G57">
            <v>1035</v>
          </cell>
          <cell r="H57">
            <v>698</v>
          </cell>
          <cell r="I57">
            <v>959</v>
          </cell>
          <cell r="J57">
            <v>1526</v>
          </cell>
          <cell r="K57">
            <v>1344</v>
          </cell>
          <cell r="L57">
            <v>2647</v>
          </cell>
        </row>
        <row r="58">
          <cell r="E58">
            <v>2</v>
          </cell>
          <cell r="F58">
            <v>8</v>
          </cell>
          <cell r="G58">
            <v>0</v>
          </cell>
          <cell r="H58">
            <v>8</v>
          </cell>
          <cell r="I58">
            <v>1</v>
          </cell>
          <cell r="J58">
            <v>6</v>
          </cell>
          <cell r="K58">
            <v>6</v>
          </cell>
          <cell r="L58">
            <v>45</v>
          </cell>
        </row>
        <row r="60">
          <cell r="E60">
            <v>396</v>
          </cell>
          <cell r="F60">
            <v>78</v>
          </cell>
          <cell r="G60">
            <v>67</v>
          </cell>
          <cell r="H60">
            <v>34</v>
          </cell>
          <cell r="I60">
            <v>98</v>
          </cell>
          <cell r="J60">
            <v>180</v>
          </cell>
          <cell r="K60">
            <v>142</v>
          </cell>
          <cell r="L60">
            <v>275</v>
          </cell>
        </row>
        <row r="61">
          <cell r="E61">
            <v>270</v>
          </cell>
          <cell r="F61">
            <v>75</v>
          </cell>
          <cell r="G61">
            <v>62</v>
          </cell>
          <cell r="H61">
            <v>31</v>
          </cell>
          <cell r="I61">
            <v>75</v>
          </cell>
          <cell r="J61">
            <v>148</v>
          </cell>
          <cell r="K61">
            <v>131</v>
          </cell>
          <cell r="L61">
            <v>240</v>
          </cell>
        </row>
        <row r="62">
          <cell r="E62">
            <v>126</v>
          </cell>
          <cell r="F62">
            <v>3</v>
          </cell>
          <cell r="G62">
            <v>5</v>
          </cell>
          <cell r="H62">
            <v>3</v>
          </cell>
          <cell r="I62">
            <v>23</v>
          </cell>
          <cell r="J62">
            <v>32</v>
          </cell>
          <cell r="K62">
            <v>11</v>
          </cell>
          <cell r="L62">
            <v>35</v>
          </cell>
        </row>
        <row r="64">
          <cell r="E64">
            <v>42</v>
          </cell>
          <cell r="F64">
            <v>51</v>
          </cell>
          <cell r="G64">
            <v>4</v>
          </cell>
          <cell r="H64">
            <v>14</v>
          </cell>
          <cell r="I64">
            <v>3</v>
          </cell>
          <cell r="J64">
            <v>30</v>
          </cell>
          <cell r="K64">
            <v>63</v>
          </cell>
          <cell r="L64">
            <v>68</v>
          </cell>
        </row>
        <row r="65">
          <cell r="E65">
            <v>42</v>
          </cell>
          <cell r="F65">
            <v>51</v>
          </cell>
          <cell r="G65">
            <v>4</v>
          </cell>
          <cell r="H65">
            <v>14</v>
          </cell>
          <cell r="I65">
            <v>3</v>
          </cell>
          <cell r="J65">
            <v>30</v>
          </cell>
          <cell r="K65">
            <v>63</v>
          </cell>
          <cell r="L65">
            <v>68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9">
          <cell r="E69">
            <v>443</v>
          </cell>
          <cell r="F69">
            <v>93</v>
          </cell>
          <cell r="G69">
            <v>106</v>
          </cell>
          <cell r="H69">
            <v>46</v>
          </cell>
          <cell r="I69">
            <v>93</v>
          </cell>
          <cell r="J69">
            <v>211</v>
          </cell>
          <cell r="K69">
            <v>120</v>
          </cell>
          <cell r="L69">
            <v>270</v>
          </cell>
        </row>
      </sheetData>
      <sheetData sheetId="3" refreshError="1">
        <row r="16">
          <cell r="E16">
            <v>5426</v>
          </cell>
          <cell r="F16">
            <v>1247</v>
          </cell>
          <cell r="G16">
            <v>4420</v>
          </cell>
          <cell r="H16">
            <v>802</v>
          </cell>
          <cell r="I16">
            <v>759</v>
          </cell>
          <cell r="J16">
            <v>200</v>
          </cell>
          <cell r="K16">
            <v>4242</v>
          </cell>
          <cell r="L16">
            <v>19</v>
          </cell>
        </row>
        <row r="17">
          <cell r="E17">
            <v>5115</v>
          </cell>
          <cell r="F17">
            <v>1229</v>
          </cell>
          <cell r="G17">
            <v>4268</v>
          </cell>
          <cell r="H17">
            <v>801</v>
          </cell>
          <cell r="I17">
            <v>757</v>
          </cell>
          <cell r="J17">
            <v>200</v>
          </cell>
          <cell r="K17">
            <v>4141</v>
          </cell>
          <cell r="L17">
            <v>19</v>
          </cell>
        </row>
        <row r="18">
          <cell r="E18">
            <v>311</v>
          </cell>
          <cell r="F18">
            <v>18</v>
          </cell>
          <cell r="G18">
            <v>152</v>
          </cell>
          <cell r="H18">
            <v>1</v>
          </cell>
          <cell r="I18">
            <v>2</v>
          </cell>
          <cell r="J18">
            <v>0</v>
          </cell>
          <cell r="K18">
            <v>101</v>
          </cell>
          <cell r="L18">
            <v>0</v>
          </cell>
        </row>
        <row r="20">
          <cell r="E20">
            <v>964</v>
          </cell>
          <cell r="F20">
            <v>184</v>
          </cell>
          <cell r="G20">
            <v>437</v>
          </cell>
          <cell r="H20">
            <v>39</v>
          </cell>
          <cell r="I20">
            <v>80</v>
          </cell>
          <cell r="J20">
            <v>28</v>
          </cell>
          <cell r="K20">
            <v>404</v>
          </cell>
          <cell r="L20">
            <v>0</v>
          </cell>
        </row>
        <row r="21">
          <cell r="E21">
            <v>714</v>
          </cell>
          <cell r="F21">
            <v>169</v>
          </cell>
          <cell r="G21">
            <v>373</v>
          </cell>
          <cell r="H21">
            <v>39</v>
          </cell>
          <cell r="I21">
            <v>80</v>
          </cell>
          <cell r="J21">
            <v>28</v>
          </cell>
          <cell r="K21">
            <v>352</v>
          </cell>
          <cell r="L21">
            <v>0</v>
          </cell>
        </row>
        <row r="22">
          <cell r="E22">
            <v>250</v>
          </cell>
          <cell r="F22">
            <v>15</v>
          </cell>
          <cell r="G22">
            <v>64</v>
          </cell>
          <cell r="H22">
            <v>0</v>
          </cell>
          <cell r="I22">
            <v>0</v>
          </cell>
          <cell r="J22">
            <v>0</v>
          </cell>
          <cell r="K22">
            <v>52</v>
          </cell>
          <cell r="L22">
            <v>0</v>
          </cell>
        </row>
        <row r="24">
          <cell r="E24">
            <v>489</v>
          </cell>
          <cell r="F24">
            <v>92</v>
          </cell>
          <cell r="G24">
            <v>189</v>
          </cell>
          <cell r="H24">
            <v>7</v>
          </cell>
          <cell r="I24">
            <v>38</v>
          </cell>
          <cell r="J24">
            <v>15</v>
          </cell>
          <cell r="K24">
            <v>166</v>
          </cell>
          <cell r="L24">
            <v>0</v>
          </cell>
        </row>
        <row r="25">
          <cell r="E25">
            <v>277</v>
          </cell>
          <cell r="F25">
            <v>77</v>
          </cell>
          <cell r="G25">
            <v>128</v>
          </cell>
          <cell r="H25">
            <v>7</v>
          </cell>
          <cell r="I25">
            <v>38</v>
          </cell>
          <cell r="J25">
            <v>15</v>
          </cell>
          <cell r="K25">
            <v>124</v>
          </cell>
          <cell r="L25">
            <v>0</v>
          </cell>
        </row>
        <row r="26">
          <cell r="E26">
            <v>212</v>
          </cell>
          <cell r="F26">
            <v>15</v>
          </cell>
          <cell r="G26">
            <v>61</v>
          </cell>
          <cell r="H26">
            <v>0</v>
          </cell>
          <cell r="I26">
            <v>0</v>
          </cell>
          <cell r="J26">
            <v>0</v>
          </cell>
          <cell r="K26">
            <v>42</v>
          </cell>
          <cell r="L26">
            <v>0</v>
          </cell>
        </row>
        <row r="28">
          <cell r="E28">
            <v>457</v>
          </cell>
          <cell r="F28">
            <v>92</v>
          </cell>
          <cell r="G28">
            <v>248</v>
          </cell>
          <cell r="H28">
            <v>32</v>
          </cell>
          <cell r="I28">
            <v>42</v>
          </cell>
          <cell r="J28">
            <v>13</v>
          </cell>
          <cell r="K28">
            <v>232</v>
          </cell>
          <cell r="L28">
            <v>0</v>
          </cell>
        </row>
        <row r="29">
          <cell r="E29">
            <v>437</v>
          </cell>
          <cell r="F29">
            <v>92</v>
          </cell>
          <cell r="G29">
            <v>245</v>
          </cell>
          <cell r="H29">
            <v>32</v>
          </cell>
          <cell r="I29">
            <v>42</v>
          </cell>
          <cell r="J29">
            <v>13</v>
          </cell>
          <cell r="K29">
            <v>228</v>
          </cell>
          <cell r="L29">
            <v>0</v>
          </cell>
        </row>
        <row r="30">
          <cell r="E30">
            <v>20</v>
          </cell>
          <cell r="F30">
            <v>0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4</v>
          </cell>
          <cell r="L30">
            <v>0</v>
          </cell>
        </row>
        <row r="32"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6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18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6</v>
          </cell>
          <cell r="L34">
            <v>0</v>
          </cell>
        </row>
        <row r="36">
          <cell r="E36">
            <v>20</v>
          </cell>
          <cell r="F36">
            <v>8</v>
          </cell>
          <cell r="G36">
            <v>49</v>
          </cell>
          <cell r="H36">
            <v>8</v>
          </cell>
          <cell r="I36">
            <v>12</v>
          </cell>
          <cell r="J36">
            <v>7</v>
          </cell>
          <cell r="K36">
            <v>39</v>
          </cell>
          <cell r="L36">
            <v>0</v>
          </cell>
        </row>
        <row r="37">
          <cell r="E37">
            <v>20</v>
          </cell>
          <cell r="F37">
            <v>8</v>
          </cell>
          <cell r="G37">
            <v>16</v>
          </cell>
          <cell r="H37">
            <v>8</v>
          </cell>
          <cell r="I37">
            <v>12</v>
          </cell>
          <cell r="J37">
            <v>7</v>
          </cell>
          <cell r="K37">
            <v>29</v>
          </cell>
          <cell r="L37">
            <v>0</v>
          </cell>
        </row>
        <row r="38">
          <cell r="E38">
            <v>0</v>
          </cell>
          <cell r="F38">
            <v>0</v>
          </cell>
          <cell r="G38">
            <v>33</v>
          </cell>
          <cell r="H38">
            <v>0</v>
          </cell>
          <cell r="I38">
            <v>0</v>
          </cell>
          <cell r="J38">
            <v>0</v>
          </cell>
          <cell r="K38">
            <v>10</v>
          </cell>
          <cell r="L38">
            <v>0</v>
          </cell>
        </row>
        <row r="40">
          <cell r="E40">
            <v>4</v>
          </cell>
          <cell r="F40">
            <v>0</v>
          </cell>
          <cell r="G40">
            <v>27</v>
          </cell>
          <cell r="H40">
            <v>2</v>
          </cell>
          <cell r="I40">
            <v>0</v>
          </cell>
          <cell r="J40">
            <v>2</v>
          </cell>
          <cell r="K40">
            <v>2</v>
          </cell>
          <cell r="L40">
            <v>0</v>
          </cell>
        </row>
        <row r="41">
          <cell r="E41">
            <v>4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27</v>
          </cell>
          <cell r="H42">
            <v>0</v>
          </cell>
          <cell r="I42">
            <v>0</v>
          </cell>
          <cell r="J42">
            <v>0</v>
          </cell>
          <cell r="K42">
            <v>2</v>
          </cell>
          <cell r="L42">
            <v>0</v>
          </cell>
        </row>
        <row r="44">
          <cell r="E44">
            <v>16</v>
          </cell>
          <cell r="F44">
            <v>8</v>
          </cell>
          <cell r="G44">
            <v>22</v>
          </cell>
          <cell r="H44">
            <v>6</v>
          </cell>
          <cell r="I44">
            <v>12</v>
          </cell>
          <cell r="J44">
            <v>5</v>
          </cell>
          <cell r="K44">
            <v>37</v>
          </cell>
          <cell r="L44">
            <v>0</v>
          </cell>
        </row>
        <row r="45">
          <cell r="E45">
            <v>16</v>
          </cell>
          <cell r="F45">
            <v>8</v>
          </cell>
          <cell r="G45">
            <v>16</v>
          </cell>
          <cell r="H45">
            <v>6</v>
          </cell>
          <cell r="I45">
            <v>12</v>
          </cell>
          <cell r="J45">
            <v>5</v>
          </cell>
          <cell r="K45">
            <v>29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6</v>
          </cell>
          <cell r="H46">
            <v>0</v>
          </cell>
          <cell r="I46">
            <v>0</v>
          </cell>
          <cell r="J46">
            <v>0</v>
          </cell>
          <cell r="K46">
            <v>8</v>
          </cell>
          <cell r="L46">
            <v>0</v>
          </cell>
        </row>
        <row r="48">
          <cell r="E48">
            <v>4100</v>
          </cell>
          <cell r="F48">
            <v>951</v>
          </cell>
          <cell r="G48">
            <v>3729</v>
          </cell>
          <cell r="H48">
            <v>714</v>
          </cell>
          <cell r="I48">
            <v>589</v>
          </cell>
          <cell r="J48">
            <v>153</v>
          </cell>
          <cell r="K48">
            <v>3523</v>
          </cell>
          <cell r="L48">
            <v>2</v>
          </cell>
        </row>
        <row r="49">
          <cell r="E49">
            <v>4097</v>
          </cell>
          <cell r="F49">
            <v>948</v>
          </cell>
          <cell r="G49">
            <v>3704</v>
          </cell>
          <cell r="H49">
            <v>714</v>
          </cell>
          <cell r="I49">
            <v>589</v>
          </cell>
          <cell r="J49">
            <v>153</v>
          </cell>
          <cell r="K49">
            <v>3499</v>
          </cell>
          <cell r="L49">
            <v>2</v>
          </cell>
        </row>
        <row r="50">
          <cell r="E50">
            <v>3</v>
          </cell>
          <cell r="F50">
            <v>3</v>
          </cell>
          <cell r="G50">
            <v>25</v>
          </cell>
          <cell r="H50">
            <v>0</v>
          </cell>
          <cell r="I50">
            <v>0</v>
          </cell>
          <cell r="J50">
            <v>0</v>
          </cell>
          <cell r="K50">
            <v>24</v>
          </cell>
          <cell r="L50">
            <v>0</v>
          </cell>
        </row>
        <row r="52">
          <cell r="E52">
            <v>2183</v>
          </cell>
          <cell r="F52">
            <v>455</v>
          </cell>
          <cell r="G52">
            <v>1798</v>
          </cell>
          <cell r="H52">
            <v>344</v>
          </cell>
          <cell r="I52">
            <v>260</v>
          </cell>
          <cell r="J52">
            <v>81</v>
          </cell>
          <cell r="K52">
            <v>1613</v>
          </cell>
          <cell r="L52">
            <v>2</v>
          </cell>
        </row>
        <row r="53">
          <cell r="E53">
            <v>2183</v>
          </cell>
          <cell r="F53">
            <v>453</v>
          </cell>
          <cell r="G53">
            <v>1792</v>
          </cell>
          <cell r="H53">
            <v>344</v>
          </cell>
          <cell r="I53">
            <v>260</v>
          </cell>
          <cell r="J53">
            <v>81</v>
          </cell>
          <cell r="K53">
            <v>1604</v>
          </cell>
          <cell r="L53">
            <v>2</v>
          </cell>
        </row>
        <row r="54">
          <cell r="E54">
            <v>0</v>
          </cell>
          <cell r="F54">
            <v>2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  <cell r="K54">
            <v>9</v>
          </cell>
          <cell r="L54">
            <v>0</v>
          </cell>
        </row>
        <row r="56">
          <cell r="E56">
            <v>1917</v>
          </cell>
          <cell r="F56">
            <v>496</v>
          </cell>
          <cell r="G56">
            <v>1931</v>
          </cell>
          <cell r="H56">
            <v>370</v>
          </cell>
          <cell r="I56">
            <v>329</v>
          </cell>
          <cell r="J56">
            <v>72</v>
          </cell>
          <cell r="K56">
            <v>1910</v>
          </cell>
          <cell r="L56">
            <v>0</v>
          </cell>
        </row>
        <row r="57">
          <cell r="E57">
            <v>1914</v>
          </cell>
          <cell r="F57">
            <v>495</v>
          </cell>
          <cell r="G57">
            <v>1912</v>
          </cell>
          <cell r="H57">
            <v>370</v>
          </cell>
          <cell r="I57">
            <v>329</v>
          </cell>
          <cell r="J57">
            <v>72</v>
          </cell>
          <cell r="K57">
            <v>1895</v>
          </cell>
          <cell r="L57">
            <v>0</v>
          </cell>
        </row>
        <row r="58">
          <cell r="E58">
            <v>3</v>
          </cell>
          <cell r="F58">
            <v>1</v>
          </cell>
          <cell r="G58">
            <v>19</v>
          </cell>
          <cell r="H58">
            <v>0</v>
          </cell>
          <cell r="I58">
            <v>0</v>
          </cell>
          <cell r="J58">
            <v>0</v>
          </cell>
          <cell r="K58">
            <v>15</v>
          </cell>
          <cell r="L58">
            <v>0</v>
          </cell>
        </row>
        <row r="60">
          <cell r="E60">
            <v>286</v>
          </cell>
          <cell r="F60">
            <v>77</v>
          </cell>
          <cell r="G60">
            <v>157</v>
          </cell>
          <cell r="H60">
            <v>32</v>
          </cell>
          <cell r="I60">
            <v>55</v>
          </cell>
          <cell r="J60">
            <v>7</v>
          </cell>
          <cell r="K60">
            <v>212</v>
          </cell>
          <cell r="L60">
            <v>0</v>
          </cell>
        </row>
        <row r="61">
          <cell r="E61">
            <v>228</v>
          </cell>
          <cell r="F61">
            <v>77</v>
          </cell>
          <cell r="G61">
            <v>127</v>
          </cell>
          <cell r="H61">
            <v>31</v>
          </cell>
          <cell r="I61">
            <v>53</v>
          </cell>
          <cell r="J61">
            <v>7</v>
          </cell>
          <cell r="K61">
            <v>197</v>
          </cell>
          <cell r="L61">
            <v>0</v>
          </cell>
        </row>
        <row r="62">
          <cell r="E62">
            <v>58</v>
          </cell>
          <cell r="F62">
            <v>0</v>
          </cell>
          <cell r="G62">
            <v>30</v>
          </cell>
          <cell r="H62">
            <v>1</v>
          </cell>
          <cell r="I62">
            <v>2</v>
          </cell>
          <cell r="J62">
            <v>0</v>
          </cell>
          <cell r="K62">
            <v>15</v>
          </cell>
          <cell r="L62">
            <v>0</v>
          </cell>
        </row>
        <row r="64">
          <cell r="E64">
            <v>56</v>
          </cell>
          <cell r="F64">
            <v>27</v>
          </cell>
          <cell r="G64">
            <v>48</v>
          </cell>
          <cell r="H64">
            <v>9</v>
          </cell>
          <cell r="I64">
            <v>23</v>
          </cell>
          <cell r="J64">
            <v>5</v>
          </cell>
          <cell r="K64">
            <v>64</v>
          </cell>
          <cell r="L64">
            <v>17</v>
          </cell>
        </row>
        <row r="65">
          <cell r="E65">
            <v>56</v>
          </cell>
          <cell r="F65">
            <v>27</v>
          </cell>
          <cell r="G65">
            <v>48</v>
          </cell>
          <cell r="H65">
            <v>9</v>
          </cell>
          <cell r="I65">
            <v>23</v>
          </cell>
          <cell r="J65">
            <v>5</v>
          </cell>
          <cell r="K65">
            <v>64</v>
          </cell>
          <cell r="L65">
            <v>17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9">
          <cell r="E69">
            <v>200</v>
          </cell>
          <cell r="F69">
            <v>44</v>
          </cell>
          <cell r="G69">
            <v>187</v>
          </cell>
          <cell r="H69">
            <v>31</v>
          </cell>
          <cell r="I69">
            <v>23</v>
          </cell>
          <cell r="J69">
            <v>4</v>
          </cell>
          <cell r="K69">
            <v>182</v>
          </cell>
          <cell r="L69">
            <v>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4"/>
  <sheetViews>
    <sheetView view="pageBreakPreview" topLeftCell="A40" zoomScale="75" zoomScaleNormal="75" workbookViewId="0">
      <selection activeCell="F50" sqref="F50"/>
    </sheetView>
  </sheetViews>
  <sheetFormatPr defaultColWidth="13.375" defaultRowHeight="17.25" x14ac:dyDescent="0.15"/>
  <cols>
    <col min="1" max="1" width="13.375" style="16" customWidth="1"/>
    <col min="2" max="2" width="21" style="16" customWidth="1"/>
    <col min="3" max="10" width="14.5" style="16" customWidth="1"/>
    <col min="11" max="11" width="13.375" style="16"/>
    <col min="12" max="13" width="14.625" style="16" bestFit="1" customWidth="1"/>
    <col min="14" max="16384" width="13.375" style="16"/>
  </cols>
  <sheetData>
    <row r="1" spans="1:14" x14ac:dyDescent="0.2">
      <c r="A1" s="15"/>
    </row>
    <row r="6" spans="1:14" ht="28.5" x14ac:dyDescent="0.3">
      <c r="B6" s="454" t="s">
        <v>22</v>
      </c>
      <c r="C6" s="454"/>
      <c r="D6" s="454"/>
      <c r="E6" s="454"/>
      <c r="F6" s="454"/>
      <c r="G6" s="454"/>
      <c r="H6" s="454"/>
      <c r="I6" s="454"/>
      <c r="J6" s="454"/>
      <c r="L6" s="12">
        <v>0</v>
      </c>
    </row>
    <row r="7" spans="1:14" ht="17.25" customHeight="1" x14ac:dyDescent="0.3">
      <c r="E7" s="23"/>
    </row>
    <row r="8" spans="1:14" x14ac:dyDescent="0.2">
      <c r="B8" s="455" t="s">
        <v>346</v>
      </c>
      <c r="C8" s="455"/>
      <c r="D8" s="455"/>
      <c r="E8" s="455"/>
      <c r="F8" s="455"/>
      <c r="G8" s="455"/>
      <c r="H8" s="455"/>
      <c r="I8" s="455"/>
      <c r="J8" s="455"/>
    </row>
    <row r="9" spans="1:14" ht="18" thickBot="1" x14ac:dyDescent="0.2">
      <c r="B9" s="456" t="s">
        <v>310</v>
      </c>
      <c r="C9" s="456"/>
      <c r="D9" s="456"/>
      <c r="E9" s="456"/>
      <c r="F9" s="456"/>
      <c r="G9" s="456"/>
      <c r="H9" s="456"/>
      <c r="I9" s="456"/>
      <c r="J9" s="456"/>
    </row>
    <row r="10" spans="1:14" x14ac:dyDescent="0.15">
      <c r="C10" s="43"/>
      <c r="D10" s="43"/>
      <c r="E10" s="44"/>
      <c r="F10" s="44"/>
      <c r="G10" s="44"/>
      <c r="H10" s="44"/>
      <c r="I10" s="44"/>
      <c r="J10" s="44"/>
    </row>
    <row r="11" spans="1:14" x14ac:dyDescent="0.2">
      <c r="C11" s="45" t="s">
        <v>347</v>
      </c>
      <c r="D11" s="45" t="s">
        <v>348</v>
      </c>
      <c r="E11" s="459" t="s">
        <v>350</v>
      </c>
      <c r="F11" s="457" t="s">
        <v>349</v>
      </c>
      <c r="G11" s="457"/>
      <c r="H11" s="457"/>
      <c r="I11" s="458"/>
      <c r="J11" s="459" t="s">
        <v>355</v>
      </c>
    </row>
    <row r="12" spans="1:14" x14ac:dyDescent="0.2">
      <c r="B12" s="44"/>
      <c r="C12" s="46"/>
      <c r="D12" s="46"/>
      <c r="E12" s="460"/>
      <c r="F12" s="47" t="s">
        <v>351</v>
      </c>
      <c r="G12" s="47" t="s">
        <v>352</v>
      </c>
      <c r="H12" s="47" t="s">
        <v>353</v>
      </c>
      <c r="I12" s="47" t="s">
        <v>354</v>
      </c>
      <c r="J12" s="460"/>
    </row>
    <row r="13" spans="1:14" x14ac:dyDescent="0.2">
      <c r="C13" s="48" t="s">
        <v>23</v>
      </c>
      <c r="D13" s="49" t="s">
        <v>23</v>
      </c>
      <c r="E13" s="49" t="s">
        <v>23</v>
      </c>
      <c r="F13" s="49" t="s">
        <v>23</v>
      </c>
      <c r="G13" s="49" t="s">
        <v>23</v>
      </c>
      <c r="H13" s="49" t="s">
        <v>23</v>
      </c>
      <c r="I13" s="49" t="s">
        <v>23</v>
      </c>
      <c r="J13" s="49" t="s">
        <v>23</v>
      </c>
      <c r="L13" s="24"/>
    </row>
    <row r="14" spans="1:14" x14ac:dyDescent="0.2">
      <c r="B14" s="15" t="s">
        <v>485</v>
      </c>
      <c r="C14" s="50">
        <v>14269.5</v>
      </c>
      <c r="D14" s="51">
        <v>13808.2</v>
      </c>
      <c r="E14" s="51">
        <v>6504.9</v>
      </c>
      <c r="F14" s="51">
        <v>14.9</v>
      </c>
      <c r="G14" s="51">
        <v>123.2</v>
      </c>
      <c r="H14" s="51">
        <v>2910.1</v>
      </c>
      <c r="I14" s="51">
        <v>3919.3</v>
      </c>
      <c r="J14" s="51">
        <v>6840.7</v>
      </c>
      <c r="L14" s="17"/>
      <c r="M14" s="17"/>
      <c r="N14" s="17"/>
    </row>
    <row r="15" spans="1:14" x14ac:dyDescent="0.2">
      <c r="B15" s="15" t="s">
        <v>511</v>
      </c>
      <c r="C15" s="50">
        <v>14297.9</v>
      </c>
      <c r="D15" s="51">
        <v>13827.8</v>
      </c>
      <c r="E15" s="51">
        <v>7039</v>
      </c>
      <c r="F15" s="51">
        <v>15.8</v>
      </c>
      <c r="G15" s="51">
        <v>129.19999999999999</v>
      </c>
      <c r="H15" s="51">
        <v>2935.1</v>
      </c>
      <c r="I15" s="51">
        <v>3959</v>
      </c>
      <c r="J15" s="51">
        <v>6788.8</v>
      </c>
      <c r="L15" s="17"/>
      <c r="M15" s="17"/>
      <c r="N15" s="17"/>
    </row>
    <row r="16" spans="1:14" x14ac:dyDescent="0.2">
      <c r="B16" s="15" t="s">
        <v>689</v>
      </c>
      <c r="C16" s="50">
        <v>14277.450999999999</v>
      </c>
      <c r="D16" s="51">
        <v>13848.892</v>
      </c>
      <c r="E16" s="51">
        <v>7085.6840000000002</v>
      </c>
      <c r="F16" s="51">
        <v>15.766</v>
      </c>
      <c r="G16" s="51">
        <v>127.173</v>
      </c>
      <c r="H16" s="51">
        <v>2949.8589999999999</v>
      </c>
      <c r="I16" s="51">
        <v>3992.886</v>
      </c>
      <c r="J16" s="51">
        <v>6763.2079999999996</v>
      </c>
      <c r="L16" s="17"/>
      <c r="M16" s="17"/>
      <c r="N16" s="17"/>
    </row>
    <row r="17" spans="2:14" x14ac:dyDescent="0.2">
      <c r="B17" s="15" t="s">
        <v>720</v>
      </c>
      <c r="C17" s="50">
        <v>14283.82</v>
      </c>
      <c r="D17" s="51">
        <v>13851.725</v>
      </c>
      <c r="E17" s="51">
        <v>7125.6009999999997</v>
      </c>
      <c r="F17" s="51">
        <v>15.797000000000001</v>
      </c>
      <c r="G17" s="51">
        <v>125.759</v>
      </c>
      <c r="H17" s="51">
        <v>2964.9639999999999</v>
      </c>
      <c r="I17" s="51">
        <v>4019.0810000000001</v>
      </c>
      <c r="J17" s="51">
        <v>6726.1239999999998</v>
      </c>
      <c r="L17" s="17"/>
      <c r="M17" s="17"/>
      <c r="N17" s="17"/>
    </row>
    <row r="18" spans="2:14" x14ac:dyDescent="0.2">
      <c r="B18" s="15" t="s">
        <v>719</v>
      </c>
      <c r="C18" s="50">
        <v>14320.941000000001</v>
      </c>
      <c r="D18" s="51">
        <v>13880.657999999999</v>
      </c>
      <c r="E18" s="51">
        <v>7183.0069999999996</v>
      </c>
      <c r="F18" s="51">
        <v>16.048999999999999</v>
      </c>
      <c r="G18" s="51">
        <v>127.491</v>
      </c>
      <c r="H18" s="51">
        <v>2996.3249999999998</v>
      </c>
      <c r="I18" s="51">
        <v>4043.1419999999998</v>
      </c>
      <c r="J18" s="51">
        <v>6697.6509999999998</v>
      </c>
      <c r="L18" s="17"/>
      <c r="M18" s="17"/>
      <c r="N18" s="17"/>
    </row>
    <row r="19" spans="2:14" x14ac:dyDescent="0.2">
      <c r="B19" s="15" t="s">
        <v>888</v>
      </c>
      <c r="C19" s="50">
        <v>14342.066999999999</v>
      </c>
      <c r="D19" s="51">
        <v>13901.061</v>
      </c>
      <c r="E19" s="51">
        <v>7219.1030000000001</v>
      </c>
      <c r="F19" s="51">
        <v>14.818</v>
      </c>
      <c r="G19" s="51">
        <v>154.994</v>
      </c>
      <c r="H19" s="51">
        <v>2991.1689999999999</v>
      </c>
      <c r="I19" s="51">
        <v>4058.1219999999998</v>
      </c>
      <c r="J19" s="51">
        <v>6681.9579999999996</v>
      </c>
      <c r="L19" s="17"/>
      <c r="M19" s="17"/>
      <c r="N19" s="17"/>
    </row>
    <row r="20" spans="2:14" x14ac:dyDescent="0.2">
      <c r="B20" s="379"/>
      <c r="C20" s="52"/>
      <c r="D20" s="53"/>
      <c r="E20" s="53"/>
      <c r="F20" s="53"/>
      <c r="G20" s="53"/>
      <c r="H20" s="53"/>
      <c r="I20" s="53"/>
      <c r="J20" s="53"/>
      <c r="L20" s="17"/>
      <c r="M20" s="17"/>
      <c r="N20" s="17"/>
    </row>
    <row r="21" spans="2:14" x14ac:dyDescent="0.2">
      <c r="B21" s="54" t="s">
        <v>24</v>
      </c>
      <c r="C21" s="50">
        <v>98.991</v>
      </c>
      <c r="D21" s="51">
        <v>98.991</v>
      </c>
      <c r="E21" s="51">
        <v>98.991</v>
      </c>
      <c r="F21" s="12">
        <v>0</v>
      </c>
      <c r="G21" s="51">
        <v>34.973999999999997</v>
      </c>
      <c r="H21" s="51">
        <v>64.016999999999996</v>
      </c>
      <c r="I21" s="12" t="s">
        <v>337</v>
      </c>
      <c r="J21" s="12" t="s">
        <v>337</v>
      </c>
      <c r="K21" s="17"/>
      <c r="L21" s="17"/>
      <c r="M21" s="17"/>
      <c r="N21" s="17"/>
    </row>
    <row r="22" spans="2:14" x14ac:dyDescent="0.2">
      <c r="B22" s="55" t="s">
        <v>356</v>
      </c>
      <c r="C22" s="50">
        <v>1161.175</v>
      </c>
      <c r="D22" s="51">
        <v>1061.797</v>
      </c>
      <c r="E22" s="51">
        <v>927.96199999999999</v>
      </c>
      <c r="F22" s="390">
        <v>6.2</v>
      </c>
      <c r="G22" s="51">
        <v>60.3</v>
      </c>
      <c r="H22" s="51">
        <v>775.1</v>
      </c>
      <c r="I22" s="390">
        <v>86.3</v>
      </c>
      <c r="J22" s="391">
        <v>133.80000000000001</v>
      </c>
      <c r="L22" s="17"/>
      <c r="M22" s="17"/>
      <c r="N22" s="17"/>
    </row>
    <row r="23" spans="2:14" x14ac:dyDescent="0.2">
      <c r="B23" s="54" t="s">
        <v>357</v>
      </c>
      <c r="C23" s="50">
        <v>93.137</v>
      </c>
      <c r="D23" s="51">
        <v>93.137</v>
      </c>
      <c r="E23" s="51">
        <v>93.1</v>
      </c>
      <c r="F23" s="392">
        <v>1.5</v>
      </c>
      <c r="G23" s="51">
        <v>15.8</v>
      </c>
      <c r="H23" s="51">
        <v>75.900000000000006</v>
      </c>
      <c r="I23" s="390">
        <v>0</v>
      </c>
      <c r="J23" s="390">
        <v>0</v>
      </c>
      <c r="L23" s="17"/>
      <c r="M23" s="17"/>
      <c r="N23" s="17"/>
    </row>
    <row r="24" spans="2:14" x14ac:dyDescent="0.2">
      <c r="B24" s="54" t="s">
        <v>358</v>
      </c>
      <c r="C24" s="50">
        <v>6.7919999999999998</v>
      </c>
      <c r="D24" s="51">
        <v>4.4169999999999998</v>
      </c>
      <c r="E24" s="51">
        <v>4.4169999999999998</v>
      </c>
      <c r="F24" s="392">
        <v>1.6</v>
      </c>
      <c r="G24" s="51">
        <v>0.4</v>
      </c>
      <c r="H24" s="51">
        <v>2.5</v>
      </c>
      <c r="I24" s="390">
        <v>0</v>
      </c>
      <c r="J24" s="390">
        <v>0</v>
      </c>
      <c r="L24" s="17"/>
      <c r="M24" s="17"/>
      <c r="N24" s="17"/>
    </row>
    <row r="25" spans="2:14" x14ac:dyDescent="0.2">
      <c r="B25" s="54" t="s">
        <v>359</v>
      </c>
      <c r="C25" s="50">
        <v>249.708</v>
      </c>
      <c r="D25" s="51">
        <v>249.708</v>
      </c>
      <c r="E25" s="51">
        <v>249.708</v>
      </c>
      <c r="F25" s="392">
        <v>3.1</v>
      </c>
      <c r="G25" s="51">
        <v>37.200000000000003</v>
      </c>
      <c r="H25" s="51">
        <v>209.5</v>
      </c>
      <c r="I25" s="390">
        <v>0</v>
      </c>
      <c r="J25" s="390">
        <v>0</v>
      </c>
      <c r="L25" s="17"/>
      <c r="M25" s="17"/>
      <c r="N25" s="17"/>
    </row>
    <row r="26" spans="2:14" x14ac:dyDescent="0.2">
      <c r="B26" s="54" t="s">
        <v>360</v>
      </c>
      <c r="C26" s="50">
        <v>48.75</v>
      </c>
      <c r="D26" s="51">
        <v>48.75</v>
      </c>
      <c r="E26" s="51">
        <v>48.1</v>
      </c>
      <c r="F26" s="390">
        <v>0</v>
      </c>
      <c r="G26" s="390">
        <v>0</v>
      </c>
      <c r="H26" s="51">
        <v>43.9</v>
      </c>
      <c r="I26" s="391">
        <v>4.2</v>
      </c>
      <c r="J26" s="390">
        <v>0.6</v>
      </c>
      <c r="L26" s="17"/>
      <c r="M26" s="17"/>
      <c r="N26" s="17"/>
    </row>
    <row r="27" spans="2:14" x14ac:dyDescent="0.2">
      <c r="B27" s="15"/>
      <c r="C27" s="50"/>
      <c r="D27" s="51"/>
      <c r="E27" s="51"/>
      <c r="F27" s="56"/>
      <c r="G27" s="51"/>
      <c r="H27" s="51"/>
      <c r="I27" s="56"/>
      <c r="J27" s="56"/>
      <c r="L27" s="17"/>
      <c r="M27" s="17"/>
      <c r="N27" s="17"/>
    </row>
    <row r="28" spans="2:14" x14ac:dyDescent="0.2">
      <c r="B28" s="54" t="s">
        <v>361</v>
      </c>
      <c r="C28" s="50">
        <v>57</v>
      </c>
      <c r="D28" s="51">
        <v>34.9</v>
      </c>
      <c r="E28" s="51">
        <v>15.4</v>
      </c>
      <c r="F28" s="390">
        <v>0</v>
      </c>
      <c r="G28" s="12">
        <v>0</v>
      </c>
      <c r="H28" s="51">
        <v>12.3</v>
      </c>
      <c r="I28" s="390">
        <v>3.2</v>
      </c>
      <c r="J28" s="390">
        <v>19.5</v>
      </c>
      <c r="L28" s="17"/>
      <c r="M28" s="17"/>
      <c r="N28" s="17"/>
    </row>
    <row r="29" spans="2:14" x14ac:dyDescent="0.2">
      <c r="B29" s="54" t="s">
        <v>362</v>
      </c>
      <c r="C29" s="50">
        <v>72.2</v>
      </c>
      <c r="D29" s="51">
        <v>54.5</v>
      </c>
      <c r="E29" s="51">
        <v>52.6</v>
      </c>
      <c r="F29" s="12">
        <v>0</v>
      </c>
      <c r="G29" s="51">
        <v>0</v>
      </c>
      <c r="H29" s="51">
        <v>52.1</v>
      </c>
      <c r="I29" s="390">
        <v>0.6</v>
      </c>
      <c r="J29" s="390">
        <v>1.9</v>
      </c>
      <c r="L29" s="17"/>
      <c r="M29" s="17"/>
      <c r="N29" s="17"/>
    </row>
    <row r="30" spans="2:14" x14ac:dyDescent="0.2">
      <c r="B30" s="54" t="s">
        <v>363</v>
      </c>
      <c r="C30" s="50">
        <v>81.7</v>
      </c>
      <c r="D30" s="51">
        <v>76.7</v>
      </c>
      <c r="E30" s="51">
        <v>68.593999999999994</v>
      </c>
      <c r="F30" s="12">
        <v>0</v>
      </c>
      <c r="G30" s="51">
        <v>1.4</v>
      </c>
      <c r="H30" s="51">
        <v>52.9</v>
      </c>
      <c r="I30" s="390">
        <v>14.4</v>
      </c>
      <c r="J30" s="390">
        <v>8.1</v>
      </c>
      <c r="L30" s="17"/>
      <c r="M30" s="17"/>
      <c r="N30" s="17"/>
    </row>
    <row r="31" spans="2:14" x14ac:dyDescent="0.2">
      <c r="B31" s="54" t="s">
        <v>364</v>
      </c>
      <c r="C31" s="50">
        <v>233</v>
      </c>
      <c r="D31" s="51">
        <v>218.4</v>
      </c>
      <c r="E31" s="51">
        <v>144.82400000000001</v>
      </c>
      <c r="F31" s="12">
        <v>0</v>
      </c>
      <c r="G31" s="51">
        <v>5.5</v>
      </c>
      <c r="H31" s="51">
        <v>117.7</v>
      </c>
      <c r="I31" s="390">
        <v>21.7</v>
      </c>
      <c r="J31" s="390">
        <v>73.599999999999994</v>
      </c>
      <c r="L31" s="17"/>
      <c r="M31" s="17"/>
      <c r="N31" s="17"/>
    </row>
    <row r="32" spans="2:14" x14ac:dyDescent="0.2">
      <c r="B32" s="15"/>
      <c r="C32" s="50"/>
      <c r="D32" s="51"/>
      <c r="E32" s="51"/>
      <c r="F32" s="56"/>
      <c r="G32" s="51"/>
      <c r="H32" s="51"/>
      <c r="I32" s="56"/>
      <c r="J32" s="56"/>
      <c r="L32" s="17"/>
      <c r="M32" s="17"/>
      <c r="N32" s="17"/>
    </row>
    <row r="33" spans="2:14" x14ac:dyDescent="0.2">
      <c r="B33" s="54" t="s">
        <v>365</v>
      </c>
      <c r="C33" s="50">
        <v>125.313</v>
      </c>
      <c r="D33" s="51">
        <v>120.259</v>
      </c>
      <c r="E33" s="392">
        <v>112.625</v>
      </c>
      <c r="F33" s="12">
        <v>0</v>
      </c>
      <c r="G33" s="12">
        <v>0</v>
      </c>
      <c r="H33" s="51">
        <v>99.4</v>
      </c>
      <c r="I33" s="390">
        <v>13.2</v>
      </c>
      <c r="J33" s="390">
        <v>7.6</v>
      </c>
      <c r="L33" s="17"/>
      <c r="M33" s="17"/>
      <c r="N33" s="17"/>
    </row>
    <row r="34" spans="2:14" x14ac:dyDescent="0.2">
      <c r="B34" s="54" t="s">
        <v>366</v>
      </c>
      <c r="C34" s="50">
        <v>71.275000000000006</v>
      </c>
      <c r="D34" s="51">
        <v>56.612000000000002</v>
      </c>
      <c r="E34" s="392">
        <v>41.215000000000003</v>
      </c>
      <c r="F34" s="12">
        <v>0</v>
      </c>
      <c r="G34" s="51">
        <v>0.1</v>
      </c>
      <c r="H34" s="51">
        <v>37</v>
      </c>
      <c r="I34" s="390">
        <v>4.2</v>
      </c>
      <c r="J34" s="393">
        <v>15.4</v>
      </c>
      <c r="L34" s="17"/>
      <c r="M34" s="17"/>
      <c r="N34" s="17"/>
    </row>
    <row r="35" spans="2:14" x14ac:dyDescent="0.2">
      <c r="B35" s="54" t="s">
        <v>367</v>
      </c>
      <c r="C35" s="50">
        <v>122.239</v>
      </c>
      <c r="D35" s="51">
        <v>104.346</v>
      </c>
      <c r="E35" s="51">
        <v>97.263000000000005</v>
      </c>
      <c r="F35" s="390">
        <v>0.1</v>
      </c>
      <c r="G35" s="51">
        <v>0.1</v>
      </c>
      <c r="H35" s="51">
        <v>72.099999999999994</v>
      </c>
      <c r="I35" s="390">
        <v>24.9</v>
      </c>
      <c r="J35" s="390">
        <v>7.1</v>
      </c>
      <c r="L35" s="17"/>
      <c r="M35" s="17"/>
      <c r="N35" s="17"/>
    </row>
    <row r="36" spans="2:14" x14ac:dyDescent="0.15">
      <c r="C36" s="50"/>
      <c r="D36" s="51"/>
      <c r="E36" s="51"/>
      <c r="F36" s="56"/>
      <c r="G36" s="51"/>
      <c r="H36" s="51"/>
      <c r="I36" s="56"/>
      <c r="J36" s="56"/>
      <c r="L36" s="17"/>
      <c r="M36" s="17"/>
      <c r="N36" s="17"/>
    </row>
    <row r="37" spans="2:14" x14ac:dyDescent="0.2">
      <c r="B37" s="54" t="s">
        <v>269</v>
      </c>
      <c r="C37" s="394">
        <v>999.78</v>
      </c>
      <c r="D37" s="51">
        <v>932.62</v>
      </c>
      <c r="E37" s="51">
        <v>694.65700000000004</v>
      </c>
      <c r="F37" s="390">
        <v>3.3069999999999999</v>
      </c>
      <c r="G37" s="51">
        <v>10.601000000000001</v>
      </c>
      <c r="H37" s="51">
        <v>529.399</v>
      </c>
      <c r="I37" s="390">
        <v>151.35</v>
      </c>
      <c r="J37" s="390">
        <v>237.96299999999999</v>
      </c>
      <c r="L37" s="17"/>
      <c r="M37" s="17"/>
      <c r="N37" s="17"/>
    </row>
    <row r="38" spans="2:14" x14ac:dyDescent="0.2">
      <c r="B38" s="54" t="s">
        <v>220</v>
      </c>
      <c r="C38" s="50">
        <v>1029.7850000000001</v>
      </c>
      <c r="D38" s="51">
        <v>968.57899999999995</v>
      </c>
      <c r="E38" s="51">
        <v>567.86699999999996</v>
      </c>
      <c r="F38" s="390">
        <v>2.04</v>
      </c>
      <c r="G38" s="51">
        <v>12.465</v>
      </c>
      <c r="H38" s="51">
        <v>350.63499999999999</v>
      </c>
      <c r="I38" s="390">
        <v>202.727</v>
      </c>
      <c r="J38" s="390">
        <v>400.71199999999999</v>
      </c>
      <c r="L38" s="17"/>
      <c r="M38" s="17"/>
      <c r="N38" s="17"/>
    </row>
    <row r="39" spans="2:14" x14ac:dyDescent="0.2">
      <c r="B39" s="54" t="s">
        <v>368</v>
      </c>
      <c r="C39" s="50">
        <v>11052.335999999999</v>
      </c>
      <c r="D39" s="51">
        <v>10839.074000000001</v>
      </c>
      <c r="E39" s="51">
        <v>4929.6260000000002</v>
      </c>
      <c r="F39" s="390">
        <v>3.238</v>
      </c>
      <c r="G39" s="51">
        <v>36.616999999999997</v>
      </c>
      <c r="H39" s="51">
        <v>1272.027</v>
      </c>
      <c r="I39" s="390">
        <v>3617.7440000000001</v>
      </c>
      <c r="J39" s="390">
        <v>5909.4480000000003</v>
      </c>
      <c r="L39" s="17"/>
      <c r="M39" s="17"/>
      <c r="N39" s="17"/>
    </row>
    <row r="40" spans="2:14" ht="18" thickBot="1" x14ac:dyDescent="0.2">
      <c r="B40" s="57"/>
      <c r="C40" s="58"/>
      <c r="D40" s="59"/>
      <c r="E40" s="59"/>
      <c r="F40" s="59"/>
      <c r="G40" s="59"/>
      <c r="H40" s="59"/>
      <c r="I40" s="59"/>
      <c r="J40" s="59"/>
    </row>
    <row r="41" spans="2:14" x14ac:dyDescent="0.2">
      <c r="C41" s="451" t="s">
        <v>480</v>
      </c>
      <c r="D41" s="452"/>
      <c r="E41" s="453"/>
      <c r="F41" s="451" t="s">
        <v>481</v>
      </c>
      <c r="G41" s="452"/>
      <c r="H41" s="452"/>
      <c r="I41" s="452"/>
      <c r="J41" s="452"/>
      <c r="K41" s="22"/>
    </row>
    <row r="42" spans="2:14" x14ac:dyDescent="0.2">
      <c r="C42" s="449" t="s">
        <v>371</v>
      </c>
      <c r="D42" s="449" t="s">
        <v>372</v>
      </c>
      <c r="E42" s="449" t="s">
        <v>373</v>
      </c>
      <c r="F42" s="449" t="s">
        <v>374</v>
      </c>
      <c r="G42" s="60" t="s">
        <v>369</v>
      </c>
      <c r="H42" s="61"/>
      <c r="I42" s="60" t="s">
        <v>370</v>
      </c>
      <c r="J42" s="61"/>
      <c r="K42" s="22"/>
    </row>
    <row r="43" spans="2:14" x14ac:dyDescent="0.2">
      <c r="B43" s="44"/>
      <c r="C43" s="450"/>
      <c r="D43" s="450"/>
      <c r="E43" s="450"/>
      <c r="F43" s="450"/>
      <c r="G43" s="62" t="s">
        <v>375</v>
      </c>
      <c r="H43" s="62" t="s">
        <v>376</v>
      </c>
      <c r="I43" s="62" t="s">
        <v>375</v>
      </c>
      <c r="J43" s="62" t="s">
        <v>376</v>
      </c>
      <c r="K43" s="22"/>
    </row>
    <row r="44" spans="2:14" x14ac:dyDescent="0.2">
      <c r="C44" s="63" t="s">
        <v>23</v>
      </c>
      <c r="D44" s="64" t="s">
        <v>23</v>
      </c>
      <c r="E44" s="64" t="s">
        <v>23</v>
      </c>
      <c r="F44" s="64" t="s">
        <v>23</v>
      </c>
      <c r="G44" s="65"/>
      <c r="H44" s="64" t="s">
        <v>23</v>
      </c>
      <c r="I44" s="65"/>
      <c r="J44" s="64" t="s">
        <v>23</v>
      </c>
    </row>
    <row r="45" spans="2:14" x14ac:dyDescent="0.2">
      <c r="B45" s="15" t="s">
        <v>485</v>
      </c>
      <c r="C45" s="66">
        <v>7241.6</v>
      </c>
      <c r="D45" s="51">
        <v>4766.3999999999996</v>
      </c>
      <c r="E45" s="51">
        <v>1800.3</v>
      </c>
      <c r="F45" s="51">
        <v>13421.1</v>
      </c>
      <c r="G45" s="4">
        <v>11999</v>
      </c>
      <c r="H45" s="51">
        <v>241.3</v>
      </c>
      <c r="I45" s="4">
        <v>411</v>
      </c>
      <c r="J45" s="51">
        <v>145.80000000000001</v>
      </c>
      <c r="L45" s="17"/>
      <c r="M45" s="17"/>
      <c r="N45" s="17"/>
    </row>
    <row r="46" spans="2:14" x14ac:dyDescent="0.2">
      <c r="B46" s="15" t="s">
        <v>511</v>
      </c>
      <c r="C46" s="50">
        <v>7245.1</v>
      </c>
      <c r="D46" s="51">
        <v>4789.3</v>
      </c>
      <c r="E46" s="51">
        <v>1793.4</v>
      </c>
      <c r="F46" s="51">
        <v>13436.4</v>
      </c>
      <c r="G46" s="4">
        <v>12122</v>
      </c>
      <c r="H46" s="51">
        <v>243.9</v>
      </c>
      <c r="I46" s="4">
        <v>415</v>
      </c>
      <c r="J46" s="51">
        <v>147.5</v>
      </c>
      <c r="L46" s="17"/>
      <c r="M46" s="17"/>
      <c r="N46" s="17"/>
    </row>
    <row r="47" spans="2:14" x14ac:dyDescent="0.2">
      <c r="B47" s="15" t="s">
        <v>689</v>
      </c>
      <c r="C47" s="50">
        <v>7272.9889999999996</v>
      </c>
      <c r="D47" s="51">
        <v>4817.152</v>
      </c>
      <c r="E47" s="51">
        <v>1758.751</v>
      </c>
      <c r="F47" s="51">
        <v>13458.14</v>
      </c>
      <c r="G47" s="4">
        <v>12032</v>
      </c>
      <c r="H47" s="51">
        <v>243.386</v>
      </c>
      <c r="I47" s="4">
        <v>408</v>
      </c>
      <c r="J47" s="51">
        <v>147.36600000000001</v>
      </c>
      <c r="L47" s="17"/>
      <c r="M47" s="17"/>
      <c r="N47" s="17"/>
    </row>
    <row r="48" spans="2:14" x14ac:dyDescent="0.2">
      <c r="B48" s="15" t="s">
        <v>720</v>
      </c>
      <c r="C48" s="50">
        <v>7293.8339999999998</v>
      </c>
      <c r="D48" s="51">
        <v>4827.3270000000002</v>
      </c>
      <c r="E48" s="51">
        <v>1730.5640000000001</v>
      </c>
      <c r="F48" s="51">
        <v>13463.183999999999</v>
      </c>
      <c r="G48" s="4">
        <v>11985</v>
      </c>
      <c r="H48" s="51">
        <v>242.47900000000001</v>
      </c>
      <c r="I48" s="4">
        <v>404</v>
      </c>
      <c r="J48" s="51">
        <v>146.06200000000001</v>
      </c>
      <c r="L48" s="17"/>
      <c r="M48" s="17"/>
      <c r="N48" s="17"/>
    </row>
    <row r="49" spans="2:14" x14ac:dyDescent="0.2">
      <c r="B49" s="15" t="s">
        <v>719</v>
      </c>
      <c r="C49" s="50">
        <v>7328.9650000000001</v>
      </c>
      <c r="D49" s="51">
        <v>4844.0820000000003</v>
      </c>
      <c r="E49" s="51">
        <v>1707.6110000000001</v>
      </c>
      <c r="F49" s="51">
        <v>13488.914000000001</v>
      </c>
      <c r="G49" s="4">
        <f>11937+23</f>
        <v>11960</v>
      </c>
      <c r="H49" s="51">
        <v>243.916</v>
      </c>
      <c r="I49" s="4">
        <f>413+4</f>
        <v>417</v>
      </c>
      <c r="J49" s="51">
        <v>147.828</v>
      </c>
      <c r="L49" s="17"/>
      <c r="M49" s="17"/>
      <c r="N49" s="17"/>
    </row>
    <row r="50" spans="2:14" x14ac:dyDescent="0.2">
      <c r="B50" s="15" t="s">
        <v>888</v>
      </c>
      <c r="C50" s="50">
        <v>7364.9989999999998</v>
      </c>
      <c r="D50" s="51">
        <v>4838.8100000000004</v>
      </c>
      <c r="E50" s="51">
        <v>1697.252</v>
      </c>
      <c r="F50" s="51">
        <v>13499.267</v>
      </c>
      <c r="G50" s="4">
        <v>11970</v>
      </c>
      <c r="H50" s="51">
        <v>244.828</v>
      </c>
      <c r="I50" s="4">
        <v>372</v>
      </c>
      <c r="J50" s="51">
        <v>156.96600000000001</v>
      </c>
      <c r="L50" s="17"/>
      <c r="M50" s="17"/>
      <c r="N50" s="17"/>
    </row>
    <row r="51" spans="2:14" x14ac:dyDescent="0.2">
      <c r="B51" s="15"/>
      <c r="C51" s="52"/>
      <c r="D51" s="53"/>
      <c r="E51" s="53"/>
      <c r="F51" s="53"/>
      <c r="G51" s="53"/>
      <c r="H51" s="53"/>
      <c r="I51" s="53"/>
      <c r="J51" s="53"/>
      <c r="L51" s="17"/>
      <c r="M51" s="17"/>
      <c r="N51" s="17"/>
    </row>
    <row r="52" spans="2:14" x14ac:dyDescent="0.2">
      <c r="B52" s="54" t="s">
        <v>24</v>
      </c>
      <c r="C52" s="50">
        <v>98.991</v>
      </c>
      <c r="D52" s="12" t="s">
        <v>337</v>
      </c>
      <c r="E52" s="12" t="s">
        <v>337</v>
      </c>
      <c r="F52" s="391">
        <v>45.741</v>
      </c>
      <c r="G52" s="4">
        <v>112</v>
      </c>
      <c r="H52" s="51">
        <v>17.654</v>
      </c>
      <c r="I52" s="12">
        <v>38</v>
      </c>
      <c r="J52" s="391">
        <v>35.595999999999997</v>
      </c>
      <c r="L52" s="17"/>
      <c r="M52" s="17"/>
      <c r="N52" s="17"/>
    </row>
    <row r="53" spans="2:14" x14ac:dyDescent="0.2">
      <c r="B53" s="67" t="s">
        <v>356</v>
      </c>
      <c r="C53" s="50">
        <v>870.9</v>
      </c>
      <c r="D53" s="51">
        <v>190.12</v>
      </c>
      <c r="E53" s="51">
        <v>0.77700000000000002</v>
      </c>
      <c r="F53" s="390">
        <v>924.82500000000005</v>
      </c>
      <c r="G53" s="4">
        <v>1243</v>
      </c>
      <c r="H53" s="51">
        <v>62.784999999999997</v>
      </c>
      <c r="I53" s="56">
        <v>163</v>
      </c>
      <c r="J53" s="390">
        <v>74.186999999999998</v>
      </c>
      <c r="L53" s="17"/>
      <c r="M53" s="17"/>
      <c r="N53" s="17"/>
    </row>
    <row r="54" spans="2:14" x14ac:dyDescent="0.2">
      <c r="B54" s="68" t="s">
        <v>357</v>
      </c>
      <c r="C54" s="50">
        <v>93.137</v>
      </c>
      <c r="D54" s="12">
        <v>0</v>
      </c>
      <c r="E54" s="12">
        <v>0</v>
      </c>
      <c r="F54" s="390">
        <v>74.275000000000006</v>
      </c>
      <c r="G54" s="4">
        <v>186</v>
      </c>
      <c r="H54" s="51">
        <v>14.138</v>
      </c>
      <c r="I54" s="12">
        <v>4</v>
      </c>
      <c r="J54" s="391">
        <v>4.7240000000000002</v>
      </c>
      <c r="L54" s="17"/>
      <c r="M54" s="17"/>
      <c r="N54" s="17"/>
    </row>
    <row r="55" spans="2:14" x14ac:dyDescent="0.2">
      <c r="B55" s="68" t="s">
        <v>358</v>
      </c>
      <c r="C55" s="50">
        <v>4.4169999999999998</v>
      </c>
      <c r="D55" s="12">
        <v>0</v>
      </c>
      <c r="E55" s="12">
        <v>0</v>
      </c>
      <c r="F55" s="390">
        <v>2.4750000000000001</v>
      </c>
      <c r="G55" s="4">
        <v>8</v>
      </c>
      <c r="H55" s="51">
        <v>1.762</v>
      </c>
      <c r="I55" s="12">
        <v>1</v>
      </c>
      <c r="J55" s="391">
        <v>0.18</v>
      </c>
      <c r="L55" s="17"/>
      <c r="M55" s="17"/>
      <c r="N55" s="17"/>
    </row>
    <row r="56" spans="2:14" x14ac:dyDescent="0.2">
      <c r="B56" s="68" t="s">
        <v>359</v>
      </c>
      <c r="C56" s="50">
        <v>249.708</v>
      </c>
      <c r="D56" s="12">
        <v>0</v>
      </c>
      <c r="E56" s="12">
        <v>0</v>
      </c>
      <c r="F56" s="390">
        <v>207.82599999999999</v>
      </c>
      <c r="G56" s="4">
        <v>314</v>
      </c>
      <c r="H56" s="51">
        <v>18.248999999999999</v>
      </c>
      <c r="I56" s="12">
        <v>57</v>
      </c>
      <c r="J56" s="391">
        <v>23.632999999999999</v>
      </c>
      <c r="L56" s="17"/>
      <c r="M56" s="17"/>
      <c r="N56" s="17"/>
    </row>
    <row r="57" spans="2:14" x14ac:dyDescent="0.2">
      <c r="B57" s="54" t="s">
        <v>360</v>
      </c>
      <c r="C57" s="50">
        <v>41.511000000000003</v>
      </c>
      <c r="D57" s="51">
        <v>7.2389999999999999</v>
      </c>
      <c r="E57" s="12">
        <v>0</v>
      </c>
      <c r="F57" s="391">
        <v>40.787999999999997</v>
      </c>
      <c r="G57" s="12">
        <v>33</v>
      </c>
      <c r="H57" s="51">
        <v>1.8939999999999999</v>
      </c>
      <c r="I57" s="56">
        <v>10</v>
      </c>
      <c r="J57" s="390">
        <v>6.0679999999999996</v>
      </c>
      <c r="L57" s="17"/>
      <c r="M57" s="17"/>
      <c r="N57" s="17"/>
    </row>
    <row r="58" spans="2:14" x14ac:dyDescent="0.2">
      <c r="B58" s="15"/>
      <c r="C58" s="50"/>
      <c r="D58" s="51"/>
      <c r="E58" s="51"/>
      <c r="F58" s="56"/>
      <c r="G58" s="51"/>
      <c r="H58" s="51"/>
      <c r="I58" s="56"/>
      <c r="J58" s="56"/>
      <c r="L58" s="17"/>
      <c r="M58" s="17"/>
      <c r="N58" s="17"/>
    </row>
    <row r="59" spans="2:14" x14ac:dyDescent="0.2">
      <c r="B59" s="54" t="s">
        <v>361</v>
      </c>
      <c r="C59" s="50">
        <v>15.569000000000001</v>
      </c>
      <c r="D59" s="51">
        <v>19.266999999999999</v>
      </c>
      <c r="E59" s="51">
        <v>6.8000000000000005E-2</v>
      </c>
      <c r="F59" s="391">
        <v>23.312000000000001</v>
      </c>
      <c r="G59" s="12">
        <v>37</v>
      </c>
      <c r="H59" s="51">
        <v>1.581</v>
      </c>
      <c r="I59" s="56">
        <v>13</v>
      </c>
      <c r="J59" s="390">
        <v>10.010999999999999</v>
      </c>
      <c r="L59" s="17"/>
      <c r="M59" s="17"/>
      <c r="N59" s="17"/>
    </row>
    <row r="60" spans="2:14" x14ac:dyDescent="0.2">
      <c r="B60" s="54" t="s">
        <v>362</v>
      </c>
      <c r="C60" s="50">
        <v>49.915999999999997</v>
      </c>
      <c r="D60" s="51">
        <v>4.6289999999999996</v>
      </c>
      <c r="E60" s="12">
        <v>0</v>
      </c>
      <c r="F60" s="391">
        <v>44.381999999999998</v>
      </c>
      <c r="G60" s="4">
        <v>82</v>
      </c>
      <c r="H60" s="51">
        <v>4.2160000000000002</v>
      </c>
      <c r="I60" s="56">
        <v>13</v>
      </c>
      <c r="J60" s="390">
        <v>5.9470000000000001</v>
      </c>
      <c r="L60" s="17"/>
      <c r="M60" s="17"/>
      <c r="N60" s="17"/>
    </row>
    <row r="61" spans="2:14" x14ac:dyDescent="0.2">
      <c r="B61" s="54" t="s">
        <v>363</v>
      </c>
      <c r="C61" s="50">
        <v>64.858000000000004</v>
      </c>
      <c r="D61" s="51">
        <v>11.843</v>
      </c>
      <c r="E61" s="12">
        <v>0</v>
      </c>
      <c r="F61" s="391">
        <v>73.58</v>
      </c>
      <c r="G61" s="4">
        <v>62</v>
      </c>
      <c r="H61" s="51">
        <v>2.125</v>
      </c>
      <c r="I61" s="56">
        <v>3</v>
      </c>
      <c r="J61" s="390">
        <v>0.996</v>
      </c>
      <c r="L61" s="17"/>
      <c r="M61" s="17"/>
      <c r="N61" s="17"/>
    </row>
    <row r="62" spans="2:14" x14ac:dyDescent="0.2">
      <c r="B62" s="54" t="s">
        <v>364</v>
      </c>
      <c r="C62" s="50">
        <v>122.533</v>
      </c>
      <c r="D62" s="51">
        <v>95.787000000000006</v>
      </c>
      <c r="E62" s="51">
        <v>9.8000000000000004E-2</v>
      </c>
      <c r="F62" s="391">
        <v>202.56299999999999</v>
      </c>
      <c r="G62" s="4">
        <v>226</v>
      </c>
      <c r="H62" s="51">
        <v>7.7709999999999999</v>
      </c>
      <c r="I62" s="56">
        <v>21</v>
      </c>
      <c r="J62" s="390">
        <v>8.0839999999999996</v>
      </c>
      <c r="L62" s="17"/>
      <c r="M62" s="17"/>
      <c r="N62" s="17"/>
    </row>
    <row r="63" spans="2:14" x14ac:dyDescent="0.2">
      <c r="B63" s="15"/>
      <c r="C63" s="50"/>
      <c r="D63" s="51"/>
      <c r="E63" s="51"/>
      <c r="F63" s="56"/>
      <c r="G63" s="51"/>
      <c r="H63" s="51"/>
      <c r="I63" s="56"/>
      <c r="J63" s="56"/>
      <c r="L63" s="17"/>
      <c r="M63" s="17"/>
      <c r="N63" s="17"/>
    </row>
    <row r="64" spans="2:14" x14ac:dyDescent="0.2">
      <c r="B64" s="54" t="s">
        <v>365</v>
      </c>
      <c r="C64" s="50">
        <v>106.57899999999999</v>
      </c>
      <c r="D64" s="51">
        <v>13.635999999999999</v>
      </c>
      <c r="E64" s="51">
        <v>4.3999999999999997E-2</v>
      </c>
      <c r="F64" s="391">
        <v>106.76600000000001</v>
      </c>
      <c r="G64" s="12">
        <v>137</v>
      </c>
      <c r="H64" s="51">
        <v>6.2709999999999999</v>
      </c>
      <c r="I64" s="56">
        <v>17</v>
      </c>
      <c r="J64" s="390">
        <v>7.2220000000000004</v>
      </c>
      <c r="L64" s="17"/>
      <c r="M64" s="17"/>
      <c r="N64" s="17"/>
    </row>
    <row r="65" spans="1:14" x14ac:dyDescent="0.2">
      <c r="B65" s="54" t="s">
        <v>366</v>
      </c>
      <c r="C65" s="50">
        <v>37.515999999999998</v>
      </c>
      <c r="D65" s="51">
        <v>19.096</v>
      </c>
      <c r="E65" s="12">
        <v>0</v>
      </c>
      <c r="F65" s="391">
        <v>50.767000000000003</v>
      </c>
      <c r="G65" s="4">
        <v>52</v>
      </c>
      <c r="H65" s="51">
        <v>1.8069999999999999</v>
      </c>
      <c r="I65" s="56">
        <v>13</v>
      </c>
      <c r="J65" s="390">
        <v>4.0380000000000003</v>
      </c>
      <c r="L65" s="17"/>
      <c r="M65" s="17"/>
      <c r="N65" s="17"/>
    </row>
    <row r="66" spans="1:14" x14ac:dyDescent="0.2">
      <c r="B66" s="54" t="s">
        <v>367</v>
      </c>
      <c r="C66" s="50">
        <v>85.156000000000006</v>
      </c>
      <c r="D66" s="51">
        <v>18.623000000000001</v>
      </c>
      <c r="E66" s="51">
        <v>0.56699999999999995</v>
      </c>
      <c r="F66" s="390">
        <v>98.090999999999994</v>
      </c>
      <c r="G66" s="4">
        <v>106</v>
      </c>
      <c r="H66" s="51">
        <v>2.9710000000000001</v>
      </c>
      <c r="I66" s="56">
        <v>11</v>
      </c>
      <c r="J66" s="390">
        <v>3.2839999999999998</v>
      </c>
      <c r="L66" s="17"/>
      <c r="M66" s="17"/>
      <c r="N66" s="17"/>
    </row>
    <row r="67" spans="1:14" x14ac:dyDescent="0.15">
      <c r="C67" s="50"/>
      <c r="D67" s="51"/>
      <c r="E67" s="51"/>
      <c r="F67" s="56"/>
      <c r="G67" s="51"/>
      <c r="H67" s="51"/>
      <c r="I67" s="56"/>
      <c r="J67" s="56"/>
      <c r="L67" s="17"/>
      <c r="M67" s="17"/>
      <c r="N67" s="17"/>
    </row>
    <row r="68" spans="1:14" x14ac:dyDescent="0.2">
      <c r="B68" s="54" t="s">
        <v>270</v>
      </c>
      <c r="C68" s="50">
        <v>640.08799999999997</v>
      </c>
      <c r="D68" s="51">
        <v>242.05799999999999</v>
      </c>
      <c r="E68" s="51">
        <v>50.473999999999997</v>
      </c>
      <c r="F68" s="390">
        <v>896.79300000000001</v>
      </c>
      <c r="G68" s="4">
        <v>762</v>
      </c>
      <c r="H68" s="51">
        <v>21.37</v>
      </c>
      <c r="I68" s="56">
        <v>44</v>
      </c>
      <c r="J68" s="390">
        <v>14.457000000000001</v>
      </c>
      <c r="L68" s="17"/>
      <c r="M68" s="17"/>
      <c r="N68" s="17"/>
    </row>
    <row r="69" spans="1:14" x14ac:dyDescent="0.2">
      <c r="B69" s="54" t="s">
        <v>226</v>
      </c>
      <c r="C69" s="50">
        <v>530.66</v>
      </c>
      <c r="D69" s="51">
        <v>384.803</v>
      </c>
      <c r="E69" s="51">
        <v>53.116</v>
      </c>
      <c r="F69" s="390">
        <v>935.83500000000004</v>
      </c>
      <c r="G69" s="4">
        <v>884</v>
      </c>
      <c r="H69" s="51">
        <v>21.257999999999999</v>
      </c>
      <c r="I69" s="56">
        <v>28</v>
      </c>
      <c r="J69" s="390">
        <v>11.486000000000001</v>
      </c>
      <c r="L69" s="17"/>
      <c r="M69" s="17"/>
      <c r="N69" s="17"/>
    </row>
    <row r="70" spans="1:14" x14ac:dyDescent="0.2">
      <c r="B70" s="54" t="s">
        <v>377</v>
      </c>
      <c r="C70" s="50">
        <v>5224.3599999999997</v>
      </c>
      <c r="D70" s="51">
        <v>4021.8290000000002</v>
      </c>
      <c r="E70" s="51">
        <v>1592.885</v>
      </c>
      <c r="F70" s="390">
        <v>10696.073</v>
      </c>
      <c r="G70" s="4">
        <v>8969</v>
      </c>
      <c r="H70" s="51">
        <v>121.761</v>
      </c>
      <c r="I70" s="56">
        <v>99</v>
      </c>
      <c r="J70" s="390">
        <v>21.24</v>
      </c>
      <c r="L70" s="17"/>
      <c r="M70" s="17"/>
      <c r="N70" s="17"/>
    </row>
    <row r="71" spans="1:14" ht="18" thickBot="1" x14ac:dyDescent="0.2">
      <c r="B71" s="57"/>
      <c r="C71" s="69"/>
      <c r="D71" s="70"/>
      <c r="E71" s="70"/>
      <c r="F71" s="70"/>
      <c r="G71" s="71"/>
      <c r="H71" s="70"/>
      <c r="I71" s="71"/>
      <c r="J71" s="70"/>
    </row>
    <row r="72" spans="1:14" x14ac:dyDescent="0.2">
      <c r="C72" s="72" t="s">
        <v>25</v>
      </c>
      <c r="D72" s="65"/>
      <c r="E72" s="65"/>
      <c r="F72" s="65"/>
      <c r="G72" s="65"/>
      <c r="I72" s="65"/>
      <c r="J72" s="65"/>
    </row>
    <row r="73" spans="1:14" x14ac:dyDescent="0.2">
      <c r="C73" s="72" t="s">
        <v>26</v>
      </c>
      <c r="D73" s="65"/>
      <c r="E73" s="65"/>
      <c r="F73" s="65"/>
      <c r="G73" s="65"/>
      <c r="H73" s="72"/>
      <c r="I73" s="65"/>
      <c r="J73" s="65"/>
    </row>
    <row r="74" spans="1:14" x14ac:dyDescent="0.2">
      <c r="A74" s="22"/>
      <c r="B74" s="25"/>
      <c r="C74" s="26"/>
      <c r="D74" s="26"/>
      <c r="E74" s="26"/>
      <c r="F74" s="26"/>
      <c r="G74" s="26"/>
      <c r="H74" s="26"/>
      <c r="I74" s="26"/>
      <c r="J74" s="26"/>
    </row>
    <row r="75" spans="1:14" x14ac:dyDescent="0.15">
      <c r="A75" s="22"/>
      <c r="B75" s="22"/>
      <c r="C75" s="26"/>
      <c r="D75" s="26"/>
      <c r="E75" s="26"/>
      <c r="F75" s="26"/>
      <c r="G75" s="26"/>
      <c r="H75" s="26"/>
      <c r="I75" s="26"/>
      <c r="J75" s="26"/>
    </row>
    <row r="76" spans="1:14" x14ac:dyDescent="0.2">
      <c r="A76" s="22"/>
      <c r="B76" s="22"/>
      <c r="C76" s="27"/>
      <c r="D76" s="27"/>
      <c r="E76" s="26"/>
      <c r="F76" s="27"/>
      <c r="G76" s="26"/>
      <c r="H76" s="27"/>
      <c r="I76" s="27"/>
      <c r="J76" s="27"/>
    </row>
    <row r="77" spans="1:14" x14ac:dyDescent="0.2">
      <c r="A77" s="22"/>
      <c r="B77" s="28"/>
      <c r="C77" s="29"/>
      <c r="D77" s="21"/>
      <c r="E77" s="29"/>
      <c r="F77" s="21"/>
      <c r="G77" s="21"/>
      <c r="H77" s="30"/>
      <c r="I77" s="30"/>
      <c r="J77" s="31"/>
    </row>
    <row r="78" spans="1:14" x14ac:dyDescent="0.2">
      <c r="A78" s="22"/>
      <c r="B78" s="28"/>
      <c r="C78" s="29"/>
      <c r="D78" s="21"/>
      <c r="E78" s="29"/>
      <c r="F78" s="21"/>
      <c r="G78" s="21"/>
      <c r="H78" s="30"/>
      <c r="I78" s="30"/>
      <c r="J78" s="31"/>
    </row>
    <row r="79" spans="1:14" x14ac:dyDescent="0.2">
      <c r="A79" s="22"/>
      <c r="B79" s="28"/>
      <c r="C79" s="29"/>
      <c r="D79" s="21"/>
      <c r="E79" s="29"/>
      <c r="F79" s="21"/>
      <c r="G79" s="21"/>
      <c r="H79" s="30"/>
      <c r="I79" s="30"/>
      <c r="J79" s="31"/>
    </row>
    <row r="80" spans="1:14" x14ac:dyDescent="0.2">
      <c r="A80" s="22"/>
      <c r="B80" s="28"/>
      <c r="C80" s="29"/>
      <c r="D80" s="21"/>
      <c r="E80" s="29"/>
      <c r="F80" s="21"/>
      <c r="G80" s="21"/>
      <c r="H80" s="30"/>
      <c r="I80" s="30"/>
      <c r="J80" s="31"/>
    </row>
    <row r="81" spans="1:10" x14ac:dyDescent="0.2">
      <c r="A81" s="22"/>
      <c r="B81" s="28"/>
      <c r="C81" s="29"/>
      <c r="D81" s="21"/>
      <c r="E81" s="29"/>
      <c r="F81" s="21"/>
      <c r="G81" s="21"/>
      <c r="H81" s="30"/>
      <c r="I81" s="30"/>
      <c r="J81" s="31"/>
    </row>
    <row r="82" spans="1:10" x14ac:dyDescent="0.2">
      <c r="A82" s="22"/>
      <c r="B82" s="22"/>
      <c r="C82" s="32"/>
      <c r="D82" s="22"/>
      <c r="E82" s="22"/>
      <c r="F82" s="22"/>
      <c r="G82" s="22"/>
      <c r="H82" s="22"/>
      <c r="I82" s="22"/>
      <c r="J82" s="22"/>
    </row>
    <row r="83" spans="1:10" x14ac:dyDescent="0.2">
      <c r="A83" s="32"/>
      <c r="B83" s="22"/>
      <c r="C83" s="22"/>
      <c r="D83" s="22"/>
      <c r="E83" s="22"/>
      <c r="F83" s="22"/>
      <c r="G83" s="22"/>
      <c r="H83" s="22"/>
      <c r="I83" s="22"/>
      <c r="J83" s="22"/>
    </row>
    <row r="84" spans="1:10" x14ac:dyDescent="0.2">
      <c r="A84" s="22"/>
      <c r="B84" s="32"/>
      <c r="C84" s="22"/>
      <c r="D84" s="22"/>
      <c r="E84" s="22"/>
      <c r="F84" s="22"/>
      <c r="G84" s="22"/>
      <c r="H84" s="22"/>
      <c r="I84" s="22"/>
      <c r="J84" s="22"/>
    </row>
  </sheetData>
  <mergeCells count="12">
    <mergeCell ref="B6:J6"/>
    <mergeCell ref="B8:J8"/>
    <mergeCell ref="B9:J9"/>
    <mergeCell ref="F11:I11"/>
    <mergeCell ref="J11:J12"/>
    <mergeCell ref="E11:E12"/>
    <mergeCell ref="C42:C43"/>
    <mergeCell ref="D42:D43"/>
    <mergeCell ref="E42:E43"/>
    <mergeCell ref="F42:F43"/>
    <mergeCell ref="C41:E41"/>
    <mergeCell ref="F41:J41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4"/>
  <sheetViews>
    <sheetView view="pageBreakPreview" topLeftCell="A37" zoomScale="75" zoomScaleNormal="75" workbookViewId="0">
      <selection activeCell="D73" sqref="D73"/>
    </sheetView>
  </sheetViews>
  <sheetFormatPr defaultColWidth="10.875" defaultRowHeight="17.25" x14ac:dyDescent="0.15"/>
  <cols>
    <col min="1" max="1" width="13.375" style="105" customWidth="1"/>
    <col min="2" max="2" width="7.625" style="105" customWidth="1"/>
    <col min="3" max="3" width="11.25" style="105" customWidth="1"/>
    <col min="4" max="4" width="14" style="105" customWidth="1"/>
    <col min="5" max="12" width="13" style="105" customWidth="1"/>
    <col min="13" max="13" width="12.625" style="105" bestFit="1" customWidth="1"/>
    <col min="14" max="16384" width="10.875" style="105"/>
  </cols>
  <sheetData>
    <row r="1" spans="1:15" x14ac:dyDescent="0.2">
      <c r="A1" s="123"/>
    </row>
    <row r="6" spans="1:15" x14ac:dyDescent="0.2">
      <c r="B6" s="461" t="s">
        <v>27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</row>
    <row r="7" spans="1:15" ht="18" thickBot="1" x14ac:dyDescent="0.25">
      <c r="B7" s="97"/>
      <c r="C7" s="97"/>
      <c r="D7" s="97"/>
      <c r="E7" s="97"/>
      <c r="F7" s="97"/>
      <c r="G7" s="381" t="s">
        <v>311</v>
      </c>
      <c r="H7" s="97"/>
      <c r="I7" s="97"/>
      <c r="J7" s="381"/>
      <c r="K7" s="97"/>
      <c r="L7" s="124" t="s">
        <v>378</v>
      </c>
    </row>
    <row r="8" spans="1:15" x14ac:dyDescent="0.2">
      <c r="E8" s="151" t="s">
        <v>379</v>
      </c>
      <c r="F8" s="104"/>
      <c r="G8" s="104"/>
      <c r="H8" s="104"/>
      <c r="I8" s="104"/>
      <c r="J8" s="104"/>
      <c r="K8" s="104"/>
      <c r="L8" s="126"/>
    </row>
    <row r="9" spans="1:15" s="174" customFormat="1" x14ac:dyDescent="0.2">
      <c r="C9" s="385" t="s">
        <v>28</v>
      </c>
      <c r="E9" s="128" t="s">
        <v>261</v>
      </c>
      <c r="F9" s="128" t="s">
        <v>173</v>
      </c>
      <c r="G9" s="128" t="s">
        <v>380</v>
      </c>
      <c r="H9" s="128" t="s">
        <v>172</v>
      </c>
      <c r="I9" s="128" t="s">
        <v>192</v>
      </c>
      <c r="J9" s="128" t="s">
        <v>193</v>
      </c>
      <c r="K9" s="128" t="s">
        <v>381</v>
      </c>
      <c r="L9" s="128" t="s">
        <v>174</v>
      </c>
    </row>
    <row r="10" spans="1:15" x14ac:dyDescent="0.15">
      <c r="B10" s="83"/>
      <c r="C10" s="83"/>
      <c r="D10" s="83"/>
      <c r="E10" s="154"/>
      <c r="F10" s="154"/>
      <c r="G10" s="154"/>
      <c r="H10" s="154"/>
      <c r="I10" s="154"/>
      <c r="J10" s="154"/>
      <c r="K10" s="154"/>
      <c r="L10" s="154"/>
      <c r="M10" s="175"/>
      <c r="O10" s="176"/>
    </row>
    <row r="11" spans="1:15" x14ac:dyDescent="0.2">
      <c r="C11" s="123"/>
      <c r="D11" s="123"/>
      <c r="E11" s="147"/>
      <c r="F11" s="56"/>
      <c r="G11" s="56"/>
      <c r="H11" s="56"/>
      <c r="I11" s="56"/>
      <c r="J11" s="56"/>
      <c r="K11" s="56"/>
      <c r="L11" s="56"/>
    </row>
    <row r="12" spans="1:15" x14ac:dyDescent="0.2">
      <c r="B12" s="123" t="s">
        <v>832</v>
      </c>
      <c r="C12" s="119"/>
      <c r="D12" s="145"/>
      <c r="E12" s="146">
        <v>327049</v>
      </c>
      <c r="F12" s="56">
        <v>129737</v>
      </c>
      <c r="G12" s="56">
        <v>17351</v>
      </c>
      <c r="H12" s="56">
        <v>19786</v>
      </c>
      <c r="I12" s="56">
        <v>9653</v>
      </c>
      <c r="J12" s="56">
        <v>7420</v>
      </c>
      <c r="K12" s="56">
        <v>22715</v>
      </c>
      <c r="L12" s="56">
        <v>9770</v>
      </c>
    </row>
    <row r="13" spans="1:15" x14ac:dyDescent="0.2">
      <c r="B13" s="123" t="s">
        <v>29</v>
      </c>
      <c r="D13" s="123" t="s">
        <v>30</v>
      </c>
      <c r="E13" s="146">
        <v>314400</v>
      </c>
      <c r="F13" s="56">
        <v>123992</v>
      </c>
      <c r="G13" s="56">
        <v>16887</v>
      </c>
      <c r="H13" s="56">
        <v>19289</v>
      </c>
      <c r="I13" s="56">
        <v>9296</v>
      </c>
      <c r="J13" s="56">
        <v>7209</v>
      </c>
      <c r="K13" s="56">
        <v>21921</v>
      </c>
      <c r="L13" s="56">
        <v>9384</v>
      </c>
    </row>
    <row r="14" spans="1:15" x14ac:dyDescent="0.2">
      <c r="C14" s="123" t="s">
        <v>31</v>
      </c>
      <c r="D14" s="123" t="s">
        <v>675</v>
      </c>
      <c r="E14" s="147">
        <v>12649</v>
      </c>
      <c r="F14" s="56">
        <v>5745</v>
      </c>
      <c r="G14" s="56">
        <v>464</v>
      </c>
      <c r="H14" s="56">
        <v>497</v>
      </c>
      <c r="I14" s="56">
        <v>357</v>
      </c>
      <c r="J14" s="56">
        <v>211</v>
      </c>
      <c r="K14" s="56">
        <v>794</v>
      </c>
      <c r="L14" s="56">
        <v>386</v>
      </c>
    </row>
    <row r="15" spans="1:15" x14ac:dyDescent="0.2">
      <c r="C15" s="123"/>
      <c r="D15" s="123"/>
      <c r="E15" s="147"/>
      <c r="F15" s="56"/>
      <c r="G15" s="56"/>
      <c r="H15" s="56"/>
      <c r="I15" s="56"/>
      <c r="J15" s="56"/>
      <c r="K15" s="56"/>
      <c r="L15" s="56"/>
    </row>
    <row r="16" spans="1:15" x14ac:dyDescent="0.2">
      <c r="B16" s="123" t="s">
        <v>889</v>
      </c>
      <c r="C16" s="119"/>
      <c r="D16" s="145"/>
      <c r="E16" s="146">
        <f>F16+G16+H16+I16+J16+K16+L16+[2]L02続き!E16+[2]L02続き!F16+[2]L02続き!G16+[2]L02続き!H16+[2]L02続き!I16+[2]L02続き!J16+[2]L02続き!K16+[2]L02続き!L16+'[2]L02続き(2)'!E16+'[2]L02続き(2)'!F16+'[2]L02続き(2)'!G16+'[2]L02続き(2)'!H16+'[2]L02続き(2)'!I16+'[2]L02続き(2)'!J16+'[2]L02続き(2)'!K16+'[2]L02続き(2)'!L16+'[2]L02続き(3)'!E16+'[2]L02続き(3)'!F16+'[2]L02続き(3)'!G16+'[2]L02続き(3)'!H16+'[2]L02続き(3)'!I16+'[2]L02続き(3)'!J16+'[2]L02続き(3)'!K16+'[2]L02続き(3)'!L16</f>
        <v>325943</v>
      </c>
      <c r="F16" s="56">
        <f>F17+F18</f>
        <v>129096</v>
      </c>
      <c r="G16" s="56">
        <f t="shared" ref="G16:L16" si="0">G17+G18</f>
        <v>17128</v>
      </c>
      <c r="H16" s="56">
        <f t="shared" si="0"/>
        <v>19748</v>
      </c>
      <c r="I16" s="56">
        <f t="shared" si="0"/>
        <v>9557</v>
      </c>
      <c r="J16" s="56">
        <f t="shared" si="0"/>
        <v>7364</v>
      </c>
      <c r="K16" s="56">
        <f t="shared" si="0"/>
        <v>22642</v>
      </c>
      <c r="L16" s="56">
        <f t="shared" si="0"/>
        <v>9692</v>
      </c>
    </row>
    <row r="17" spans="2:12" x14ac:dyDescent="0.2">
      <c r="B17" s="123" t="s">
        <v>29</v>
      </c>
      <c r="D17" s="123" t="s">
        <v>30</v>
      </c>
      <c r="E17" s="146">
        <f>F17+G17+H17+I17+J17+K17+L17+[2]L02続き!E17+[2]L02続き!F17+[2]L02続き!G17+[2]L02続き!H17+[2]L02続き!I17+[2]L02続き!J17+[2]L02続き!K17+[2]L02続き!L17+'[2]L02続き(2)'!E17+'[2]L02続き(2)'!F17+'[2]L02続き(2)'!G17+'[2]L02続き(2)'!H17+'[2]L02続き(2)'!I17+'[2]L02続き(2)'!J17+'[2]L02続き(2)'!K17+'[2]L02続き(2)'!L17+'[2]L02続き(3)'!E17+'[2]L02続き(3)'!F17+'[2]L02続き(3)'!G17+'[2]L02続き(3)'!H17+'[2]L02続き(3)'!I17+'[2]L02続き(3)'!J17+'[2]L02続き(3)'!K17+'[2]L02続き(3)'!L17</f>
        <v>313407</v>
      </c>
      <c r="F17" s="56">
        <f>F21+F37+F49+F61+F65</f>
        <v>123404</v>
      </c>
      <c r="G17" s="56">
        <f t="shared" ref="G17:L18" si="1">G21+G37+G49+G61+G65</f>
        <v>16674</v>
      </c>
      <c r="H17" s="56">
        <f t="shared" si="1"/>
        <v>19252</v>
      </c>
      <c r="I17" s="56">
        <f t="shared" si="1"/>
        <v>9194</v>
      </c>
      <c r="J17" s="56">
        <f t="shared" si="1"/>
        <v>7155</v>
      </c>
      <c r="K17" s="56">
        <f t="shared" si="1"/>
        <v>21847</v>
      </c>
      <c r="L17" s="56">
        <f t="shared" si="1"/>
        <v>9315</v>
      </c>
    </row>
    <row r="18" spans="2:12" x14ac:dyDescent="0.2">
      <c r="C18" s="123" t="s">
        <v>31</v>
      </c>
      <c r="D18" s="123" t="s">
        <v>675</v>
      </c>
      <c r="E18" s="146">
        <f>F18+G18+H18+I18+J18+K18+L18+[2]L02続き!E18+[2]L02続き!F18+[2]L02続き!G18+[2]L02続き!H18+[2]L02続き!I18+[2]L02続き!J18+[2]L02続き!K18+[2]L02続き!L18+'[2]L02続き(2)'!E18+'[2]L02続き(2)'!F18+'[2]L02続き(2)'!G18+'[2]L02続き(2)'!H18+'[2]L02続き(2)'!I18+'[2]L02続き(2)'!J18+'[2]L02続き(2)'!K18+'[2]L02続き(2)'!L18+'[2]L02続き(3)'!E18+'[2]L02続き(3)'!F18+'[2]L02続き(3)'!G18+'[2]L02続き(3)'!H18+'[2]L02続き(3)'!I18+'[2]L02続き(3)'!J18+'[2]L02続き(3)'!K18+'[2]L02続き(3)'!L18</f>
        <v>12536</v>
      </c>
      <c r="F18" s="56">
        <f>F22+F38+F50+F62+F66</f>
        <v>5692</v>
      </c>
      <c r="G18" s="56">
        <f t="shared" si="1"/>
        <v>454</v>
      </c>
      <c r="H18" s="56">
        <f t="shared" si="1"/>
        <v>496</v>
      </c>
      <c r="I18" s="56">
        <f t="shared" si="1"/>
        <v>363</v>
      </c>
      <c r="J18" s="56">
        <f t="shared" si="1"/>
        <v>209</v>
      </c>
      <c r="K18" s="56">
        <f t="shared" si="1"/>
        <v>795</v>
      </c>
      <c r="L18" s="56">
        <f t="shared" si="1"/>
        <v>377</v>
      </c>
    </row>
    <row r="19" spans="2:12" x14ac:dyDescent="0.2">
      <c r="C19" s="149"/>
      <c r="D19" s="150"/>
      <c r="E19" s="146"/>
      <c r="F19" s="56"/>
      <c r="G19" s="56"/>
      <c r="H19" s="56"/>
      <c r="I19" s="56"/>
      <c r="J19" s="56"/>
      <c r="K19" s="56"/>
      <c r="L19" s="56"/>
    </row>
    <row r="20" spans="2:12" x14ac:dyDescent="0.2">
      <c r="C20" s="151" t="s">
        <v>676</v>
      </c>
      <c r="E20" s="146">
        <f>F20+G20+H20+I20+J20+K20+L20+[2]L02続き!E20+[2]L02続き!F20+[2]L02続き!G20+[2]L02続き!H20+[2]L02続き!I20+[2]L02続き!J20+[2]L02続き!K20+[2]L02続き!L20+'[2]L02続き(2)'!E20+'[2]L02続き(2)'!F20+'[2]L02続き(2)'!G20+'[2]L02続き(2)'!H20+'[2]L02続き(2)'!I20+'[2]L02続き(2)'!J20+'[2]L02続き(2)'!K20+'[2]L02続き(2)'!L20+'[2]L02続き(3)'!E20+'[2]L02続き(3)'!F20+'[2]L02続き(3)'!G20+'[2]L02続き(3)'!H20+'[2]L02続き(3)'!I20+'[2]L02続き(3)'!J20+'[2]L02続き(3)'!K20+'[2]L02続き(3)'!L20</f>
        <v>44286</v>
      </c>
      <c r="F20" s="56">
        <f>F21+F22</f>
        <v>16619</v>
      </c>
      <c r="G20" s="56">
        <f t="shared" ref="G20:L20" si="2">G21+G22</f>
        <v>2436</v>
      </c>
      <c r="H20" s="56">
        <f t="shared" si="2"/>
        <v>1749</v>
      </c>
      <c r="I20" s="56">
        <f t="shared" si="2"/>
        <v>1654</v>
      </c>
      <c r="J20" s="56">
        <f t="shared" si="2"/>
        <v>964</v>
      </c>
      <c r="K20" s="56">
        <f t="shared" si="2"/>
        <v>3511</v>
      </c>
      <c r="L20" s="56">
        <f t="shared" si="2"/>
        <v>1491</v>
      </c>
    </row>
    <row r="21" spans="2:12" x14ac:dyDescent="0.2">
      <c r="C21" s="151"/>
      <c r="D21" s="123" t="s">
        <v>30</v>
      </c>
      <c r="E21" s="146">
        <f>F21+G21+H21+I21+J21+K21+L21+[2]L02続き!E21+[2]L02続き!F21+[2]L02続き!G21+[2]L02続き!H21+[2]L02続き!I21+[2]L02続き!J21+[2]L02続き!K21+[2]L02続き!L21+'[2]L02続き(2)'!E21+'[2]L02続き(2)'!F21+'[2]L02続き(2)'!G21+'[2]L02続き(2)'!H21+'[2]L02続き(2)'!I21+'[2]L02続き(2)'!J21+'[2]L02続き(2)'!K21+'[2]L02続き(2)'!L21+'[2]L02続き(3)'!E21+'[2]L02続き(3)'!F21+'[2]L02続き(3)'!G21+'[2]L02続き(3)'!H21+'[2]L02続き(3)'!I21+'[2]L02続き(3)'!J21+'[2]L02続き(3)'!K21+'[2]L02続き(3)'!L21</f>
        <v>36299</v>
      </c>
      <c r="F21" s="56">
        <f>F25+F29+F33</f>
        <v>13027</v>
      </c>
      <c r="G21" s="56">
        <f t="shared" ref="G21:L22" si="3">G25+G29+G33</f>
        <v>2171</v>
      </c>
      <c r="H21" s="56">
        <f t="shared" si="3"/>
        <v>1400</v>
      </c>
      <c r="I21" s="56">
        <f t="shared" si="3"/>
        <v>1421</v>
      </c>
      <c r="J21" s="56">
        <f t="shared" si="3"/>
        <v>877</v>
      </c>
      <c r="K21" s="56">
        <f t="shared" si="3"/>
        <v>3019</v>
      </c>
      <c r="L21" s="56">
        <f t="shared" si="3"/>
        <v>1241</v>
      </c>
    </row>
    <row r="22" spans="2:12" x14ac:dyDescent="0.2">
      <c r="C22" s="151"/>
      <c r="D22" s="123" t="s">
        <v>675</v>
      </c>
      <c r="E22" s="146">
        <f>F22+G22+H22+I22+J22+K22+L22+[2]L02続き!E22+[2]L02続き!F22+[2]L02続き!G22+[2]L02続き!H22+[2]L02続き!I22+[2]L02続き!J22+[2]L02続き!K22+[2]L02続き!L22+'[2]L02続き(2)'!E22+'[2]L02続き(2)'!F22+'[2]L02続き(2)'!G22+'[2]L02続き(2)'!H22+'[2]L02続き(2)'!I22+'[2]L02続き(2)'!J22+'[2]L02続き(2)'!K22+'[2]L02続き(2)'!L22+'[2]L02続き(3)'!E22+'[2]L02続き(3)'!F22+'[2]L02続き(3)'!G22+'[2]L02続き(3)'!H22+'[2]L02続き(3)'!I22+'[2]L02続き(3)'!J22+'[2]L02続き(3)'!K22+'[2]L02続き(3)'!L22</f>
        <v>7987</v>
      </c>
      <c r="F22" s="56">
        <f>F26+F30+F34</f>
        <v>3592</v>
      </c>
      <c r="G22" s="56">
        <f t="shared" si="3"/>
        <v>265</v>
      </c>
      <c r="H22" s="56">
        <f t="shared" si="3"/>
        <v>349</v>
      </c>
      <c r="I22" s="56">
        <f t="shared" si="3"/>
        <v>233</v>
      </c>
      <c r="J22" s="56">
        <f t="shared" si="3"/>
        <v>87</v>
      </c>
      <c r="K22" s="56">
        <f t="shared" si="3"/>
        <v>492</v>
      </c>
      <c r="L22" s="56">
        <f t="shared" si="3"/>
        <v>250</v>
      </c>
    </row>
    <row r="23" spans="2:12" x14ac:dyDescent="0.2">
      <c r="C23" s="151"/>
      <c r="E23" s="146"/>
      <c r="F23" s="56"/>
      <c r="G23" s="56"/>
      <c r="H23" s="56"/>
      <c r="I23" s="56"/>
      <c r="J23" s="56"/>
      <c r="K23" s="56"/>
      <c r="L23" s="56"/>
    </row>
    <row r="24" spans="2:12" x14ac:dyDescent="0.2">
      <c r="C24" s="151"/>
      <c r="D24" s="152" t="s">
        <v>677</v>
      </c>
      <c r="E24" s="146">
        <f>F24+G24+H24+I24+J24+K24+L24+[2]L02続き!E24+[2]L02続き!F24+[2]L02続き!G24+[2]L02続き!H24+[2]L02続き!I24+[2]L02続き!J24+[2]L02続き!K24+[2]L02続き!L24+'[2]L02続き(2)'!E24+'[2]L02続き(2)'!F24+'[2]L02続き(2)'!G24+'[2]L02続き(2)'!H24+'[2]L02続き(2)'!I24+'[2]L02続き(2)'!J24+'[2]L02続き(2)'!K24+'[2]L02続き(2)'!L24+'[2]L02続き(3)'!E24+'[2]L02続き(3)'!F24+'[2]L02続き(3)'!G24+'[2]L02続き(3)'!H24+'[2]L02続き(3)'!I24+'[2]L02続き(3)'!J24+'[2]L02続き(3)'!K24+'[2]L02続き(3)'!L24</f>
        <v>16901</v>
      </c>
      <c r="F24" s="56">
        <f>F25+F26</f>
        <v>6152</v>
      </c>
      <c r="G24" s="56">
        <f t="shared" ref="G24:L24" si="4">G25+G26</f>
        <v>692</v>
      </c>
      <c r="H24" s="56">
        <f t="shared" si="4"/>
        <v>774</v>
      </c>
      <c r="I24" s="56">
        <f t="shared" si="4"/>
        <v>502</v>
      </c>
      <c r="J24" s="56">
        <f t="shared" si="4"/>
        <v>382</v>
      </c>
      <c r="K24" s="56">
        <f t="shared" si="4"/>
        <v>1347</v>
      </c>
      <c r="L24" s="56">
        <f t="shared" si="4"/>
        <v>725</v>
      </c>
    </row>
    <row r="25" spans="2:12" x14ac:dyDescent="0.2">
      <c r="C25" s="151"/>
      <c r="D25" s="151" t="s">
        <v>30</v>
      </c>
      <c r="E25" s="146">
        <f>F25+G25+H25+I25+J25+K25+L25+[2]L02続き!E25+[2]L02続き!F25+[2]L02続き!G25+[2]L02続き!H25+[2]L02続き!I25+[2]L02続き!J25+[2]L02続き!K25+[2]L02続き!L25+'[2]L02続き(2)'!E25+'[2]L02続き(2)'!F25+'[2]L02続き(2)'!G25+'[2]L02続き(2)'!H25+'[2]L02続き(2)'!I25+'[2]L02続き(2)'!J25+'[2]L02続き(2)'!K25+'[2]L02続き(2)'!L25+'[2]L02続き(3)'!E25+'[2]L02続き(3)'!F25+'[2]L02続き(3)'!G25+'[2]L02続き(3)'!H25+'[2]L02続き(3)'!I25+'[2]L02続き(3)'!J25+'[2]L02続き(3)'!K25+'[2]L02続き(3)'!L25</f>
        <v>10475</v>
      </c>
      <c r="F25" s="56">
        <v>3427</v>
      </c>
      <c r="G25" s="56">
        <v>449</v>
      </c>
      <c r="H25" s="56">
        <v>477</v>
      </c>
      <c r="I25" s="56">
        <v>325</v>
      </c>
      <c r="J25" s="56">
        <v>307</v>
      </c>
      <c r="K25" s="56">
        <v>932</v>
      </c>
      <c r="L25" s="56">
        <v>506</v>
      </c>
    </row>
    <row r="26" spans="2:12" x14ac:dyDescent="0.2">
      <c r="C26" s="153"/>
      <c r="D26" s="123" t="s">
        <v>675</v>
      </c>
      <c r="E26" s="146">
        <f>F26+G26+H26+I26+J26+K26+L26+[2]L02続き!E26+[2]L02続き!F26+[2]L02続き!G26+[2]L02続き!H26+[2]L02続き!I26+[2]L02続き!J26+[2]L02続き!K26+[2]L02続き!L26+'[2]L02続き(2)'!E26+'[2]L02続き(2)'!F26+'[2]L02続き(2)'!G26+'[2]L02続き(2)'!H26+'[2]L02続き(2)'!I26+'[2]L02続き(2)'!J26+'[2]L02続き(2)'!K26+'[2]L02続き(2)'!L26+'[2]L02続き(3)'!E26+'[2]L02続き(3)'!F26+'[2]L02続き(3)'!G26+'[2]L02続き(3)'!H26+'[2]L02続き(3)'!I26+'[2]L02続き(3)'!J26+'[2]L02続き(3)'!K26+'[2]L02続き(3)'!L26</f>
        <v>6426</v>
      </c>
      <c r="F26" s="56">
        <v>2725</v>
      </c>
      <c r="G26" s="56">
        <v>243</v>
      </c>
      <c r="H26" s="56">
        <v>297</v>
      </c>
      <c r="I26" s="56">
        <v>177</v>
      </c>
      <c r="J26" s="56">
        <v>75</v>
      </c>
      <c r="K26" s="56">
        <v>415</v>
      </c>
      <c r="L26" s="56">
        <v>219</v>
      </c>
    </row>
    <row r="27" spans="2:12" x14ac:dyDescent="0.2">
      <c r="C27" s="151"/>
      <c r="D27" s="151"/>
      <c r="E27" s="147"/>
      <c r="F27" s="56"/>
      <c r="G27" s="56"/>
      <c r="H27" s="56"/>
      <c r="I27" s="56"/>
      <c r="J27" s="56"/>
      <c r="K27" s="56"/>
      <c r="L27" s="56"/>
    </row>
    <row r="28" spans="2:12" x14ac:dyDescent="0.2">
      <c r="C28" s="151"/>
      <c r="D28" s="132" t="s">
        <v>678</v>
      </c>
      <c r="E28" s="146">
        <f>F28+G28+H28+I28+J28+K28+L28+[2]L02続き!E28+[2]L02続き!F28+[2]L02続き!G28+[2]L02続き!H28+[2]L02続き!I28+[2]L02続き!J28+[2]L02続き!K28+[2]L02続き!L28+'[2]L02続き(2)'!E28+'[2]L02続き(2)'!F28+'[2]L02続き(2)'!G28+'[2]L02続き(2)'!H28+'[2]L02続き(2)'!I28+'[2]L02続き(2)'!J28+'[2]L02続き(2)'!K28+'[2]L02続き(2)'!L28+'[2]L02続き(3)'!E28+'[2]L02続き(3)'!F28+'[2]L02続き(3)'!G28+'[2]L02続き(3)'!H28+'[2]L02続き(3)'!I28+'[2]L02続き(3)'!J28+'[2]L02続き(3)'!K28+'[2]L02続き(3)'!L28</f>
        <v>26294</v>
      </c>
      <c r="F28" s="56">
        <f>F29+F30</f>
        <v>9807</v>
      </c>
      <c r="G28" s="56">
        <f t="shared" ref="G28:L28" si="5">G29+G30</f>
        <v>1733</v>
      </c>
      <c r="H28" s="56">
        <f t="shared" si="5"/>
        <v>944</v>
      </c>
      <c r="I28" s="56">
        <f t="shared" si="5"/>
        <v>1110</v>
      </c>
      <c r="J28" s="56">
        <f t="shared" si="5"/>
        <v>580</v>
      </c>
      <c r="K28" s="56">
        <f t="shared" si="5"/>
        <v>2136</v>
      </c>
      <c r="L28" s="56">
        <f t="shared" si="5"/>
        <v>750</v>
      </c>
    </row>
    <row r="29" spans="2:12" x14ac:dyDescent="0.2">
      <c r="C29" s="151"/>
      <c r="D29" s="151" t="s">
        <v>30</v>
      </c>
      <c r="E29" s="146">
        <f>F29+G29+H29+I29+J29+K29+L29+[2]L02続き!E29+[2]L02続き!F29+[2]L02続き!G29+[2]L02続き!H29+[2]L02続き!I29+[2]L02続き!J29+[2]L02続き!K29+[2]L02続き!L29+'[2]L02続き(2)'!E29+'[2]L02続き(2)'!F29+'[2]L02続き(2)'!G29+'[2]L02続き(2)'!H29+'[2]L02続き(2)'!I29+'[2]L02続き(2)'!J29+'[2]L02続き(2)'!K29+'[2]L02続き(2)'!L29+'[2]L02続き(3)'!E29+'[2]L02続き(3)'!F29+'[2]L02続き(3)'!G29+'[2]L02続き(3)'!H29+'[2]L02続き(3)'!I29+'[2]L02続き(3)'!J29+'[2]L02続き(3)'!K29+'[2]L02続き(3)'!L29</f>
        <v>25720</v>
      </c>
      <c r="F29" s="56">
        <v>9573</v>
      </c>
      <c r="G29" s="56">
        <v>1715</v>
      </c>
      <c r="H29" s="56">
        <v>921</v>
      </c>
      <c r="I29" s="56">
        <v>1095</v>
      </c>
      <c r="J29" s="56">
        <v>569</v>
      </c>
      <c r="K29" s="56">
        <v>2081</v>
      </c>
      <c r="L29" s="56">
        <v>733</v>
      </c>
    </row>
    <row r="30" spans="2:12" x14ac:dyDescent="0.2">
      <c r="C30" s="151"/>
      <c r="D30" s="151" t="s">
        <v>675</v>
      </c>
      <c r="E30" s="146">
        <f>F30+G30+H30+I30+J30+K30+L30+[2]L02続き!E30+[2]L02続き!F30+[2]L02続き!G30+[2]L02続き!H30+[2]L02続き!I30+[2]L02続き!J30+[2]L02続き!K30+[2]L02続き!L30+'[2]L02続き(2)'!E30+'[2]L02続き(2)'!F30+'[2]L02続き(2)'!G30+'[2]L02続き(2)'!H30+'[2]L02続き(2)'!I30+'[2]L02続き(2)'!J30+'[2]L02続き(2)'!K30+'[2]L02続き(2)'!L30+'[2]L02続き(3)'!E30+'[2]L02続き(3)'!F30+'[2]L02続き(3)'!G30+'[2]L02続き(3)'!H30+'[2]L02続き(3)'!I30+'[2]L02続き(3)'!J30+'[2]L02続き(3)'!K30+'[2]L02続き(3)'!L30</f>
        <v>574</v>
      </c>
      <c r="F30" s="56">
        <v>234</v>
      </c>
      <c r="G30" s="56">
        <v>18</v>
      </c>
      <c r="H30" s="56">
        <v>23</v>
      </c>
      <c r="I30" s="56">
        <v>15</v>
      </c>
      <c r="J30" s="56">
        <v>11</v>
      </c>
      <c r="K30" s="56">
        <v>55</v>
      </c>
      <c r="L30" s="56">
        <v>17</v>
      </c>
    </row>
    <row r="31" spans="2:12" x14ac:dyDescent="0.2">
      <c r="C31" s="151"/>
      <c r="D31" s="154"/>
      <c r="E31" s="146"/>
      <c r="F31" s="56"/>
      <c r="G31" s="56"/>
      <c r="H31" s="56"/>
      <c r="I31" s="56"/>
      <c r="J31" s="56"/>
      <c r="K31" s="56"/>
      <c r="L31" s="56"/>
    </row>
    <row r="32" spans="2:12" x14ac:dyDescent="0.2">
      <c r="C32" s="151"/>
      <c r="D32" s="132" t="s">
        <v>679</v>
      </c>
      <c r="E32" s="146">
        <f>F32+G32+H32+I32+J32+K32+L32+[2]L02続き!E32+[2]L02続き!F32+[2]L02続き!G32+[2]L02続き!H32+[2]L02続き!I32+[2]L02続き!J32+[2]L02続き!K32+[2]L02続き!L32+'[2]L02続き(2)'!E32+'[2]L02続き(2)'!F32+'[2]L02続き(2)'!G32+'[2]L02続き(2)'!H32+'[2]L02続き(2)'!I32+'[2]L02続き(2)'!J32+'[2]L02続き(2)'!K32+'[2]L02続き(2)'!L32+'[2]L02続き(3)'!E32+'[2]L02続き(3)'!F32+'[2]L02続き(3)'!G32+'[2]L02続き(3)'!H32+'[2]L02続き(3)'!I32+'[2]L02続き(3)'!J32+'[2]L02続き(3)'!K32+'[2]L02続き(3)'!L32</f>
        <v>1091</v>
      </c>
      <c r="F32" s="56">
        <f>F33+F34</f>
        <v>660</v>
      </c>
      <c r="G32" s="56">
        <f t="shared" ref="G32:L32" si="6">G33+G34</f>
        <v>11</v>
      </c>
      <c r="H32" s="56">
        <f t="shared" si="6"/>
        <v>31</v>
      </c>
      <c r="I32" s="56">
        <f t="shared" si="6"/>
        <v>42</v>
      </c>
      <c r="J32" s="56">
        <f t="shared" si="6"/>
        <v>2</v>
      </c>
      <c r="K32" s="56">
        <f t="shared" si="6"/>
        <v>28</v>
      </c>
      <c r="L32" s="56">
        <f t="shared" si="6"/>
        <v>16</v>
      </c>
    </row>
    <row r="33" spans="2:12" x14ac:dyDescent="0.2">
      <c r="C33" s="151"/>
      <c r="D33" s="151" t="s">
        <v>30</v>
      </c>
      <c r="E33" s="146">
        <f>F33+G33+H33+I33+J33+K33+L33+[2]L02続き!E33+[2]L02続き!F33+[2]L02続き!G33+[2]L02続き!H33+[2]L02続き!I33+[2]L02続き!J33+[2]L02続き!K33+[2]L02続き!L33+'[2]L02続き(2)'!E33+'[2]L02続き(2)'!F33+'[2]L02続き(2)'!G33+'[2]L02続き(2)'!H33+'[2]L02続き(2)'!I33+'[2]L02続き(2)'!J33+'[2]L02続き(2)'!K33+'[2]L02続き(2)'!L33+'[2]L02続き(3)'!E33+'[2]L02続き(3)'!F33+'[2]L02続き(3)'!G33+'[2]L02続き(3)'!H33+'[2]L02続き(3)'!I33+'[2]L02続き(3)'!J33+'[2]L02続き(3)'!K33+'[2]L02続き(3)'!L33</f>
        <v>104</v>
      </c>
      <c r="F33" s="56">
        <v>27</v>
      </c>
      <c r="G33" s="56">
        <v>7</v>
      </c>
      <c r="H33" s="56">
        <v>2</v>
      </c>
      <c r="I33" s="56">
        <v>1</v>
      </c>
      <c r="J33" s="56">
        <v>1</v>
      </c>
      <c r="K33" s="56">
        <v>6</v>
      </c>
      <c r="L33" s="148">
        <v>2</v>
      </c>
    </row>
    <row r="34" spans="2:12" x14ac:dyDescent="0.2">
      <c r="C34" s="151"/>
      <c r="D34" s="151" t="s">
        <v>675</v>
      </c>
      <c r="E34" s="146">
        <f>F34+G34+H34+I34+J34+K34+L34+[2]L02続き!E34+[2]L02続き!F34+[2]L02続き!G34+[2]L02続き!H34+[2]L02続き!I34+[2]L02続き!J34+[2]L02続き!K34+[2]L02続き!L34+'[2]L02続き(2)'!E34+'[2]L02続き(2)'!F34+'[2]L02続き(2)'!G34+'[2]L02続き(2)'!H34+'[2]L02続き(2)'!I34+'[2]L02続き(2)'!J34+'[2]L02続き(2)'!K34+'[2]L02続き(2)'!L34+'[2]L02続き(3)'!E34+'[2]L02続き(3)'!F34+'[2]L02続き(3)'!G34+'[2]L02続き(3)'!H34+'[2]L02続き(3)'!I34+'[2]L02続き(3)'!J34+'[2]L02続き(3)'!K34+'[2]L02続き(3)'!L34</f>
        <v>987</v>
      </c>
      <c r="F34" s="56">
        <v>633</v>
      </c>
      <c r="G34" s="56">
        <v>4</v>
      </c>
      <c r="H34" s="56">
        <v>29</v>
      </c>
      <c r="I34" s="56">
        <v>41</v>
      </c>
      <c r="J34" s="148">
        <v>1</v>
      </c>
      <c r="K34" s="56">
        <v>22</v>
      </c>
      <c r="L34" s="56">
        <v>14</v>
      </c>
    </row>
    <row r="35" spans="2:12" x14ac:dyDescent="0.2">
      <c r="C35" s="151"/>
      <c r="D35" s="154"/>
      <c r="E35" s="146"/>
      <c r="F35" s="56"/>
      <c r="G35" s="56"/>
      <c r="H35" s="56"/>
      <c r="I35" s="56"/>
      <c r="J35" s="56"/>
      <c r="K35" s="56"/>
      <c r="L35" s="56"/>
    </row>
    <row r="36" spans="2:12" x14ac:dyDescent="0.2">
      <c r="C36" s="152" t="s">
        <v>680</v>
      </c>
      <c r="D36" s="155" t="s">
        <v>32</v>
      </c>
      <c r="E36" s="146">
        <f>F36+G36+H36+I36+J36+K36+L36+[2]L02続き!E36+[2]L02続き!F36+[2]L02続き!G36+[2]L02続き!H36+[2]L02続き!I36+[2]L02続き!J36+[2]L02続き!K36+[2]L02続き!L36+'[2]L02続き(2)'!E36+'[2]L02続き(2)'!F36+'[2]L02続き(2)'!G36+'[2]L02続き(2)'!H36+'[2]L02続き(2)'!I36+'[2]L02続き(2)'!J36+'[2]L02続き(2)'!K36+'[2]L02続き(2)'!L36+'[2]L02続き(3)'!E36+'[2]L02続き(3)'!F36+'[2]L02続き(3)'!G36+'[2]L02続き(3)'!H36+'[2]L02続き(3)'!I36+'[2]L02続き(3)'!J36+'[2]L02続き(3)'!K36+'[2]L02続き(3)'!L36</f>
        <v>1480</v>
      </c>
      <c r="F36" s="56">
        <f>F37+F38</f>
        <v>436</v>
      </c>
      <c r="G36" s="56">
        <f t="shared" ref="G36:L36" si="7">G37+G38</f>
        <v>31</v>
      </c>
      <c r="H36" s="56">
        <f t="shared" si="7"/>
        <v>102</v>
      </c>
      <c r="I36" s="56">
        <f t="shared" si="7"/>
        <v>25</v>
      </c>
      <c r="J36" s="56">
        <f t="shared" si="7"/>
        <v>39</v>
      </c>
      <c r="K36" s="56">
        <f t="shared" si="7"/>
        <v>127</v>
      </c>
      <c r="L36" s="56">
        <f t="shared" si="7"/>
        <v>33</v>
      </c>
    </row>
    <row r="37" spans="2:12" x14ac:dyDescent="0.2">
      <c r="B37" s="123" t="s">
        <v>33</v>
      </c>
      <c r="C37" s="151"/>
      <c r="D37" s="123" t="s">
        <v>30</v>
      </c>
      <c r="E37" s="146">
        <f>F37+G37+H37+I37+J37+K37+L37+[2]L02続き!E37+[2]L02続き!F37+[2]L02続き!G37+[2]L02続き!H37+[2]L02続き!I37+[2]L02続き!J37+[2]L02続き!K37+[2]L02続き!L37+'[2]L02続き(2)'!E37+'[2]L02続き(2)'!F37+'[2]L02続き(2)'!G37+'[2]L02続き(2)'!H37+'[2]L02続き(2)'!I37+'[2]L02続き(2)'!J37+'[2]L02続き(2)'!K37+'[2]L02続き(2)'!L37+'[2]L02続き(3)'!E37+'[2]L02続き(3)'!F37+'[2]L02続き(3)'!G37+'[2]L02続き(3)'!H37+'[2]L02続き(3)'!I37+'[2]L02続き(3)'!J37+'[2]L02続き(3)'!K37+'[2]L02続き(3)'!L37</f>
        <v>829</v>
      </c>
      <c r="F37" s="56">
        <f>F41+F45</f>
        <v>243</v>
      </c>
      <c r="G37" s="56">
        <f t="shared" ref="G37:L38" si="8">G41+G45</f>
        <v>31</v>
      </c>
      <c r="H37" s="56">
        <f t="shared" si="8"/>
        <v>77</v>
      </c>
      <c r="I37" s="56">
        <f t="shared" si="8"/>
        <v>20</v>
      </c>
      <c r="J37" s="56">
        <f t="shared" si="8"/>
        <v>8</v>
      </c>
      <c r="K37" s="56">
        <f t="shared" si="8"/>
        <v>70</v>
      </c>
      <c r="L37" s="56">
        <f t="shared" si="8"/>
        <v>32</v>
      </c>
    </row>
    <row r="38" spans="2:12" x14ac:dyDescent="0.2">
      <c r="B38" s="123" t="s">
        <v>34</v>
      </c>
      <c r="C38" s="151"/>
      <c r="D38" s="123" t="s">
        <v>675</v>
      </c>
      <c r="E38" s="146">
        <f>F38+G38+H38+I38+J38+K38+L38+[2]L02続き!E38+[2]L02続き!F38+[2]L02続き!G38+[2]L02続き!H38+[2]L02続き!I38+[2]L02続き!J38+[2]L02続き!K38+[2]L02続き!L38+'[2]L02続き(2)'!E38+'[2]L02続き(2)'!F38+'[2]L02続き(2)'!G38+'[2]L02続き(2)'!H38+'[2]L02続き(2)'!I38+'[2]L02続き(2)'!J38+'[2]L02続き(2)'!K38+'[2]L02続き(2)'!L38+'[2]L02続き(3)'!E38+'[2]L02続き(3)'!F38+'[2]L02続き(3)'!G38+'[2]L02続き(3)'!H38+'[2]L02続き(3)'!I38+'[2]L02続き(3)'!J38+'[2]L02続き(3)'!K38+'[2]L02続き(3)'!L38</f>
        <v>651</v>
      </c>
      <c r="F38" s="56">
        <f>F42+F46</f>
        <v>193</v>
      </c>
      <c r="G38" s="56">
        <f t="shared" si="8"/>
        <v>0</v>
      </c>
      <c r="H38" s="56">
        <f t="shared" si="8"/>
        <v>25</v>
      </c>
      <c r="I38" s="56">
        <f t="shared" si="8"/>
        <v>5</v>
      </c>
      <c r="J38" s="56">
        <f t="shared" si="8"/>
        <v>31</v>
      </c>
      <c r="K38" s="56">
        <f t="shared" si="8"/>
        <v>57</v>
      </c>
      <c r="L38" s="56">
        <f t="shared" si="8"/>
        <v>1</v>
      </c>
    </row>
    <row r="39" spans="2:12" x14ac:dyDescent="0.2">
      <c r="B39" s="123" t="s">
        <v>35</v>
      </c>
      <c r="C39" s="151"/>
      <c r="E39" s="147"/>
      <c r="F39" s="56"/>
      <c r="G39" s="56"/>
      <c r="H39" s="56"/>
      <c r="I39" s="56"/>
      <c r="J39" s="56"/>
      <c r="K39" s="56"/>
      <c r="L39" s="56"/>
    </row>
    <row r="40" spans="2:12" x14ac:dyDescent="0.2">
      <c r="B40" s="123" t="s">
        <v>36</v>
      </c>
      <c r="C40" s="151"/>
      <c r="D40" s="132" t="s">
        <v>677</v>
      </c>
      <c r="E40" s="146">
        <f>F40+G40+H40+I40+J40+K40+L40+[2]L02続き!E40+[2]L02続き!F40+[2]L02続き!G40+[2]L02続き!H40+[2]L02続き!I40+[2]L02続き!J40+[2]L02続き!K40+[2]L02続き!L40+'[2]L02続き(2)'!E40+'[2]L02続き(2)'!F40+'[2]L02続き(2)'!G40+'[2]L02続き(2)'!H40+'[2]L02続き(2)'!I40+'[2]L02続き(2)'!J40+'[2]L02続き(2)'!K40+'[2]L02続き(2)'!L40+'[2]L02続き(3)'!E40+'[2]L02続き(3)'!F40+'[2]L02続き(3)'!G40+'[2]L02続き(3)'!H40+'[2]L02続き(3)'!I40+'[2]L02続き(3)'!J40+'[2]L02続き(3)'!K40+'[2]L02続き(3)'!L40</f>
        <v>529</v>
      </c>
      <c r="F40" s="56">
        <f>F41+F42</f>
        <v>187</v>
      </c>
      <c r="G40" s="56">
        <f t="shared" ref="G40:L40" si="9">G41+G42</f>
        <v>2</v>
      </c>
      <c r="H40" s="56">
        <f t="shared" si="9"/>
        <v>29</v>
      </c>
      <c r="I40" s="56">
        <f t="shared" si="9"/>
        <v>3</v>
      </c>
      <c r="J40" s="56">
        <f t="shared" si="9"/>
        <v>24</v>
      </c>
      <c r="K40" s="56">
        <f t="shared" si="9"/>
        <v>38</v>
      </c>
      <c r="L40" s="56">
        <f t="shared" si="9"/>
        <v>9</v>
      </c>
    </row>
    <row r="41" spans="2:12" x14ac:dyDescent="0.2">
      <c r="C41" s="151"/>
      <c r="D41" s="151" t="s">
        <v>30</v>
      </c>
      <c r="E41" s="146">
        <f>F41+G41+H41+I41+J41+K41+L41+[2]L02続き!E41+[2]L02続き!F41+[2]L02続き!G41+[2]L02続き!H41+[2]L02続き!I41+[2]L02続き!J41+[2]L02続き!K41+[2]L02続き!L41+'[2]L02続き(2)'!E41+'[2]L02続き(2)'!F41+'[2]L02続き(2)'!G41+'[2]L02続き(2)'!H41+'[2]L02続き(2)'!I41+'[2]L02続き(2)'!J41+'[2]L02続き(2)'!K41+'[2]L02続き(2)'!L41+'[2]L02続き(3)'!E41+'[2]L02続き(3)'!F41+'[2]L02続き(3)'!G41+'[2]L02続き(3)'!H41+'[2]L02続き(3)'!I41+'[2]L02続き(3)'!J41+'[2]L02続き(3)'!K41+'[2]L02続き(3)'!L41</f>
        <v>84</v>
      </c>
      <c r="F41" s="56">
        <v>26</v>
      </c>
      <c r="G41" s="56">
        <v>2</v>
      </c>
      <c r="H41" s="56">
        <v>9</v>
      </c>
      <c r="I41" s="148">
        <v>1</v>
      </c>
      <c r="J41" s="56">
        <v>2</v>
      </c>
      <c r="K41" s="56">
        <v>2</v>
      </c>
      <c r="L41" s="56">
        <v>8</v>
      </c>
    </row>
    <row r="42" spans="2:12" x14ac:dyDescent="0.2">
      <c r="C42" s="151"/>
      <c r="D42" s="151" t="s">
        <v>675</v>
      </c>
      <c r="E42" s="146">
        <f>F42+G42+H42+I42+J42+K42+L42+[2]L02続き!E42+[2]L02続き!F42+[2]L02続き!G42+[2]L02続き!H42+[2]L02続き!I42+[2]L02続き!J42+[2]L02続き!K42+[2]L02続き!L42+'[2]L02続き(2)'!E42+'[2]L02続き(2)'!F42+'[2]L02続き(2)'!G42+'[2]L02続き(2)'!H42+'[2]L02続き(2)'!I42+'[2]L02続き(2)'!J42+'[2]L02続き(2)'!K42+'[2]L02続き(2)'!L42+'[2]L02続き(3)'!E42+'[2]L02続き(3)'!F42+'[2]L02続き(3)'!G42+'[2]L02続き(3)'!H42+'[2]L02続き(3)'!I42+'[2]L02続き(3)'!J42+'[2]L02続き(3)'!K42+'[2]L02続き(3)'!L42</f>
        <v>445</v>
      </c>
      <c r="F42" s="56">
        <v>161</v>
      </c>
      <c r="G42" s="56">
        <v>0</v>
      </c>
      <c r="H42" s="56">
        <v>20</v>
      </c>
      <c r="I42" s="56">
        <v>2</v>
      </c>
      <c r="J42" s="56">
        <v>22</v>
      </c>
      <c r="K42" s="56">
        <v>36</v>
      </c>
      <c r="L42" s="148">
        <v>1</v>
      </c>
    </row>
    <row r="43" spans="2:12" x14ac:dyDescent="0.2">
      <c r="C43" s="151"/>
      <c r="D43" s="154"/>
      <c r="E43" s="146"/>
      <c r="F43" s="56"/>
      <c r="G43" s="56"/>
      <c r="H43" s="56"/>
      <c r="I43" s="56"/>
      <c r="J43" s="56"/>
      <c r="K43" s="56"/>
      <c r="L43" s="56"/>
    </row>
    <row r="44" spans="2:12" x14ac:dyDescent="0.2">
      <c r="C44" s="151"/>
      <c r="D44" s="132" t="s">
        <v>678</v>
      </c>
      <c r="E44" s="146">
        <f>F44+G44+H44+I44+J44+K44+L44+[2]L02続き!E44+[2]L02続き!F44+[2]L02続き!G44+[2]L02続き!H44+[2]L02続き!I44+[2]L02続き!J44+[2]L02続き!K44+[2]L02続き!L44+'[2]L02続き(2)'!E44+'[2]L02続き(2)'!F44+'[2]L02続き(2)'!G44+'[2]L02続き(2)'!H44+'[2]L02続き(2)'!I44+'[2]L02続き(2)'!J44+'[2]L02続き(2)'!K44+'[2]L02続き(2)'!L44+'[2]L02続き(3)'!E44+'[2]L02続き(3)'!F44+'[2]L02続き(3)'!G44+'[2]L02続き(3)'!H44+'[2]L02続き(3)'!I44+'[2]L02続き(3)'!J44+'[2]L02続き(3)'!K44+'[2]L02続き(3)'!L44</f>
        <v>951</v>
      </c>
      <c r="F44" s="56">
        <f>F45+F46</f>
        <v>249</v>
      </c>
      <c r="G44" s="56">
        <f t="shared" ref="G44:L44" si="10">G45+G46</f>
        <v>29</v>
      </c>
      <c r="H44" s="56">
        <f t="shared" si="10"/>
        <v>73</v>
      </c>
      <c r="I44" s="56">
        <f t="shared" si="10"/>
        <v>22</v>
      </c>
      <c r="J44" s="56">
        <f t="shared" si="10"/>
        <v>15</v>
      </c>
      <c r="K44" s="56">
        <f t="shared" si="10"/>
        <v>89</v>
      </c>
      <c r="L44" s="56">
        <f t="shared" si="10"/>
        <v>24</v>
      </c>
    </row>
    <row r="45" spans="2:12" x14ac:dyDescent="0.2">
      <c r="C45" s="151"/>
      <c r="D45" s="151" t="s">
        <v>30</v>
      </c>
      <c r="E45" s="146">
        <f>F45+G45+H45+I45+J45+K45+L45+[2]L02続き!E45+[2]L02続き!F45+[2]L02続き!G45+[2]L02続き!H45+[2]L02続き!I45+[2]L02続き!J45+[2]L02続き!K45+[2]L02続き!L45+'[2]L02続き(2)'!E45+'[2]L02続き(2)'!F45+'[2]L02続き(2)'!G45+'[2]L02続き(2)'!H45+'[2]L02続き(2)'!I45+'[2]L02続き(2)'!J45+'[2]L02続き(2)'!K45+'[2]L02続き(2)'!L45+'[2]L02続き(3)'!E45+'[2]L02続き(3)'!F45+'[2]L02続き(3)'!G45+'[2]L02続き(3)'!H45+'[2]L02続き(3)'!I45+'[2]L02続き(3)'!J45+'[2]L02続き(3)'!K45+'[2]L02続き(3)'!L45</f>
        <v>745</v>
      </c>
      <c r="F45" s="56">
        <v>217</v>
      </c>
      <c r="G45" s="56">
        <v>29</v>
      </c>
      <c r="H45" s="56">
        <v>68</v>
      </c>
      <c r="I45" s="56">
        <v>19</v>
      </c>
      <c r="J45" s="56">
        <v>6</v>
      </c>
      <c r="K45" s="56">
        <v>68</v>
      </c>
      <c r="L45" s="56">
        <v>24</v>
      </c>
    </row>
    <row r="46" spans="2:12" x14ac:dyDescent="0.2">
      <c r="C46" s="151"/>
      <c r="D46" s="151" t="s">
        <v>675</v>
      </c>
      <c r="E46" s="146">
        <f>F46+G46+H46+I46+J46+K46+L46+[2]L02続き!E46+[2]L02続き!F46+[2]L02続き!G46+[2]L02続き!H46+[2]L02続き!I46+[2]L02続き!J46+[2]L02続き!K46+[2]L02続き!L46+'[2]L02続き(2)'!E46+'[2]L02続き(2)'!F46+'[2]L02続き(2)'!G46+'[2]L02続き(2)'!H46+'[2]L02続き(2)'!I46+'[2]L02続き(2)'!J46+'[2]L02続き(2)'!K46+'[2]L02続き(2)'!L46+'[2]L02続き(3)'!E46+'[2]L02続き(3)'!F46+'[2]L02続き(3)'!G46+'[2]L02続き(3)'!H46+'[2]L02続き(3)'!I46+'[2]L02続き(3)'!J46+'[2]L02続き(3)'!K46+'[2]L02続き(3)'!L46</f>
        <v>206</v>
      </c>
      <c r="F46" s="56">
        <v>32</v>
      </c>
      <c r="G46" s="56">
        <v>0</v>
      </c>
      <c r="H46" s="56">
        <v>5</v>
      </c>
      <c r="I46" s="56">
        <v>3</v>
      </c>
      <c r="J46" s="56">
        <v>9</v>
      </c>
      <c r="K46" s="56">
        <v>21</v>
      </c>
      <c r="L46" s="148">
        <v>0</v>
      </c>
    </row>
    <row r="47" spans="2:12" x14ac:dyDescent="0.2">
      <c r="C47" s="151"/>
      <c r="D47" s="154"/>
      <c r="E47" s="146"/>
      <c r="F47" s="56"/>
      <c r="G47" s="56"/>
      <c r="H47" s="56"/>
      <c r="I47" s="56"/>
      <c r="J47" s="56"/>
      <c r="K47" s="56"/>
      <c r="L47" s="56"/>
    </row>
    <row r="48" spans="2:12" x14ac:dyDescent="0.2">
      <c r="C48" s="152" t="s">
        <v>681</v>
      </c>
      <c r="D48" s="133"/>
      <c r="E48" s="146">
        <f>F48+G48+H48+I48+J48+K48+L48+[2]L02続き!E48+[2]L02続き!F48+[2]L02続き!G48+[2]L02続き!H48+[2]L02続き!I48+[2]L02続き!J48+[2]L02続き!K48+[2]L02続き!L48+'[2]L02続き(2)'!E48+'[2]L02続き(2)'!F48+'[2]L02続き(2)'!G48+'[2]L02続き(2)'!H48+'[2]L02続き(2)'!I48+'[2]L02続き(2)'!J48+'[2]L02続き(2)'!K48+'[2]L02続き(2)'!L48+'[2]L02続き(3)'!E48+'[2]L02続き(3)'!F48+'[2]L02続き(3)'!G48+'[2]L02続き(3)'!H48+'[2]L02続き(3)'!I48+'[2]L02続き(3)'!J48+'[2]L02続き(3)'!K48+'[2]L02続き(3)'!L48</f>
        <v>266474</v>
      </c>
      <c r="F48" s="56">
        <f>F49+F50</f>
        <v>107257</v>
      </c>
      <c r="G48" s="56">
        <f t="shared" ref="G48:L48" si="11">G49+G50</f>
        <v>14035</v>
      </c>
      <c r="H48" s="56">
        <f t="shared" si="11"/>
        <v>17327</v>
      </c>
      <c r="I48" s="56">
        <f t="shared" si="11"/>
        <v>7431</v>
      </c>
      <c r="J48" s="56">
        <f t="shared" si="11"/>
        <v>5902</v>
      </c>
      <c r="K48" s="56">
        <f t="shared" si="11"/>
        <v>17582</v>
      </c>
      <c r="L48" s="56">
        <f t="shared" si="11"/>
        <v>7529</v>
      </c>
    </row>
    <row r="49" spans="2:12" x14ac:dyDescent="0.2">
      <c r="C49" s="151"/>
      <c r="D49" s="123" t="s">
        <v>30</v>
      </c>
      <c r="E49" s="146">
        <f>F49+G49+H49+I49+J49+K49+L49+[2]L02続き!E49+[2]L02続き!F49+[2]L02続き!G49+[2]L02続き!H49+[2]L02続き!I49+[2]L02続き!J49+[2]L02続き!K49+[2]L02続き!L49+'[2]L02続き(2)'!E49+'[2]L02続き(2)'!F49+'[2]L02続き(2)'!G49+'[2]L02続き(2)'!H49+'[2]L02続き(2)'!I49+'[2]L02続き(2)'!J49+'[2]L02続き(2)'!K49+'[2]L02続き(2)'!L49+'[2]L02続き(3)'!E49+'[2]L02続き(3)'!F49+'[2]L02続き(3)'!G49+'[2]L02続き(3)'!H49+'[2]L02続き(3)'!I49+'[2]L02続き(3)'!J49+'[2]L02続き(3)'!K49+'[2]L02続き(3)'!L49</f>
        <v>265222</v>
      </c>
      <c r="F49" s="56">
        <f>F53+F57</f>
        <v>106572</v>
      </c>
      <c r="G49" s="56">
        <f t="shared" ref="G49:L50" si="12">G53+G57</f>
        <v>13992</v>
      </c>
      <c r="H49" s="56">
        <f t="shared" si="12"/>
        <v>17285</v>
      </c>
      <c r="I49" s="56">
        <f t="shared" si="12"/>
        <v>7412</v>
      </c>
      <c r="J49" s="56">
        <f t="shared" si="12"/>
        <v>5864</v>
      </c>
      <c r="K49" s="56">
        <f t="shared" si="12"/>
        <v>17509</v>
      </c>
      <c r="L49" s="56">
        <f t="shared" si="12"/>
        <v>7481</v>
      </c>
    </row>
    <row r="50" spans="2:12" x14ac:dyDescent="0.2">
      <c r="C50" s="151"/>
      <c r="D50" s="123" t="s">
        <v>675</v>
      </c>
      <c r="E50" s="146">
        <f>F50+G50+H50+I50+J50+K50+L50+[2]L02続き!E50+[2]L02続き!F50+[2]L02続き!G50+[2]L02続き!H50+[2]L02続き!I50+[2]L02続き!J50+[2]L02続き!K50+[2]L02続き!L50+'[2]L02続き(2)'!E50+'[2]L02続き(2)'!F50+'[2]L02続き(2)'!G50+'[2]L02続き(2)'!H50+'[2]L02続き(2)'!I50+'[2]L02続き(2)'!J50+'[2]L02続き(2)'!K50+'[2]L02続き(2)'!L50+'[2]L02続き(3)'!E50+'[2]L02続き(3)'!F50+'[2]L02続き(3)'!G50+'[2]L02続き(3)'!H50+'[2]L02続き(3)'!I50+'[2]L02続き(3)'!J50+'[2]L02続き(3)'!K50+'[2]L02続き(3)'!L50</f>
        <v>1252</v>
      </c>
      <c r="F50" s="56">
        <f>F54+F58</f>
        <v>685</v>
      </c>
      <c r="G50" s="56">
        <f t="shared" si="12"/>
        <v>43</v>
      </c>
      <c r="H50" s="56">
        <f t="shared" si="12"/>
        <v>42</v>
      </c>
      <c r="I50" s="56">
        <f t="shared" si="12"/>
        <v>19</v>
      </c>
      <c r="J50" s="56">
        <f t="shared" si="12"/>
        <v>38</v>
      </c>
      <c r="K50" s="56">
        <f t="shared" si="12"/>
        <v>73</v>
      </c>
      <c r="L50" s="56">
        <f t="shared" si="12"/>
        <v>48</v>
      </c>
    </row>
    <row r="51" spans="2:12" x14ac:dyDescent="0.2">
      <c r="C51" s="151"/>
      <c r="E51" s="147"/>
      <c r="F51" s="56"/>
      <c r="G51" s="56"/>
      <c r="H51" s="56"/>
      <c r="I51" s="56"/>
      <c r="J51" s="56"/>
      <c r="K51" s="56"/>
      <c r="L51" s="56"/>
    </row>
    <row r="52" spans="2:12" x14ac:dyDescent="0.2">
      <c r="C52" s="151"/>
      <c r="D52" s="132" t="s">
        <v>677</v>
      </c>
      <c r="E52" s="146">
        <f>F52+G52+H52+I52+J52+K52+L52+[2]L02続き!E52+[2]L02続き!F52+[2]L02続き!G52+[2]L02続き!H52+[2]L02続き!I52+[2]L02続き!J52+[2]L02続き!K52+[2]L02続き!L52+'[2]L02続き(2)'!E52+'[2]L02続き(2)'!F52+'[2]L02続き(2)'!G52+'[2]L02続き(2)'!H52+'[2]L02続き(2)'!I52+'[2]L02続き(2)'!J52+'[2]L02続き(2)'!K52+'[2]L02続き(2)'!L52+'[2]L02続き(3)'!E52+'[2]L02続き(3)'!F52+'[2]L02続き(3)'!G52+'[2]L02続き(3)'!H52+'[2]L02続き(3)'!I52+'[2]L02続き(3)'!J52+'[2]L02続き(3)'!K52+'[2]L02続き(3)'!L52</f>
        <v>142289</v>
      </c>
      <c r="F52" s="56">
        <f>F53+F54</f>
        <v>58773</v>
      </c>
      <c r="G52" s="56">
        <f t="shared" ref="G52:L52" si="13">G53+G54</f>
        <v>7424</v>
      </c>
      <c r="H52" s="56">
        <f t="shared" si="13"/>
        <v>8837</v>
      </c>
      <c r="I52" s="56">
        <f t="shared" si="13"/>
        <v>4150</v>
      </c>
      <c r="J52" s="56">
        <f t="shared" si="13"/>
        <v>3020</v>
      </c>
      <c r="K52" s="56">
        <f t="shared" si="13"/>
        <v>8976</v>
      </c>
      <c r="L52" s="56">
        <f t="shared" si="13"/>
        <v>3816</v>
      </c>
    </row>
    <row r="53" spans="2:12" x14ac:dyDescent="0.2">
      <c r="C53" s="151"/>
      <c r="D53" s="151" t="s">
        <v>30</v>
      </c>
      <c r="E53" s="146">
        <f>F53+G53+H53+I53+J53+K53+L53+[2]L02続き!E53+[2]L02続き!F53+[2]L02続き!G53+[2]L02続き!H53+[2]L02続き!I53+[2]L02続き!J53+[2]L02続き!K53+[2]L02続き!L53+'[2]L02続き(2)'!E53+'[2]L02続き(2)'!F53+'[2]L02続き(2)'!G53+'[2]L02続き(2)'!H53+'[2]L02続き(2)'!I53+'[2]L02続き(2)'!J53+'[2]L02続き(2)'!K53+'[2]L02続き(2)'!L53+'[2]L02続き(3)'!E53+'[2]L02続き(3)'!F53+'[2]L02続き(3)'!G53+'[2]L02続き(3)'!H53+'[2]L02続き(3)'!I53+'[2]L02続き(3)'!J53+'[2]L02続き(3)'!K53+'[2]L02続き(3)'!L53</f>
        <v>141998</v>
      </c>
      <c r="F53" s="56">
        <v>58654</v>
      </c>
      <c r="G53" s="56">
        <v>7419</v>
      </c>
      <c r="H53" s="56">
        <v>8822</v>
      </c>
      <c r="I53" s="56">
        <v>4149</v>
      </c>
      <c r="J53" s="56">
        <v>3006</v>
      </c>
      <c r="K53" s="56">
        <v>8956</v>
      </c>
      <c r="L53" s="56">
        <v>3798</v>
      </c>
    </row>
    <row r="54" spans="2:12" x14ac:dyDescent="0.2">
      <c r="C54" s="151"/>
      <c r="D54" s="151" t="s">
        <v>675</v>
      </c>
      <c r="E54" s="146">
        <f>F54+G54+H54+I54+J54+K54+L54+[2]L02続き!E54+[2]L02続き!F54+[2]L02続き!G54+[2]L02続き!H54+[2]L02続き!I54+[2]L02続き!J54+[2]L02続き!K54+[2]L02続き!L54+'[2]L02続き(2)'!E54+'[2]L02続き(2)'!F54+'[2]L02続き(2)'!G54+'[2]L02続き(2)'!H54+'[2]L02続き(2)'!I54+'[2]L02続き(2)'!J54+'[2]L02続き(2)'!K54+'[2]L02続き(2)'!L54+'[2]L02続き(3)'!E54+'[2]L02続き(3)'!F54+'[2]L02続き(3)'!G54+'[2]L02続き(3)'!H54+'[2]L02続き(3)'!I54+'[2]L02続き(3)'!J54+'[2]L02続き(3)'!K54+'[2]L02続き(3)'!L54</f>
        <v>291</v>
      </c>
      <c r="F54" s="56">
        <v>119</v>
      </c>
      <c r="G54" s="56">
        <v>5</v>
      </c>
      <c r="H54" s="56">
        <v>15</v>
      </c>
      <c r="I54" s="56">
        <v>1</v>
      </c>
      <c r="J54" s="56">
        <v>14</v>
      </c>
      <c r="K54" s="56">
        <v>20</v>
      </c>
      <c r="L54" s="56">
        <v>18</v>
      </c>
    </row>
    <row r="55" spans="2:12" x14ac:dyDescent="0.2">
      <c r="C55" s="151"/>
      <c r="D55" s="154"/>
      <c r="E55" s="146"/>
      <c r="F55" s="56"/>
      <c r="G55" s="56"/>
      <c r="H55" s="56"/>
      <c r="I55" s="56"/>
      <c r="J55" s="56"/>
      <c r="K55" s="56"/>
      <c r="L55" s="56"/>
    </row>
    <row r="56" spans="2:12" x14ac:dyDescent="0.2">
      <c r="C56" s="151"/>
      <c r="D56" s="132" t="s">
        <v>678</v>
      </c>
      <c r="E56" s="146">
        <f>F56+G56+H56+I56+J56+K56+L56+[2]L02続き!E56+[2]L02続き!F56+[2]L02続き!G56+[2]L02続き!H56+[2]L02続き!I56+[2]L02続き!J56+[2]L02続き!K56+[2]L02続き!L56+'[2]L02続き(2)'!E56+'[2]L02続き(2)'!F56+'[2]L02続き(2)'!G56+'[2]L02続き(2)'!H56+'[2]L02続き(2)'!I56+'[2]L02続き(2)'!J56+'[2]L02続き(2)'!K56+'[2]L02続き(2)'!L56+'[2]L02続き(3)'!E56+'[2]L02続き(3)'!F56+'[2]L02続き(3)'!G56+'[2]L02続き(3)'!H56+'[2]L02続き(3)'!I56+'[2]L02続き(3)'!J56+'[2]L02続き(3)'!K56+'[2]L02続き(3)'!L56</f>
        <v>124185</v>
      </c>
      <c r="F56" s="56">
        <f>F57+F58</f>
        <v>48484</v>
      </c>
      <c r="G56" s="56">
        <f t="shared" ref="G56:L56" si="14">G57+G58</f>
        <v>6611</v>
      </c>
      <c r="H56" s="56">
        <f t="shared" si="14"/>
        <v>8490</v>
      </c>
      <c r="I56" s="56">
        <f t="shared" si="14"/>
        <v>3281</v>
      </c>
      <c r="J56" s="56">
        <f t="shared" si="14"/>
        <v>2882</v>
      </c>
      <c r="K56" s="56">
        <f t="shared" si="14"/>
        <v>8606</v>
      </c>
      <c r="L56" s="56">
        <f t="shared" si="14"/>
        <v>3713</v>
      </c>
    </row>
    <row r="57" spans="2:12" x14ac:dyDescent="0.2">
      <c r="C57" s="151"/>
      <c r="D57" s="151" t="s">
        <v>30</v>
      </c>
      <c r="E57" s="146">
        <f>F57+G57+H57+I57+J57+K57+L57+[2]L02続き!E57+[2]L02続き!F57+[2]L02続き!G57+[2]L02続き!H57+[2]L02続き!I57+[2]L02続き!J57+[2]L02続き!K57+[2]L02続き!L57+'[2]L02続き(2)'!E57+'[2]L02続き(2)'!F57+'[2]L02続き(2)'!G57+'[2]L02続き(2)'!H57+'[2]L02続き(2)'!I57+'[2]L02続き(2)'!J57+'[2]L02続き(2)'!K57+'[2]L02続き(2)'!L57+'[2]L02続き(3)'!E57+'[2]L02続き(3)'!F57+'[2]L02続き(3)'!G57+'[2]L02続き(3)'!H57+'[2]L02続き(3)'!I57+'[2]L02続き(3)'!J57+'[2]L02続き(3)'!K57+'[2]L02続き(3)'!L57</f>
        <v>123224</v>
      </c>
      <c r="F57" s="56">
        <v>47918</v>
      </c>
      <c r="G57" s="56">
        <v>6573</v>
      </c>
      <c r="H57" s="56">
        <v>8463</v>
      </c>
      <c r="I57" s="56">
        <v>3263</v>
      </c>
      <c r="J57" s="56">
        <v>2858</v>
      </c>
      <c r="K57" s="56">
        <v>8553</v>
      </c>
      <c r="L57" s="56">
        <v>3683</v>
      </c>
    </row>
    <row r="58" spans="2:12" x14ac:dyDescent="0.2">
      <c r="C58" s="151"/>
      <c r="D58" s="151" t="s">
        <v>675</v>
      </c>
      <c r="E58" s="146">
        <f>F58+G58+H58+I58+J58+K58+L58+[2]L02続き!E58+[2]L02続き!F58+[2]L02続き!G58+[2]L02続き!H58+[2]L02続き!I58+[2]L02続き!J58+[2]L02続き!K58+[2]L02続き!L58+'[2]L02続き(2)'!E58+'[2]L02続き(2)'!F58+'[2]L02続き(2)'!G58+'[2]L02続き(2)'!H58+'[2]L02続き(2)'!I58+'[2]L02続き(2)'!J58+'[2]L02続き(2)'!K58+'[2]L02続き(2)'!L58+'[2]L02続き(3)'!E58+'[2]L02続き(3)'!F58+'[2]L02続き(3)'!G58+'[2]L02続き(3)'!H58+'[2]L02続き(3)'!I58+'[2]L02続き(3)'!J58+'[2]L02続き(3)'!K58+'[2]L02続き(3)'!L58</f>
        <v>961</v>
      </c>
      <c r="F58" s="56">
        <v>566</v>
      </c>
      <c r="G58" s="56">
        <v>38</v>
      </c>
      <c r="H58" s="56">
        <v>27</v>
      </c>
      <c r="I58" s="56">
        <v>18</v>
      </c>
      <c r="J58" s="56">
        <v>24</v>
      </c>
      <c r="K58" s="56">
        <v>53</v>
      </c>
      <c r="L58" s="56">
        <v>30</v>
      </c>
    </row>
    <row r="59" spans="2:12" x14ac:dyDescent="0.2">
      <c r="C59" s="151"/>
      <c r="D59" s="154"/>
      <c r="E59" s="146"/>
      <c r="F59" s="56"/>
      <c r="G59" s="56"/>
      <c r="H59" s="56"/>
      <c r="I59" s="56"/>
      <c r="J59" s="56"/>
      <c r="K59" s="56"/>
      <c r="L59" s="56"/>
    </row>
    <row r="60" spans="2:12" x14ac:dyDescent="0.2">
      <c r="B60" s="123"/>
      <c r="C60" s="152" t="s">
        <v>682</v>
      </c>
      <c r="D60" s="133"/>
      <c r="E60" s="146">
        <f>F60+G60+H60+I60+J60+K60+L60+[2]L02続き!E60+[2]L02続き!F60+[2]L02続き!G60+[2]L02続き!H60+[2]L02続き!I60+[2]L02続き!J60+[2]L02続き!K60+[2]L02続き!L60+'[2]L02続き(2)'!E60+'[2]L02続き(2)'!F60+'[2]L02続き(2)'!G60+'[2]L02続き(2)'!H60+'[2]L02続き(2)'!I60+'[2]L02続き(2)'!J60+'[2]L02続き(2)'!K60+'[2]L02続き(2)'!L60+'[2]L02続き(3)'!E60+'[2]L02続き(3)'!F60+'[2]L02続き(3)'!G60+'[2]L02続き(3)'!H60+'[2]L02続き(3)'!I60+'[2]L02続き(3)'!J60+'[2]L02続き(3)'!K60+'[2]L02続き(3)'!L60</f>
        <v>11107</v>
      </c>
      <c r="F60" s="56">
        <f>F61+F62</f>
        <v>4064</v>
      </c>
      <c r="G60" s="56">
        <f t="shared" ref="G60:L60" si="15">G61+G62</f>
        <v>557</v>
      </c>
      <c r="H60" s="56">
        <f t="shared" si="15"/>
        <v>499</v>
      </c>
      <c r="I60" s="56">
        <f t="shared" si="15"/>
        <v>395</v>
      </c>
      <c r="J60" s="56">
        <f t="shared" si="15"/>
        <v>307</v>
      </c>
      <c r="K60" s="56">
        <f t="shared" si="15"/>
        <v>933</v>
      </c>
      <c r="L60" s="56">
        <f t="shared" si="15"/>
        <v>403</v>
      </c>
    </row>
    <row r="61" spans="2:12" x14ac:dyDescent="0.2">
      <c r="C61" s="151"/>
      <c r="D61" s="123" t="s">
        <v>30</v>
      </c>
      <c r="E61" s="146">
        <f>F61+G61+H61+I61+J61+K61+L61+[2]L02続き!E61+[2]L02続き!F61+[2]L02続き!G61+[2]L02続き!H61+[2]L02続き!I61+[2]L02続き!J61+[2]L02続き!K61+[2]L02続き!L61+'[2]L02続き(2)'!E61+'[2]L02続き(2)'!F61+'[2]L02続き(2)'!G61+'[2]L02続き(2)'!H61+'[2]L02続き(2)'!I61+'[2]L02続き(2)'!J61+'[2]L02続き(2)'!K61+'[2]L02続き(2)'!L61+'[2]L02続き(3)'!E61+'[2]L02続き(3)'!F61+'[2]L02続き(3)'!G61+'[2]L02続き(3)'!H61+'[2]L02続き(3)'!I61+'[2]L02続き(3)'!J61+'[2]L02続き(3)'!K61+'[2]L02続き(3)'!L61</f>
        <v>8467</v>
      </c>
      <c r="F61" s="56">
        <v>2846</v>
      </c>
      <c r="G61" s="56">
        <v>411</v>
      </c>
      <c r="H61" s="56">
        <v>419</v>
      </c>
      <c r="I61" s="56">
        <v>289</v>
      </c>
      <c r="J61" s="56">
        <v>254</v>
      </c>
      <c r="K61" s="56">
        <v>760</v>
      </c>
      <c r="L61" s="56">
        <v>326</v>
      </c>
    </row>
    <row r="62" spans="2:12" x14ac:dyDescent="0.2">
      <c r="C62" s="151"/>
      <c r="D62" s="123" t="s">
        <v>675</v>
      </c>
      <c r="E62" s="146">
        <f>F62+G62+H62+I62+J62+K62+L62+[2]L02続き!E62+[2]L02続き!F62+[2]L02続き!G62+[2]L02続き!H62+[2]L02続き!I62+[2]L02続き!J62+[2]L02続き!K62+[2]L02続き!L62+'[2]L02続き(2)'!E62+'[2]L02続き(2)'!F62+'[2]L02続き(2)'!G62+'[2]L02続き(2)'!H62+'[2]L02続き(2)'!I62+'[2]L02続き(2)'!J62+'[2]L02続き(2)'!K62+'[2]L02続き(2)'!L62+'[2]L02続き(3)'!E62+'[2]L02続き(3)'!F62+'[2]L02続き(3)'!G62+'[2]L02続き(3)'!H62+'[2]L02続き(3)'!I62+'[2]L02続き(3)'!J62+'[2]L02続き(3)'!K62+'[2]L02続き(3)'!L62</f>
        <v>2640</v>
      </c>
      <c r="F62" s="56">
        <v>1218</v>
      </c>
      <c r="G62" s="56">
        <v>146</v>
      </c>
      <c r="H62" s="56">
        <v>80</v>
      </c>
      <c r="I62" s="56">
        <v>106</v>
      </c>
      <c r="J62" s="56">
        <v>53</v>
      </c>
      <c r="K62" s="56">
        <v>173</v>
      </c>
      <c r="L62" s="56">
        <v>77</v>
      </c>
    </row>
    <row r="63" spans="2:12" x14ac:dyDescent="0.2">
      <c r="C63" s="151"/>
      <c r="E63" s="147"/>
      <c r="F63" s="56"/>
      <c r="G63" s="56"/>
      <c r="H63" s="56"/>
      <c r="I63" s="56"/>
      <c r="J63" s="56"/>
      <c r="K63" s="56"/>
      <c r="L63" s="56"/>
    </row>
    <row r="64" spans="2:12" x14ac:dyDescent="0.2">
      <c r="B64" s="123"/>
      <c r="C64" s="152" t="s">
        <v>683</v>
      </c>
      <c r="D64" s="133"/>
      <c r="E64" s="146">
        <f>F64+G64+H64+I64+J64+K64+L64+[2]L02続き!E64+[2]L02続き!F64+[2]L02続き!G64+[2]L02続き!H64+[2]L02続き!I64+[2]L02続き!J64+[2]L02続き!K64+[2]L02続き!L64+'[2]L02続き(2)'!E64+'[2]L02続き(2)'!F64+'[2]L02続き(2)'!G64+'[2]L02続き(2)'!H64+'[2]L02続き(2)'!I64+'[2]L02続き(2)'!J64+'[2]L02続き(2)'!K64+'[2]L02続き(2)'!L64+'[2]L02続き(3)'!E64+'[2]L02続き(3)'!F64+'[2]L02続き(3)'!G64+'[2]L02続き(3)'!H64+'[2]L02続き(3)'!I64+'[2]L02続き(3)'!J64+'[2]L02続き(3)'!K64+'[2]L02続き(3)'!L64</f>
        <v>2596</v>
      </c>
      <c r="F64" s="56">
        <f>F65+F66</f>
        <v>720</v>
      </c>
      <c r="G64" s="56">
        <f t="shared" ref="G64:L64" si="16">G65+G66</f>
        <v>69</v>
      </c>
      <c r="H64" s="56">
        <f t="shared" si="16"/>
        <v>71</v>
      </c>
      <c r="I64" s="56">
        <f t="shared" si="16"/>
        <v>52</v>
      </c>
      <c r="J64" s="56">
        <f t="shared" si="16"/>
        <v>152</v>
      </c>
      <c r="K64" s="56">
        <f t="shared" si="16"/>
        <v>489</v>
      </c>
      <c r="L64" s="56">
        <f t="shared" si="16"/>
        <v>236</v>
      </c>
    </row>
    <row r="65" spans="1:12" x14ac:dyDescent="0.2">
      <c r="B65" s="123"/>
      <c r="C65" s="104"/>
      <c r="D65" s="123" t="s">
        <v>30</v>
      </c>
      <c r="E65" s="146">
        <f>F65+G65+H65+I65+J65+K65+L65+[2]L02続き!E65+[2]L02続き!F65+[2]L02続き!G65+[2]L02続き!H65+[2]L02続き!I65+[2]L02続き!J65+[2]L02続き!K65+[2]L02続き!L65+'[2]L02続き(2)'!E65+'[2]L02続き(2)'!F65+'[2]L02続き(2)'!G65+'[2]L02続き(2)'!H65+'[2]L02続き(2)'!I65+'[2]L02続き(2)'!J65+'[2]L02続き(2)'!K65+'[2]L02続き(2)'!L65+'[2]L02続き(3)'!E65+'[2]L02続き(3)'!F65+'[2]L02続き(3)'!G65+'[2]L02続き(3)'!H65+'[2]L02続き(3)'!I65+'[2]L02続き(3)'!J65+'[2]L02続き(3)'!K65+'[2]L02続き(3)'!L65</f>
        <v>2590</v>
      </c>
      <c r="F65" s="56">
        <v>716</v>
      </c>
      <c r="G65" s="56">
        <v>69</v>
      </c>
      <c r="H65" s="56">
        <v>71</v>
      </c>
      <c r="I65" s="56">
        <v>52</v>
      </c>
      <c r="J65" s="56">
        <v>152</v>
      </c>
      <c r="K65" s="56">
        <v>489</v>
      </c>
      <c r="L65" s="56">
        <v>235</v>
      </c>
    </row>
    <row r="66" spans="1:12" x14ac:dyDescent="0.2">
      <c r="B66" s="123"/>
      <c r="C66" s="104"/>
      <c r="D66" s="123" t="s">
        <v>675</v>
      </c>
      <c r="E66" s="146">
        <f>F66+G66+H66+I66+J66+K66+L66+[2]L02続き!E66+[2]L02続き!F66+[2]L02続き!G66+[2]L02続き!H66+[2]L02続き!I66+[2]L02続き!J66+[2]L02続き!K66+[2]L02続き!L66+'[2]L02続き(2)'!E66+'[2]L02続き(2)'!F66+'[2]L02続き(2)'!G66+'[2]L02続き(2)'!H66+'[2]L02続き(2)'!I66+'[2]L02続き(2)'!J66+'[2]L02続き(2)'!K66+'[2]L02続き(2)'!L66+'[2]L02続き(3)'!E66+'[2]L02続き(3)'!F66+'[2]L02続き(3)'!G66+'[2]L02続き(3)'!H66+'[2]L02続き(3)'!I66+'[2]L02続き(3)'!J66+'[2]L02続き(3)'!K66+'[2]L02続き(3)'!L66</f>
        <v>6</v>
      </c>
      <c r="F66" s="56">
        <v>4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56">
        <v>1</v>
      </c>
    </row>
    <row r="67" spans="1:12" x14ac:dyDescent="0.2">
      <c r="B67" s="149"/>
      <c r="C67" s="154"/>
      <c r="D67" s="83"/>
      <c r="E67" s="146"/>
      <c r="F67" s="56"/>
      <c r="G67" s="56"/>
      <c r="H67" s="56"/>
      <c r="I67" s="56"/>
      <c r="J67" s="56"/>
      <c r="K67" s="56"/>
      <c r="L67" s="56"/>
    </row>
    <row r="68" spans="1:12" x14ac:dyDescent="0.15">
      <c r="E68" s="157"/>
      <c r="F68" s="158"/>
      <c r="G68" s="158"/>
      <c r="H68" s="158"/>
      <c r="I68" s="158"/>
      <c r="J68" s="158"/>
      <c r="K68" s="158"/>
      <c r="L68" s="158"/>
    </row>
    <row r="69" spans="1:12" x14ac:dyDescent="0.2">
      <c r="B69" s="123" t="s">
        <v>37</v>
      </c>
      <c r="E69" s="146">
        <f>F69+G69+H69+I69+J69+K69+L69+[2]L02続き!E69+[2]L02続き!F69+[2]L02続き!G69+[2]L02続き!H69+[2]L02続き!I69+[2]L02続き!J69+[2]L02続き!K69+[2]L02続き!L69+'[2]L02続き(2)'!E69+'[2]L02続き(2)'!F69+'[2]L02続き(2)'!G69+'[2]L02続き(2)'!H69+'[2]L02続き(2)'!I69+'[2]L02続き(2)'!J69+'[2]L02続き(2)'!K69+'[2]L02続き(2)'!L69+'[2]L02続き(3)'!E69+'[2]L02続き(3)'!F69+'[2]L02続き(3)'!G69+'[2]L02続き(3)'!H69+'[2]L02続き(3)'!I69+'[2]L02続き(3)'!J69+'[2]L02続き(3)'!K69+'[2]L02続き(3)'!L69</f>
        <v>13418</v>
      </c>
      <c r="F69" s="56">
        <v>5169</v>
      </c>
      <c r="G69" s="56">
        <v>682</v>
      </c>
      <c r="H69" s="56">
        <v>918</v>
      </c>
      <c r="I69" s="56">
        <v>306</v>
      </c>
      <c r="J69" s="56">
        <v>309</v>
      </c>
      <c r="K69" s="56">
        <v>881</v>
      </c>
      <c r="L69" s="56">
        <v>340</v>
      </c>
    </row>
    <row r="70" spans="1:12" ht="18" thickBot="1" x14ac:dyDescent="0.2">
      <c r="B70" s="97"/>
      <c r="C70" s="97"/>
      <c r="D70" s="97"/>
      <c r="E70" s="159"/>
      <c r="F70" s="160"/>
      <c r="G70" s="160"/>
      <c r="H70" s="160"/>
      <c r="I70" s="160"/>
      <c r="J70" s="160"/>
      <c r="K70" s="160"/>
      <c r="L70" s="160"/>
    </row>
    <row r="71" spans="1:12" x14ac:dyDescent="0.2">
      <c r="E71" s="123" t="s">
        <v>382</v>
      </c>
    </row>
    <row r="72" spans="1:12" x14ac:dyDescent="0.2">
      <c r="E72" s="123" t="s">
        <v>38</v>
      </c>
    </row>
    <row r="73" spans="1:12" x14ac:dyDescent="0.2">
      <c r="A73" s="123"/>
    </row>
    <row r="74" spans="1:12" x14ac:dyDescent="0.2">
      <c r="A74" s="123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topLeftCell="A37" zoomScale="75" zoomScaleNormal="75" workbookViewId="0">
      <selection activeCell="F40" sqref="F40"/>
    </sheetView>
  </sheetViews>
  <sheetFormatPr defaultColWidth="10.875" defaultRowHeight="17.25" x14ac:dyDescent="0.15"/>
  <cols>
    <col min="1" max="1" width="13.375" style="105" customWidth="1"/>
    <col min="2" max="2" width="7.625" style="105" customWidth="1"/>
    <col min="3" max="3" width="11.25" style="105" customWidth="1"/>
    <col min="4" max="4" width="14" style="105" customWidth="1"/>
    <col min="5" max="12" width="13" style="105" customWidth="1"/>
    <col min="13" max="13" width="11.125" style="105" bestFit="1" customWidth="1"/>
    <col min="14" max="16384" width="10.875" style="105"/>
  </cols>
  <sheetData>
    <row r="1" spans="1:19" x14ac:dyDescent="0.2">
      <c r="A1" s="123"/>
    </row>
    <row r="6" spans="1:19" x14ac:dyDescent="0.2">
      <c r="B6" s="461" t="s">
        <v>39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</row>
    <row r="7" spans="1:19" ht="18" thickBot="1" x14ac:dyDescent="0.25">
      <c r="B7" s="97"/>
      <c r="C7" s="97"/>
      <c r="D7" s="97"/>
      <c r="E7" s="97"/>
      <c r="F7" s="97"/>
      <c r="G7" s="462" t="s">
        <v>312</v>
      </c>
      <c r="H7" s="462"/>
      <c r="I7" s="97"/>
      <c r="J7" s="97"/>
      <c r="K7" s="97"/>
      <c r="L7" s="124" t="s">
        <v>378</v>
      </c>
    </row>
    <row r="8" spans="1:19" x14ac:dyDescent="0.15">
      <c r="D8" s="177"/>
      <c r="F8" s="178"/>
      <c r="H8" s="104"/>
      <c r="I8" s="104"/>
      <c r="J8" s="104"/>
      <c r="K8" s="126"/>
      <c r="L8" s="126"/>
    </row>
    <row r="9" spans="1:19" s="174" customFormat="1" x14ac:dyDescent="0.2">
      <c r="C9" s="385" t="s">
        <v>28</v>
      </c>
      <c r="D9" s="179"/>
      <c r="E9" s="180" t="s">
        <v>176</v>
      </c>
      <c r="F9" s="181" t="s">
        <v>224</v>
      </c>
      <c r="G9" s="180" t="s">
        <v>175</v>
      </c>
      <c r="H9" s="128" t="s">
        <v>177</v>
      </c>
      <c r="I9" s="128" t="s">
        <v>178</v>
      </c>
      <c r="J9" s="128" t="s">
        <v>179</v>
      </c>
      <c r="K9" s="128" t="s">
        <v>180</v>
      </c>
      <c r="L9" s="128" t="s">
        <v>181</v>
      </c>
    </row>
    <row r="10" spans="1:19" x14ac:dyDescent="0.15">
      <c r="B10" s="83"/>
      <c r="C10" s="83"/>
      <c r="D10" s="182"/>
      <c r="E10" s="83"/>
      <c r="F10" s="183"/>
      <c r="G10" s="83"/>
      <c r="H10" s="154"/>
      <c r="I10" s="154"/>
      <c r="J10" s="154"/>
      <c r="K10" s="154"/>
      <c r="L10" s="154"/>
      <c r="M10" s="175"/>
    </row>
    <row r="11" spans="1:19" x14ac:dyDescent="0.15">
      <c r="D11" s="87"/>
      <c r="E11" s="56"/>
      <c r="F11" s="143"/>
      <c r="G11" s="143"/>
      <c r="H11" s="143"/>
      <c r="I11" s="143"/>
      <c r="J11" s="143"/>
      <c r="K11" s="143"/>
      <c r="L11" s="144"/>
      <c r="N11" s="119"/>
      <c r="O11" s="119"/>
      <c r="P11" s="119"/>
      <c r="Q11" s="119"/>
      <c r="R11" s="119"/>
      <c r="S11" s="119"/>
    </row>
    <row r="12" spans="1:19" x14ac:dyDescent="0.2">
      <c r="B12" s="123" t="s">
        <v>832</v>
      </c>
      <c r="C12" s="119"/>
      <c r="D12" s="145"/>
      <c r="E12" s="146">
        <v>23031</v>
      </c>
      <c r="F12" s="56">
        <v>19003</v>
      </c>
      <c r="G12" s="56">
        <v>3071</v>
      </c>
      <c r="H12" s="56">
        <v>5832</v>
      </c>
      <c r="I12" s="56">
        <v>1214</v>
      </c>
      <c r="J12" s="56">
        <v>1042</v>
      </c>
      <c r="K12" s="56">
        <v>4036</v>
      </c>
      <c r="L12" s="56">
        <v>2409</v>
      </c>
      <c r="N12" s="119"/>
      <c r="O12" s="119"/>
      <c r="P12" s="119"/>
      <c r="Q12" s="119"/>
      <c r="R12" s="119"/>
      <c r="S12" s="119"/>
    </row>
    <row r="13" spans="1:19" x14ac:dyDescent="0.2">
      <c r="B13" s="123" t="s">
        <v>29</v>
      </c>
      <c r="D13" s="123" t="s">
        <v>30</v>
      </c>
      <c r="E13" s="146">
        <v>21847</v>
      </c>
      <c r="F13" s="56">
        <v>18397</v>
      </c>
      <c r="G13" s="56">
        <v>2919</v>
      </c>
      <c r="H13" s="56">
        <v>5565</v>
      </c>
      <c r="I13" s="56">
        <v>1188</v>
      </c>
      <c r="J13" s="56">
        <v>996</v>
      </c>
      <c r="K13" s="56">
        <v>3928</v>
      </c>
      <c r="L13" s="56">
        <v>2340</v>
      </c>
      <c r="N13" s="119"/>
      <c r="O13" s="119"/>
      <c r="P13" s="119"/>
      <c r="Q13" s="119"/>
      <c r="R13" s="119"/>
      <c r="S13" s="119"/>
    </row>
    <row r="14" spans="1:19" x14ac:dyDescent="0.2">
      <c r="C14" s="123" t="s">
        <v>31</v>
      </c>
      <c r="D14" s="123" t="s">
        <v>675</v>
      </c>
      <c r="E14" s="147">
        <v>1184</v>
      </c>
      <c r="F14" s="56">
        <v>606</v>
      </c>
      <c r="G14" s="56">
        <v>152</v>
      </c>
      <c r="H14" s="56">
        <v>267</v>
      </c>
      <c r="I14" s="56">
        <v>26</v>
      </c>
      <c r="J14" s="56">
        <v>46</v>
      </c>
      <c r="K14" s="56">
        <v>108</v>
      </c>
      <c r="L14" s="56">
        <v>69</v>
      </c>
      <c r="N14" s="119"/>
      <c r="O14" s="119"/>
      <c r="P14" s="119"/>
      <c r="Q14" s="119"/>
      <c r="R14" s="119"/>
      <c r="S14" s="119"/>
    </row>
    <row r="15" spans="1:19" x14ac:dyDescent="0.15">
      <c r="D15" s="87"/>
      <c r="E15" s="56"/>
      <c r="F15" s="143"/>
      <c r="G15" s="143"/>
      <c r="H15" s="143"/>
      <c r="I15" s="143"/>
      <c r="J15" s="143"/>
      <c r="K15" s="143"/>
      <c r="L15" s="144"/>
      <c r="N15" s="119"/>
      <c r="O15" s="119"/>
      <c r="P15" s="119"/>
      <c r="Q15" s="119"/>
      <c r="R15" s="119"/>
      <c r="S15" s="119"/>
    </row>
    <row r="16" spans="1:19" x14ac:dyDescent="0.2">
      <c r="B16" s="123" t="s">
        <v>889</v>
      </c>
      <c r="C16" s="119"/>
      <c r="D16" s="145"/>
      <c r="E16" s="146">
        <f t="shared" ref="E16:L16" si="0">E17+E18</f>
        <v>23005</v>
      </c>
      <c r="F16" s="56">
        <f t="shared" si="0"/>
        <v>19134</v>
      </c>
      <c r="G16" s="56">
        <f t="shared" si="0"/>
        <v>3040</v>
      </c>
      <c r="H16" s="56">
        <f t="shared" si="0"/>
        <v>5827</v>
      </c>
      <c r="I16" s="56">
        <f t="shared" si="0"/>
        <v>1190</v>
      </c>
      <c r="J16" s="56">
        <f t="shared" si="0"/>
        <v>1023</v>
      </c>
      <c r="K16" s="56">
        <f t="shared" si="0"/>
        <v>4028</v>
      </c>
      <c r="L16" s="56">
        <f t="shared" si="0"/>
        <v>2383</v>
      </c>
      <c r="N16" s="119"/>
      <c r="O16" s="119"/>
      <c r="P16" s="119"/>
      <c r="Q16" s="119"/>
      <c r="R16" s="119"/>
      <c r="S16" s="119"/>
    </row>
    <row r="17" spans="2:19" x14ac:dyDescent="0.2">
      <c r="B17" s="123" t="s">
        <v>29</v>
      </c>
      <c r="D17" s="123" t="s">
        <v>30</v>
      </c>
      <c r="E17" s="146">
        <f t="shared" ref="E17:L18" si="1">E21+E37+E49+E61+E65</f>
        <v>21870</v>
      </c>
      <c r="F17" s="56">
        <f t="shared" si="1"/>
        <v>18531</v>
      </c>
      <c r="G17" s="56">
        <f t="shared" si="1"/>
        <v>2878</v>
      </c>
      <c r="H17" s="56">
        <f t="shared" si="1"/>
        <v>5560</v>
      </c>
      <c r="I17" s="56">
        <f t="shared" si="1"/>
        <v>1166</v>
      </c>
      <c r="J17" s="56">
        <f t="shared" si="1"/>
        <v>976</v>
      </c>
      <c r="K17" s="56">
        <f t="shared" si="1"/>
        <v>3926</v>
      </c>
      <c r="L17" s="56">
        <f t="shared" si="1"/>
        <v>2316</v>
      </c>
      <c r="N17" s="119"/>
      <c r="O17" s="119"/>
      <c r="P17" s="119"/>
      <c r="Q17" s="119"/>
      <c r="R17" s="119"/>
      <c r="S17" s="119"/>
    </row>
    <row r="18" spans="2:19" x14ac:dyDescent="0.2">
      <c r="C18" s="123" t="s">
        <v>31</v>
      </c>
      <c r="D18" s="123" t="s">
        <v>675</v>
      </c>
      <c r="E18" s="146">
        <f>E22+E38+E50+E62+E66</f>
        <v>1135</v>
      </c>
      <c r="F18" s="56">
        <f t="shared" si="1"/>
        <v>603</v>
      </c>
      <c r="G18" s="56">
        <f t="shared" si="1"/>
        <v>162</v>
      </c>
      <c r="H18" s="56">
        <f t="shared" si="1"/>
        <v>267</v>
      </c>
      <c r="I18" s="56">
        <f t="shared" si="1"/>
        <v>24</v>
      </c>
      <c r="J18" s="56">
        <f t="shared" si="1"/>
        <v>47</v>
      </c>
      <c r="K18" s="56">
        <f t="shared" si="1"/>
        <v>102</v>
      </c>
      <c r="L18" s="56">
        <f t="shared" si="1"/>
        <v>67</v>
      </c>
      <c r="N18" s="119"/>
      <c r="O18" s="119"/>
      <c r="P18" s="119"/>
      <c r="Q18" s="119"/>
      <c r="R18" s="119"/>
      <c r="S18" s="119"/>
    </row>
    <row r="19" spans="2:19" x14ac:dyDescent="0.2">
      <c r="C19" s="149"/>
      <c r="D19" s="150"/>
      <c r="E19" s="146"/>
      <c r="F19" s="56"/>
      <c r="G19" s="56"/>
      <c r="H19" s="56"/>
      <c r="I19" s="56"/>
      <c r="J19" s="56"/>
      <c r="K19" s="56"/>
      <c r="L19" s="56"/>
    </row>
    <row r="20" spans="2:19" x14ac:dyDescent="0.2">
      <c r="C20" s="151" t="s">
        <v>676</v>
      </c>
      <c r="E20" s="146">
        <f t="shared" ref="E20:L20" si="2">E21+E22</f>
        <v>3509</v>
      </c>
      <c r="F20" s="56">
        <f t="shared" si="2"/>
        <v>1950</v>
      </c>
      <c r="G20" s="56">
        <f t="shared" si="2"/>
        <v>494</v>
      </c>
      <c r="H20" s="56">
        <f t="shared" si="2"/>
        <v>827</v>
      </c>
      <c r="I20" s="56">
        <f t="shared" si="2"/>
        <v>138</v>
      </c>
      <c r="J20" s="56">
        <f t="shared" si="2"/>
        <v>88</v>
      </c>
      <c r="K20" s="56">
        <f t="shared" si="2"/>
        <v>668</v>
      </c>
      <c r="L20" s="56">
        <f t="shared" si="2"/>
        <v>420</v>
      </c>
      <c r="N20" s="119"/>
      <c r="O20" s="119"/>
      <c r="P20" s="119"/>
      <c r="Q20" s="119"/>
      <c r="R20" s="119"/>
      <c r="S20" s="119"/>
    </row>
    <row r="21" spans="2:19" x14ac:dyDescent="0.2">
      <c r="C21" s="151"/>
      <c r="D21" s="123" t="s">
        <v>30</v>
      </c>
      <c r="E21" s="146">
        <f t="shared" ref="E21:L22" si="3">E25+E29+E33</f>
        <v>2628</v>
      </c>
      <c r="F21" s="56">
        <f t="shared" si="3"/>
        <v>1500</v>
      </c>
      <c r="G21" s="56">
        <f t="shared" si="3"/>
        <v>404</v>
      </c>
      <c r="H21" s="56">
        <f t="shared" si="3"/>
        <v>695</v>
      </c>
      <c r="I21" s="56">
        <f t="shared" si="3"/>
        <v>119</v>
      </c>
      <c r="J21" s="56">
        <f t="shared" si="3"/>
        <v>83</v>
      </c>
      <c r="K21" s="56">
        <f t="shared" si="3"/>
        <v>618</v>
      </c>
      <c r="L21" s="56">
        <f t="shared" si="3"/>
        <v>381</v>
      </c>
      <c r="N21" s="119"/>
      <c r="O21" s="119"/>
      <c r="P21" s="119"/>
      <c r="Q21" s="119"/>
      <c r="R21" s="119"/>
      <c r="S21" s="119"/>
    </row>
    <row r="22" spans="2:19" x14ac:dyDescent="0.2">
      <c r="C22" s="151"/>
      <c r="D22" s="123" t="s">
        <v>675</v>
      </c>
      <c r="E22" s="146">
        <f t="shared" si="3"/>
        <v>881</v>
      </c>
      <c r="F22" s="56">
        <f t="shared" si="3"/>
        <v>450</v>
      </c>
      <c r="G22" s="56">
        <f t="shared" si="3"/>
        <v>90</v>
      </c>
      <c r="H22" s="56">
        <f t="shared" si="3"/>
        <v>132</v>
      </c>
      <c r="I22" s="56">
        <f t="shared" si="3"/>
        <v>19</v>
      </c>
      <c r="J22" s="56">
        <f t="shared" si="3"/>
        <v>5</v>
      </c>
      <c r="K22" s="56">
        <f t="shared" si="3"/>
        <v>50</v>
      </c>
      <c r="L22" s="56">
        <f t="shared" si="3"/>
        <v>39</v>
      </c>
      <c r="N22" s="119"/>
      <c r="O22" s="119"/>
      <c r="P22" s="119"/>
      <c r="Q22" s="119"/>
      <c r="R22" s="119"/>
      <c r="S22" s="119"/>
    </row>
    <row r="23" spans="2:19" x14ac:dyDescent="0.2">
      <c r="C23" s="151"/>
      <c r="E23" s="146"/>
      <c r="F23" s="56"/>
      <c r="G23" s="56"/>
      <c r="H23" s="56"/>
      <c r="I23" s="56"/>
      <c r="J23" s="56"/>
      <c r="K23" s="56"/>
      <c r="L23" s="56"/>
    </row>
    <row r="24" spans="2:19" x14ac:dyDescent="0.2">
      <c r="C24" s="151"/>
      <c r="D24" s="152" t="s">
        <v>677</v>
      </c>
      <c r="E24" s="146">
        <f t="shared" ref="E24:L24" si="4">E25+E26</f>
        <v>1661</v>
      </c>
      <c r="F24" s="56">
        <f t="shared" si="4"/>
        <v>850</v>
      </c>
      <c r="G24" s="56">
        <f t="shared" si="4"/>
        <v>179</v>
      </c>
      <c r="H24" s="56">
        <f t="shared" si="4"/>
        <v>369</v>
      </c>
      <c r="I24" s="56">
        <f t="shared" si="4"/>
        <v>55</v>
      </c>
      <c r="J24" s="56">
        <f t="shared" si="4"/>
        <v>35</v>
      </c>
      <c r="K24" s="56">
        <f t="shared" si="4"/>
        <v>166</v>
      </c>
      <c r="L24" s="56">
        <f t="shared" si="4"/>
        <v>104</v>
      </c>
      <c r="N24" s="119"/>
      <c r="O24" s="119"/>
      <c r="P24" s="119"/>
      <c r="Q24" s="119"/>
      <c r="R24" s="119"/>
      <c r="S24" s="119"/>
    </row>
    <row r="25" spans="2:19" x14ac:dyDescent="0.2">
      <c r="C25" s="151"/>
      <c r="D25" s="151" t="s">
        <v>30</v>
      </c>
      <c r="E25" s="146">
        <v>918</v>
      </c>
      <c r="F25" s="56">
        <v>445</v>
      </c>
      <c r="G25" s="56">
        <v>112</v>
      </c>
      <c r="H25" s="56">
        <v>258</v>
      </c>
      <c r="I25" s="56">
        <v>36</v>
      </c>
      <c r="J25" s="56">
        <v>33</v>
      </c>
      <c r="K25" s="56">
        <v>130</v>
      </c>
      <c r="L25" s="56">
        <v>75</v>
      </c>
      <c r="N25" s="118"/>
      <c r="O25" s="118"/>
      <c r="P25" s="118"/>
      <c r="Q25" s="118"/>
      <c r="R25" s="118"/>
      <c r="S25" s="118"/>
    </row>
    <row r="26" spans="2:19" x14ac:dyDescent="0.2">
      <c r="C26" s="153"/>
      <c r="D26" s="123" t="s">
        <v>675</v>
      </c>
      <c r="E26" s="146">
        <v>743</v>
      </c>
      <c r="F26" s="56">
        <v>405</v>
      </c>
      <c r="G26" s="56">
        <v>67</v>
      </c>
      <c r="H26" s="56">
        <v>111</v>
      </c>
      <c r="I26" s="56">
        <v>19</v>
      </c>
      <c r="J26" s="56">
        <v>2</v>
      </c>
      <c r="K26" s="56">
        <v>36</v>
      </c>
      <c r="L26" s="56">
        <v>29</v>
      </c>
      <c r="N26" s="118"/>
      <c r="O26" s="118"/>
      <c r="P26" s="118"/>
      <c r="Q26" s="118"/>
      <c r="R26" s="118"/>
      <c r="S26" s="118"/>
    </row>
    <row r="27" spans="2:19" x14ac:dyDescent="0.2">
      <c r="C27" s="151"/>
      <c r="D27" s="151"/>
      <c r="E27" s="147"/>
      <c r="F27" s="56"/>
      <c r="G27" s="56"/>
      <c r="H27" s="56"/>
      <c r="I27" s="56"/>
      <c r="J27" s="56"/>
      <c r="K27" s="56"/>
      <c r="L27" s="56"/>
      <c r="N27" s="118"/>
      <c r="O27" s="118"/>
      <c r="P27" s="118"/>
      <c r="Q27" s="118"/>
      <c r="R27" s="118"/>
      <c r="S27" s="118"/>
    </row>
    <row r="28" spans="2:19" x14ac:dyDescent="0.2">
      <c r="C28" s="151"/>
      <c r="D28" s="132" t="s">
        <v>678</v>
      </c>
      <c r="E28" s="146">
        <f t="shared" ref="E28:L28" si="5">E29+E30</f>
        <v>1732</v>
      </c>
      <c r="F28" s="56">
        <f t="shared" si="5"/>
        <v>1076</v>
      </c>
      <c r="G28" s="56">
        <f t="shared" si="5"/>
        <v>294</v>
      </c>
      <c r="H28" s="56">
        <f t="shared" si="5"/>
        <v>446</v>
      </c>
      <c r="I28" s="56">
        <f t="shared" si="5"/>
        <v>81</v>
      </c>
      <c r="J28" s="56">
        <f t="shared" si="5"/>
        <v>53</v>
      </c>
      <c r="K28" s="56">
        <f t="shared" si="5"/>
        <v>496</v>
      </c>
      <c r="L28" s="56">
        <f t="shared" si="5"/>
        <v>315</v>
      </c>
      <c r="N28" s="119"/>
      <c r="O28" s="119"/>
      <c r="P28" s="119"/>
      <c r="Q28" s="119"/>
      <c r="R28" s="119"/>
      <c r="S28" s="119"/>
    </row>
    <row r="29" spans="2:19" x14ac:dyDescent="0.2">
      <c r="C29" s="151"/>
      <c r="D29" s="151" t="s">
        <v>30</v>
      </c>
      <c r="E29" s="146">
        <v>1695</v>
      </c>
      <c r="F29" s="56">
        <v>1050</v>
      </c>
      <c r="G29" s="56">
        <v>290</v>
      </c>
      <c r="H29" s="56">
        <v>433</v>
      </c>
      <c r="I29" s="56">
        <v>81</v>
      </c>
      <c r="J29" s="56">
        <v>50</v>
      </c>
      <c r="K29" s="56">
        <v>488</v>
      </c>
      <c r="L29" s="56">
        <v>306</v>
      </c>
      <c r="N29" s="118"/>
      <c r="O29" s="118"/>
      <c r="P29" s="118"/>
      <c r="Q29" s="118"/>
      <c r="R29" s="118"/>
      <c r="S29" s="118"/>
    </row>
    <row r="30" spans="2:19" x14ac:dyDescent="0.2">
      <c r="C30" s="151"/>
      <c r="D30" s="151" t="s">
        <v>675</v>
      </c>
      <c r="E30" s="147">
        <v>37</v>
      </c>
      <c r="F30" s="56">
        <v>26</v>
      </c>
      <c r="G30" s="56">
        <v>4</v>
      </c>
      <c r="H30" s="56">
        <v>13</v>
      </c>
      <c r="I30" s="148">
        <v>0</v>
      </c>
      <c r="J30" s="56">
        <v>3</v>
      </c>
      <c r="K30" s="56">
        <v>8</v>
      </c>
      <c r="L30" s="56">
        <v>9</v>
      </c>
      <c r="N30" s="118"/>
      <c r="O30" s="118"/>
      <c r="P30" s="118"/>
      <c r="Q30" s="118"/>
      <c r="R30" s="118"/>
      <c r="S30" s="118"/>
    </row>
    <row r="31" spans="2:19" x14ac:dyDescent="0.2">
      <c r="C31" s="151"/>
      <c r="D31" s="154"/>
      <c r="E31" s="146"/>
      <c r="F31" s="56"/>
      <c r="G31" s="56"/>
      <c r="H31" s="56"/>
      <c r="I31" s="56"/>
      <c r="J31" s="56"/>
      <c r="K31" s="56"/>
      <c r="L31" s="56"/>
    </row>
    <row r="32" spans="2:19" x14ac:dyDescent="0.2">
      <c r="C32" s="151"/>
      <c r="D32" s="132" t="s">
        <v>679</v>
      </c>
      <c r="E32" s="146">
        <f t="shared" ref="E32:L32" si="6">E33+E34</f>
        <v>116</v>
      </c>
      <c r="F32" s="56">
        <f t="shared" si="6"/>
        <v>24</v>
      </c>
      <c r="G32" s="56">
        <f t="shared" si="6"/>
        <v>21</v>
      </c>
      <c r="H32" s="56">
        <f t="shared" si="6"/>
        <v>12</v>
      </c>
      <c r="I32" s="56">
        <f t="shared" si="6"/>
        <v>2</v>
      </c>
      <c r="J32" s="56">
        <f t="shared" si="6"/>
        <v>0</v>
      </c>
      <c r="K32" s="56">
        <f t="shared" si="6"/>
        <v>6</v>
      </c>
      <c r="L32" s="56">
        <f t="shared" si="6"/>
        <v>1</v>
      </c>
      <c r="N32" s="119"/>
      <c r="O32" s="119"/>
      <c r="P32" s="119"/>
      <c r="Q32" s="119"/>
      <c r="R32" s="119"/>
      <c r="S32" s="119"/>
    </row>
    <row r="33" spans="2:19" x14ac:dyDescent="0.2">
      <c r="C33" s="151"/>
      <c r="D33" s="151" t="s">
        <v>30</v>
      </c>
      <c r="E33" s="147">
        <v>15</v>
      </c>
      <c r="F33" s="56">
        <v>5</v>
      </c>
      <c r="G33" s="148">
        <v>2</v>
      </c>
      <c r="H33" s="56">
        <v>4</v>
      </c>
      <c r="I33" s="56">
        <v>2</v>
      </c>
      <c r="J33" s="148">
        <v>0</v>
      </c>
      <c r="K33" s="148">
        <v>0</v>
      </c>
      <c r="L33" s="148">
        <v>0</v>
      </c>
      <c r="N33" s="118"/>
      <c r="O33" s="118"/>
      <c r="P33" s="118"/>
      <c r="Q33" s="118"/>
      <c r="R33" s="118"/>
      <c r="S33" s="118"/>
    </row>
    <row r="34" spans="2:19" x14ac:dyDescent="0.2">
      <c r="C34" s="151"/>
      <c r="D34" s="151" t="s">
        <v>675</v>
      </c>
      <c r="E34" s="146">
        <v>101</v>
      </c>
      <c r="F34" s="56">
        <v>19</v>
      </c>
      <c r="G34" s="56">
        <v>19</v>
      </c>
      <c r="H34" s="56">
        <v>8</v>
      </c>
      <c r="I34" s="56">
        <v>0</v>
      </c>
      <c r="J34" s="148">
        <v>0</v>
      </c>
      <c r="K34" s="56">
        <v>6</v>
      </c>
      <c r="L34" s="56">
        <v>1</v>
      </c>
      <c r="N34" s="118"/>
      <c r="O34" s="118"/>
      <c r="P34" s="118"/>
      <c r="Q34" s="118"/>
      <c r="R34" s="118"/>
      <c r="S34" s="118"/>
    </row>
    <row r="35" spans="2:19" x14ac:dyDescent="0.2">
      <c r="C35" s="151"/>
      <c r="D35" s="154"/>
      <c r="E35" s="146"/>
      <c r="F35" s="56"/>
      <c r="G35" s="56"/>
      <c r="H35" s="56"/>
      <c r="I35" s="56"/>
      <c r="J35" s="56"/>
      <c r="K35" s="56"/>
      <c r="L35" s="56"/>
    </row>
    <row r="36" spans="2:19" x14ac:dyDescent="0.2">
      <c r="C36" s="152" t="s">
        <v>680</v>
      </c>
      <c r="D36" s="155" t="s">
        <v>32</v>
      </c>
      <c r="E36" s="146">
        <f t="shared" ref="E36:L36" si="7">E37+E38</f>
        <v>102</v>
      </c>
      <c r="F36" s="56">
        <f t="shared" si="7"/>
        <v>59</v>
      </c>
      <c r="G36" s="56">
        <f t="shared" si="7"/>
        <v>67</v>
      </c>
      <c r="H36" s="56">
        <f t="shared" si="7"/>
        <v>49</v>
      </c>
      <c r="I36" s="56">
        <f t="shared" si="7"/>
        <v>0</v>
      </c>
      <c r="J36" s="56">
        <f t="shared" si="7"/>
        <v>30</v>
      </c>
      <c r="K36" s="56">
        <f t="shared" si="7"/>
        <v>8</v>
      </c>
      <c r="L36" s="56">
        <f t="shared" si="7"/>
        <v>13</v>
      </c>
      <c r="N36" s="119"/>
      <c r="O36" s="119"/>
      <c r="P36" s="119"/>
      <c r="Q36" s="119"/>
      <c r="R36" s="119"/>
      <c r="S36" s="119"/>
    </row>
    <row r="37" spans="2:19" x14ac:dyDescent="0.2">
      <c r="B37" s="123" t="s">
        <v>33</v>
      </c>
      <c r="C37" s="151"/>
      <c r="D37" s="123" t="s">
        <v>30</v>
      </c>
      <c r="E37" s="146">
        <f t="shared" ref="E37:L38" si="8">E41+E45</f>
        <v>46</v>
      </c>
      <c r="F37" s="56">
        <f t="shared" si="8"/>
        <v>41</v>
      </c>
      <c r="G37" s="56">
        <f t="shared" si="8"/>
        <v>14</v>
      </c>
      <c r="H37" s="56">
        <f t="shared" si="8"/>
        <v>22</v>
      </c>
      <c r="I37" s="56">
        <f t="shared" si="8"/>
        <v>0</v>
      </c>
      <c r="J37" s="56">
        <f t="shared" si="8"/>
        <v>10</v>
      </c>
      <c r="K37" s="56">
        <f t="shared" si="8"/>
        <v>6</v>
      </c>
      <c r="L37" s="56">
        <f t="shared" si="8"/>
        <v>13</v>
      </c>
      <c r="N37" s="119"/>
      <c r="O37" s="119"/>
      <c r="P37" s="119"/>
      <c r="Q37" s="119"/>
      <c r="R37" s="119"/>
      <c r="S37" s="119"/>
    </row>
    <row r="38" spans="2:19" x14ac:dyDescent="0.2">
      <c r="B38" s="123" t="s">
        <v>34</v>
      </c>
      <c r="C38" s="151"/>
      <c r="D38" s="123" t="s">
        <v>675</v>
      </c>
      <c r="E38" s="146">
        <f t="shared" si="8"/>
        <v>56</v>
      </c>
      <c r="F38" s="56">
        <f t="shared" si="8"/>
        <v>18</v>
      </c>
      <c r="G38" s="56">
        <f t="shared" si="8"/>
        <v>53</v>
      </c>
      <c r="H38" s="56">
        <f t="shared" si="8"/>
        <v>27</v>
      </c>
      <c r="I38" s="56">
        <f t="shared" si="8"/>
        <v>0</v>
      </c>
      <c r="J38" s="56">
        <f t="shared" si="8"/>
        <v>20</v>
      </c>
      <c r="K38" s="56">
        <f t="shared" si="8"/>
        <v>2</v>
      </c>
      <c r="L38" s="56">
        <f t="shared" si="8"/>
        <v>0</v>
      </c>
      <c r="N38" s="119"/>
      <c r="O38" s="119"/>
      <c r="P38" s="119"/>
      <c r="Q38" s="119"/>
      <c r="R38" s="119"/>
      <c r="S38" s="119"/>
    </row>
    <row r="39" spans="2:19" x14ac:dyDescent="0.2">
      <c r="B39" s="123" t="s">
        <v>35</v>
      </c>
      <c r="C39" s="151"/>
      <c r="E39" s="147"/>
      <c r="F39" s="56"/>
      <c r="G39" s="56"/>
      <c r="H39" s="56"/>
      <c r="I39" s="56"/>
      <c r="J39" s="56"/>
      <c r="K39" s="56"/>
      <c r="L39" s="56"/>
    </row>
    <row r="40" spans="2:19" x14ac:dyDescent="0.2">
      <c r="B40" s="123" t="s">
        <v>36</v>
      </c>
      <c r="C40" s="151"/>
      <c r="D40" s="132" t="s">
        <v>677</v>
      </c>
      <c r="E40" s="146">
        <f t="shared" ref="E40:L40" si="9">E41+E42</f>
        <v>40</v>
      </c>
      <c r="F40" s="56">
        <f t="shared" si="9"/>
        <v>12</v>
      </c>
      <c r="G40" s="56">
        <f t="shared" si="9"/>
        <v>21</v>
      </c>
      <c r="H40" s="56">
        <f t="shared" si="9"/>
        <v>16</v>
      </c>
      <c r="I40" s="56">
        <f t="shared" si="9"/>
        <v>0</v>
      </c>
      <c r="J40" s="56">
        <f t="shared" si="9"/>
        <v>18</v>
      </c>
      <c r="K40" s="56">
        <f t="shared" si="9"/>
        <v>1</v>
      </c>
      <c r="L40" s="56">
        <f t="shared" si="9"/>
        <v>3</v>
      </c>
      <c r="N40" s="119"/>
      <c r="O40" s="119"/>
      <c r="P40" s="119"/>
      <c r="Q40" s="119"/>
      <c r="R40" s="119"/>
      <c r="S40" s="119"/>
    </row>
    <row r="41" spans="2:19" x14ac:dyDescent="0.2">
      <c r="C41" s="151"/>
      <c r="D41" s="151" t="s">
        <v>30</v>
      </c>
      <c r="E41" s="146">
        <v>1</v>
      </c>
      <c r="F41" s="56">
        <v>6</v>
      </c>
      <c r="G41" s="148">
        <v>1</v>
      </c>
      <c r="H41" s="148">
        <v>0</v>
      </c>
      <c r="I41" s="148">
        <v>0</v>
      </c>
      <c r="J41" s="148">
        <v>0</v>
      </c>
      <c r="K41" s="148">
        <v>0</v>
      </c>
      <c r="L41" s="56">
        <v>3</v>
      </c>
      <c r="N41" s="118"/>
      <c r="O41" s="118"/>
      <c r="P41" s="118"/>
      <c r="Q41" s="118"/>
      <c r="R41" s="118"/>
      <c r="S41" s="118"/>
    </row>
    <row r="42" spans="2:19" x14ac:dyDescent="0.2">
      <c r="C42" s="151"/>
      <c r="D42" s="151" t="s">
        <v>675</v>
      </c>
      <c r="E42" s="147">
        <v>39</v>
      </c>
      <c r="F42" s="56">
        <v>6</v>
      </c>
      <c r="G42" s="56">
        <v>20</v>
      </c>
      <c r="H42" s="56">
        <v>16</v>
      </c>
      <c r="I42" s="148">
        <v>0</v>
      </c>
      <c r="J42" s="56">
        <v>18</v>
      </c>
      <c r="K42" s="148">
        <v>1</v>
      </c>
      <c r="L42" s="148">
        <v>0</v>
      </c>
      <c r="N42" s="118"/>
      <c r="O42" s="118"/>
      <c r="P42" s="118"/>
      <c r="Q42" s="118"/>
      <c r="R42" s="118"/>
      <c r="S42" s="118"/>
    </row>
    <row r="43" spans="2:19" x14ac:dyDescent="0.2">
      <c r="C43" s="151"/>
      <c r="D43" s="154"/>
      <c r="E43" s="146"/>
      <c r="F43" s="56"/>
      <c r="G43" s="56"/>
      <c r="H43" s="56"/>
      <c r="I43" s="56"/>
      <c r="J43" s="56"/>
      <c r="K43" s="56"/>
      <c r="L43" s="56"/>
    </row>
    <row r="44" spans="2:19" x14ac:dyDescent="0.2">
      <c r="C44" s="151"/>
      <c r="D44" s="132" t="s">
        <v>678</v>
      </c>
      <c r="E44" s="146">
        <f t="shared" ref="E44:L44" si="10">E45+E46</f>
        <v>62</v>
      </c>
      <c r="F44" s="56">
        <f t="shared" si="10"/>
        <v>47</v>
      </c>
      <c r="G44" s="56">
        <f t="shared" si="10"/>
        <v>46</v>
      </c>
      <c r="H44" s="56">
        <f t="shared" si="10"/>
        <v>33</v>
      </c>
      <c r="I44" s="56">
        <f t="shared" si="10"/>
        <v>0</v>
      </c>
      <c r="J44" s="56">
        <f t="shared" si="10"/>
        <v>12</v>
      </c>
      <c r="K44" s="56">
        <f t="shared" si="10"/>
        <v>7</v>
      </c>
      <c r="L44" s="56">
        <f t="shared" si="10"/>
        <v>10</v>
      </c>
      <c r="N44" s="119"/>
      <c r="O44" s="119"/>
      <c r="P44" s="119"/>
      <c r="Q44" s="119"/>
      <c r="R44" s="119"/>
      <c r="S44" s="119"/>
    </row>
    <row r="45" spans="2:19" x14ac:dyDescent="0.2">
      <c r="C45" s="151"/>
      <c r="D45" s="151" t="s">
        <v>30</v>
      </c>
      <c r="E45" s="147">
        <v>45</v>
      </c>
      <c r="F45" s="56">
        <v>35</v>
      </c>
      <c r="G45" s="56">
        <v>13</v>
      </c>
      <c r="H45" s="56">
        <v>22</v>
      </c>
      <c r="I45" s="56">
        <v>0</v>
      </c>
      <c r="J45" s="56">
        <v>10</v>
      </c>
      <c r="K45" s="56">
        <v>6</v>
      </c>
      <c r="L45" s="56">
        <v>10</v>
      </c>
      <c r="N45" s="118"/>
      <c r="O45" s="118"/>
      <c r="P45" s="118"/>
      <c r="Q45" s="118"/>
      <c r="R45" s="118"/>
      <c r="S45" s="118"/>
    </row>
    <row r="46" spans="2:19" x14ac:dyDescent="0.2">
      <c r="C46" s="151"/>
      <c r="D46" s="151" t="s">
        <v>675</v>
      </c>
      <c r="E46" s="146">
        <v>17</v>
      </c>
      <c r="F46" s="56">
        <v>12</v>
      </c>
      <c r="G46" s="56">
        <v>33</v>
      </c>
      <c r="H46" s="56">
        <v>11</v>
      </c>
      <c r="I46" s="148">
        <v>0</v>
      </c>
      <c r="J46" s="56">
        <v>2</v>
      </c>
      <c r="K46" s="148">
        <v>1</v>
      </c>
      <c r="L46" s="148">
        <v>0</v>
      </c>
      <c r="N46" s="118"/>
      <c r="O46" s="118"/>
      <c r="P46" s="118"/>
      <c r="Q46" s="118"/>
      <c r="R46" s="118"/>
      <c r="S46" s="118"/>
    </row>
    <row r="47" spans="2:19" x14ac:dyDescent="0.2">
      <c r="C47" s="151"/>
      <c r="D47" s="154"/>
      <c r="E47" s="146"/>
      <c r="F47" s="56"/>
      <c r="G47" s="56"/>
      <c r="H47" s="56"/>
      <c r="I47" s="56"/>
      <c r="J47" s="56"/>
      <c r="K47" s="56"/>
      <c r="L47" s="56"/>
    </row>
    <row r="48" spans="2:19" x14ac:dyDescent="0.2">
      <c r="C48" s="152" t="s">
        <v>681</v>
      </c>
      <c r="D48" s="133"/>
      <c r="E48" s="146">
        <f t="shared" ref="E48:L48" si="11">E49+E50</f>
        <v>18643</v>
      </c>
      <c r="F48" s="56">
        <f t="shared" si="11"/>
        <v>16651</v>
      </c>
      <c r="G48" s="56">
        <f t="shared" si="11"/>
        <v>2361</v>
      </c>
      <c r="H48" s="56">
        <f t="shared" si="11"/>
        <v>4637</v>
      </c>
      <c r="I48" s="56">
        <f t="shared" si="11"/>
        <v>1019</v>
      </c>
      <c r="J48" s="56">
        <f t="shared" si="11"/>
        <v>845</v>
      </c>
      <c r="K48" s="56">
        <f t="shared" si="11"/>
        <v>3113</v>
      </c>
      <c r="L48" s="56">
        <f t="shared" si="11"/>
        <v>1803</v>
      </c>
      <c r="N48" s="119"/>
      <c r="O48" s="119"/>
      <c r="P48" s="119"/>
      <c r="Q48" s="119"/>
      <c r="R48" s="119"/>
      <c r="S48" s="119"/>
    </row>
    <row r="49" spans="2:19" x14ac:dyDescent="0.2">
      <c r="C49" s="151"/>
      <c r="D49" s="123" t="s">
        <v>30</v>
      </c>
      <c r="E49" s="146">
        <f t="shared" ref="E49:L50" si="12">E53+E57</f>
        <v>18629</v>
      </c>
      <c r="F49" s="56">
        <f t="shared" si="12"/>
        <v>16594</v>
      </c>
      <c r="G49" s="56">
        <f t="shared" si="12"/>
        <v>2351</v>
      </c>
      <c r="H49" s="56">
        <f t="shared" si="12"/>
        <v>4620</v>
      </c>
      <c r="I49" s="56">
        <f t="shared" si="12"/>
        <v>1014</v>
      </c>
      <c r="J49" s="56">
        <f t="shared" si="12"/>
        <v>827</v>
      </c>
      <c r="K49" s="56">
        <f t="shared" si="12"/>
        <v>3113</v>
      </c>
      <c r="L49" s="56">
        <f t="shared" si="12"/>
        <v>1803</v>
      </c>
      <c r="N49" s="119"/>
      <c r="O49" s="119"/>
      <c r="P49" s="119"/>
      <c r="Q49" s="119"/>
      <c r="R49" s="119"/>
      <c r="S49" s="119"/>
    </row>
    <row r="50" spans="2:19" x14ac:dyDescent="0.2">
      <c r="C50" s="151"/>
      <c r="D50" s="123" t="s">
        <v>675</v>
      </c>
      <c r="E50" s="146">
        <f t="shared" si="12"/>
        <v>14</v>
      </c>
      <c r="F50" s="56">
        <f t="shared" si="12"/>
        <v>57</v>
      </c>
      <c r="G50" s="56">
        <f t="shared" si="12"/>
        <v>10</v>
      </c>
      <c r="H50" s="56">
        <f t="shared" si="12"/>
        <v>17</v>
      </c>
      <c r="I50" s="56">
        <f t="shared" si="12"/>
        <v>5</v>
      </c>
      <c r="J50" s="56">
        <f t="shared" si="12"/>
        <v>18</v>
      </c>
      <c r="K50" s="56">
        <f t="shared" si="12"/>
        <v>0</v>
      </c>
      <c r="L50" s="56">
        <f t="shared" si="12"/>
        <v>0</v>
      </c>
      <c r="N50" s="119"/>
      <c r="O50" s="119"/>
      <c r="P50" s="119"/>
      <c r="Q50" s="119"/>
      <c r="R50" s="119"/>
      <c r="S50" s="119"/>
    </row>
    <row r="51" spans="2:19" x14ac:dyDescent="0.2">
      <c r="C51" s="151"/>
      <c r="E51" s="147"/>
      <c r="F51" s="56"/>
      <c r="G51" s="56"/>
      <c r="H51" s="56"/>
      <c r="I51" s="56"/>
      <c r="J51" s="56"/>
      <c r="K51" s="56"/>
      <c r="L51" s="56"/>
    </row>
    <row r="52" spans="2:19" x14ac:dyDescent="0.2">
      <c r="C52" s="151"/>
      <c r="D52" s="132" t="s">
        <v>677</v>
      </c>
      <c r="E52" s="146">
        <f t="shared" ref="E52:L52" si="13">E53+E54</f>
        <v>10130</v>
      </c>
      <c r="F52" s="56">
        <f t="shared" si="13"/>
        <v>9295</v>
      </c>
      <c r="G52" s="56">
        <f t="shared" si="13"/>
        <v>1180</v>
      </c>
      <c r="H52" s="56">
        <f t="shared" si="13"/>
        <v>2376</v>
      </c>
      <c r="I52" s="56">
        <f t="shared" si="13"/>
        <v>518</v>
      </c>
      <c r="J52" s="56">
        <f t="shared" si="13"/>
        <v>453</v>
      </c>
      <c r="K52" s="56">
        <f t="shared" si="13"/>
        <v>1679</v>
      </c>
      <c r="L52" s="56">
        <f t="shared" si="13"/>
        <v>982</v>
      </c>
      <c r="N52" s="119"/>
      <c r="O52" s="119"/>
      <c r="P52" s="119"/>
      <c r="Q52" s="119"/>
      <c r="R52" s="119"/>
      <c r="S52" s="119"/>
    </row>
    <row r="53" spans="2:19" x14ac:dyDescent="0.2">
      <c r="C53" s="151"/>
      <c r="D53" s="151" t="s">
        <v>30</v>
      </c>
      <c r="E53" s="146">
        <v>10129</v>
      </c>
      <c r="F53" s="56">
        <v>9289</v>
      </c>
      <c r="G53" s="56">
        <v>1177</v>
      </c>
      <c r="H53" s="56">
        <v>2374</v>
      </c>
      <c r="I53" s="56">
        <v>517</v>
      </c>
      <c r="J53" s="56">
        <v>436</v>
      </c>
      <c r="K53" s="56">
        <v>1679</v>
      </c>
      <c r="L53" s="56">
        <v>982</v>
      </c>
      <c r="N53" s="118"/>
      <c r="O53" s="118"/>
      <c r="P53" s="118"/>
      <c r="Q53" s="118"/>
      <c r="R53" s="118"/>
      <c r="S53" s="118"/>
    </row>
    <row r="54" spans="2:19" x14ac:dyDescent="0.2">
      <c r="C54" s="151"/>
      <c r="D54" s="151" t="s">
        <v>675</v>
      </c>
      <c r="E54" s="156">
        <v>1</v>
      </c>
      <c r="F54" s="148">
        <v>6</v>
      </c>
      <c r="G54" s="56">
        <v>3</v>
      </c>
      <c r="H54" s="56">
        <v>2</v>
      </c>
      <c r="I54" s="148">
        <v>1</v>
      </c>
      <c r="J54" s="56">
        <v>17</v>
      </c>
      <c r="K54" s="148">
        <v>0</v>
      </c>
      <c r="L54" s="148">
        <v>0</v>
      </c>
      <c r="N54" s="118"/>
      <c r="O54" s="118"/>
      <c r="P54" s="118"/>
      <c r="Q54" s="118"/>
      <c r="R54" s="118"/>
      <c r="S54" s="118"/>
    </row>
    <row r="55" spans="2:19" x14ac:dyDescent="0.2">
      <c r="C55" s="151"/>
      <c r="D55" s="154"/>
      <c r="E55" s="146"/>
      <c r="F55" s="56"/>
      <c r="G55" s="56"/>
      <c r="H55" s="56"/>
      <c r="I55" s="56"/>
      <c r="J55" s="56"/>
      <c r="K55" s="56"/>
      <c r="L55" s="56"/>
    </row>
    <row r="56" spans="2:19" x14ac:dyDescent="0.2">
      <c r="C56" s="151"/>
      <c r="D56" s="132" t="s">
        <v>678</v>
      </c>
      <c r="E56" s="146">
        <f t="shared" ref="E56:L56" si="14">E57+E58</f>
        <v>8513</v>
      </c>
      <c r="F56" s="56">
        <f t="shared" si="14"/>
        <v>7356</v>
      </c>
      <c r="G56" s="56">
        <f t="shared" si="14"/>
        <v>1181</v>
      </c>
      <c r="H56" s="56">
        <f t="shared" si="14"/>
        <v>2261</v>
      </c>
      <c r="I56" s="56">
        <f t="shared" si="14"/>
        <v>501</v>
      </c>
      <c r="J56" s="56">
        <f t="shared" si="14"/>
        <v>392</v>
      </c>
      <c r="K56" s="56">
        <f t="shared" si="14"/>
        <v>1434</v>
      </c>
      <c r="L56" s="56">
        <f t="shared" si="14"/>
        <v>821</v>
      </c>
      <c r="N56" s="119"/>
      <c r="O56" s="119"/>
      <c r="P56" s="119"/>
      <c r="Q56" s="119"/>
      <c r="R56" s="119"/>
      <c r="S56" s="119"/>
    </row>
    <row r="57" spans="2:19" x14ac:dyDescent="0.2">
      <c r="C57" s="151"/>
      <c r="D57" s="151" t="s">
        <v>30</v>
      </c>
      <c r="E57" s="147">
        <v>8500</v>
      </c>
      <c r="F57" s="56">
        <v>7305</v>
      </c>
      <c r="G57" s="56">
        <v>1174</v>
      </c>
      <c r="H57" s="56">
        <v>2246</v>
      </c>
      <c r="I57" s="56">
        <v>497</v>
      </c>
      <c r="J57" s="56">
        <v>391</v>
      </c>
      <c r="K57" s="56">
        <v>1434</v>
      </c>
      <c r="L57" s="56">
        <v>821</v>
      </c>
      <c r="N57" s="118"/>
      <c r="O57" s="118"/>
      <c r="P57" s="118"/>
      <c r="Q57" s="118"/>
      <c r="R57" s="118"/>
      <c r="S57" s="118"/>
    </row>
    <row r="58" spans="2:19" x14ac:dyDescent="0.2">
      <c r="C58" s="151"/>
      <c r="D58" s="151" t="s">
        <v>675</v>
      </c>
      <c r="E58" s="146">
        <v>13</v>
      </c>
      <c r="F58" s="56">
        <v>51</v>
      </c>
      <c r="G58" s="56">
        <v>7</v>
      </c>
      <c r="H58" s="56">
        <v>15</v>
      </c>
      <c r="I58" s="56">
        <v>4</v>
      </c>
      <c r="J58" s="56">
        <v>1</v>
      </c>
      <c r="K58" s="148">
        <v>0</v>
      </c>
      <c r="L58" s="148">
        <v>0</v>
      </c>
      <c r="N58" s="118"/>
      <c r="O58" s="118"/>
      <c r="P58" s="118"/>
      <c r="Q58" s="118"/>
      <c r="R58" s="118"/>
      <c r="S58" s="118"/>
    </row>
    <row r="59" spans="2:19" x14ac:dyDescent="0.2">
      <c r="C59" s="151"/>
      <c r="D59" s="154"/>
      <c r="E59" s="146"/>
      <c r="F59" s="56"/>
      <c r="G59" s="56"/>
      <c r="H59" s="56"/>
      <c r="I59" s="56"/>
      <c r="J59" s="56"/>
      <c r="K59" s="56"/>
      <c r="L59" s="56"/>
    </row>
    <row r="60" spans="2:19" x14ac:dyDescent="0.2">
      <c r="B60" s="123"/>
      <c r="C60" s="152" t="s">
        <v>682</v>
      </c>
      <c r="D60" s="133"/>
      <c r="E60" s="146">
        <f t="shared" ref="E60:L60" si="15">E61+E62</f>
        <v>664</v>
      </c>
      <c r="F60" s="56">
        <f t="shared" si="15"/>
        <v>445</v>
      </c>
      <c r="G60" s="56">
        <f t="shared" si="15"/>
        <v>101</v>
      </c>
      <c r="H60" s="56">
        <f t="shared" si="15"/>
        <v>282</v>
      </c>
      <c r="I60" s="56">
        <f t="shared" si="15"/>
        <v>20</v>
      </c>
      <c r="J60" s="56">
        <f t="shared" si="15"/>
        <v>37</v>
      </c>
      <c r="K60" s="56">
        <f t="shared" si="15"/>
        <v>189</v>
      </c>
      <c r="L60" s="56">
        <f t="shared" si="15"/>
        <v>115</v>
      </c>
      <c r="N60" s="119"/>
      <c r="O60" s="119"/>
      <c r="P60" s="119"/>
      <c r="Q60" s="119"/>
      <c r="R60" s="119"/>
      <c r="S60" s="119"/>
    </row>
    <row r="61" spans="2:19" x14ac:dyDescent="0.2">
      <c r="C61" s="151"/>
      <c r="D61" s="123" t="s">
        <v>30</v>
      </c>
      <c r="E61" s="146">
        <v>480</v>
      </c>
      <c r="F61" s="56">
        <v>368</v>
      </c>
      <c r="G61" s="56">
        <v>92</v>
      </c>
      <c r="H61" s="56">
        <v>191</v>
      </c>
      <c r="I61" s="56">
        <v>20</v>
      </c>
      <c r="J61" s="56">
        <v>33</v>
      </c>
      <c r="K61" s="56">
        <v>139</v>
      </c>
      <c r="L61" s="56">
        <v>87</v>
      </c>
      <c r="N61" s="118"/>
      <c r="O61" s="118"/>
      <c r="P61" s="118"/>
      <c r="Q61" s="118"/>
      <c r="R61" s="118"/>
      <c r="S61" s="118"/>
    </row>
    <row r="62" spans="2:19" x14ac:dyDescent="0.2">
      <c r="C62" s="151"/>
      <c r="D62" s="123" t="s">
        <v>675</v>
      </c>
      <c r="E62" s="146">
        <v>184</v>
      </c>
      <c r="F62" s="56">
        <v>77</v>
      </c>
      <c r="G62" s="56">
        <v>9</v>
      </c>
      <c r="H62" s="56">
        <v>91</v>
      </c>
      <c r="I62" s="148">
        <v>0</v>
      </c>
      <c r="J62" s="56">
        <v>4</v>
      </c>
      <c r="K62" s="56">
        <v>50</v>
      </c>
      <c r="L62" s="56">
        <v>28</v>
      </c>
      <c r="N62" s="118"/>
      <c r="O62" s="118"/>
      <c r="P62" s="118"/>
      <c r="Q62" s="118"/>
      <c r="R62" s="118"/>
      <c r="S62" s="118"/>
    </row>
    <row r="63" spans="2:19" x14ac:dyDescent="0.2">
      <c r="C63" s="151"/>
      <c r="E63" s="147"/>
      <c r="F63" s="56"/>
      <c r="G63" s="56"/>
      <c r="H63" s="56"/>
      <c r="I63" s="56"/>
      <c r="J63" s="56"/>
      <c r="K63" s="56"/>
      <c r="L63" s="56"/>
    </row>
    <row r="64" spans="2:19" x14ac:dyDescent="0.2">
      <c r="B64" s="123"/>
      <c r="C64" s="152" t="s">
        <v>683</v>
      </c>
      <c r="D64" s="133"/>
      <c r="E64" s="146">
        <f>E65+E66</f>
        <v>87</v>
      </c>
      <c r="F64" s="56">
        <f t="shared" ref="F64:L64" si="16">F65+F66</f>
        <v>29</v>
      </c>
      <c r="G64" s="56">
        <f t="shared" si="16"/>
        <v>17</v>
      </c>
      <c r="H64" s="56">
        <f t="shared" si="16"/>
        <v>32</v>
      </c>
      <c r="I64" s="56">
        <f t="shared" si="16"/>
        <v>13</v>
      </c>
      <c r="J64" s="56">
        <f t="shared" si="16"/>
        <v>23</v>
      </c>
      <c r="K64" s="56">
        <f t="shared" si="16"/>
        <v>50</v>
      </c>
      <c r="L64" s="56">
        <f t="shared" si="16"/>
        <v>32</v>
      </c>
      <c r="N64" s="119"/>
      <c r="O64" s="119"/>
      <c r="P64" s="119"/>
      <c r="Q64" s="119"/>
      <c r="R64" s="119"/>
      <c r="S64" s="119"/>
    </row>
    <row r="65" spans="1:12" x14ac:dyDescent="0.2">
      <c r="B65" s="123"/>
      <c r="C65" s="104"/>
      <c r="D65" s="123" t="s">
        <v>30</v>
      </c>
      <c r="E65" s="146">
        <v>87</v>
      </c>
      <c r="F65" s="56">
        <v>28</v>
      </c>
      <c r="G65" s="56">
        <v>17</v>
      </c>
      <c r="H65" s="56">
        <v>32</v>
      </c>
      <c r="I65" s="56">
        <v>13</v>
      </c>
      <c r="J65" s="56">
        <v>23</v>
      </c>
      <c r="K65" s="56">
        <v>50</v>
      </c>
      <c r="L65" s="56">
        <v>32</v>
      </c>
    </row>
    <row r="66" spans="1:12" x14ac:dyDescent="0.2">
      <c r="B66" s="123"/>
      <c r="C66" s="104"/>
      <c r="D66" s="123" t="s">
        <v>675</v>
      </c>
      <c r="E66" s="146">
        <v>0</v>
      </c>
      <c r="F66" s="148">
        <v>1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</row>
    <row r="67" spans="1:12" x14ac:dyDescent="0.2">
      <c r="B67" s="149"/>
      <c r="C67" s="154"/>
      <c r="D67" s="83"/>
      <c r="E67" s="146"/>
      <c r="F67" s="56"/>
      <c r="G67" s="56"/>
      <c r="H67" s="56"/>
      <c r="I67" s="56"/>
      <c r="J67" s="56"/>
      <c r="K67" s="56"/>
      <c r="L67" s="56"/>
    </row>
    <row r="68" spans="1:12" x14ac:dyDescent="0.15">
      <c r="E68" s="157"/>
      <c r="F68" s="158"/>
      <c r="G68" s="158"/>
      <c r="H68" s="158"/>
      <c r="I68" s="158"/>
      <c r="J68" s="158"/>
      <c r="K68" s="158"/>
      <c r="L68" s="158"/>
    </row>
    <row r="69" spans="1:12" x14ac:dyDescent="0.2">
      <c r="B69" s="123" t="s">
        <v>37</v>
      </c>
      <c r="E69" s="147">
        <v>991</v>
      </c>
      <c r="F69" s="56">
        <v>973</v>
      </c>
      <c r="G69" s="56">
        <v>158</v>
      </c>
      <c r="H69" s="56">
        <v>266</v>
      </c>
      <c r="I69" s="56">
        <v>69</v>
      </c>
      <c r="J69" s="56">
        <v>30</v>
      </c>
      <c r="K69" s="56">
        <v>173</v>
      </c>
      <c r="L69" s="56">
        <v>94</v>
      </c>
    </row>
    <row r="70" spans="1:12" ht="18" thickBot="1" x14ac:dyDescent="0.2">
      <c r="B70" s="97"/>
      <c r="C70" s="97"/>
      <c r="D70" s="97"/>
      <c r="E70" s="159"/>
      <c r="F70" s="160"/>
      <c r="G70" s="160"/>
      <c r="H70" s="160"/>
      <c r="I70" s="160"/>
      <c r="J70" s="160"/>
      <c r="K70" s="160"/>
      <c r="L70" s="160"/>
    </row>
    <row r="71" spans="1:12" x14ac:dyDescent="0.2">
      <c r="E71" s="123" t="s">
        <v>38</v>
      </c>
    </row>
    <row r="72" spans="1:12" x14ac:dyDescent="0.2">
      <c r="A72" s="123"/>
    </row>
    <row r="73" spans="1:12" x14ac:dyDescent="0.2">
      <c r="A73" s="123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topLeftCell="A37" zoomScale="75" zoomScaleNormal="75" workbookViewId="0">
      <selection activeCell="N65" sqref="N65"/>
    </sheetView>
  </sheetViews>
  <sheetFormatPr defaultColWidth="10.875" defaultRowHeight="17.25" x14ac:dyDescent="0.15"/>
  <cols>
    <col min="1" max="1" width="13.375" style="105" customWidth="1"/>
    <col min="2" max="2" width="7.625" style="105" customWidth="1"/>
    <col min="3" max="3" width="11.25" style="105" customWidth="1"/>
    <col min="4" max="4" width="14" style="105" customWidth="1"/>
    <col min="5" max="12" width="13" style="105" customWidth="1"/>
    <col min="13" max="13" width="12.125" style="105" customWidth="1"/>
    <col min="14" max="16384" width="10.875" style="105"/>
  </cols>
  <sheetData>
    <row r="1" spans="1:18" x14ac:dyDescent="0.2">
      <c r="A1" s="123"/>
    </row>
    <row r="6" spans="1:18" x14ac:dyDescent="0.2">
      <c r="B6" s="461" t="s">
        <v>39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</row>
    <row r="7" spans="1:18" ht="18" thickBot="1" x14ac:dyDescent="0.25">
      <c r="B7" s="97"/>
      <c r="C7" s="97"/>
      <c r="D7" s="97"/>
      <c r="E7" s="97"/>
      <c r="F7" s="97"/>
      <c r="G7" s="462" t="s">
        <v>312</v>
      </c>
      <c r="H7" s="462"/>
      <c r="I7" s="97"/>
      <c r="J7" s="97"/>
      <c r="K7" s="97"/>
      <c r="L7" s="124" t="s">
        <v>378</v>
      </c>
    </row>
    <row r="8" spans="1:18" x14ac:dyDescent="0.15">
      <c r="D8" s="177"/>
      <c r="F8" s="104"/>
      <c r="G8" s="104"/>
      <c r="H8" s="178"/>
      <c r="J8" s="126"/>
      <c r="K8" s="178"/>
    </row>
    <row r="9" spans="1:18" s="174" customFormat="1" x14ac:dyDescent="0.2">
      <c r="C9" s="385" t="s">
        <v>28</v>
      </c>
      <c r="D9" s="179"/>
      <c r="E9" s="180" t="s">
        <v>195</v>
      </c>
      <c r="F9" s="128" t="s">
        <v>182</v>
      </c>
      <c r="G9" s="128" t="s">
        <v>183</v>
      </c>
      <c r="H9" s="181" t="s">
        <v>184</v>
      </c>
      <c r="I9" s="180" t="s">
        <v>700</v>
      </c>
      <c r="J9" s="128" t="s">
        <v>701</v>
      </c>
      <c r="K9" s="181" t="s">
        <v>196</v>
      </c>
      <c r="L9" s="180" t="s">
        <v>185</v>
      </c>
    </row>
    <row r="10" spans="1:18" x14ac:dyDescent="0.15">
      <c r="B10" s="83"/>
      <c r="C10" s="83"/>
      <c r="D10" s="182"/>
      <c r="E10" s="83"/>
      <c r="F10" s="154"/>
      <c r="G10" s="154"/>
      <c r="H10" s="183"/>
      <c r="I10" s="83"/>
      <c r="J10" s="154"/>
      <c r="K10" s="183"/>
      <c r="L10" s="83"/>
      <c r="M10" s="175"/>
    </row>
    <row r="11" spans="1:18" x14ac:dyDescent="0.15">
      <c r="D11" s="87"/>
      <c r="E11" s="56"/>
      <c r="F11" s="143"/>
      <c r="G11" s="143"/>
      <c r="H11" s="143"/>
      <c r="I11" s="143"/>
      <c r="J11" s="143"/>
      <c r="K11" s="143"/>
      <c r="L11" s="144"/>
      <c r="N11" s="119"/>
      <c r="O11" s="119"/>
      <c r="P11" s="119"/>
      <c r="Q11" s="119"/>
      <c r="R11" s="119"/>
    </row>
    <row r="12" spans="1:18" x14ac:dyDescent="0.2">
      <c r="B12" s="123" t="s">
        <v>832</v>
      </c>
      <c r="C12" s="119"/>
      <c r="D12" s="145"/>
      <c r="E12" s="146">
        <v>10503</v>
      </c>
      <c r="F12" s="56">
        <v>2022</v>
      </c>
      <c r="G12" s="56">
        <v>2462</v>
      </c>
      <c r="H12" s="56">
        <v>1760</v>
      </c>
      <c r="I12" s="56">
        <v>2559</v>
      </c>
      <c r="J12" s="56">
        <v>4740</v>
      </c>
      <c r="K12" s="56">
        <v>3513</v>
      </c>
      <c r="L12" s="56">
        <v>6415</v>
      </c>
      <c r="N12" s="119"/>
      <c r="O12" s="119"/>
      <c r="P12" s="119"/>
      <c r="Q12" s="119"/>
      <c r="R12" s="119"/>
    </row>
    <row r="13" spans="1:18" x14ac:dyDescent="0.2">
      <c r="B13" s="123" t="s">
        <v>29</v>
      </c>
      <c r="D13" s="123" t="s">
        <v>30</v>
      </c>
      <c r="E13" s="146">
        <v>10019</v>
      </c>
      <c r="F13" s="56">
        <v>2006</v>
      </c>
      <c r="G13" s="56">
        <v>2412</v>
      </c>
      <c r="H13" s="56">
        <v>1687</v>
      </c>
      <c r="I13" s="56">
        <v>2489</v>
      </c>
      <c r="J13" s="56">
        <v>4578</v>
      </c>
      <c r="K13" s="56">
        <v>3400</v>
      </c>
      <c r="L13" s="56">
        <v>6226</v>
      </c>
      <c r="N13" s="119"/>
      <c r="O13" s="119"/>
      <c r="P13" s="119"/>
      <c r="Q13" s="119"/>
      <c r="R13" s="119"/>
    </row>
    <row r="14" spans="1:18" x14ac:dyDescent="0.2">
      <c r="C14" s="123" t="s">
        <v>31</v>
      </c>
      <c r="D14" s="123" t="s">
        <v>675</v>
      </c>
      <c r="E14" s="147">
        <v>484</v>
      </c>
      <c r="F14" s="56">
        <v>16</v>
      </c>
      <c r="G14" s="56">
        <v>50</v>
      </c>
      <c r="H14" s="56">
        <v>73</v>
      </c>
      <c r="I14" s="56">
        <v>70</v>
      </c>
      <c r="J14" s="56">
        <v>162</v>
      </c>
      <c r="K14" s="56">
        <v>113</v>
      </c>
      <c r="L14" s="56">
        <v>189</v>
      </c>
      <c r="N14" s="119"/>
      <c r="O14" s="119"/>
      <c r="P14" s="119"/>
      <c r="Q14" s="119"/>
      <c r="R14" s="119"/>
    </row>
    <row r="15" spans="1:18" x14ac:dyDescent="0.2">
      <c r="C15" s="123"/>
      <c r="D15" s="123"/>
      <c r="E15" s="147"/>
      <c r="F15" s="56"/>
      <c r="G15" s="56"/>
      <c r="H15" s="56"/>
      <c r="I15" s="56"/>
      <c r="J15" s="56"/>
      <c r="K15" s="56"/>
      <c r="L15" s="56"/>
      <c r="N15" s="119"/>
      <c r="O15" s="119"/>
      <c r="P15" s="119"/>
      <c r="Q15" s="119"/>
      <c r="R15" s="119"/>
    </row>
    <row r="16" spans="1:18" x14ac:dyDescent="0.2">
      <c r="B16" s="123" t="s">
        <v>889</v>
      </c>
      <c r="C16" s="119"/>
      <c r="D16" s="145"/>
      <c r="E16" s="146">
        <f t="shared" ref="E16:L16" si="0">E17+E18</f>
        <v>10501</v>
      </c>
      <c r="F16" s="56">
        <f t="shared" si="0"/>
        <v>1996</v>
      </c>
      <c r="G16" s="56">
        <f t="shared" si="0"/>
        <v>2508</v>
      </c>
      <c r="H16" s="56">
        <f t="shared" si="0"/>
        <v>1748</v>
      </c>
      <c r="I16" s="56">
        <f t="shared" si="0"/>
        <v>2578</v>
      </c>
      <c r="J16" s="56">
        <f t="shared" si="0"/>
        <v>4694</v>
      </c>
      <c r="K16" s="56">
        <f t="shared" si="0"/>
        <v>3498</v>
      </c>
      <c r="L16" s="56">
        <f t="shared" si="0"/>
        <v>6448</v>
      </c>
      <c r="N16" s="119"/>
      <c r="O16" s="119"/>
      <c r="P16" s="119"/>
      <c r="Q16" s="119"/>
      <c r="R16" s="119"/>
    </row>
    <row r="17" spans="2:18" x14ac:dyDescent="0.2">
      <c r="B17" s="123" t="s">
        <v>29</v>
      </c>
      <c r="D17" s="123" t="s">
        <v>30</v>
      </c>
      <c r="E17" s="146">
        <f t="shared" ref="E17:L18" si="1">E21+E37+E49+E61+E65</f>
        <v>10004</v>
      </c>
      <c r="F17" s="56">
        <f t="shared" si="1"/>
        <v>1982</v>
      </c>
      <c r="G17" s="56">
        <f t="shared" si="1"/>
        <v>2466</v>
      </c>
      <c r="H17" s="56">
        <f t="shared" si="1"/>
        <v>1673</v>
      </c>
      <c r="I17" s="56">
        <f t="shared" si="1"/>
        <v>2509</v>
      </c>
      <c r="J17" s="56">
        <f t="shared" si="1"/>
        <v>4536</v>
      </c>
      <c r="K17" s="56">
        <f t="shared" si="1"/>
        <v>3388</v>
      </c>
      <c r="L17" s="56">
        <f t="shared" si="1"/>
        <v>6255</v>
      </c>
      <c r="N17" s="119"/>
      <c r="O17" s="119"/>
      <c r="P17" s="119"/>
      <c r="Q17" s="119"/>
      <c r="R17" s="119"/>
    </row>
    <row r="18" spans="2:18" x14ac:dyDescent="0.2">
      <c r="C18" s="123" t="s">
        <v>31</v>
      </c>
      <c r="D18" s="123" t="s">
        <v>675</v>
      </c>
      <c r="E18" s="146">
        <f t="shared" si="1"/>
        <v>497</v>
      </c>
      <c r="F18" s="56">
        <f t="shared" si="1"/>
        <v>14</v>
      </c>
      <c r="G18" s="56">
        <f t="shared" si="1"/>
        <v>42</v>
      </c>
      <c r="H18" s="56">
        <f t="shared" si="1"/>
        <v>75</v>
      </c>
      <c r="I18" s="56">
        <f t="shared" si="1"/>
        <v>69</v>
      </c>
      <c r="J18" s="56">
        <f t="shared" si="1"/>
        <v>158</v>
      </c>
      <c r="K18" s="56">
        <f t="shared" si="1"/>
        <v>110</v>
      </c>
      <c r="L18" s="56">
        <f t="shared" si="1"/>
        <v>193</v>
      </c>
      <c r="N18" s="119"/>
      <c r="O18" s="119"/>
      <c r="P18" s="119"/>
      <c r="Q18" s="119"/>
      <c r="R18" s="119"/>
    </row>
    <row r="19" spans="2:18" x14ac:dyDescent="0.2">
      <c r="C19" s="149"/>
      <c r="D19" s="150"/>
      <c r="E19" s="146"/>
      <c r="F19" s="56"/>
      <c r="G19" s="56"/>
      <c r="H19" s="56"/>
      <c r="I19" s="56"/>
      <c r="J19" s="56"/>
      <c r="K19" s="56"/>
      <c r="L19" s="56"/>
    </row>
    <row r="20" spans="2:18" x14ac:dyDescent="0.2">
      <c r="C20" s="151" t="s">
        <v>676</v>
      </c>
      <c r="E20" s="146">
        <f t="shared" ref="E20:L20" si="2">E21+E22</f>
        <v>2230</v>
      </c>
      <c r="F20" s="56">
        <f t="shared" si="2"/>
        <v>151</v>
      </c>
      <c r="G20" s="56">
        <f t="shared" si="2"/>
        <v>253</v>
      </c>
      <c r="H20" s="56">
        <f t="shared" si="2"/>
        <v>182</v>
      </c>
      <c r="I20" s="56">
        <f t="shared" si="2"/>
        <v>390</v>
      </c>
      <c r="J20" s="56">
        <f t="shared" si="2"/>
        <v>1160</v>
      </c>
      <c r="K20" s="56">
        <f t="shared" si="2"/>
        <v>594</v>
      </c>
      <c r="L20" s="56">
        <f t="shared" si="2"/>
        <v>672</v>
      </c>
      <c r="N20" s="119"/>
      <c r="O20" s="119"/>
      <c r="P20" s="119"/>
      <c r="Q20" s="119"/>
      <c r="R20" s="119"/>
    </row>
    <row r="21" spans="2:18" x14ac:dyDescent="0.2">
      <c r="C21" s="151"/>
      <c r="D21" s="123" t="s">
        <v>30</v>
      </c>
      <c r="E21" s="146">
        <f t="shared" ref="E21:L22" si="3">E25+E29+E33</f>
        <v>1904</v>
      </c>
      <c r="F21" s="56">
        <f t="shared" si="3"/>
        <v>150</v>
      </c>
      <c r="G21" s="56">
        <f t="shared" si="3"/>
        <v>216</v>
      </c>
      <c r="H21" s="56">
        <f t="shared" si="3"/>
        <v>145</v>
      </c>
      <c r="I21" s="56">
        <f t="shared" si="3"/>
        <v>354</v>
      </c>
      <c r="J21" s="56">
        <f t="shared" si="3"/>
        <v>1043</v>
      </c>
      <c r="K21" s="56">
        <f t="shared" si="3"/>
        <v>506</v>
      </c>
      <c r="L21" s="56">
        <f t="shared" si="3"/>
        <v>642</v>
      </c>
      <c r="N21" s="119"/>
      <c r="O21" s="119"/>
      <c r="P21" s="119"/>
      <c r="Q21" s="119"/>
      <c r="R21" s="119"/>
    </row>
    <row r="22" spans="2:18" x14ac:dyDescent="0.2">
      <c r="C22" s="151"/>
      <c r="D22" s="123" t="s">
        <v>675</v>
      </c>
      <c r="E22" s="146">
        <f t="shared" si="3"/>
        <v>326</v>
      </c>
      <c r="F22" s="56">
        <f t="shared" si="3"/>
        <v>1</v>
      </c>
      <c r="G22" s="56">
        <f t="shared" si="3"/>
        <v>37</v>
      </c>
      <c r="H22" s="56">
        <f t="shared" si="3"/>
        <v>37</v>
      </c>
      <c r="I22" s="56">
        <f t="shared" si="3"/>
        <v>36</v>
      </c>
      <c r="J22" s="56">
        <f t="shared" si="3"/>
        <v>117</v>
      </c>
      <c r="K22" s="56">
        <f t="shared" si="3"/>
        <v>88</v>
      </c>
      <c r="L22" s="56">
        <f t="shared" si="3"/>
        <v>30</v>
      </c>
      <c r="N22" s="119"/>
      <c r="O22" s="119"/>
      <c r="P22" s="119"/>
      <c r="Q22" s="119"/>
      <c r="R22" s="119"/>
    </row>
    <row r="23" spans="2:18" x14ac:dyDescent="0.2">
      <c r="C23" s="151"/>
      <c r="E23" s="146"/>
      <c r="F23" s="56"/>
      <c r="G23" s="56"/>
      <c r="H23" s="56"/>
      <c r="I23" s="56"/>
      <c r="J23" s="56"/>
      <c r="K23" s="56"/>
      <c r="L23" s="56"/>
    </row>
    <row r="24" spans="2:18" x14ac:dyDescent="0.2">
      <c r="C24" s="151"/>
      <c r="D24" s="152" t="s">
        <v>677</v>
      </c>
      <c r="E24" s="146">
        <f t="shared" ref="E24:L24" si="4">E25+E26</f>
        <v>679</v>
      </c>
      <c r="F24" s="56">
        <f t="shared" si="4"/>
        <v>46</v>
      </c>
      <c r="G24" s="56">
        <f t="shared" si="4"/>
        <v>126</v>
      </c>
      <c r="H24" s="56">
        <f t="shared" si="4"/>
        <v>79</v>
      </c>
      <c r="I24" s="56">
        <f t="shared" si="4"/>
        <v>153</v>
      </c>
      <c r="J24" s="56">
        <f t="shared" si="4"/>
        <v>343</v>
      </c>
      <c r="K24" s="56">
        <f t="shared" si="4"/>
        <v>259</v>
      </c>
      <c r="L24" s="56">
        <f t="shared" si="4"/>
        <v>227</v>
      </c>
      <c r="N24" s="119"/>
      <c r="O24" s="119"/>
      <c r="P24" s="119"/>
      <c r="Q24" s="119"/>
      <c r="R24" s="119"/>
    </row>
    <row r="25" spans="2:18" x14ac:dyDescent="0.2">
      <c r="C25" s="151"/>
      <c r="D25" s="151" t="s">
        <v>30</v>
      </c>
      <c r="E25" s="146">
        <v>442</v>
      </c>
      <c r="F25" s="56">
        <v>46</v>
      </c>
      <c r="G25" s="56">
        <v>91</v>
      </c>
      <c r="H25" s="56">
        <v>53</v>
      </c>
      <c r="I25" s="56">
        <v>118</v>
      </c>
      <c r="J25" s="56">
        <v>241</v>
      </c>
      <c r="K25" s="56">
        <v>184</v>
      </c>
      <c r="L25" s="56">
        <v>204</v>
      </c>
      <c r="N25" s="118"/>
      <c r="O25" s="118"/>
      <c r="P25" s="118"/>
      <c r="Q25" s="118"/>
      <c r="R25" s="118"/>
    </row>
    <row r="26" spans="2:18" x14ac:dyDescent="0.2">
      <c r="C26" s="153"/>
      <c r="D26" s="123" t="s">
        <v>675</v>
      </c>
      <c r="E26" s="146">
        <v>237</v>
      </c>
      <c r="F26" s="56">
        <v>0</v>
      </c>
      <c r="G26" s="56">
        <v>35</v>
      </c>
      <c r="H26" s="56">
        <v>26</v>
      </c>
      <c r="I26" s="56">
        <v>35</v>
      </c>
      <c r="J26" s="56">
        <v>102</v>
      </c>
      <c r="K26" s="56">
        <v>75</v>
      </c>
      <c r="L26" s="56">
        <v>23</v>
      </c>
      <c r="N26" s="118"/>
      <c r="O26" s="118"/>
      <c r="P26" s="118"/>
      <c r="Q26" s="118"/>
      <c r="R26" s="118"/>
    </row>
    <row r="27" spans="2:18" x14ac:dyDescent="0.2">
      <c r="C27" s="151"/>
      <c r="D27" s="151"/>
      <c r="E27" s="147"/>
      <c r="F27" s="184"/>
      <c r="G27" s="184"/>
      <c r="H27" s="184"/>
      <c r="I27" s="184"/>
      <c r="J27" s="184"/>
      <c r="K27" s="184"/>
      <c r="L27" s="184"/>
      <c r="N27" s="118"/>
      <c r="O27" s="118"/>
      <c r="P27" s="118"/>
      <c r="Q27" s="118"/>
      <c r="R27" s="118"/>
    </row>
    <row r="28" spans="2:18" x14ac:dyDescent="0.2">
      <c r="C28" s="151"/>
      <c r="D28" s="132" t="s">
        <v>678</v>
      </c>
      <c r="E28" s="146">
        <f t="shared" ref="E28:L28" si="5">E29+E30</f>
        <v>1495</v>
      </c>
      <c r="F28" s="56">
        <f t="shared" si="5"/>
        <v>105</v>
      </c>
      <c r="G28" s="56">
        <f t="shared" si="5"/>
        <v>123</v>
      </c>
      <c r="H28" s="56">
        <f t="shared" si="5"/>
        <v>96</v>
      </c>
      <c r="I28" s="56">
        <f t="shared" si="5"/>
        <v>237</v>
      </c>
      <c r="J28" s="56">
        <f t="shared" si="5"/>
        <v>814</v>
      </c>
      <c r="K28" s="56">
        <f t="shared" si="5"/>
        <v>330</v>
      </c>
      <c r="L28" s="56">
        <f t="shared" si="5"/>
        <v>425</v>
      </c>
      <c r="N28" s="119"/>
      <c r="O28" s="119"/>
      <c r="P28" s="119"/>
      <c r="Q28" s="119"/>
      <c r="R28" s="119"/>
    </row>
    <row r="29" spans="2:18" x14ac:dyDescent="0.2">
      <c r="C29" s="151"/>
      <c r="D29" s="151" t="s">
        <v>30</v>
      </c>
      <c r="E29" s="146">
        <v>1457</v>
      </c>
      <c r="F29" s="56">
        <v>104</v>
      </c>
      <c r="G29" s="56">
        <v>123</v>
      </c>
      <c r="H29" s="56">
        <v>92</v>
      </c>
      <c r="I29" s="56">
        <v>236</v>
      </c>
      <c r="J29" s="56">
        <v>800</v>
      </c>
      <c r="K29" s="56">
        <v>321</v>
      </c>
      <c r="L29" s="56">
        <v>418</v>
      </c>
      <c r="N29" s="118"/>
      <c r="O29" s="118"/>
      <c r="P29" s="118"/>
      <c r="Q29" s="118"/>
      <c r="R29" s="118"/>
    </row>
    <row r="30" spans="2:18" x14ac:dyDescent="0.2">
      <c r="C30" s="151"/>
      <c r="D30" s="151" t="s">
        <v>675</v>
      </c>
      <c r="E30" s="147">
        <v>38</v>
      </c>
      <c r="F30" s="184">
        <v>1</v>
      </c>
      <c r="G30" s="56">
        <v>0</v>
      </c>
      <c r="H30" s="184">
        <v>4</v>
      </c>
      <c r="I30" s="184">
        <v>1</v>
      </c>
      <c r="J30" s="184">
        <v>14</v>
      </c>
      <c r="K30" s="184">
        <v>9</v>
      </c>
      <c r="L30" s="184">
        <v>7</v>
      </c>
      <c r="N30" s="118"/>
      <c r="O30" s="118"/>
      <c r="P30" s="118"/>
      <c r="Q30" s="118"/>
      <c r="R30" s="118"/>
    </row>
    <row r="31" spans="2:18" x14ac:dyDescent="0.2">
      <c r="C31" s="151"/>
      <c r="D31" s="154"/>
      <c r="E31" s="146"/>
      <c r="F31" s="56"/>
      <c r="G31" s="56"/>
      <c r="H31" s="56"/>
      <c r="I31" s="56"/>
      <c r="J31" s="56"/>
      <c r="K31" s="56"/>
      <c r="L31" s="56"/>
    </row>
    <row r="32" spans="2:18" x14ac:dyDescent="0.2">
      <c r="C32" s="151"/>
      <c r="D32" s="132" t="s">
        <v>679</v>
      </c>
      <c r="E32" s="146">
        <f t="shared" ref="E32:L32" si="6">E33+E34</f>
        <v>56</v>
      </c>
      <c r="F32" s="56">
        <f t="shared" si="6"/>
        <v>0</v>
      </c>
      <c r="G32" s="56">
        <f t="shared" si="6"/>
        <v>4</v>
      </c>
      <c r="H32" s="56">
        <f t="shared" si="6"/>
        <v>7</v>
      </c>
      <c r="I32" s="56">
        <f t="shared" si="6"/>
        <v>0</v>
      </c>
      <c r="J32" s="56">
        <f t="shared" si="6"/>
        <v>3</v>
      </c>
      <c r="K32" s="56">
        <f t="shared" si="6"/>
        <v>5</v>
      </c>
      <c r="L32" s="56">
        <f t="shared" si="6"/>
        <v>20</v>
      </c>
      <c r="N32" s="119"/>
      <c r="O32" s="119"/>
      <c r="P32" s="119"/>
      <c r="Q32" s="119"/>
      <c r="R32" s="119"/>
    </row>
    <row r="33" spans="2:18" x14ac:dyDescent="0.2">
      <c r="C33" s="151"/>
      <c r="D33" s="151" t="s">
        <v>30</v>
      </c>
      <c r="E33" s="147">
        <v>5</v>
      </c>
      <c r="F33" s="56">
        <v>0</v>
      </c>
      <c r="G33" s="184">
        <v>2</v>
      </c>
      <c r="H33" s="56">
        <v>0</v>
      </c>
      <c r="I33" s="56">
        <v>0</v>
      </c>
      <c r="J33" s="184">
        <v>2</v>
      </c>
      <c r="K33" s="184">
        <v>1</v>
      </c>
      <c r="L33" s="184">
        <v>20</v>
      </c>
      <c r="N33" s="118"/>
      <c r="O33" s="118"/>
      <c r="P33" s="118"/>
      <c r="Q33" s="118"/>
      <c r="R33" s="118"/>
    </row>
    <row r="34" spans="2:18" x14ac:dyDescent="0.2">
      <c r="C34" s="151"/>
      <c r="D34" s="151" t="s">
        <v>675</v>
      </c>
      <c r="E34" s="146">
        <v>51</v>
      </c>
      <c r="F34" s="56">
        <v>0</v>
      </c>
      <c r="G34" s="56">
        <v>2</v>
      </c>
      <c r="H34" s="56">
        <v>7</v>
      </c>
      <c r="I34" s="56">
        <v>0</v>
      </c>
      <c r="J34" s="56">
        <v>1</v>
      </c>
      <c r="K34" s="56">
        <v>4</v>
      </c>
      <c r="L34" s="56">
        <v>0</v>
      </c>
      <c r="N34" s="118"/>
      <c r="O34" s="118"/>
      <c r="P34" s="118"/>
      <c r="Q34" s="118"/>
      <c r="R34" s="118"/>
    </row>
    <row r="35" spans="2:18" x14ac:dyDescent="0.2">
      <c r="C35" s="151"/>
      <c r="D35" s="154"/>
      <c r="E35" s="146"/>
      <c r="F35" s="56"/>
      <c r="G35" s="56"/>
      <c r="H35" s="56"/>
      <c r="I35" s="56"/>
      <c r="J35" s="56"/>
      <c r="K35" s="56"/>
      <c r="L35" s="56"/>
    </row>
    <row r="36" spans="2:18" x14ac:dyDescent="0.2">
      <c r="C36" s="152" t="s">
        <v>680</v>
      </c>
      <c r="D36" s="155" t="s">
        <v>32</v>
      </c>
      <c r="E36" s="146">
        <f t="shared" ref="E36:L36" si="7">E37+E38</f>
        <v>49</v>
      </c>
      <c r="F36" s="56">
        <f t="shared" si="7"/>
        <v>7</v>
      </c>
      <c r="G36" s="56">
        <f t="shared" si="7"/>
        <v>7</v>
      </c>
      <c r="H36" s="56">
        <f t="shared" si="7"/>
        <v>23</v>
      </c>
      <c r="I36" s="56">
        <f t="shared" si="7"/>
        <v>15</v>
      </c>
      <c r="J36" s="56">
        <f t="shared" si="7"/>
        <v>17</v>
      </c>
      <c r="K36" s="56">
        <f t="shared" si="7"/>
        <v>15</v>
      </c>
      <c r="L36" s="56">
        <f t="shared" si="7"/>
        <v>83</v>
      </c>
      <c r="N36" s="119"/>
      <c r="O36" s="119"/>
      <c r="P36" s="119"/>
      <c r="Q36" s="119"/>
      <c r="R36" s="119"/>
    </row>
    <row r="37" spans="2:18" x14ac:dyDescent="0.2">
      <c r="B37" s="123" t="s">
        <v>33</v>
      </c>
      <c r="C37" s="151"/>
      <c r="D37" s="123" t="s">
        <v>30</v>
      </c>
      <c r="E37" s="146">
        <f t="shared" ref="E37:L38" si="8">E41+E45</f>
        <v>22</v>
      </c>
      <c r="F37" s="56">
        <f t="shared" si="8"/>
        <v>7</v>
      </c>
      <c r="G37" s="56">
        <f t="shared" si="8"/>
        <v>7</v>
      </c>
      <c r="H37" s="56">
        <f t="shared" si="8"/>
        <v>0</v>
      </c>
      <c r="I37" s="56">
        <f t="shared" si="8"/>
        <v>12</v>
      </c>
      <c r="J37" s="56">
        <f t="shared" si="8"/>
        <v>17</v>
      </c>
      <c r="K37" s="56">
        <f t="shared" si="8"/>
        <v>10</v>
      </c>
      <c r="L37" s="56">
        <f t="shared" si="8"/>
        <v>21</v>
      </c>
      <c r="N37" s="119"/>
      <c r="O37" s="119"/>
      <c r="P37" s="119"/>
      <c r="Q37" s="119"/>
      <c r="R37" s="119"/>
    </row>
    <row r="38" spans="2:18" x14ac:dyDescent="0.2">
      <c r="B38" s="123" t="s">
        <v>34</v>
      </c>
      <c r="C38" s="151"/>
      <c r="D38" s="123" t="s">
        <v>675</v>
      </c>
      <c r="E38" s="146">
        <f t="shared" si="8"/>
        <v>27</v>
      </c>
      <c r="F38" s="56">
        <f t="shared" si="8"/>
        <v>0</v>
      </c>
      <c r="G38" s="56">
        <f t="shared" si="8"/>
        <v>0</v>
      </c>
      <c r="H38" s="56">
        <f t="shared" si="8"/>
        <v>23</v>
      </c>
      <c r="I38" s="56">
        <f t="shared" si="8"/>
        <v>3</v>
      </c>
      <c r="J38" s="56">
        <f t="shared" si="8"/>
        <v>0</v>
      </c>
      <c r="K38" s="56">
        <f t="shared" si="8"/>
        <v>5</v>
      </c>
      <c r="L38" s="56">
        <f t="shared" si="8"/>
        <v>62</v>
      </c>
      <c r="N38" s="119"/>
      <c r="O38" s="119"/>
      <c r="P38" s="119"/>
      <c r="Q38" s="119"/>
      <c r="R38" s="119"/>
    </row>
    <row r="39" spans="2:18" x14ac:dyDescent="0.2">
      <c r="B39" s="123" t="s">
        <v>35</v>
      </c>
      <c r="C39" s="151"/>
      <c r="E39" s="147"/>
      <c r="F39" s="184"/>
      <c r="G39" s="184"/>
      <c r="H39" s="184"/>
      <c r="I39" s="184"/>
      <c r="J39" s="184"/>
      <c r="K39" s="184"/>
      <c r="L39" s="184"/>
    </row>
    <row r="40" spans="2:18" x14ac:dyDescent="0.2">
      <c r="B40" s="123" t="s">
        <v>36</v>
      </c>
      <c r="C40" s="151"/>
      <c r="D40" s="132" t="s">
        <v>677</v>
      </c>
      <c r="E40" s="146">
        <f t="shared" ref="E40:L40" si="9">E41+E42</f>
        <v>8</v>
      </c>
      <c r="F40" s="56">
        <f t="shared" si="9"/>
        <v>1</v>
      </c>
      <c r="G40" s="56">
        <f t="shared" si="9"/>
        <v>5</v>
      </c>
      <c r="H40" s="56">
        <f t="shared" si="9"/>
        <v>17</v>
      </c>
      <c r="I40" s="56">
        <f t="shared" si="9"/>
        <v>1</v>
      </c>
      <c r="J40" s="56">
        <f t="shared" si="9"/>
        <v>3</v>
      </c>
      <c r="K40" s="56">
        <f t="shared" si="9"/>
        <v>3</v>
      </c>
      <c r="L40" s="56">
        <f t="shared" si="9"/>
        <v>51</v>
      </c>
      <c r="N40" s="119"/>
      <c r="O40" s="119"/>
      <c r="P40" s="119"/>
      <c r="Q40" s="119"/>
      <c r="R40" s="119"/>
    </row>
    <row r="41" spans="2:18" x14ac:dyDescent="0.2">
      <c r="C41" s="151"/>
      <c r="D41" s="151" t="s">
        <v>30</v>
      </c>
      <c r="E41" s="146">
        <v>0</v>
      </c>
      <c r="F41" s="56">
        <v>1</v>
      </c>
      <c r="G41" s="56">
        <v>5</v>
      </c>
      <c r="H41" s="56">
        <v>0</v>
      </c>
      <c r="I41" s="56">
        <v>1</v>
      </c>
      <c r="J41" s="56">
        <v>3</v>
      </c>
      <c r="K41" s="56">
        <v>1</v>
      </c>
      <c r="L41" s="56">
        <v>4</v>
      </c>
      <c r="N41" s="118"/>
      <c r="O41" s="118"/>
      <c r="P41" s="118"/>
      <c r="Q41" s="118"/>
      <c r="R41" s="118"/>
    </row>
    <row r="42" spans="2:18" x14ac:dyDescent="0.2">
      <c r="C42" s="151"/>
      <c r="D42" s="151" t="s">
        <v>675</v>
      </c>
      <c r="E42" s="147">
        <v>8</v>
      </c>
      <c r="F42" s="56">
        <v>0</v>
      </c>
      <c r="G42" s="56">
        <v>0</v>
      </c>
      <c r="H42" s="184">
        <v>17</v>
      </c>
      <c r="I42" s="56">
        <v>0</v>
      </c>
      <c r="J42" s="56">
        <v>0</v>
      </c>
      <c r="K42" s="184">
        <v>2</v>
      </c>
      <c r="L42" s="184">
        <v>47</v>
      </c>
      <c r="N42" s="118"/>
      <c r="O42" s="118"/>
      <c r="P42" s="118"/>
      <c r="Q42" s="118"/>
      <c r="R42" s="118"/>
    </row>
    <row r="43" spans="2:18" x14ac:dyDescent="0.2">
      <c r="C43" s="151"/>
      <c r="D43" s="154"/>
      <c r="E43" s="146"/>
      <c r="F43" s="56"/>
      <c r="G43" s="56"/>
      <c r="H43" s="56"/>
      <c r="I43" s="56"/>
      <c r="J43" s="56"/>
      <c r="K43" s="56"/>
      <c r="L43" s="56"/>
    </row>
    <row r="44" spans="2:18" x14ac:dyDescent="0.2">
      <c r="C44" s="151"/>
      <c r="D44" s="132" t="s">
        <v>678</v>
      </c>
      <c r="E44" s="146">
        <f t="shared" ref="E44:L44" si="10">E45+E46</f>
        <v>41</v>
      </c>
      <c r="F44" s="56">
        <f t="shared" si="10"/>
        <v>6</v>
      </c>
      <c r="G44" s="56">
        <f t="shared" si="10"/>
        <v>2</v>
      </c>
      <c r="H44" s="56">
        <f t="shared" si="10"/>
        <v>6</v>
      </c>
      <c r="I44" s="56">
        <f t="shared" si="10"/>
        <v>14</v>
      </c>
      <c r="J44" s="56">
        <f t="shared" si="10"/>
        <v>14</v>
      </c>
      <c r="K44" s="56">
        <f t="shared" si="10"/>
        <v>12</v>
      </c>
      <c r="L44" s="56">
        <f t="shared" si="10"/>
        <v>32</v>
      </c>
      <c r="N44" s="119"/>
      <c r="O44" s="119"/>
      <c r="P44" s="119"/>
      <c r="Q44" s="119"/>
      <c r="R44" s="119"/>
    </row>
    <row r="45" spans="2:18" x14ac:dyDescent="0.2">
      <c r="C45" s="151"/>
      <c r="D45" s="151" t="s">
        <v>30</v>
      </c>
      <c r="E45" s="147">
        <v>22</v>
      </c>
      <c r="F45" s="184">
        <v>6</v>
      </c>
      <c r="G45" s="184">
        <v>2</v>
      </c>
      <c r="H45" s="56">
        <v>0</v>
      </c>
      <c r="I45" s="184">
        <v>11</v>
      </c>
      <c r="J45" s="184">
        <v>14</v>
      </c>
      <c r="K45" s="184">
        <v>9</v>
      </c>
      <c r="L45" s="184">
        <v>17</v>
      </c>
      <c r="N45" s="118"/>
      <c r="O45" s="118"/>
      <c r="P45" s="118"/>
      <c r="Q45" s="118"/>
      <c r="R45" s="118"/>
    </row>
    <row r="46" spans="2:18" x14ac:dyDescent="0.2">
      <c r="C46" s="151"/>
      <c r="D46" s="151" t="s">
        <v>675</v>
      </c>
      <c r="E46" s="146">
        <v>19</v>
      </c>
      <c r="F46" s="56">
        <v>0</v>
      </c>
      <c r="G46" s="56">
        <v>0</v>
      </c>
      <c r="H46" s="56">
        <v>6</v>
      </c>
      <c r="I46" s="56">
        <v>3</v>
      </c>
      <c r="J46" s="56">
        <v>0</v>
      </c>
      <c r="K46" s="56">
        <v>3</v>
      </c>
      <c r="L46" s="56">
        <v>15</v>
      </c>
      <c r="N46" s="118"/>
      <c r="O46" s="118"/>
      <c r="P46" s="118"/>
      <c r="Q46" s="118"/>
      <c r="R46" s="118"/>
    </row>
    <row r="47" spans="2:18" x14ac:dyDescent="0.2">
      <c r="C47" s="151"/>
      <c r="D47" s="154"/>
      <c r="E47" s="146"/>
      <c r="F47" s="56"/>
      <c r="G47" s="56"/>
      <c r="H47" s="56"/>
      <c r="I47" s="56"/>
      <c r="J47" s="56"/>
      <c r="K47" s="56"/>
      <c r="L47" s="56"/>
    </row>
    <row r="48" spans="2:18" x14ac:dyDescent="0.2">
      <c r="C48" s="152" t="s">
        <v>681</v>
      </c>
      <c r="D48" s="133"/>
      <c r="E48" s="146">
        <f t="shared" ref="E48:L48" si="11">E49+E50</f>
        <v>7784</v>
      </c>
      <c r="F48" s="56">
        <f t="shared" si="11"/>
        <v>1709</v>
      </c>
      <c r="G48" s="56">
        <f t="shared" si="11"/>
        <v>2177</v>
      </c>
      <c r="H48" s="56">
        <f t="shared" si="11"/>
        <v>1495</v>
      </c>
      <c r="I48" s="56">
        <f t="shared" si="11"/>
        <v>2072</v>
      </c>
      <c r="J48" s="56">
        <f t="shared" si="11"/>
        <v>3307</v>
      </c>
      <c r="K48" s="56">
        <f t="shared" si="11"/>
        <v>2684</v>
      </c>
      <c r="L48" s="56">
        <f t="shared" si="11"/>
        <v>5350</v>
      </c>
      <c r="N48" s="119"/>
      <c r="O48" s="119"/>
      <c r="P48" s="119"/>
      <c r="Q48" s="119"/>
      <c r="R48" s="119"/>
    </row>
    <row r="49" spans="2:18" x14ac:dyDescent="0.2">
      <c r="C49" s="151"/>
      <c r="D49" s="123" t="s">
        <v>30</v>
      </c>
      <c r="E49" s="146">
        <f t="shared" ref="E49:L50" si="12">E53+E57</f>
        <v>7766</v>
      </c>
      <c r="F49" s="56">
        <f t="shared" si="12"/>
        <v>1699</v>
      </c>
      <c r="G49" s="56">
        <f t="shared" si="12"/>
        <v>2177</v>
      </c>
      <c r="H49" s="56">
        <f t="shared" si="12"/>
        <v>1483</v>
      </c>
      <c r="I49" s="56">
        <f t="shared" si="12"/>
        <v>2065</v>
      </c>
      <c r="J49" s="56">
        <f t="shared" si="12"/>
        <v>3298</v>
      </c>
      <c r="K49" s="56">
        <f t="shared" si="12"/>
        <v>2678</v>
      </c>
      <c r="L49" s="56">
        <f t="shared" si="12"/>
        <v>5284</v>
      </c>
      <c r="N49" s="119"/>
      <c r="O49" s="119"/>
      <c r="P49" s="119"/>
      <c r="Q49" s="119"/>
      <c r="R49" s="119"/>
    </row>
    <row r="50" spans="2:18" x14ac:dyDescent="0.2">
      <c r="C50" s="151"/>
      <c r="D50" s="123" t="s">
        <v>675</v>
      </c>
      <c r="E50" s="146">
        <f t="shared" si="12"/>
        <v>18</v>
      </c>
      <c r="F50" s="56">
        <f t="shared" si="12"/>
        <v>10</v>
      </c>
      <c r="G50" s="56">
        <f t="shared" si="12"/>
        <v>0</v>
      </c>
      <c r="H50" s="56">
        <f t="shared" si="12"/>
        <v>12</v>
      </c>
      <c r="I50" s="56">
        <f t="shared" si="12"/>
        <v>7</v>
      </c>
      <c r="J50" s="56">
        <f t="shared" si="12"/>
        <v>9</v>
      </c>
      <c r="K50" s="56">
        <f t="shared" si="12"/>
        <v>6</v>
      </c>
      <c r="L50" s="56">
        <f t="shared" si="12"/>
        <v>66</v>
      </c>
      <c r="N50" s="119"/>
      <c r="O50" s="119"/>
      <c r="P50" s="119"/>
      <c r="Q50" s="119"/>
      <c r="R50" s="119"/>
    </row>
    <row r="51" spans="2:18" x14ac:dyDescent="0.2">
      <c r="C51" s="151"/>
      <c r="E51" s="147"/>
      <c r="F51" s="184"/>
      <c r="G51" s="184"/>
      <c r="H51" s="184"/>
      <c r="I51" s="184"/>
      <c r="J51" s="184"/>
      <c r="K51" s="184"/>
      <c r="L51" s="184"/>
    </row>
    <row r="52" spans="2:18" x14ac:dyDescent="0.2">
      <c r="C52" s="151"/>
      <c r="D52" s="132" t="s">
        <v>677</v>
      </c>
      <c r="E52" s="146">
        <f t="shared" ref="E52:L52" si="13">E53+E54</f>
        <v>4280</v>
      </c>
      <c r="F52" s="56">
        <f t="shared" si="13"/>
        <v>854</v>
      </c>
      <c r="G52" s="56">
        <f t="shared" si="13"/>
        <v>1142</v>
      </c>
      <c r="H52" s="56">
        <f t="shared" si="13"/>
        <v>789</v>
      </c>
      <c r="I52" s="56">
        <f t="shared" si="13"/>
        <v>1112</v>
      </c>
      <c r="J52" s="56">
        <f t="shared" si="13"/>
        <v>1775</v>
      </c>
      <c r="K52" s="56">
        <f t="shared" si="13"/>
        <v>1334</v>
      </c>
      <c r="L52" s="56">
        <f t="shared" si="13"/>
        <v>2658</v>
      </c>
      <c r="N52" s="119"/>
      <c r="O52" s="119"/>
      <c r="P52" s="119"/>
      <c r="Q52" s="119"/>
      <c r="R52" s="119"/>
    </row>
    <row r="53" spans="2:18" x14ac:dyDescent="0.2">
      <c r="C53" s="151"/>
      <c r="D53" s="151" t="s">
        <v>30</v>
      </c>
      <c r="E53" s="146">
        <v>4264</v>
      </c>
      <c r="F53" s="56">
        <v>852</v>
      </c>
      <c r="G53" s="56">
        <v>1142</v>
      </c>
      <c r="H53" s="56">
        <v>785</v>
      </c>
      <c r="I53" s="56">
        <v>1106</v>
      </c>
      <c r="J53" s="56">
        <v>1772</v>
      </c>
      <c r="K53" s="56">
        <v>1334</v>
      </c>
      <c r="L53" s="56">
        <v>2637</v>
      </c>
      <c r="N53" s="118"/>
      <c r="O53" s="118"/>
      <c r="P53" s="118"/>
      <c r="Q53" s="118"/>
      <c r="R53" s="118"/>
    </row>
    <row r="54" spans="2:18" x14ac:dyDescent="0.2">
      <c r="C54" s="151"/>
      <c r="D54" s="151" t="s">
        <v>675</v>
      </c>
      <c r="E54" s="156">
        <v>16</v>
      </c>
      <c r="F54" s="148">
        <v>2</v>
      </c>
      <c r="G54" s="148">
        <v>0</v>
      </c>
      <c r="H54" s="148">
        <v>4</v>
      </c>
      <c r="I54" s="148">
        <v>6</v>
      </c>
      <c r="J54" s="148">
        <v>3</v>
      </c>
      <c r="K54" s="148">
        <v>0</v>
      </c>
      <c r="L54" s="148">
        <v>21</v>
      </c>
      <c r="N54" s="118"/>
      <c r="O54" s="118"/>
      <c r="P54" s="118"/>
      <c r="Q54" s="118"/>
      <c r="R54" s="118"/>
    </row>
    <row r="55" spans="2:18" x14ac:dyDescent="0.2">
      <c r="C55" s="151"/>
      <c r="D55" s="154"/>
      <c r="E55" s="146"/>
      <c r="F55" s="56"/>
      <c r="G55" s="56"/>
      <c r="H55" s="56"/>
      <c r="I55" s="56"/>
      <c r="J55" s="56"/>
      <c r="K55" s="56"/>
      <c r="L55" s="56"/>
    </row>
    <row r="56" spans="2:18" x14ac:dyDescent="0.2">
      <c r="C56" s="151"/>
      <c r="D56" s="132" t="s">
        <v>678</v>
      </c>
      <c r="E56" s="146">
        <f t="shared" ref="E56:L56" si="14">E57+E58</f>
        <v>3504</v>
      </c>
      <c r="F56" s="56">
        <f t="shared" si="14"/>
        <v>855</v>
      </c>
      <c r="G56" s="56">
        <f t="shared" si="14"/>
        <v>1035</v>
      </c>
      <c r="H56" s="56">
        <f t="shared" si="14"/>
        <v>706</v>
      </c>
      <c r="I56" s="56">
        <f t="shared" si="14"/>
        <v>960</v>
      </c>
      <c r="J56" s="56">
        <f t="shared" si="14"/>
        <v>1532</v>
      </c>
      <c r="K56" s="56">
        <f t="shared" si="14"/>
        <v>1350</v>
      </c>
      <c r="L56" s="56">
        <f t="shared" si="14"/>
        <v>2692</v>
      </c>
      <c r="N56" s="119"/>
      <c r="O56" s="119"/>
      <c r="P56" s="119"/>
      <c r="Q56" s="119"/>
      <c r="R56" s="119"/>
    </row>
    <row r="57" spans="2:18" x14ac:dyDescent="0.2">
      <c r="C57" s="151"/>
      <c r="D57" s="151" t="s">
        <v>30</v>
      </c>
      <c r="E57" s="147">
        <v>3502</v>
      </c>
      <c r="F57" s="184">
        <v>847</v>
      </c>
      <c r="G57" s="184">
        <v>1035</v>
      </c>
      <c r="H57" s="184">
        <v>698</v>
      </c>
      <c r="I57" s="184">
        <v>959</v>
      </c>
      <c r="J57" s="184">
        <v>1526</v>
      </c>
      <c r="K57" s="184">
        <v>1344</v>
      </c>
      <c r="L57" s="184">
        <v>2647</v>
      </c>
      <c r="N57" s="118"/>
      <c r="O57" s="118"/>
      <c r="P57" s="118"/>
      <c r="Q57" s="118"/>
      <c r="R57" s="118"/>
    </row>
    <row r="58" spans="2:18" x14ac:dyDescent="0.2">
      <c r="C58" s="151"/>
      <c r="D58" s="151" t="s">
        <v>675</v>
      </c>
      <c r="E58" s="146">
        <v>2</v>
      </c>
      <c r="F58" s="56">
        <v>8</v>
      </c>
      <c r="G58" s="56">
        <v>0</v>
      </c>
      <c r="H58" s="56">
        <v>8</v>
      </c>
      <c r="I58" s="56">
        <v>1</v>
      </c>
      <c r="J58" s="56">
        <v>6</v>
      </c>
      <c r="K58" s="56">
        <v>6</v>
      </c>
      <c r="L58" s="56">
        <v>45</v>
      </c>
      <c r="N58" s="118"/>
      <c r="O58" s="118"/>
      <c r="P58" s="118"/>
      <c r="Q58" s="118"/>
      <c r="R58" s="118"/>
    </row>
    <row r="59" spans="2:18" x14ac:dyDescent="0.2">
      <c r="C59" s="151"/>
      <c r="D59" s="154"/>
      <c r="E59" s="146"/>
      <c r="F59" s="56"/>
      <c r="G59" s="56"/>
      <c r="H59" s="56"/>
      <c r="I59" s="56"/>
      <c r="J59" s="56"/>
      <c r="K59" s="56"/>
      <c r="L59" s="56"/>
    </row>
    <row r="60" spans="2:18" x14ac:dyDescent="0.2">
      <c r="B60" s="123"/>
      <c r="C60" s="152" t="s">
        <v>682</v>
      </c>
      <c r="D60" s="133"/>
      <c r="E60" s="146">
        <f t="shared" ref="E60:L60" si="15">E61+E62</f>
        <v>396</v>
      </c>
      <c r="F60" s="56">
        <f t="shared" si="15"/>
        <v>78</v>
      </c>
      <c r="G60" s="56">
        <f t="shared" si="15"/>
        <v>67</v>
      </c>
      <c r="H60" s="56">
        <f t="shared" si="15"/>
        <v>34</v>
      </c>
      <c r="I60" s="56">
        <f t="shared" si="15"/>
        <v>98</v>
      </c>
      <c r="J60" s="56">
        <f t="shared" si="15"/>
        <v>180</v>
      </c>
      <c r="K60" s="56">
        <f t="shared" si="15"/>
        <v>142</v>
      </c>
      <c r="L60" s="56">
        <f t="shared" si="15"/>
        <v>275</v>
      </c>
      <c r="N60" s="119"/>
      <c r="O60" s="119"/>
      <c r="P60" s="119"/>
      <c r="Q60" s="119"/>
      <c r="R60" s="119"/>
    </row>
    <row r="61" spans="2:18" x14ac:dyDescent="0.2">
      <c r="C61" s="151"/>
      <c r="D61" s="123" t="s">
        <v>30</v>
      </c>
      <c r="E61" s="146">
        <v>270</v>
      </c>
      <c r="F61" s="56">
        <v>75</v>
      </c>
      <c r="G61" s="56">
        <v>62</v>
      </c>
      <c r="H61" s="56">
        <v>31</v>
      </c>
      <c r="I61" s="56">
        <v>75</v>
      </c>
      <c r="J61" s="56">
        <v>148</v>
      </c>
      <c r="K61" s="56">
        <v>131</v>
      </c>
      <c r="L61" s="56">
        <v>240</v>
      </c>
      <c r="N61" s="118"/>
      <c r="O61" s="118"/>
      <c r="P61" s="118"/>
      <c r="Q61" s="118"/>
      <c r="R61" s="118"/>
    </row>
    <row r="62" spans="2:18" x14ac:dyDescent="0.2">
      <c r="C62" s="151"/>
      <c r="D62" s="123" t="s">
        <v>675</v>
      </c>
      <c r="E62" s="146">
        <v>126</v>
      </c>
      <c r="F62" s="56">
        <v>3</v>
      </c>
      <c r="G62" s="56">
        <v>5</v>
      </c>
      <c r="H62" s="56">
        <v>3</v>
      </c>
      <c r="I62" s="56">
        <v>23</v>
      </c>
      <c r="J62" s="56">
        <v>32</v>
      </c>
      <c r="K62" s="56">
        <v>11</v>
      </c>
      <c r="L62" s="56">
        <v>35</v>
      </c>
      <c r="N62" s="118"/>
      <c r="O62" s="118"/>
      <c r="P62" s="118"/>
      <c r="Q62" s="118"/>
      <c r="R62" s="118"/>
    </row>
    <row r="63" spans="2:18" x14ac:dyDescent="0.2">
      <c r="C63" s="151"/>
      <c r="E63" s="147"/>
      <c r="F63" s="184"/>
      <c r="G63" s="184"/>
      <c r="H63" s="184"/>
      <c r="I63" s="184"/>
      <c r="J63" s="184"/>
      <c r="K63" s="184"/>
      <c r="L63" s="184"/>
    </row>
    <row r="64" spans="2:18" x14ac:dyDescent="0.2">
      <c r="B64" s="123"/>
      <c r="C64" s="152" t="s">
        <v>683</v>
      </c>
      <c r="D64" s="133"/>
      <c r="E64" s="146">
        <f t="shared" ref="E64:L64" si="16">E65+E66</f>
        <v>42</v>
      </c>
      <c r="F64" s="56">
        <f t="shared" si="16"/>
        <v>51</v>
      </c>
      <c r="G64" s="56">
        <f t="shared" si="16"/>
        <v>4</v>
      </c>
      <c r="H64" s="56">
        <f t="shared" si="16"/>
        <v>14</v>
      </c>
      <c r="I64" s="56">
        <f t="shared" si="16"/>
        <v>3</v>
      </c>
      <c r="J64" s="56">
        <f t="shared" si="16"/>
        <v>30</v>
      </c>
      <c r="K64" s="56">
        <f t="shared" si="16"/>
        <v>63</v>
      </c>
      <c r="L64" s="56">
        <f t="shared" si="16"/>
        <v>68</v>
      </c>
      <c r="N64" s="119"/>
      <c r="O64" s="119"/>
      <c r="P64" s="119"/>
      <c r="Q64" s="119"/>
      <c r="R64" s="119"/>
    </row>
    <row r="65" spans="1:12" x14ac:dyDescent="0.2">
      <c r="B65" s="123"/>
      <c r="C65" s="104"/>
      <c r="D65" s="123" t="s">
        <v>30</v>
      </c>
      <c r="E65" s="146">
        <v>42</v>
      </c>
      <c r="F65" s="56">
        <v>51</v>
      </c>
      <c r="G65" s="56">
        <v>4</v>
      </c>
      <c r="H65" s="56">
        <v>14</v>
      </c>
      <c r="I65" s="56">
        <v>3</v>
      </c>
      <c r="J65" s="56">
        <v>30</v>
      </c>
      <c r="K65" s="56">
        <v>63</v>
      </c>
      <c r="L65" s="56">
        <v>68</v>
      </c>
    </row>
    <row r="66" spans="1:12" x14ac:dyDescent="0.2">
      <c r="B66" s="123"/>
      <c r="C66" s="104"/>
      <c r="D66" s="123" t="s">
        <v>675</v>
      </c>
      <c r="E66" s="146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</row>
    <row r="67" spans="1:12" x14ac:dyDescent="0.2">
      <c r="B67" s="149"/>
      <c r="C67" s="154"/>
      <c r="D67" s="83"/>
      <c r="E67" s="146"/>
      <c r="F67" s="56"/>
      <c r="G67" s="56"/>
      <c r="H67" s="56"/>
      <c r="I67" s="56"/>
      <c r="J67" s="56"/>
      <c r="K67" s="56"/>
      <c r="L67" s="56"/>
    </row>
    <row r="68" spans="1:12" x14ac:dyDescent="0.15">
      <c r="E68" s="157"/>
      <c r="F68" s="158"/>
      <c r="G68" s="158"/>
      <c r="H68" s="158"/>
      <c r="I68" s="158"/>
      <c r="J68" s="158"/>
      <c r="K68" s="158"/>
      <c r="L68" s="158"/>
    </row>
    <row r="69" spans="1:12" x14ac:dyDescent="0.2">
      <c r="B69" s="123" t="s">
        <v>37</v>
      </c>
      <c r="E69" s="147">
        <v>443</v>
      </c>
      <c r="F69" s="56">
        <v>93</v>
      </c>
      <c r="G69" s="56">
        <v>106</v>
      </c>
      <c r="H69" s="56">
        <v>46</v>
      </c>
      <c r="I69" s="56">
        <v>93</v>
      </c>
      <c r="J69" s="56">
        <v>211</v>
      </c>
      <c r="K69" s="56">
        <v>120</v>
      </c>
      <c r="L69" s="56">
        <v>270</v>
      </c>
    </row>
    <row r="70" spans="1:12" ht="18" thickBot="1" x14ac:dyDescent="0.2">
      <c r="B70" s="97"/>
      <c r="C70" s="97"/>
      <c r="D70" s="97"/>
      <c r="E70" s="159"/>
      <c r="F70" s="160"/>
      <c r="G70" s="160"/>
      <c r="H70" s="160"/>
      <c r="I70" s="160"/>
      <c r="J70" s="160"/>
      <c r="K70" s="160"/>
      <c r="L70" s="160"/>
    </row>
    <row r="71" spans="1:12" x14ac:dyDescent="0.2">
      <c r="E71" s="123" t="s">
        <v>38</v>
      </c>
    </row>
    <row r="72" spans="1:12" x14ac:dyDescent="0.2">
      <c r="A72" s="123"/>
    </row>
    <row r="73" spans="1:12" x14ac:dyDescent="0.2">
      <c r="A73" s="123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view="pageBreakPreview" topLeftCell="A40" zoomScale="75" zoomScaleNormal="75" workbookViewId="0">
      <selection activeCell="H39" sqref="H39"/>
    </sheetView>
  </sheetViews>
  <sheetFormatPr defaultColWidth="10.875" defaultRowHeight="17.25" x14ac:dyDescent="0.15"/>
  <cols>
    <col min="1" max="1" width="13.375" style="105" customWidth="1"/>
    <col min="2" max="2" width="7.625" style="105" customWidth="1"/>
    <col min="3" max="3" width="11.25" style="105" customWidth="1"/>
    <col min="4" max="4" width="14" style="105" customWidth="1"/>
    <col min="5" max="6" width="13" style="141" customWidth="1"/>
    <col min="7" max="12" width="13" style="105" customWidth="1"/>
    <col min="13" max="15" width="12.125" style="105" customWidth="1"/>
    <col min="16" max="16384" width="10.875" style="105"/>
  </cols>
  <sheetData>
    <row r="1" spans="1:13" x14ac:dyDescent="0.2">
      <c r="A1" s="123"/>
    </row>
    <row r="6" spans="1:13" x14ac:dyDescent="0.2">
      <c r="B6" s="461" t="s">
        <v>39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</row>
    <row r="7" spans="1:13" ht="18" thickBot="1" x14ac:dyDescent="0.25">
      <c r="B7" s="97"/>
      <c r="C7" s="97"/>
      <c r="D7" s="97"/>
      <c r="E7" s="97"/>
      <c r="F7" s="97"/>
      <c r="G7" s="462" t="s">
        <v>312</v>
      </c>
      <c r="H7" s="462"/>
      <c r="I7" s="97"/>
      <c r="J7" s="97"/>
      <c r="K7" s="97"/>
      <c r="L7" s="124" t="s">
        <v>378</v>
      </c>
    </row>
    <row r="8" spans="1:13" x14ac:dyDescent="0.15">
      <c r="E8" s="185"/>
      <c r="F8" s="186"/>
      <c r="G8" s="104"/>
      <c r="H8" s="104"/>
      <c r="I8" s="104"/>
      <c r="J8" s="178"/>
      <c r="L8" s="104"/>
    </row>
    <row r="9" spans="1:13" s="174" customFormat="1" x14ac:dyDescent="0.2">
      <c r="C9" s="385" t="s">
        <v>28</v>
      </c>
      <c r="E9" s="128" t="s">
        <v>186</v>
      </c>
      <c r="F9" s="128" t="s">
        <v>187</v>
      </c>
      <c r="G9" s="128" t="s">
        <v>555</v>
      </c>
      <c r="H9" s="128" t="s">
        <v>556</v>
      </c>
      <c r="I9" s="128" t="s">
        <v>189</v>
      </c>
      <c r="J9" s="181" t="s">
        <v>190</v>
      </c>
      <c r="K9" s="187" t="s">
        <v>188</v>
      </c>
      <c r="L9" s="128" t="s">
        <v>191</v>
      </c>
    </row>
    <row r="10" spans="1:13" x14ac:dyDescent="0.15">
      <c r="B10" s="83"/>
      <c r="C10" s="83"/>
      <c r="D10" s="83"/>
      <c r="E10" s="188"/>
      <c r="F10" s="188"/>
      <c r="G10" s="154"/>
      <c r="H10" s="154"/>
      <c r="I10" s="154"/>
      <c r="J10" s="183"/>
      <c r="K10" s="83"/>
      <c r="L10" s="154"/>
      <c r="M10" s="175"/>
    </row>
    <row r="11" spans="1:13" x14ac:dyDescent="0.15">
      <c r="D11" s="85"/>
      <c r="G11" s="133"/>
      <c r="K11" s="133"/>
    </row>
    <row r="12" spans="1:13" x14ac:dyDescent="0.2">
      <c r="B12" s="123" t="s">
        <v>832</v>
      </c>
      <c r="C12" s="119"/>
      <c r="D12" s="145"/>
      <c r="E12" s="146">
        <v>5367</v>
      </c>
      <c r="F12" s="56">
        <v>1259</v>
      </c>
      <c r="G12" s="56">
        <v>4452</v>
      </c>
      <c r="H12" s="56">
        <v>811</v>
      </c>
      <c r="I12" s="56">
        <v>764</v>
      </c>
      <c r="J12" s="56">
        <v>212</v>
      </c>
      <c r="K12" s="56">
        <v>4285</v>
      </c>
      <c r="L12" s="56">
        <v>20</v>
      </c>
    </row>
    <row r="13" spans="1:13" x14ac:dyDescent="0.2">
      <c r="B13" s="123" t="s">
        <v>29</v>
      </c>
      <c r="D13" s="123" t="s">
        <v>30</v>
      </c>
      <c r="E13" s="146">
        <v>5056</v>
      </c>
      <c r="F13" s="56">
        <v>1241</v>
      </c>
      <c r="G13" s="56">
        <v>4300</v>
      </c>
      <c r="H13" s="56">
        <v>810</v>
      </c>
      <c r="I13" s="56">
        <v>762</v>
      </c>
      <c r="J13" s="56">
        <v>212</v>
      </c>
      <c r="K13" s="56">
        <v>4188</v>
      </c>
      <c r="L13" s="56">
        <v>20</v>
      </c>
    </row>
    <row r="14" spans="1:13" x14ac:dyDescent="0.2">
      <c r="C14" s="123" t="s">
        <v>31</v>
      </c>
      <c r="D14" s="123" t="s">
        <v>675</v>
      </c>
      <c r="E14" s="147">
        <v>311</v>
      </c>
      <c r="F14" s="56">
        <v>18</v>
      </c>
      <c r="G14" s="56">
        <v>152</v>
      </c>
      <c r="H14" s="56">
        <v>1</v>
      </c>
      <c r="I14" s="56">
        <v>2</v>
      </c>
      <c r="J14" s="148">
        <v>0</v>
      </c>
      <c r="K14" s="56">
        <v>97</v>
      </c>
      <c r="L14" s="148">
        <v>0</v>
      </c>
    </row>
    <row r="15" spans="1:13" x14ac:dyDescent="0.2">
      <c r="C15" s="123"/>
      <c r="D15" s="123"/>
      <c r="E15" s="147"/>
      <c r="F15" s="56"/>
      <c r="G15" s="56"/>
      <c r="H15" s="56"/>
      <c r="I15" s="56"/>
      <c r="J15" s="148"/>
      <c r="K15" s="56"/>
      <c r="L15" s="148"/>
    </row>
    <row r="16" spans="1:13" x14ac:dyDescent="0.2">
      <c r="B16" s="123" t="s">
        <v>889</v>
      </c>
      <c r="C16" s="119"/>
      <c r="D16" s="145"/>
      <c r="E16" s="146">
        <f t="shared" ref="E16:L16" si="0">E17+E18</f>
        <v>5426</v>
      </c>
      <c r="F16" s="56">
        <f t="shared" si="0"/>
        <v>1247</v>
      </c>
      <c r="G16" s="56">
        <f t="shared" si="0"/>
        <v>4420</v>
      </c>
      <c r="H16" s="56">
        <f t="shared" si="0"/>
        <v>802</v>
      </c>
      <c r="I16" s="56">
        <f t="shared" si="0"/>
        <v>759</v>
      </c>
      <c r="J16" s="56">
        <f t="shared" si="0"/>
        <v>200</v>
      </c>
      <c r="K16" s="56">
        <f t="shared" si="0"/>
        <v>4242</v>
      </c>
      <c r="L16" s="56">
        <f t="shared" si="0"/>
        <v>19</v>
      </c>
    </row>
    <row r="17" spans="2:12" x14ac:dyDescent="0.2">
      <c r="B17" s="123" t="s">
        <v>29</v>
      </c>
      <c r="D17" s="123" t="s">
        <v>30</v>
      </c>
      <c r="E17" s="146">
        <f t="shared" ref="E17:L18" si="1">E21+E37+E49+E61+E65</f>
        <v>5115</v>
      </c>
      <c r="F17" s="56">
        <f t="shared" si="1"/>
        <v>1229</v>
      </c>
      <c r="G17" s="56">
        <f t="shared" si="1"/>
        <v>4268</v>
      </c>
      <c r="H17" s="56">
        <f t="shared" si="1"/>
        <v>801</v>
      </c>
      <c r="I17" s="56">
        <f t="shared" si="1"/>
        <v>757</v>
      </c>
      <c r="J17" s="56">
        <f t="shared" si="1"/>
        <v>200</v>
      </c>
      <c r="K17" s="56">
        <f t="shared" si="1"/>
        <v>4141</v>
      </c>
      <c r="L17" s="56">
        <f t="shared" si="1"/>
        <v>19</v>
      </c>
    </row>
    <row r="18" spans="2:12" x14ac:dyDescent="0.2">
      <c r="C18" s="123" t="s">
        <v>31</v>
      </c>
      <c r="D18" s="123" t="s">
        <v>675</v>
      </c>
      <c r="E18" s="146">
        <f t="shared" si="1"/>
        <v>311</v>
      </c>
      <c r="F18" s="56">
        <f t="shared" si="1"/>
        <v>18</v>
      </c>
      <c r="G18" s="56">
        <f t="shared" si="1"/>
        <v>152</v>
      </c>
      <c r="H18" s="56">
        <f t="shared" si="1"/>
        <v>1</v>
      </c>
      <c r="I18" s="56">
        <f t="shared" si="1"/>
        <v>2</v>
      </c>
      <c r="J18" s="56">
        <f t="shared" si="1"/>
        <v>0</v>
      </c>
      <c r="K18" s="56">
        <f t="shared" si="1"/>
        <v>101</v>
      </c>
      <c r="L18" s="56">
        <f t="shared" si="1"/>
        <v>0</v>
      </c>
    </row>
    <row r="19" spans="2:12" x14ac:dyDescent="0.2">
      <c r="C19" s="149"/>
      <c r="D19" s="149"/>
      <c r="E19" s="146"/>
      <c r="F19" s="56"/>
      <c r="G19" s="56"/>
      <c r="H19" s="56"/>
      <c r="I19" s="56"/>
      <c r="J19" s="56"/>
      <c r="K19" s="56"/>
      <c r="L19" s="56"/>
    </row>
    <row r="20" spans="2:12" x14ac:dyDescent="0.2">
      <c r="C20" s="151" t="s">
        <v>676</v>
      </c>
      <c r="E20" s="146">
        <f t="shared" ref="E20:L20" si="2">E21+E22</f>
        <v>964</v>
      </c>
      <c r="F20" s="56">
        <f t="shared" si="2"/>
        <v>184</v>
      </c>
      <c r="G20" s="56">
        <f t="shared" si="2"/>
        <v>437</v>
      </c>
      <c r="H20" s="56">
        <f t="shared" si="2"/>
        <v>39</v>
      </c>
      <c r="I20" s="56">
        <f t="shared" si="2"/>
        <v>80</v>
      </c>
      <c r="J20" s="56">
        <f t="shared" si="2"/>
        <v>28</v>
      </c>
      <c r="K20" s="56">
        <f t="shared" si="2"/>
        <v>404</v>
      </c>
      <c r="L20" s="56">
        <f t="shared" si="2"/>
        <v>0</v>
      </c>
    </row>
    <row r="21" spans="2:12" x14ac:dyDescent="0.2">
      <c r="C21" s="151"/>
      <c r="D21" s="123" t="s">
        <v>30</v>
      </c>
      <c r="E21" s="146">
        <f t="shared" ref="E21:L22" si="3">E25+E29+E33</f>
        <v>714</v>
      </c>
      <c r="F21" s="56">
        <f t="shared" si="3"/>
        <v>169</v>
      </c>
      <c r="G21" s="56">
        <f t="shared" si="3"/>
        <v>373</v>
      </c>
      <c r="H21" s="56">
        <f t="shared" si="3"/>
        <v>39</v>
      </c>
      <c r="I21" s="56">
        <f t="shared" si="3"/>
        <v>80</v>
      </c>
      <c r="J21" s="56">
        <f t="shared" si="3"/>
        <v>28</v>
      </c>
      <c r="K21" s="56">
        <f t="shared" si="3"/>
        <v>352</v>
      </c>
      <c r="L21" s="56">
        <f t="shared" si="3"/>
        <v>0</v>
      </c>
    </row>
    <row r="22" spans="2:12" x14ac:dyDescent="0.2">
      <c r="C22" s="151"/>
      <c r="D22" s="123" t="s">
        <v>675</v>
      </c>
      <c r="E22" s="146">
        <f t="shared" si="3"/>
        <v>250</v>
      </c>
      <c r="F22" s="56">
        <f t="shared" si="3"/>
        <v>15</v>
      </c>
      <c r="G22" s="56">
        <f t="shared" si="3"/>
        <v>64</v>
      </c>
      <c r="H22" s="56">
        <f t="shared" si="3"/>
        <v>0</v>
      </c>
      <c r="I22" s="56">
        <f t="shared" si="3"/>
        <v>0</v>
      </c>
      <c r="J22" s="56">
        <f t="shared" si="3"/>
        <v>0</v>
      </c>
      <c r="K22" s="56">
        <f t="shared" si="3"/>
        <v>52</v>
      </c>
      <c r="L22" s="56">
        <f t="shared" si="3"/>
        <v>0</v>
      </c>
    </row>
    <row r="23" spans="2:12" x14ac:dyDescent="0.2">
      <c r="C23" s="151"/>
      <c r="E23" s="146"/>
      <c r="F23" s="56"/>
      <c r="G23" s="56"/>
      <c r="H23" s="56"/>
      <c r="I23" s="56"/>
      <c r="J23" s="56"/>
      <c r="K23" s="56"/>
      <c r="L23" s="56"/>
    </row>
    <row r="24" spans="2:12" x14ac:dyDescent="0.2">
      <c r="C24" s="151"/>
      <c r="D24" s="152" t="s">
        <v>677</v>
      </c>
      <c r="E24" s="146">
        <f t="shared" ref="E24:L24" si="4">E25+E26</f>
        <v>489</v>
      </c>
      <c r="F24" s="56">
        <f t="shared" si="4"/>
        <v>92</v>
      </c>
      <c r="G24" s="56">
        <f t="shared" si="4"/>
        <v>189</v>
      </c>
      <c r="H24" s="56">
        <f t="shared" si="4"/>
        <v>7</v>
      </c>
      <c r="I24" s="56">
        <f t="shared" si="4"/>
        <v>38</v>
      </c>
      <c r="J24" s="56">
        <f t="shared" si="4"/>
        <v>15</v>
      </c>
      <c r="K24" s="56">
        <f t="shared" si="4"/>
        <v>166</v>
      </c>
      <c r="L24" s="56">
        <f t="shared" si="4"/>
        <v>0</v>
      </c>
    </row>
    <row r="25" spans="2:12" x14ac:dyDescent="0.2">
      <c r="C25" s="151"/>
      <c r="D25" s="151" t="s">
        <v>30</v>
      </c>
      <c r="E25" s="146">
        <v>277</v>
      </c>
      <c r="F25" s="56">
        <v>77</v>
      </c>
      <c r="G25" s="56">
        <v>128</v>
      </c>
      <c r="H25" s="56">
        <v>7</v>
      </c>
      <c r="I25" s="56">
        <v>38</v>
      </c>
      <c r="J25" s="56">
        <v>15</v>
      </c>
      <c r="K25" s="56">
        <v>124</v>
      </c>
      <c r="L25" s="56">
        <v>0</v>
      </c>
    </row>
    <row r="26" spans="2:12" x14ac:dyDescent="0.2">
      <c r="C26" s="153"/>
      <c r="D26" s="123" t="s">
        <v>675</v>
      </c>
      <c r="E26" s="146">
        <v>212</v>
      </c>
      <c r="F26" s="56">
        <v>15</v>
      </c>
      <c r="G26" s="56">
        <v>61</v>
      </c>
      <c r="H26" s="56">
        <v>0</v>
      </c>
      <c r="I26" s="56">
        <v>0</v>
      </c>
      <c r="J26" s="56">
        <v>0</v>
      </c>
      <c r="K26" s="56">
        <v>42</v>
      </c>
      <c r="L26" s="56">
        <v>0</v>
      </c>
    </row>
    <row r="27" spans="2:12" x14ac:dyDescent="0.2">
      <c r="C27" s="151"/>
      <c r="D27" s="151"/>
      <c r="E27" s="147"/>
      <c r="F27" s="184"/>
      <c r="G27" s="184"/>
      <c r="H27" s="184"/>
      <c r="I27" s="184"/>
      <c r="J27" s="184"/>
      <c r="K27" s="184"/>
      <c r="L27" s="184"/>
    </row>
    <row r="28" spans="2:12" x14ac:dyDescent="0.2">
      <c r="C28" s="151"/>
      <c r="D28" s="132" t="s">
        <v>678</v>
      </c>
      <c r="E28" s="146">
        <f t="shared" ref="E28:L28" si="5">E29+E30</f>
        <v>457</v>
      </c>
      <c r="F28" s="56">
        <f t="shared" si="5"/>
        <v>92</v>
      </c>
      <c r="G28" s="56">
        <f t="shared" si="5"/>
        <v>248</v>
      </c>
      <c r="H28" s="56">
        <f t="shared" si="5"/>
        <v>32</v>
      </c>
      <c r="I28" s="56">
        <f t="shared" si="5"/>
        <v>42</v>
      </c>
      <c r="J28" s="56">
        <f t="shared" si="5"/>
        <v>13</v>
      </c>
      <c r="K28" s="56">
        <f t="shared" si="5"/>
        <v>232</v>
      </c>
      <c r="L28" s="56">
        <f t="shared" si="5"/>
        <v>0</v>
      </c>
    </row>
    <row r="29" spans="2:12" x14ac:dyDescent="0.2">
      <c r="C29" s="151"/>
      <c r="D29" s="151" t="s">
        <v>30</v>
      </c>
      <c r="E29" s="146">
        <v>437</v>
      </c>
      <c r="F29" s="56">
        <v>92</v>
      </c>
      <c r="G29" s="56">
        <v>245</v>
      </c>
      <c r="H29" s="56">
        <v>32</v>
      </c>
      <c r="I29" s="56">
        <v>42</v>
      </c>
      <c r="J29" s="56">
        <v>13</v>
      </c>
      <c r="K29" s="56">
        <v>228</v>
      </c>
      <c r="L29" s="56">
        <v>0</v>
      </c>
    </row>
    <row r="30" spans="2:12" x14ac:dyDescent="0.2">
      <c r="C30" s="151"/>
      <c r="D30" s="151" t="s">
        <v>675</v>
      </c>
      <c r="E30" s="147">
        <v>20</v>
      </c>
      <c r="F30" s="56">
        <v>0</v>
      </c>
      <c r="G30" s="184">
        <v>3</v>
      </c>
      <c r="H30" s="56">
        <v>0</v>
      </c>
      <c r="I30" s="56">
        <v>0</v>
      </c>
      <c r="J30" s="56">
        <v>0</v>
      </c>
      <c r="K30" s="184">
        <v>4</v>
      </c>
      <c r="L30" s="56">
        <v>0</v>
      </c>
    </row>
    <row r="31" spans="2:12" x14ac:dyDescent="0.2">
      <c r="C31" s="151"/>
      <c r="D31" s="154"/>
      <c r="E31" s="146"/>
      <c r="F31" s="56"/>
      <c r="G31" s="56"/>
      <c r="H31" s="56"/>
      <c r="I31" s="56"/>
      <c r="J31" s="56"/>
      <c r="K31" s="56"/>
      <c r="L31" s="56"/>
    </row>
    <row r="32" spans="2:12" x14ac:dyDescent="0.2">
      <c r="C32" s="151"/>
      <c r="D32" s="132" t="s">
        <v>679</v>
      </c>
      <c r="E32" s="146">
        <f t="shared" ref="E32:L32" si="6">E33+E34</f>
        <v>18</v>
      </c>
      <c r="F32" s="56">
        <f t="shared" si="6"/>
        <v>0</v>
      </c>
      <c r="G32" s="56">
        <f t="shared" si="6"/>
        <v>0</v>
      </c>
      <c r="H32" s="56">
        <f t="shared" si="6"/>
        <v>0</v>
      </c>
      <c r="I32" s="56">
        <f t="shared" si="6"/>
        <v>0</v>
      </c>
      <c r="J32" s="56">
        <f t="shared" si="6"/>
        <v>0</v>
      </c>
      <c r="K32" s="56">
        <f t="shared" si="6"/>
        <v>6</v>
      </c>
      <c r="L32" s="56">
        <f t="shared" si="6"/>
        <v>0</v>
      </c>
    </row>
    <row r="33" spans="2:12" x14ac:dyDescent="0.2">
      <c r="C33" s="151"/>
      <c r="D33" s="151" t="s">
        <v>30</v>
      </c>
      <c r="E33" s="14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</row>
    <row r="34" spans="2:12" x14ac:dyDescent="0.2">
      <c r="C34" s="151"/>
      <c r="D34" s="151" t="s">
        <v>675</v>
      </c>
      <c r="E34" s="146">
        <v>18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6</v>
      </c>
      <c r="L34" s="56">
        <v>0</v>
      </c>
    </row>
    <row r="35" spans="2:12" x14ac:dyDescent="0.2">
      <c r="C35" s="151"/>
      <c r="D35" s="154"/>
      <c r="E35" s="146"/>
      <c r="F35" s="56"/>
      <c r="G35" s="56"/>
      <c r="H35" s="56"/>
      <c r="I35" s="56"/>
      <c r="J35" s="56"/>
      <c r="K35" s="56"/>
      <c r="L35" s="56"/>
    </row>
    <row r="36" spans="2:12" x14ac:dyDescent="0.2">
      <c r="C36" s="152" t="s">
        <v>680</v>
      </c>
      <c r="D36" s="155" t="s">
        <v>32</v>
      </c>
      <c r="E36" s="146">
        <f t="shared" ref="E36:L36" si="7">E37+E38</f>
        <v>20</v>
      </c>
      <c r="F36" s="56">
        <f t="shared" si="7"/>
        <v>8</v>
      </c>
      <c r="G36" s="56">
        <f t="shared" si="7"/>
        <v>49</v>
      </c>
      <c r="H36" s="56">
        <f t="shared" si="7"/>
        <v>8</v>
      </c>
      <c r="I36" s="56">
        <f t="shared" si="7"/>
        <v>12</v>
      </c>
      <c r="J36" s="56">
        <f t="shared" si="7"/>
        <v>7</v>
      </c>
      <c r="K36" s="56">
        <f t="shared" si="7"/>
        <v>39</v>
      </c>
      <c r="L36" s="56">
        <f t="shared" si="7"/>
        <v>0</v>
      </c>
    </row>
    <row r="37" spans="2:12" x14ac:dyDescent="0.2">
      <c r="B37" s="123" t="s">
        <v>33</v>
      </c>
      <c r="C37" s="151"/>
      <c r="D37" s="123" t="s">
        <v>30</v>
      </c>
      <c r="E37" s="146">
        <f t="shared" ref="E37:L38" si="8">E41+E45</f>
        <v>20</v>
      </c>
      <c r="F37" s="56">
        <f t="shared" si="8"/>
        <v>8</v>
      </c>
      <c r="G37" s="56">
        <f t="shared" si="8"/>
        <v>16</v>
      </c>
      <c r="H37" s="56">
        <f t="shared" si="8"/>
        <v>8</v>
      </c>
      <c r="I37" s="56">
        <f t="shared" si="8"/>
        <v>12</v>
      </c>
      <c r="J37" s="56">
        <f t="shared" si="8"/>
        <v>7</v>
      </c>
      <c r="K37" s="56">
        <f t="shared" si="8"/>
        <v>29</v>
      </c>
      <c r="L37" s="56">
        <f t="shared" si="8"/>
        <v>0</v>
      </c>
    </row>
    <row r="38" spans="2:12" x14ac:dyDescent="0.2">
      <c r="B38" s="123" t="s">
        <v>34</v>
      </c>
      <c r="C38" s="151"/>
      <c r="D38" s="123" t="s">
        <v>675</v>
      </c>
      <c r="E38" s="146">
        <f t="shared" si="8"/>
        <v>0</v>
      </c>
      <c r="F38" s="56">
        <f t="shared" si="8"/>
        <v>0</v>
      </c>
      <c r="G38" s="56">
        <f t="shared" si="8"/>
        <v>33</v>
      </c>
      <c r="H38" s="56">
        <f t="shared" si="8"/>
        <v>0</v>
      </c>
      <c r="I38" s="56">
        <f t="shared" si="8"/>
        <v>0</v>
      </c>
      <c r="J38" s="56">
        <f t="shared" si="8"/>
        <v>0</v>
      </c>
      <c r="K38" s="56">
        <f t="shared" si="8"/>
        <v>10</v>
      </c>
      <c r="L38" s="56">
        <f t="shared" si="8"/>
        <v>0</v>
      </c>
    </row>
    <row r="39" spans="2:12" x14ac:dyDescent="0.2">
      <c r="B39" s="123" t="s">
        <v>35</v>
      </c>
      <c r="C39" s="151"/>
      <c r="E39" s="147"/>
      <c r="F39" s="184"/>
      <c r="G39" s="184"/>
      <c r="H39" s="184"/>
      <c r="I39" s="184"/>
      <c r="J39" s="184"/>
      <c r="K39" s="184"/>
      <c r="L39" s="184"/>
    </row>
    <row r="40" spans="2:12" x14ac:dyDescent="0.2">
      <c r="B40" s="123" t="s">
        <v>36</v>
      </c>
      <c r="C40" s="151"/>
      <c r="D40" s="132" t="s">
        <v>677</v>
      </c>
      <c r="E40" s="146">
        <f t="shared" ref="E40:L40" si="9">E41+E42</f>
        <v>4</v>
      </c>
      <c r="F40" s="56">
        <f t="shared" si="9"/>
        <v>0</v>
      </c>
      <c r="G40" s="56">
        <f t="shared" si="9"/>
        <v>27</v>
      </c>
      <c r="H40" s="56">
        <f t="shared" si="9"/>
        <v>2</v>
      </c>
      <c r="I40" s="56">
        <f t="shared" si="9"/>
        <v>0</v>
      </c>
      <c r="J40" s="56">
        <f t="shared" si="9"/>
        <v>2</v>
      </c>
      <c r="K40" s="56">
        <f t="shared" si="9"/>
        <v>2</v>
      </c>
      <c r="L40" s="56">
        <f t="shared" si="9"/>
        <v>0</v>
      </c>
    </row>
    <row r="41" spans="2:12" x14ac:dyDescent="0.2">
      <c r="C41" s="151"/>
      <c r="D41" s="151" t="s">
        <v>30</v>
      </c>
      <c r="E41" s="146">
        <v>4</v>
      </c>
      <c r="F41" s="56">
        <v>0</v>
      </c>
      <c r="G41" s="56">
        <v>0</v>
      </c>
      <c r="H41" s="56">
        <v>2</v>
      </c>
      <c r="I41" s="56">
        <v>0</v>
      </c>
      <c r="J41" s="56">
        <v>2</v>
      </c>
      <c r="K41" s="56">
        <v>0</v>
      </c>
      <c r="L41" s="56">
        <v>0</v>
      </c>
    </row>
    <row r="42" spans="2:12" x14ac:dyDescent="0.2">
      <c r="C42" s="151"/>
      <c r="D42" s="151" t="s">
        <v>675</v>
      </c>
      <c r="E42" s="146">
        <v>0</v>
      </c>
      <c r="F42" s="56">
        <v>0</v>
      </c>
      <c r="G42" s="184">
        <v>27</v>
      </c>
      <c r="H42" s="56">
        <v>0</v>
      </c>
      <c r="I42" s="56">
        <v>0</v>
      </c>
      <c r="J42" s="56">
        <v>0</v>
      </c>
      <c r="K42" s="184">
        <v>2</v>
      </c>
      <c r="L42" s="56">
        <v>0</v>
      </c>
    </row>
    <row r="43" spans="2:12" x14ac:dyDescent="0.2">
      <c r="C43" s="151"/>
      <c r="D43" s="154"/>
      <c r="E43" s="146"/>
      <c r="F43" s="56"/>
      <c r="G43" s="56"/>
      <c r="H43" s="56"/>
      <c r="I43" s="56"/>
      <c r="J43" s="56"/>
      <c r="K43" s="56"/>
      <c r="L43" s="56"/>
    </row>
    <row r="44" spans="2:12" x14ac:dyDescent="0.2">
      <c r="C44" s="151"/>
      <c r="D44" s="132" t="s">
        <v>678</v>
      </c>
      <c r="E44" s="146">
        <f t="shared" ref="E44:L44" si="10">E45+E46</f>
        <v>16</v>
      </c>
      <c r="F44" s="56">
        <f t="shared" si="10"/>
        <v>8</v>
      </c>
      <c r="G44" s="56">
        <f t="shared" si="10"/>
        <v>22</v>
      </c>
      <c r="H44" s="56">
        <f t="shared" si="10"/>
        <v>6</v>
      </c>
      <c r="I44" s="56">
        <f t="shared" si="10"/>
        <v>12</v>
      </c>
      <c r="J44" s="56">
        <f t="shared" si="10"/>
        <v>5</v>
      </c>
      <c r="K44" s="56">
        <f t="shared" si="10"/>
        <v>37</v>
      </c>
      <c r="L44" s="56">
        <f t="shared" si="10"/>
        <v>0</v>
      </c>
    </row>
    <row r="45" spans="2:12" x14ac:dyDescent="0.2">
      <c r="C45" s="151"/>
      <c r="D45" s="151" t="s">
        <v>30</v>
      </c>
      <c r="E45" s="147">
        <v>16</v>
      </c>
      <c r="F45" s="184">
        <v>8</v>
      </c>
      <c r="G45" s="184">
        <v>16</v>
      </c>
      <c r="H45" s="184">
        <v>6</v>
      </c>
      <c r="I45" s="184">
        <v>12</v>
      </c>
      <c r="J45" s="184">
        <v>5</v>
      </c>
      <c r="K45" s="184">
        <v>29</v>
      </c>
      <c r="L45" s="56">
        <v>0</v>
      </c>
    </row>
    <row r="46" spans="2:12" x14ac:dyDescent="0.2">
      <c r="C46" s="151"/>
      <c r="D46" s="151" t="s">
        <v>675</v>
      </c>
      <c r="E46" s="146">
        <v>0</v>
      </c>
      <c r="F46" s="56">
        <v>0</v>
      </c>
      <c r="G46" s="56">
        <v>6</v>
      </c>
      <c r="H46" s="56">
        <v>0</v>
      </c>
      <c r="I46" s="56">
        <v>0</v>
      </c>
      <c r="J46" s="56">
        <v>0</v>
      </c>
      <c r="K46" s="56">
        <v>8</v>
      </c>
      <c r="L46" s="56">
        <v>0</v>
      </c>
    </row>
    <row r="47" spans="2:12" x14ac:dyDescent="0.2">
      <c r="C47" s="151"/>
      <c r="D47" s="154"/>
      <c r="E47" s="146"/>
      <c r="F47" s="56"/>
      <c r="G47" s="56"/>
      <c r="H47" s="56"/>
      <c r="I47" s="56"/>
      <c r="J47" s="56"/>
      <c r="K47" s="56"/>
      <c r="L47" s="56"/>
    </row>
    <row r="48" spans="2:12" x14ac:dyDescent="0.2">
      <c r="C48" s="152" t="s">
        <v>681</v>
      </c>
      <c r="D48" s="133"/>
      <c r="E48" s="146">
        <f t="shared" ref="E48:L48" si="11">E49+E50</f>
        <v>4100</v>
      </c>
      <c r="F48" s="56">
        <f t="shared" si="11"/>
        <v>951</v>
      </c>
      <c r="G48" s="56">
        <f t="shared" si="11"/>
        <v>3729</v>
      </c>
      <c r="H48" s="56">
        <f t="shared" si="11"/>
        <v>714</v>
      </c>
      <c r="I48" s="56">
        <f t="shared" si="11"/>
        <v>589</v>
      </c>
      <c r="J48" s="56">
        <f t="shared" si="11"/>
        <v>153</v>
      </c>
      <c r="K48" s="56">
        <f t="shared" si="11"/>
        <v>3523</v>
      </c>
      <c r="L48" s="56">
        <f t="shared" si="11"/>
        <v>2</v>
      </c>
    </row>
    <row r="49" spans="2:12" x14ac:dyDescent="0.2">
      <c r="C49" s="151"/>
      <c r="D49" s="123" t="s">
        <v>30</v>
      </c>
      <c r="E49" s="146">
        <f t="shared" ref="E49:L50" si="12">E53+E57</f>
        <v>4097</v>
      </c>
      <c r="F49" s="56">
        <f t="shared" si="12"/>
        <v>948</v>
      </c>
      <c r="G49" s="56">
        <f t="shared" si="12"/>
        <v>3704</v>
      </c>
      <c r="H49" s="56">
        <f t="shared" si="12"/>
        <v>714</v>
      </c>
      <c r="I49" s="56">
        <f t="shared" si="12"/>
        <v>589</v>
      </c>
      <c r="J49" s="56">
        <f t="shared" si="12"/>
        <v>153</v>
      </c>
      <c r="K49" s="56">
        <f t="shared" si="12"/>
        <v>3499</v>
      </c>
      <c r="L49" s="56">
        <f t="shared" si="12"/>
        <v>2</v>
      </c>
    </row>
    <row r="50" spans="2:12" x14ac:dyDescent="0.2">
      <c r="C50" s="151"/>
      <c r="D50" s="123" t="s">
        <v>675</v>
      </c>
      <c r="E50" s="146">
        <f t="shared" si="12"/>
        <v>3</v>
      </c>
      <c r="F50" s="56">
        <f t="shared" si="12"/>
        <v>3</v>
      </c>
      <c r="G50" s="56">
        <f t="shared" si="12"/>
        <v>25</v>
      </c>
      <c r="H50" s="56">
        <f t="shared" si="12"/>
        <v>0</v>
      </c>
      <c r="I50" s="56">
        <f t="shared" si="12"/>
        <v>0</v>
      </c>
      <c r="J50" s="56">
        <f t="shared" si="12"/>
        <v>0</v>
      </c>
      <c r="K50" s="56">
        <f t="shared" si="12"/>
        <v>24</v>
      </c>
      <c r="L50" s="56">
        <f t="shared" si="12"/>
        <v>0</v>
      </c>
    </row>
    <row r="51" spans="2:12" x14ac:dyDescent="0.2">
      <c r="C51" s="151"/>
      <c r="E51" s="147"/>
      <c r="F51" s="184"/>
      <c r="G51" s="184"/>
      <c r="H51" s="184"/>
      <c r="I51" s="184"/>
      <c r="J51" s="184"/>
      <c r="K51" s="184"/>
      <c r="L51" s="184"/>
    </row>
    <row r="52" spans="2:12" x14ac:dyDescent="0.2">
      <c r="C52" s="151"/>
      <c r="D52" s="132" t="s">
        <v>677</v>
      </c>
      <c r="E52" s="146">
        <f t="shared" ref="E52:L52" si="13">E53+E54</f>
        <v>2183</v>
      </c>
      <c r="F52" s="56">
        <f t="shared" si="13"/>
        <v>455</v>
      </c>
      <c r="G52" s="56">
        <f t="shared" si="13"/>
        <v>1798</v>
      </c>
      <c r="H52" s="56">
        <f t="shared" si="13"/>
        <v>344</v>
      </c>
      <c r="I52" s="56">
        <f t="shared" si="13"/>
        <v>260</v>
      </c>
      <c r="J52" s="56">
        <f t="shared" si="13"/>
        <v>81</v>
      </c>
      <c r="K52" s="56">
        <f t="shared" si="13"/>
        <v>1613</v>
      </c>
      <c r="L52" s="56">
        <f t="shared" si="13"/>
        <v>2</v>
      </c>
    </row>
    <row r="53" spans="2:12" x14ac:dyDescent="0.2">
      <c r="C53" s="151"/>
      <c r="D53" s="151" t="s">
        <v>30</v>
      </c>
      <c r="E53" s="146">
        <v>2183</v>
      </c>
      <c r="F53" s="56">
        <v>453</v>
      </c>
      <c r="G53" s="56">
        <v>1792</v>
      </c>
      <c r="H53" s="56">
        <v>344</v>
      </c>
      <c r="I53" s="56">
        <v>260</v>
      </c>
      <c r="J53" s="56">
        <v>81</v>
      </c>
      <c r="K53" s="56">
        <v>1604</v>
      </c>
      <c r="L53" s="56">
        <v>2</v>
      </c>
    </row>
    <row r="54" spans="2:12" x14ac:dyDescent="0.2">
      <c r="C54" s="151"/>
      <c r="D54" s="151" t="s">
        <v>675</v>
      </c>
      <c r="E54" s="156">
        <v>0</v>
      </c>
      <c r="F54" s="148">
        <v>2</v>
      </c>
      <c r="G54" s="148">
        <v>6</v>
      </c>
      <c r="H54" s="148">
        <v>0</v>
      </c>
      <c r="I54" s="148">
        <v>0</v>
      </c>
      <c r="J54" s="148">
        <v>0</v>
      </c>
      <c r="K54" s="148">
        <v>9</v>
      </c>
      <c r="L54" s="148">
        <v>0</v>
      </c>
    </row>
    <row r="55" spans="2:12" x14ac:dyDescent="0.2">
      <c r="C55" s="151"/>
      <c r="D55" s="154"/>
      <c r="E55" s="146"/>
      <c r="F55" s="56"/>
      <c r="G55" s="56"/>
      <c r="H55" s="56"/>
      <c r="I55" s="56"/>
      <c r="J55" s="56"/>
      <c r="K55" s="56"/>
      <c r="L55" s="56"/>
    </row>
    <row r="56" spans="2:12" x14ac:dyDescent="0.2">
      <c r="C56" s="151"/>
      <c r="D56" s="132" t="s">
        <v>678</v>
      </c>
      <c r="E56" s="146">
        <f t="shared" ref="E56:L56" si="14">E57+E58</f>
        <v>1917</v>
      </c>
      <c r="F56" s="56">
        <f t="shared" si="14"/>
        <v>496</v>
      </c>
      <c r="G56" s="56">
        <f t="shared" si="14"/>
        <v>1931</v>
      </c>
      <c r="H56" s="56">
        <f t="shared" si="14"/>
        <v>370</v>
      </c>
      <c r="I56" s="56">
        <f t="shared" si="14"/>
        <v>329</v>
      </c>
      <c r="J56" s="56">
        <f t="shared" si="14"/>
        <v>72</v>
      </c>
      <c r="K56" s="56">
        <f t="shared" si="14"/>
        <v>1910</v>
      </c>
      <c r="L56" s="56">
        <f t="shared" si="14"/>
        <v>0</v>
      </c>
    </row>
    <row r="57" spans="2:12" x14ac:dyDescent="0.2">
      <c r="C57" s="151"/>
      <c r="D57" s="151" t="s">
        <v>30</v>
      </c>
      <c r="E57" s="147">
        <v>1914</v>
      </c>
      <c r="F57" s="184">
        <v>495</v>
      </c>
      <c r="G57" s="184">
        <v>1912</v>
      </c>
      <c r="H57" s="184">
        <v>370</v>
      </c>
      <c r="I57" s="184">
        <v>329</v>
      </c>
      <c r="J57" s="184">
        <v>72</v>
      </c>
      <c r="K57" s="184">
        <v>1895</v>
      </c>
      <c r="L57" s="56">
        <v>0</v>
      </c>
    </row>
    <row r="58" spans="2:12" x14ac:dyDescent="0.2">
      <c r="C58" s="151"/>
      <c r="D58" s="151" t="s">
        <v>675</v>
      </c>
      <c r="E58" s="146">
        <v>3</v>
      </c>
      <c r="F58" s="56">
        <v>1</v>
      </c>
      <c r="G58" s="56">
        <v>19</v>
      </c>
      <c r="H58" s="56">
        <v>0</v>
      </c>
      <c r="I58" s="56">
        <v>0</v>
      </c>
      <c r="J58" s="56">
        <v>0</v>
      </c>
      <c r="K58" s="56">
        <v>15</v>
      </c>
      <c r="L58" s="56">
        <v>0</v>
      </c>
    </row>
    <row r="59" spans="2:12" x14ac:dyDescent="0.2">
      <c r="C59" s="151"/>
      <c r="D59" s="154"/>
      <c r="E59" s="146"/>
      <c r="F59" s="56"/>
      <c r="G59" s="56"/>
      <c r="H59" s="56"/>
      <c r="I59" s="56"/>
      <c r="J59" s="56"/>
      <c r="K59" s="56"/>
      <c r="L59" s="56"/>
    </row>
    <row r="60" spans="2:12" x14ac:dyDescent="0.2">
      <c r="B60" s="123"/>
      <c r="C60" s="152" t="s">
        <v>682</v>
      </c>
      <c r="D60" s="133"/>
      <c r="E60" s="146">
        <f t="shared" ref="E60:L60" si="15">E61+E62</f>
        <v>286</v>
      </c>
      <c r="F60" s="56">
        <f t="shared" si="15"/>
        <v>77</v>
      </c>
      <c r="G60" s="56">
        <f t="shared" si="15"/>
        <v>157</v>
      </c>
      <c r="H60" s="56">
        <f t="shared" si="15"/>
        <v>32</v>
      </c>
      <c r="I60" s="56">
        <f t="shared" si="15"/>
        <v>55</v>
      </c>
      <c r="J60" s="56">
        <f t="shared" si="15"/>
        <v>7</v>
      </c>
      <c r="K60" s="56">
        <f t="shared" si="15"/>
        <v>212</v>
      </c>
      <c r="L60" s="56">
        <f t="shared" si="15"/>
        <v>0</v>
      </c>
    </row>
    <row r="61" spans="2:12" x14ac:dyDescent="0.2">
      <c r="C61" s="151"/>
      <c r="D61" s="123" t="s">
        <v>30</v>
      </c>
      <c r="E61" s="146">
        <v>228</v>
      </c>
      <c r="F61" s="56">
        <v>77</v>
      </c>
      <c r="G61" s="56">
        <v>127</v>
      </c>
      <c r="H61" s="56">
        <v>31</v>
      </c>
      <c r="I61" s="56">
        <v>53</v>
      </c>
      <c r="J61" s="56">
        <v>7</v>
      </c>
      <c r="K61" s="56">
        <v>197</v>
      </c>
      <c r="L61" s="56">
        <v>0</v>
      </c>
    </row>
    <row r="62" spans="2:12" x14ac:dyDescent="0.2">
      <c r="C62" s="151"/>
      <c r="D62" s="123" t="s">
        <v>675</v>
      </c>
      <c r="E62" s="146">
        <v>58</v>
      </c>
      <c r="F62" s="56">
        <v>0</v>
      </c>
      <c r="G62" s="56">
        <v>30</v>
      </c>
      <c r="H62" s="56">
        <v>1</v>
      </c>
      <c r="I62" s="56">
        <v>2</v>
      </c>
      <c r="J62" s="56">
        <v>0</v>
      </c>
      <c r="K62" s="56">
        <v>15</v>
      </c>
      <c r="L62" s="56">
        <v>0</v>
      </c>
    </row>
    <row r="63" spans="2:12" x14ac:dyDescent="0.2">
      <c r="C63" s="151"/>
      <c r="E63" s="147"/>
      <c r="F63" s="184"/>
      <c r="G63" s="184"/>
      <c r="H63" s="184"/>
      <c r="I63" s="184"/>
      <c r="J63" s="184"/>
      <c r="K63" s="184"/>
      <c r="L63" s="184"/>
    </row>
    <row r="64" spans="2:12" x14ac:dyDescent="0.2">
      <c r="B64" s="123"/>
      <c r="C64" s="152" t="s">
        <v>683</v>
      </c>
      <c r="D64" s="133"/>
      <c r="E64" s="146">
        <f t="shared" ref="E64:L64" si="16">E65+E66</f>
        <v>56</v>
      </c>
      <c r="F64" s="56">
        <f t="shared" si="16"/>
        <v>27</v>
      </c>
      <c r="G64" s="56">
        <f t="shared" si="16"/>
        <v>48</v>
      </c>
      <c r="H64" s="56">
        <f t="shared" si="16"/>
        <v>9</v>
      </c>
      <c r="I64" s="56">
        <f t="shared" si="16"/>
        <v>23</v>
      </c>
      <c r="J64" s="56">
        <f t="shared" si="16"/>
        <v>5</v>
      </c>
      <c r="K64" s="56">
        <f t="shared" si="16"/>
        <v>64</v>
      </c>
      <c r="L64" s="56">
        <f t="shared" si="16"/>
        <v>17</v>
      </c>
    </row>
    <row r="65" spans="1:12" x14ac:dyDescent="0.2">
      <c r="B65" s="123"/>
      <c r="C65" s="104"/>
      <c r="D65" s="123" t="s">
        <v>30</v>
      </c>
      <c r="E65" s="146">
        <v>56</v>
      </c>
      <c r="F65" s="56">
        <v>27</v>
      </c>
      <c r="G65" s="56">
        <v>48</v>
      </c>
      <c r="H65" s="56">
        <v>9</v>
      </c>
      <c r="I65" s="56">
        <v>23</v>
      </c>
      <c r="J65" s="56">
        <v>5</v>
      </c>
      <c r="K65" s="56">
        <v>64</v>
      </c>
      <c r="L65" s="56">
        <v>17</v>
      </c>
    </row>
    <row r="66" spans="1:12" x14ac:dyDescent="0.2">
      <c r="B66" s="123"/>
      <c r="C66" s="104"/>
      <c r="D66" s="123" t="s">
        <v>675</v>
      </c>
      <c r="E66" s="156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</row>
    <row r="67" spans="1:12" x14ac:dyDescent="0.2">
      <c r="B67" s="149"/>
      <c r="C67" s="154"/>
      <c r="D67" s="83"/>
      <c r="E67" s="146"/>
      <c r="F67" s="56"/>
      <c r="G67" s="56"/>
      <c r="H67" s="56"/>
      <c r="I67" s="56"/>
      <c r="J67" s="56"/>
      <c r="K67" s="56"/>
      <c r="L67" s="56"/>
    </row>
    <row r="68" spans="1:12" x14ac:dyDescent="0.15">
      <c r="E68" s="157"/>
      <c r="F68" s="158"/>
      <c r="G68" s="158"/>
      <c r="H68" s="158"/>
      <c r="I68" s="158"/>
      <c r="J68" s="158"/>
      <c r="K68" s="158"/>
      <c r="L68" s="158"/>
    </row>
    <row r="69" spans="1:12" x14ac:dyDescent="0.2">
      <c r="B69" s="123" t="s">
        <v>37</v>
      </c>
      <c r="E69" s="147">
        <v>200</v>
      </c>
      <c r="F69" s="56">
        <v>44</v>
      </c>
      <c r="G69" s="56">
        <v>187</v>
      </c>
      <c r="H69" s="56">
        <v>31</v>
      </c>
      <c r="I69" s="56">
        <v>23</v>
      </c>
      <c r="J69" s="56">
        <v>4</v>
      </c>
      <c r="K69" s="56">
        <v>182</v>
      </c>
      <c r="L69" s="56">
        <v>6</v>
      </c>
    </row>
    <row r="70" spans="1:12" ht="18" thickBot="1" x14ac:dyDescent="0.2">
      <c r="B70" s="97"/>
      <c r="C70" s="97"/>
      <c r="D70" s="97"/>
      <c r="E70" s="159"/>
      <c r="F70" s="160"/>
      <c r="G70" s="160"/>
      <c r="H70" s="160"/>
      <c r="I70" s="160"/>
      <c r="J70" s="160"/>
      <c r="K70" s="160"/>
      <c r="L70" s="160"/>
    </row>
    <row r="71" spans="1:12" x14ac:dyDescent="0.2">
      <c r="E71" s="123" t="s">
        <v>38</v>
      </c>
      <c r="K71" s="189"/>
    </row>
    <row r="72" spans="1:12" x14ac:dyDescent="0.2">
      <c r="A72" s="123"/>
    </row>
    <row r="73" spans="1:12" x14ac:dyDescent="0.2">
      <c r="A73" s="123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7"/>
  <sheetViews>
    <sheetView view="pageBreakPreview" topLeftCell="A31" zoomScale="70" zoomScaleNormal="75" zoomScaleSheetLayoutView="70" workbookViewId="0">
      <selection activeCell="C12" sqref="C12"/>
    </sheetView>
  </sheetViews>
  <sheetFormatPr defaultColWidth="14.625" defaultRowHeight="17.25" x14ac:dyDescent="0.15"/>
  <cols>
    <col min="1" max="1" width="13.375" style="80" customWidth="1"/>
    <col min="2" max="2" width="26" style="80" customWidth="1"/>
    <col min="3" max="9" width="15.5" style="80" customWidth="1"/>
    <col min="10" max="10" width="15.5" style="313" customWidth="1"/>
    <col min="11" max="16384" width="14.625" style="80"/>
  </cols>
  <sheetData>
    <row r="1" spans="1:10" x14ac:dyDescent="0.2">
      <c r="A1" s="89"/>
    </row>
    <row r="6" spans="1:10" x14ac:dyDescent="0.2">
      <c r="B6" s="463" t="s">
        <v>331</v>
      </c>
      <c r="C6" s="463"/>
      <c r="D6" s="463"/>
      <c r="E6" s="463"/>
      <c r="F6" s="463"/>
      <c r="G6" s="463"/>
      <c r="H6" s="463"/>
      <c r="I6" s="463"/>
      <c r="J6" s="463"/>
    </row>
    <row r="7" spans="1:10" ht="18" thickBot="1" x14ac:dyDescent="0.25">
      <c r="B7" s="97"/>
      <c r="C7" s="97"/>
      <c r="D7" s="97"/>
      <c r="E7" s="464" t="s">
        <v>313</v>
      </c>
      <c r="F7" s="464"/>
      <c r="G7" s="97"/>
      <c r="H7" s="97"/>
      <c r="I7" s="381"/>
      <c r="J7" s="124" t="s">
        <v>64</v>
      </c>
    </row>
    <row r="8" spans="1:10" x14ac:dyDescent="0.15">
      <c r="C8" s="104"/>
      <c r="D8" s="83"/>
      <c r="E8" s="83"/>
      <c r="F8" s="83"/>
      <c r="G8" s="83"/>
      <c r="H8" s="83"/>
      <c r="I8" s="83"/>
      <c r="J8" s="314"/>
    </row>
    <row r="9" spans="1:10" x14ac:dyDescent="0.2">
      <c r="C9" s="211" t="s">
        <v>43</v>
      </c>
      <c r="D9" s="465" t="s">
        <v>229</v>
      </c>
      <c r="E9" s="83"/>
      <c r="F9" s="83"/>
      <c r="G9" s="83"/>
      <c r="H9" s="467" t="s">
        <v>233</v>
      </c>
      <c r="I9" s="467" t="s">
        <v>547</v>
      </c>
      <c r="J9" s="465" t="s">
        <v>191</v>
      </c>
    </row>
    <row r="10" spans="1:10" x14ac:dyDescent="0.2">
      <c r="B10" s="83"/>
      <c r="C10" s="388" t="s">
        <v>228</v>
      </c>
      <c r="D10" s="466"/>
      <c r="E10" s="388" t="s">
        <v>230</v>
      </c>
      <c r="F10" s="388" t="s">
        <v>231</v>
      </c>
      <c r="G10" s="388" t="s">
        <v>232</v>
      </c>
      <c r="H10" s="468"/>
      <c r="I10" s="468"/>
      <c r="J10" s="466"/>
    </row>
    <row r="11" spans="1:10" x14ac:dyDescent="0.15">
      <c r="B11" s="85"/>
      <c r="C11" s="105"/>
    </row>
    <row r="12" spans="1:10" ht="21" customHeight="1" x14ac:dyDescent="0.2">
      <c r="B12" s="303" t="s">
        <v>672</v>
      </c>
      <c r="C12" s="313">
        <v>392136</v>
      </c>
      <c r="D12" s="313">
        <v>116664</v>
      </c>
      <c r="E12" s="313">
        <v>73475</v>
      </c>
      <c r="F12" s="313">
        <v>43165</v>
      </c>
      <c r="G12" s="313">
        <v>24</v>
      </c>
      <c r="H12" s="313">
        <v>272877</v>
      </c>
      <c r="I12" s="313">
        <v>2566</v>
      </c>
      <c r="J12" s="313">
        <v>29</v>
      </c>
    </row>
    <row r="13" spans="1:10" ht="21" customHeight="1" x14ac:dyDescent="0.2">
      <c r="B13" s="303" t="s">
        <v>696</v>
      </c>
      <c r="C13" s="313">
        <v>393089</v>
      </c>
      <c r="D13" s="313">
        <v>116672</v>
      </c>
      <c r="E13" s="313">
        <v>73451</v>
      </c>
      <c r="F13" s="313">
        <v>43199</v>
      </c>
      <c r="G13" s="313">
        <v>22</v>
      </c>
      <c r="H13" s="313">
        <v>273835</v>
      </c>
      <c r="I13" s="313">
        <v>2549</v>
      </c>
      <c r="J13" s="313">
        <v>33</v>
      </c>
    </row>
    <row r="14" spans="1:10" ht="21" customHeight="1" x14ac:dyDescent="0.2">
      <c r="B14" s="303" t="s">
        <v>833</v>
      </c>
      <c r="C14" s="313">
        <v>395069</v>
      </c>
      <c r="D14" s="313">
        <v>116823</v>
      </c>
      <c r="E14" s="313">
        <v>73236</v>
      </c>
      <c r="F14" s="313">
        <v>43564</v>
      </c>
      <c r="G14" s="313">
        <v>23</v>
      </c>
      <c r="H14" s="313">
        <v>275665</v>
      </c>
      <c r="I14" s="313">
        <v>2547</v>
      </c>
      <c r="J14" s="313">
        <v>34</v>
      </c>
    </row>
    <row r="15" spans="1:10" ht="21" customHeight="1" x14ac:dyDescent="0.2">
      <c r="B15" s="303" t="s">
        <v>906</v>
      </c>
      <c r="C15" s="313">
        <f>SUM(C17:C54)</f>
        <v>395448</v>
      </c>
      <c r="D15" s="313">
        <f>SUM(D17:D54)</f>
        <v>116490</v>
      </c>
      <c r="E15" s="313">
        <f>SUM(E17:E54)</f>
        <v>72817</v>
      </c>
      <c r="F15" s="313">
        <f>SUM(F17:F55)</f>
        <v>43650</v>
      </c>
      <c r="G15" s="313">
        <f>SUM(G17:G55)</f>
        <v>23</v>
      </c>
      <c r="H15" s="313">
        <f>SUM(H17:H55)</f>
        <v>276391</v>
      </c>
      <c r="I15" s="313">
        <f>SUM(I17:I55)</f>
        <v>2531</v>
      </c>
      <c r="J15" s="313">
        <f>SUM(J17:J55)</f>
        <v>36</v>
      </c>
    </row>
    <row r="16" spans="1:10" x14ac:dyDescent="0.2">
      <c r="B16" s="135"/>
      <c r="C16" s="315"/>
      <c r="D16" s="316"/>
      <c r="E16" s="316"/>
      <c r="F16" s="316"/>
      <c r="G16" s="316"/>
      <c r="H16" s="316"/>
      <c r="I16" s="316"/>
      <c r="J16" s="316"/>
    </row>
    <row r="17" spans="2:10" ht="21" customHeight="1" x14ac:dyDescent="0.2">
      <c r="B17" s="382" t="s">
        <v>515</v>
      </c>
      <c r="C17" s="77">
        <v>119430</v>
      </c>
      <c r="D17" s="95">
        <v>25765</v>
      </c>
      <c r="E17" s="122">
        <v>12654</v>
      </c>
      <c r="F17" s="122">
        <v>13105</v>
      </c>
      <c r="G17" s="395">
        <v>6</v>
      </c>
      <c r="H17" s="56">
        <v>92966</v>
      </c>
      <c r="I17" s="122">
        <v>687</v>
      </c>
      <c r="J17" s="122">
        <v>12</v>
      </c>
    </row>
    <row r="18" spans="2:10" ht="21" customHeight="1" x14ac:dyDescent="0.2">
      <c r="B18" s="382" t="s">
        <v>44</v>
      </c>
      <c r="C18" s="77">
        <v>20319</v>
      </c>
      <c r="D18" s="95">
        <v>5747</v>
      </c>
      <c r="E18" s="122">
        <v>3632</v>
      </c>
      <c r="F18" s="122">
        <v>2110</v>
      </c>
      <c r="G18" s="395">
        <v>5</v>
      </c>
      <c r="H18" s="122">
        <v>14462</v>
      </c>
      <c r="I18" s="122">
        <v>110</v>
      </c>
      <c r="J18" s="366">
        <v>0</v>
      </c>
    </row>
    <row r="19" spans="2:10" ht="21" customHeight="1" x14ac:dyDescent="0.2">
      <c r="B19" s="382" t="s">
        <v>45</v>
      </c>
      <c r="C19" s="77">
        <v>23851</v>
      </c>
      <c r="D19" s="95">
        <v>6044</v>
      </c>
      <c r="E19" s="122">
        <v>3753</v>
      </c>
      <c r="F19" s="122">
        <v>2288</v>
      </c>
      <c r="G19" s="395">
        <v>3</v>
      </c>
      <c r="H19" s="122">
        <v>17684</v>
      </c>
      <c r="I19" s="122">
        <v>121</v>
      </c>
      <c r="J19" s="122">
        <v>2</v>
      </c>
    </row>
    <row r="20" spans="2:10" ht="21" customHeight="1" x14ac:dyDescent="0.2">
      <c r="B20" s="382" t="s">
        <v>46</v>
      </c>
      <c r="C20" s="77">
        <v>12270</v>
      </c>
      <c r="D20" s="95">
        <v>4081</v>
      </c>
      <c r="E20" s="122">
        <v>2796</v>
      </c>
      <c r="F20" s="122">
        <v>1285</v>
      </c>
      <c r="G20" s="366">
        <v>0</v>
      </c>
      <c r="H20" s="122">
        <v>8130</v>
      </c>
      <c r="I20" s="122">
        <v>57</v>
      </c>
      <c r="J20" s="122">
        <v>2</v>
      </c>
    </row>
    <row r="21" spans="2:10" ht="21" customHeight="1" x14ac:dyDescent="0.2">
      <c r="B21" s="382" t="s">
        <v>47</v>
      </c>
      <c r="C21" s="77">
        <v>11764</v>
      </c>
      <c r="D21" s="95">
        <v>3893</v>
      </c>
      <c r="E21" s="122">
        <v>2300</v>
      </c>
      <c r="F21" s="122">
        <v>1592</v>
      </c>
      <c r="G21" s="395">
        <v>1</v>
      </c>
      <c r="H21" s="122">
        <v>7790</v>
      </c>
      <c r="I21" s="122">
        <v>80</v>
      </c>
      <c r="J21" s="122">
        <v>1</v>
      </c>
    </row>
    <row r="22" spans="2:10" ht="21" customHeight="1" x14ac:dyDescent="0.2">
      <c r="B22" s="382" t="s">
        <v>48</v>
      </c>
      <c r="C22" s="77">
        <v>36713</v>
      </c>
      <c r="D22" s="95">
        <v>12358</v>
      </c>
      <c r="E22" s="122">
        <v>7701</v>
      </c>
      <c r="F22" s="122">
        <v>4655</v>
      </c>
      <c r="G22" s="395">
        <v>2</v>
      </c>
      <c r="H22" s="122">
        <v>24091</v>
      </c>
      <c r="I22" s="122">
        <v>260</v>
      </c>
      <c r="J22" s="122">
        <v>4</v>
      </c>
    </row>
    <row r="23" spans="2:10" ht="21" customHeight="1" x14ac:dyDescent="0.2">
      <c r="B23" s="382" t="s">
        <v>49</v>
      </c>
      <c r="C23" s="77">
        <v>11639</v>
      </c>
      <c r="D23" s="95">
        <v>3366</v>
      </c>
      <c r="E23" s="122">
        <v>1762</v>
      </c>
      <c r="F23" s="122">
        <v>1604</v>
      </c>
      <c r="G23" s="366">
        <v>0</v>
      </c>
      <c r="H23" s="122">
        <v>8168</v>
      </c>
      <c r="I23" s="122">
        <v>105</v>
      </c>
      <c r="J23" s="366">
        <v>0</v>
      </c>
    </row>
    <row r="24" spans="2:10" ht="21" customHeight="1" x14ac:dyDescent="0.2">
      <c r="B24" s="382" t="s">
        <v>216</v>
      </c>
      <c r="C24" s="77">
        <v>31451</v>
      </c>
      <c r="D24" s="95">
        <v>11108</v>
      </c>
      <c r="E24" s="122">
        <v>7998</v>
      </c>
      <c r="F24" s="122">
        <v>3108</v>
      </c>
      <c r="G24" s="395">
        <v>2</v>
      </c>
      <c r="H24" s="122">
        <v>20125</v>
      </c>
      <c r="I24" s="122">
        <v>216</v>
      </c>
      <c r="J24" s="122">
        <v>2</v>
      </c>
    </row>
    <row r="25" spans="2:10" ht="21" customHeight="1" x14ac:dyDescent="0.2">
      <c r="B25" s="382" t="s">
        <v>225</v>
      </c>
      <c r="C25" s="77">
        <v>22694</v>
      </c>
      <c r="D25" s="95">
        <v>3997</v>
      </c>
      <c r="E25" s="122">
        <v>2112</v>
      </c>
      <c r="F25" s="122">
        <v>1885</v>
      </c>
      <c r="G25" s="366">
        <v>0</v>
      </c>
      <c r="H25" s="122">
        <v>18606</v>
      </c>
      <c r="I25" s="122">
        <v>84</v>
      </c>
      <c r="J25" s="122">
        <v>7</v>
      </c>
    </row>
    <row r="26" spans="2:10" ht="21" customHeight="1" x14ac:dyDescent="0.2">
      <c r="B26" s="303"/>
      <c r="C26" s="77"/>
      <c r="D26" s="95"/>
      <c r="E26" s="122"/>
      <c r="F26" s="122"/>
      <c r="G26" s="395"/>
      <c r="H26" s="122"/>
      <c r="I26" s="122"/>
      <c r="J26" s="122"/>
    </row>
    <row r="27" spans="2:10" ht="21" customHeight="1" x14ac:dyDescent="0.2">
      <c r="B27" s="303" t="s">
        <v>194</v>
      </c>
      <c r="C27" s="77">
        <v>4579</v>
      </c>
      <c r="D27" s="95">
        <v>1757</v>
      </c>
      <c r="E27" s="122">
        <v>1264</v>
      </c>
      <c r="F27" s="122">
        <v>493</v>
      </c>
      <c r="G27" s="366">
        <v>0</v>
      </c>
      <c r="H27" s="122">
        <v>2785</v>
      </c>
      <c r="I27" s="122">
        <v>37</v>
      </c>
      <c r="J27" s="366">
        <v>0</v>
      </c>
    </row>
    <row r="28" spans="2:10" ht="21" customHeight="1" x14ac:dyDescent="0.2">
      <c r="B28" s="303"/>
      <c r="C28" s="77"/>
      <c r="D28" s="95"/>
      <c r="E28" s="122"/>
      <c r="F28" s="122"/>
      <c r="G28" s="366"/>
      <c r="H28" s="122"/>
      <c r="I28" s="122"/>
      <c r="J28" s="122"/>
    </row>
    <row r="29" spans="2:10" ht="21" customHeight="1" x14ac:dyDescent="0.2">
      <c r="B29" s="303" t="s">
        <v>50</v>
      </c>
      <c r="C29" s="77">
        <v>9087</v>
      </c>
      <c r="D29" s="95">
        <v>3785</v>
      </c>
      <c r="E29" s="122">
        <v>2711</v>
      </c>
      <c r="F29" s="122">
        <v>1074</v>
      </c>
      <c r="G29" s="366">
        <v>0</v>
      </c>
      <c r="H29" s="122">
        <v>5225</v>
      </c>
      <c r="I29" s="122">
        <v>76</v>
      </c>
      <c r="J29" s="366">
        <v>1</v>
      </c>
    </row>
    <row r="30" spans="2:10" ht="21" customHeight="1" x14ac:dyDescent="0.2">
      <c r="B30" s="303" t="s">
        <v>40</v>
      </c>
      <c r="C30" s="77">
        <v>2247</v>
      </c>
      <c r="D30" s="95">
        <v>951</v>
      </c>
      <c r="E30" s="122">
        <v>686</v>
      </c>
      <c r="F30" s="122">
        <v>265</v>
      </c>
      <c r="G30" s="366">
        <v>0</v>
      </c>
      <c r="H30" s="122">
        <v>1275</v>
      </c>
      <c r="I30" s="122">
        <v>21</v>
      </c>
      <c r="J30" s="366">
        <v>0</v>
      </c>
    </row>
    <row r="31" spans="2:10" ht="21" customHeight="1" x14ac:dyDescent="0.2">
      <c r="B31" s="303" t="s">
        <v>51</v>
      </c>
      <c r="C31" s="77">
        <v>1412</v>
      </c>
      <c r="D31" s="95">
        <v>609</v>
      </c>
      <c r="E31" s="122">
        <v>384</v>
      </c>
      <c r="F31" s="122">
        <v>225</v>
      </c>
      <c r="G31" s="366">
        <v>0</v>
      </c>
      <c r="H31" s="122">
        <v>782</v>
      </c>
      <c r="I31" s="122">
        <v>21</v>
      </c>
      <c r="J31" s="366">
        <v>0</v>
      </c>
    </row>
    <row r="32" spans="2:10" ht="21" customHeight="1" x14ac:dyDescent="0.2">
      <c r="B32" s="303"/>
      <c r="C32" s="77"/>
      <c r="D32" s="95"/>
      <c r="E32" s="122"/>
      <c r="F32" s="122"/>
      <c r="G32" s="366"/>
      <c r="H32" s="122"/>
      <c r="I32" s="122"/>
      <c r="J32" s="122"/>
    </row>
    <row r="33" spans="2:10" ht="21" customHeight="1" x14ac:dyDescent="0.2">
      <c r="B33" s="303" t="s">
        <v>52</v>
      </c>
      <c r="C33" s="77">
        <v>5311</v>
      </c>
      <c r="D33" s="95">
        <v>1825</v>
      </c>
      <c r="E33" s="122">
        <v>1264</v>
      </c>
      <c r="F33" s="122">
        <v>561</v>
      </c>
      <c r="G33" s="366">
        <v>0</v>
      </c>
      <c r="H33" s="122">
        <v>3451</v>
      </c>
      <c r="I33" s="122">
        <v>35</v>
      </c>
      <c r="J33" s="366">
        <v>0</v>
      </c>
    </row>
    <row r="34" spans="2:10" ht="21" customHeight="1" x14ac:dyDescent="0.2">
      <c r="B34" s="303" t="s">
        <v>53</v>
      </c>
      <c r="C34" s="77">
        <v>3429</v>
      </c>
      <c r="D34" s="95">
        <v>1340</v>
      </c>
      <c r="E34" s="122">
        <v>1059</v>
      </c>
      <c r="F34" s="122">
        <v>280</v>
      </c>
      <c r="G34" s="395">
        <v>1</v>
      </c>
      <c r="H34" s="122">
        <v>2061</v>
      </c>
      <c r="I34" s="122">
        <v>28</v>
      </c>
      <c r="J34" s="366">
        <v>0</v>
      </c>
    </row>
    <row r="35" spans="2:10" ht="21" customHeight="1" x14ac:dyDescent="0.2">
      <c r="B35" s="303" t="s">
        <v>217</v>
      </c>
      <c r="C35" s="77">
        <v>14802</v>
      </c>
      <c r="D35" s="95">
        <v>6301</v>
      </c>
      <c r="E35" s="359">
        <v>4918</v>
      </c>
      <c r="F35" s="359">
        <v>1383</v>
      </c>
      <c r="G35" s="366">
        <v>0</v>
      </c>
      <c r="H35" s="359">
        <v>8359</v>
      </c>
      <c r="I35" s="359">
        <v>141</v>
      </c>
      <c r="J35" s="366">
        <v>1</v>
      </c>
    </row>
    <row r="36" spans="2:10" ht="21" customHeight="1" x14ac:dyDescent="0.2">
      <c r="B36" s="303"/>
      <c r="C36" s="77"/>
      <c r="D36" s="95"/>
      <c r="E36" s="359"/>
      <c r="F36" s="359"/>
      <c r="G36" s="299"/>
      <c r="H36" s="359"/>
      <c r="I36" s="359"/>
      <c r="J36" s="359"/>
    </row>
    <row r="37" spans="2:10" ht="21" customHeight="1" x14ac:dyDescent="0.2">
      <c r="B37" s="303" t="s">
        <v>54</v>
      </c>
      <c r="C37" s="77">
        <v>2995</v>
      </c>
      <c r="D37" s="95">
        <v>750</v>
      </c>
      <c r="E37" s="122">
        <v>431</v>
      </c>
      <c r="F37" s="122">
        <v>319</v>
      </c>
      <c r="G37" s="366">
        <v>0</v>
      </c>
      <c r="H37" s="122">
        <v>2237</v>
      </c>
      <c r="I37" s="122">
        <v>8</v>
      </c>
      <c r="J37" s="366">
        <v>0</v>
      </c>
    </row>
    <row r="38" spans="2:10" ht="21" customHeight="1" x14ac:dyDescent="0.2">
      <c r="B38" s="303" t="s">
        <v>55</v>
      </c>
      <c r="C38" s="77">
        <v>3771</v>
      </c>
      <c r="D38" s="95">
        <v>1197</v>
      </c>
      <c r="E38" s="122">
        <v>847</v>
      </c>
      <c r="F38" s="122">
        <v>350</v>
      </c>
      <c r="G38" s="366">
        <v>0</v>
      </c>
      <c r="H38" s="122">
        <v>2550</v>
      </c>
      <c r="I38" s="122">
        <v>24</v>
      </c>
      <c r="J38" s="366">
        <v>0</v>
      </c>
    </row>
    <row r="39" spans="2:10" ht="21" customHeight="1" x14ac:dyDescent="0.2">
      <c r="B39" s="303" t="s">
        <v>56</v>
      </c>
      <c r="C39" s="77">
        <v>2683</v>
      </c>
      <c r="D39" s="95">
        <v>950</v>
      </c>
      <c r="E39" s="122">
        <v>669</v>
      </c>
      <c r="F39" s="122">
        <v>281</v>
      </c>
      <c r="G39" s="366">
        <v>0</v>
      </c>
      <c r="H39" s="122">
        <v>1709</v>
      </c>
      <c r="I39" s="122">
        <v>24</v>
      </c>
      <c r="J39" s="366">
        <v>0</v>
      </c>
    </row>
    <row r="40" spans="2:10" ht="21" customHeight="1" x14ac:dyDescent="0.2">
      <c r="B40" s="303" t="s">
        <v>57</v>
      </c>
      <c r="C40" s="77">
        <v>4897</v>
      </c>
      <c r="D40" s="95">
        <v>2354</v>
      </c>
      <c r="E40" s="122">
        <v>1651</v>
      </c>
      <c r="F40" s="122">
        <v>703</v>
      </c>
      <c r="G40" s="366">
        <v>0</v>
      </c>
      <c r="H40" s="122">
        <v>2495</v>
      </c>
      <c r="I40" s="122">
        <v>48</v>
      </c>
      <c r="J40" s="366">
        <v>0</v>
      </c>
    </row>
    <row r="41" spans="2:10" ht="21" customHeight="1" x14ac:dyDescent="0.2">
      <c r="B41" s="303" t="s">
        <v>65</v>
      </c>
      <c r="C41" s="77">
        <v>7639</v>
      </c>
      <c r="D41" s="95">
        <v>3891</v>
      </c>
      <c r="E41" s="122">
        <v>2918</v>
      </c>
      <c r="F41" s="122">
        <v>973</v>
      </c>
      <c r="G41" s="366">
        <v>0</v>
      </c>
      <c r="H41" s="122">
        <v>3703</v>
      </c>
      <c r="I41" s="122">
        <v>44</v>
      </c>
      <c r="J41" s="122">
        <v>1</v>
      </c>
    </row>
    <row r="42" spans="2:10" ht="21" customHeight="1" x14ac:dyDescent="0.2">
      <c r="B42" s="303" t="s">
        <v>218</v>
      </c>
      <c r="C42" s="77">
        <v>5635</v>
      </c>
      <c r="D42" s="95">
        <v>2669</v>
      </c>
      <c r="E42" s="122">
        <v>1933</v>
      </c>
      <c r="F42" s="122">
        <v>736</v>
      </c>
      <c r="G42" s="366">
        <v>0</v>
      </c>
      <c r="H42" s="122">
        <v>2925</v>
      </c>
      <c r="I42" s="122">
        <v>41</v>
      </c>
      <c r="J42" s="366">
        <v>0</v>
      </c>
    </row>
    <row r="43" spans="2:10" ht="21" customHeight="1" x14ac:dyDescent="0.2">
      <c r="B43" s="303"/>
      <c r="C43" s="77"/>
      <c r="D43" s="95"/>
      <c r="E43" s="122"/>
      <c r="F43" s="122"/>
      <c r="G43" s="366"/>
      <c r="H43" s="122"/>
      <c r="I43" s="122"/>
      <c r="J43" s="122"/>
    </row>
    <row r="44" spans="2:10" ht="21" customHeight="1" x14ac:dyDescent="0.2">
      <c r="B44" s="303" t="s">
        <v>58</v>
      </c>
      <c r="C44" s="77">
        <v>10113</v>
      </c>
      <c r="D44" s="95">
        <v>2957</v>
      </c>
      <c r="E44" s="122">
        <v>1793</v>
      </c>
      <c r="F44" s="122">
        <v>1163</v>
      </c>
      <c r="G44" s="366">
        <v>1</v>
      </c>
      <c r="H44" s="122">
        <v>7074</v>
      </c>
      <c r="I44" s="122">
        <v>82</v>
      </c>
      <c r="J44" s="366">
        <v>0</v>
      </c>
    </row>
    <row r="45" spans="2:10" ht="21" customHeight="1" x14ac:dyDescent="0.2">
      <c r="B45" s="303" t="s">
        <v>41</v>
      </c>
      <c r="C45" s="77">
        <v>8150</v>
      </c>
      <c r="D45" s="95">
        <v>2360</v>
      </c>
      <c r="E45" s="122">
        <v>1413</v>
      </c>
      <c r="F45" s="122">
        <v>947</v>
      </c>
      <c r="G45" s="366">
        <v>0</v>
      </c>
      <c r="H45" s="122">
        <v>5747</v>
      </c>
      <c r="I45" s="122">
        <v>42</v>
      </c>
      <c r="J45" s="366">
        <v>1</v>
      </c>
    </row>
    <row r="46" spans="2:10" ht="21" customHeight="1" x14ac:dyDescent="0.2">
      <c r="B46" s="303" t="s">
        <v>59</v>
      </c>
      <c r="C46" s="77">
        <v>1875</v>
      </c>
      <c r="D46" s="95">
        <v>802</v>
      </c>
      <c r="E46" s="122">
        <v>530</v>
      </c>
      <c r="F46" s="122">
        <v>272</v>
      </c>
      <c r="G46" s="366">
        <v>0</v>
      </c>
      <c r="H46" s="122">
        <v>1062</v>
      </c>
      <c r="I46" s="122">
        <v>11</v>
      </c>
      <c r="J46" s="366">
        <v>0</v>
      </c>
    </row>
    <row r="47" spans="2:10" ht="21" customHeight="1" x14ac:dyDescent="0.2">
      <c r="B47" s="303"/>
      <c r="C47" s="77"/>
      <c r="D47" s="95"/>
      <c r="E47" s="122"/>
      <c r="F47" s="122"/>
      <c r="G47" s="366"/>
      <c r="H47" s="122"/>
      <c r="I47" s="122"/>
      <c r="J47" s="122"/>
    </row>
    <row r="48" spans="2:10" ht="21" customHeight="1" x14ac:dyDescent="0.2">
      <c r="B48" s="303" t="s">
        <v>383</v>
      </c>
      <c r="C48" s="77">
        <v>6697</v>
      </c>
      <c r="D48" s="95">
        <v>2184</v>
      </c>
      <c r="E48" s="122">
        <v>1303</v>
      </c>
      <c r="F48" s="122">
        <v>880</v>
      </c>
      <c r="G48" s="366">
        <v>1</v>
      </c>
      <c r="H48" s="122">
        <v>4474</v>
      </c>
      <c r="I48" s="122">
        <v>38</v>
      </c>
      <c r="J48" s="122">
        <v>1</v>
      </c>
    </row>
    <row r="49" spans="1:10" ht="21" customHeight="1" x14ac:dyDescent="0.2">
      <c r="B49" s="303" t="s">
        <v>384</v>
      </c>
      <c r="C49" s="77">
        <v>1248</v>
      </c>
      <c r="D49" s="95">
        <v>335</v>
      </c>
      <c r="E49" s="122">
        <v>219</v>
      </c>
      <c r="F49" s="122">
        <v>116</v>
      </c>
      <c r="G49" s="366">
        <v>0</v>
      </c>
      <c r="H49" s="122">
        <v>907</v>
      </c>
      <c r="I49" s="122">
        <v>6</v>
      </c>
      <c r="J49" s="366">
        <v>0</v>
      </c>
    </row>
    <row r="50" spans="1:10" ht="21" customHeight="1" x14ac:dyDescent="0.2">
      <c r="B50" s="303" t="s">
        <v>42</v>
      </c>
      <c r="C50" s="77">
        <v>1384</v>
      </c>
      <c r="D50" s="95">
        <v>615</v>
      </c>
      <c r="E50" s="122">
        <v>461</v>
      </c>
      <c r="F50" s="122">
        <v>154</v>
      </c>
      <c r="G50" s="366">
        <v>0</v>
      </c>
      <c r="H50" s="122">
        <v>752</v>
      </c>
      <c r="I50" s="122">
        <v>17</v>
      </c>
      <c r="J50" s="366">
        <v>0</v>
      </c>
    </row>
    <row r="51" spans="1:10" ht="21" customHeight="1" x14ac:dyDescent="0.2">
      <c r="B51" s="303" t="s">
        <v>63</v>
      </c>
      <c r="C51" s="77">
        <v>211</v>
      </c>
      <c r="D51" s="95">
        <v>103</v>
      </c>
      <c r="E51" s="122">
        <v>68</v>
      </c>
      <c r="F51" s="122">
        <v>35</v>
      </c>
      <c r="G51" s="366">
        <v>0</v>
      </c>
      <c r="H51" s="122">
        <v>105</v>
      </c>
      <c r="I51" s="122">
        <v>3</v>
      </c>
      <c r="J51" s="366">
        <v>0</v>
      </c>
    </row>
    <row r="52" spans="1:10" ht="21" customHeight="1" x14ac:dyDescent="0.2">
      <c r="B52" s="303" t="s">
        <v>60</v>
      </c>
      <c r="C52" s="77">
        <v>7095</v>
      </c>
      <c r="D52" s="95">
        <v>2358</v>
      </c>
      <c r="E52" s="122">
        <v>1567</v>
      </c>
      <c r="F52" s="122">
        <v>791</v>
      </c>
      <c r="G52" s="366">
        <v>0</v>
      </c>
      <c r="H52" s="122">
        <v>4674</v>
      </c>
      <c r="I52" s="366">
        <v>62</v>
      </c>
      <c r="J52" s="366">
        <v>1</v>
      </c>
    </row>
    <row r="53" spans="1:10" ht="21" customHeight="1" x14ac:dyDescent="0.2">
      <c r="B53" s="303"/>
      <c r="C53" s="77"/>
      <c r="D53" s="95"/>
      <c r="E53" s="122"/>
      <c r="F53" s="122"/>
      <c r="G53" s="366"/>
      <c r="H53" s="122"/>
      <c r="I53" s="366"/>
      <c r="J53" s="366"/>
    </row>
    <row r="54" spans="1:10" ht="21" customHeight="1" x14ac:dyDescent="0.2">
      <c r="B54" s="303" t="s">
        <v>215</v>
      </c>
      <c r="C54" s="77">
        <v>57</v>
      </c>
      <c r="D54" s="95">
        <v>38</v>
      </c>
      <c r="E54" s="122">
        <v>20</v>
      </c>
      <c r="F54" s="122">
        <v>17</v>
      </c>
      <c r="G54" s="366">
        <v>1</v>
      </c>
      <c r="H54" s="122">
        <v>17</v>
      </c>
      <c r="I54" s="366">
        <v>2</v>
      </c>
      <c r="J54" s="366">
        <v>0</v>
      </c>
    </row>
    <row r="55" spans="1:10" ht="18" thickBot="1" x14ac:dyDescent="0.2">
      <c r="B55" s="98"/>
      <c r="C55" s="97"/>
      <c r="D55" s="97"/>
      <c r="E55" s="97"/>
      <c r="F55" s="97"/>
      <c r="G55" s="97"/>
      <c r="H55" s="97"/>
      <c r="I55" s="97"/>
      <c r="J55" s="317"/>
    </row>
    <row r="56" spans="1:10" x14ac:dyDescent="0.15">
      <c r="C56" s="80" t="s">
        <v>334</v>
      </c>
    </row>
    <row r="57" spans="1:10" x14ac:dyDescent="0.2">
      <c r="A57" s="89"/>
      <c r="C57" s="89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6"/>
  <sheetViews>
    <sheetView view="pageBreakPreview" topLeftCell="A22" zoomScale="75" zoomScaleNormal="85" workbookViewId="0">
      <selection activeCell="G54" sqref="G54"/>
    </sheetView>
  </sheetViews>
  <sheetFormatPr defaultColWidth="13.375" defaultRowHeight="17.25" x14ac:dyDescent="0.15"/>
  <cols>
    <col min="1" max="1" width="13.375" style="105" customWidth="1"/>
    <col min="2" max="2" width="21.625" style="80" customWidth="1"/>
    <col min="3" max="4" width="16.125" style="80" customWidth="1"/>
    <col min="5" max="10" width="14.25" style="80" customWidth="1"/>
    <col min="11" max="11" width="13.375" style="105"/>
    <col min="12" max="16384" width="13.375" style="80"/>
  </cols>
  <sheetData>
    <row r="1" spans="1:14" s="105" customFormat="1" x14ac:dyDescent="0.2">
      <c r="A1" s="123"/>
      <c r="B1" s="80"/>
      <c r="C1" s="80"/>
      <c r="D1" s="80"/>
      <c r="E1" s="80"/>
      <c r="F1" s="80"/>
      <c r="G1" s="80"/>
      <c r="H1" s="80"/>
      <c r="I1" s="80"/>
      <c r="J1" s="80"/>
      <c r="L1" s="80"/>
      <c r="M1" s="80"/>
      <c r="N1" s="80"/>
    </row>
    <row r="6" spans="1:14" s="105" customFormat="1" x14ac:dyDescent="0.2">
      <c r="B6" s="463" t="s">
        <v>563</v>
      </c>
      <c r="C6" s="463"/>
      <c r="D6" s="463"/>
      <c r="E6" s="463"/>
      <c r="F6" s="463"/>
      <c r="G6" s="463"/>
      <c r="H6" s="463"/>
      <c r="I6" s="463"/>
      <c r="J6" s="463"/>
      <c r="L6" s="80"/>
      <c r="M6" s="80"/>
      <c r="N6" s="80"/>
    </row>
    <row r="7" spans="1:14" s="105" customFormat="1" ht="18" thickBot="1" x14ac:dyDescent="0.25">
      <c r="B7" s="97"/>
      <c r="C7" s="97"/>
      <c r="D7" s="97"/>
      <c r="E7" s="464" t="s">
        <v>935</v>
      </c>
      <c r="F7" s="464"/>
      <c r="G7" s="97"/>
      <c r="H7" s="97"/>
      <c r="I7" s="80"/>
      <c r="J7" s="124" t="s">
        <v>341</v>
      </c>
      <c r="L7" s="80"/>
      <c r="M7" s="80"/>
      <c r="N7" s="80"/>
    </row>
    <row r="8" spans="1:14" s="105" customFormat="1" x14ac:dyDescent="0.2">
      <c r="B8" s="125"/>
      <c r="C8" s="126"/>
      <c r="D8" s="127"/>
      <c r="E8" s="127"/>
      <c r="F8" s="127"/>
      <c r="G8" s="127"/>
      <c r="H8" s="127"/>
      <c r="I8" s="469" t="s">
        <v>564</v>
      </c>
      <c r="J8" s="470"/>
      <c r="L8" s="80"/>
      <c r="M8" s="80"/>
      <c r="N8" s="80"/>
    </row>
    <row r="9" spans="1:14" s="105" customFormat="1" x14ac:dyDescent="0.2">
      <c r="C9" s="128" t="s">
        <v>565</v>
      </c>
      <c r="D9" s="471" t="s">
        <v>66</v>
      </c>
      <c r="E9" s="129"/>
      <c r="F9" s="129"/>
      <c r="G9" s="129"/>
      <c r="H9" s="473" t="s">
        <v>566</v>
      </c>
      <c r="I9" s="473" t="s">
        <v>219</v>
      </c>
      <c r="J9" s="471" t="s">
        <v>516</v>
      </c>
      <c r="L9" s="80"/>
      <c r="M9" s="80"/>
      <c r="N9" s="80"/>
    </row>
    <row r="10" spans="1:14" s="105" customFormat="1" x14ac:dyDescent="0.2">
      <c r="B10" s="83"/>
      <c r="C10" s="130"/>
      <c r="D10" s="472"/>
      <c r="E10" s="131" t="s">
        <v>517</v>
      </c>
      <c r="F10" s="131" t="s">
        <v>518</v>
      </c>
      <c r="G10" s="131" t="s">
        <v>519</v>
      </c>
      <c r="H10" s="474"/>
      <c r="I10" s="474"/>
      <c r="J10" s="472"/>
      <c r="L10" s="80"/>
      <c r="M10" s="80"/>
      <c r="N10" s="80"/>
    </row>
    <row r="11" spans="1:14" s="105" customFormat="1" x14ac:dyDescent="0.15">
      <c r="C11" s="132"/>
      <c r="D11" s="133"/>
      <c r="E11" s="133"/>
      <c r="F11" s="133"/>
      <c r="G11" s="133"/>
      <c r="H11" s="133"/>
      <c r="I11" s="133"/>
      <c r="J11" s="133"/>
      <c r="L11" s="80"/>
      <c r="M11" s="80"/>
      <c r="N11" s="80"/>
    </row>
    <row r="12" spans="1:14" s="105" customFormat="1" x14ac:dyDescent="0.2">
      <c r="B12" s="134" t="s">
        <v>936</v>
      </c>
      <c r="C12" s="104">
        <v>165386</v>
      </c>
      <c r="D12" s="105">
        <v>51880</v>
      </c>
      <c r="E12" s="105">
        <v>11212</v>
      </c>
      <c r="F12" s="105">
        <v>12347</v>
      </c>
      <c r="G12" s="105">
        <v>28321</v>
      </c>
      <c r="H12" s="105">
        <v>113506</v>
      </c>
      <c r="I12" s="105">
        <v>8809</v>
      </c>
      <c r="J12" s="105">
        <v>1100</v>
      </c>
      <c r="L12" s="80"/>
      <c r="M12" s="80"/>
      <c r="N12" s="80"/>
    </row>
    <row r="13" spans="1:14" s="105" customFormat="1" x14ac:dyDescent="0.2">
      <c r="B13" s="134" t="s">
        <v>937</v>
      </c>
      <c r="C13" s="104">
        <v>161960</v>
      </c>
      <c r="D13" s="105">
        <v>52694</v>
      </c>
      <c r="E13" s="105">
        <v>11596</v>
      </c>
      <c r="F13" s="105">
        <v>12700</v>
      </c>
      <c r="G13" s="105">
        <v>28398</v>
      </c>
      <c r="H13" s="105">
        <v>109266</v>
      </c>
      <c r="I13" s="105">
        <v>9002</v>
      </c>
      <c r="J13" s="105">
        <v>1117</v>
      </c>
      <c r="L13" s="80"/>
      <c r="M13" s="80"/>
      <c r="N13" s="80"/>
    </row>
    <row r="14" spans="1:14" s="105" customFormat="1" x14ac:dyDescent="0.2">
      <c r="B14" s="134" t="s">
        <v>938</v>
      </c>
      <c r="C14" s="104">
        <v>158589</v>
      </c>
      <c r="D14" s="105">
        <v>53773</v>
      </c>
      <c r="E14" s="105">
        <v>12084</v>
      </c>
      <c r="F14" s="105">
        <v>13146</v>
      </c>
      <c r="G14" s="105">
        <v>28543</v>
      </c>
      <c r="H14" s="105">
        <v>104816</v>
      </c>
      <c r="I14" s="105">
        <v>9243</v>
      </c>
      <c r="J14" s="105">
        <v>1201</v>
      </c>
      <c r="L14" s="80"/>
      <c r="M14" s="80"/>
      <c r="N14" s="80"/>
    </row>
    <row r="15" spans="1:14" s="105" customFormat="1" x14ac:dyDescent="0.2">
      <c r="B15" s="134" t="s">
        <v>939</v>
      </c>
      <c r="C15" s="104">
        <v>156185</v>
      </c>
      <c r="D15" s="105">
        <v>54890</v>
      </c>
      <c r="E15" s="105">
        <v>12584</v>
      </c>
      <c r="F15" s="105">
        <v>13499</v>
      </c>
      <c r="G15" s="105">
        <v>28807</v>
      </c>
      <c r="H15" s="105">
        <v>101295</v>
      </c>
      <c r="I15" s="105">
        <v>9419</v>
      </c>
      <c r="J15" s="105">
        <v>1249</v>
      </c>
      <c r="L15" s="80"/>
      <c r="M15" s="80"/>
      <c r="N15" s="80"/>
    </row>
    <row r="16" spans="1:14" s="105" customFormat="1" x14ac:dyDescent="0.2">
      <c r="B16" s="135"/>
      <c r="C16" s="104"/>
      <c r="E16" s="276"/>
      <c r="F16" s="276"/>
      <c r="G16" s="276"/>
      <c r="H16" s="276"/>
      <c r="I16" s="276"/>
      <c r="J16" s="276"/>
      <c r="L16" s="80"/>
      <c r="M16" s="80"/>
      <c r="N16" s="80"/>
    </row>
    <row r="17" spans="2:14" s="105" customFormat="1" x14ac:dyDescent="0.2">
      <c r="B17" s="134" t="s">
        <v>478</v>
      </c>
      <c r="C17" s="104">
        <v>64335</v>
      </c>
      <c r="D17" s="105">
        <v>22784</v>
      </c>
      <c r="E17" s="115">
        <v>4857</v>
      </c>
      <c r="F17" s="115">
        <v>5276</v>
      </c>
      <c r="G17" s="115">
        <v>12651</v>
      </c>
      <c r="H17" s="115">
        <v>41551</v>
      </c>
      <c r="I17" s="115">
        <v>1320</v>
      </c>
      <c r="J17" s="115">
        <v>348</v>
      </c>
      <c r="L17" s="80"/>
      <c r="M17" s="80"/>
      <c r="N17" s="80"/>
    </row>
    <row r="18" spans="2:14" s="105" customFormat="1" x14ac:dyDescent="0.2">
      <c r="B18" s="134" t="s">
        <v>44</v>
      </c>
      <c r="C18" s="104">
        <v>8433</v>
      </c>
      <c r="D18" s="105">
        <v>3010</v>
      </c>
      <c r="E18" s="115">
        <v>647</v>
      </c>
      <c r="F18" s="115">
        <v>687</v>
      </c>
      <c r="G18" s="115">
        <v>1676</v>
      </c>
      <c r="H18" s="115">
        <v>5423</v>
      </c>
      <c r="I18" s="115">
        <v>207</v>
      </c>
      <c r="J18" s="115">
        <v>42</v>
      </c>
      <c r="L18" s="80"/>
      <c r="M18" s="80"/>
      <c r="N18" s="80"/>
    </row>
    <row r="19" spans="2:14" s="105" customFormat="1" x14ac:dyDescent="0.2">
      <c r="B19" s="134" t="s">
        <v>45</v>
      </c>
      <c r="C19" s="104">
        <v>8280</v>
      </c>
      <c r="D19" s="105">
        <v>3346</v>
      </c>
      <c r="E19" s="115">
        <v>866</v>
      </c>
      <c r="F19" s="115">
        <v>979</v>
      </c>
      <c r="G19" s="115">
        <v>1501</v>
      </c>
      <c r="H19" s="115">
        <v>4934</v>
      </c>
      <c r="I19" s="115">
        <v>310</v>
      </c>
      <c r="J19" s="115">
        <v>62</v>
      </c>
      <c r="L19" s="80"/>
      <c r="M19" s="80"/>
      <c r="N19" s="80"/>
    </row>
    <row r="20" spans="2:14" s="105" customFormat="1" x14ac:dyDescent="0.2">
      <c r="B20" s="134" t="s">
        <v>46</v>
      </c>
      <c r="C20" s="104">
        <v>5985</v>
      </c>
      <c r="D20" s="105">
        <v>1719</v>
      </c>
      <c r="E20" s="115">
        <v>279</v>
      </c>
      <c r="F20" s="115">
        <v>323</v>
      </c>
      <c r="G20" s="115">
        <v>1117</v>
      </c>
      <c r="H20" s="115">
        <v>4266</v>
      </c>
      <c r="I20" s="115">
        <v>151</v>
      </c>
      <c r="J20" s="115">
        <v>41</v>
      </c>
      <c r="L20" s="80"/>
      <c r="M20" s="80"/>
      <c r="N20" s="80"/>
    </row>
    <row r="21" spans="2:14" s="105" customFormat="1" x14ac:dyDescent="0.2">
      <c r="B21" s="134" t="s">
        <v>47</v>
      </c>
      <c r="C21" s="104">
        <v>3135</v>
      </c>
      <c r="D21" s="105">
        <v>1067</v>
      </c>
      <c r="E21" s="115">
        <v>290</v>
      </c>
      <c r="F21" s="115">
        <v>294</v>
      </c>
      <c r="G21" s="115">
        <v>483</v>
      </c>
      <c r="H21" s="115">
        <v>2068</v>
      </c>
      <c r="I21" s="115">
        <v>1015</v>
      </c>
      <c r="J21" s="115">
        <v>51</v>
      </c>
      <c r="L21" s="80"/>
      <c r="M21" s="80"/>
      <c r="N21" s="80"/>
    </row>
    <row r="22" spans="2:14" s="105" customFormat="1" x14ac:dyDescent="0.2">
      <c r="B22" s="134" t="s">
        <v>48</v>
      </c>
      <c r="C22" s="104">
        <v>15003</v>
      </c>
      <c r="D22" s="105">
        <v>4442</v>
      </c>
      <c r="E22" s="115">
        <v>793</v>
      </c>
      <c r="F22" s="115">
        <v>1052</v>
      </c>
      <c r="G22" s="115">
        <v>2597</v>
      </c>
      <c r="H22" s="115">
        <v>10561</v>
      </c>
      <c r="I22" s="115">
        <v>540</v>
      </c>
      <c r="J22" s="115">
        <v>134</v>
      </c>
      <c r="L22" s="80"/>
      <c r="M22" s="80"/>
      <c r="N22" s="80"/>
    </row>
    <row r="23" spans="2:14" s="105" customFormat="1" x14ac:dyDescent="0.2">
      <c r="B23" s="134" t="s">
        <v>49</v>
      </c>
      <c r="C23" s="104">
        <v>2707</v>
      </c>
      <c r="D23" s="105">
        <v>990</v>
      </c>
      <c r="E23" s="115">
        <v>309</v>
      </c>
      <c r="F23" s="115">
        <v>323</v>
      </c>
      <c r="G23" s="115">
        <v>358</v>
      </c>
      <c r="H23" s="115">
        <v>1717</v>
      </c>
      <c r="I23" s="115">
        <v>137</v>
      </c>
      <c r="J23" s="115">
        <v>46</v>
      </c>
      <c r="L23" s="80"/>
      <c r="M23" s="80"/>
      <c r="N23" s="80"/>
    </row>
    <row r="24" spans="2:14" s="105" customFormat="1" x14ac:dyDescent="0.2">
      <c r="B24" s="134" t="s">
        <v>216</v>
      </c>
      <c r="C24" s="104">
        <v>9092</v>
      </c>
      <c r="D24" s="105">
        <v>3570</v>
      </c>
      <c r="E24" s="115">
        <v>970</v>
      </c>
      <c r="F24" s="115">
        <v>932</v>
      </c>
      <c r="G24" s="115">
        <v>1668</v>
      </c>
      <c r="H24" s="115">
        <v>5522</v>
      </c>
      <c r="I24" s="115">
        <v>1286</v>
      </c>
      <c r="J24" s="115">
        <v>80</v>
      </c>
      <c r="L24" s="80"/>
      <c r="M24" s="80"/>
      <c r="N24" s="80"/>
    </row>
    <row r="25" spans="2:14" s="105" customFormat="1" x14ac:dyDescent="0.2">
      <c r="B25" s="134" t="s">
        <v>227</v>
      </c>
      <c r="C25" s="104">
        <v>6901</v>
      </c>
      <c r="D25" s="105">
        <v>3035</v>
      </c>
      <c r="E25" s="115">
        <v>891</v>
      </c>
      <c r="F25" s="115">
        <v>811</v>
      </c>
      <c r="G25" s="115">
        <v>1333</v>
      </c>
      <c r="H25" s="115">
        <v>3866</v>
      </c>
      <c r="I25" s="115">
        <v>609</v>
      </c>
      <c r="J25" s="115">
        <v>34</v>
      </c>
      <c r="L25" s="80"/>
      <c r="M25" s="80"/>
      <c r="N25" s="80"/>
    </row>
    <row r="26" spans="2:14" s="105" customFormat="1" x14ac:dyDescent="0.2">
      <c r="B26" s="123"/>
      <c r="C26" s="104"/>
      <c r="L26" s="80"/>
      <c r="M26" s="80"/>
      <c r="N26" s="80"/>
    </row>
    <row r="27" spans="2:14" s="105" customFormat="1" x14ac:dyDescent="0.2">
      <c r="B27" s="134" t="s">
        <v>194</v>
      </c>
      <c r="C27" s="104">
        <v>1490</v>
      </c>
      <c r="D27" s="105">
        <v>570</v>
      </c>
      <c r="E27" s="136">
        <v>149</v>
      </c>
      <c r="F27" s="136">
        <v>153</v>
      </c>
      <c r="G27" s="136">
        <v>268</v>
      </c>
      <c r="H27" s="136">
        <v>920</v>
      </c>
      <c r="I27" s="136">
        <v>50</v>
      </c>
      <c r="J27" s="136">
        <v>7</v>
      </c>
      <c r="L27" s="80"/>
      <c r="M27" s="80"/>
      <c r="N27" s="80"/>
    </row>
    <row r="28" spans="2:14" s="105" customFormat="1" x14ac:dyDescent="0.2">
      <c r="B28" s="123"/>
      <c r="C28" s="104"/>
      <c r="L28" s="80"/>
      <c r="M28" s="80"/>
      <c r="N28" s="80"/>
    </row>
    <row r="29" spans="2:14" s="105" customFormat="1" x14ac:dyDescent="0.2">
      <c r="B29" s="134" t="s">
        <v>50</v>
      </c>
      <c r="C29" s="104">
        <v>2309</v>
      </c>
      <c r="D29" s="105">
        <v>1030</v>
      </c>
      <c r="E29" s="105">
        <v>255</v>
      </c>
      <c r="F29" s="105">
        <v>269</v>
      </c>
      <c r="G29" s="105">
        <v>506</v>
      </c>
      <c r="H29" s="105">
        <v>1279</v>
      </c>
      <c r="I29" s="105">
        <v>206</v>
      </c>
      <c r="J29" s="105">
        <v>22</v>
      </c>
      <c r="L29" s="80"/>
      <c r="M29" s="80"/>
      <c r="N29" s="80"/>
    </row>
    <row r="30" spans="2:14" s="105" customFormat="1" x14ac:dyDescent="0.2">
      <c r="B30" s="134" t="s">
        <v>40</v>
      </c>
      <c r="C30" s="104">
        <v>917</v>
      </c>
      <c r="D30" s="105">
        <v>397</v>
      </c>
      <c r="E30" s="115">
        <v>66</v>
      </c>
      <c r="F30" s="115">
        <v>76</v>
      </c>
      <c r="G30" s="105">
        <v>255</v>
      </c>
      <c r="H30" s="115">
        <v>520</v>
      </c>
      <c r="I30" s="115">
        <v>77</v>
      </c>
      <c r="J30" s="115">
        <v>13</v>
      </c>
      <c r="L30" s="80"/>
      <c r="M30" s="80"/>
      <c r="N30" s="80"/>
    </row>
    <row r="31" spans="2:14" s="105" customFormat="1" x14ac:dyDescent="0.2">
      <c r="B31" s="134" t="s">
        <v>51</v>
      </c>
      <c r="C31" s="104">
        <v>391</v>
      </c>
      <c r="D31" s="105">
        <v>141</v>
      </c>
      <c r="E31" s="136">
        <v>26</v>
      </c>
      <c r="F31" s="136">
        <v>41</v>
      </c>
      <c r="G31" s="105">
        <v>74</v>
      </c>
      <c r="H31" s="136">
        <v>250</v>
      </c>
      <c r="I31" s="136">
        <v>22</v>
      </c>
      <c r="J31" s="136">
        <v>5</v>
      </c>
      <c r="L31" s="80"/>
      <c r="M31" s="80"/>
      <c r="N31" s="80"/>
    </row>
    <row r="32" spans="2:14" s="105" customFormat="1" x14ac:dyDescent="0.2">
      <c r="B32" s="123"/>
      <c r="C32" s="104"/>
      <c r="L32" s="80"/>
      <c r="M32" s="80"/>
      <c r="N32" s="80"/>
    </row>
    <row r="33" spans="2:14" s="105" customFormat="1" x14ac:dyDescent="0.2">
      <c r="B33" s="134" t="s">
        <v>52</v>
      </c>
      <c r="C33" s="104">
        <v>2680</v>
      </c>
      <c r="D33" s="105">
        <v>735</v>
      </c>
      <c r="E33" s="115">
        <v>171</v>
      </c>
      <c r="F33" s="115">
        <v>156</v>
      </c>
      <c r="G33" s="115">
        <v>408</v>
      </c>
      <c r="H33" s="115">
        <v>1945</v>
      </c>
      <c r="I33" s="115">
        <v>100</v>
      </c>
      <c r="J33" s="121">
        <v>21</v>
      </c>
      <c r="L33" s="80"/>
      <c r="M33" s="80"/>
      <c r="N33" s="80"/>
    </row>
    <row r="34" spans="2:14" s="105" customFormat="1" x14ac:dyDescent="0.2">
      <c r="B34" s="134" t="s">
        <v>53</v>
      </c>
      <c r="C34" s="104">
        <v>1468</v>
      </c>
      <c r="D34" s="105">
        <v>332</v>
      </c>
      <c r="E34" s="105">
        <v>91</v>
      </c>
      <c r="F34" s="105">
        <v>64</v>
      </c>
      <c r="G34" s="136">
        <v>177</v>
      </c>
      <c r="H34" s="105">
        <v>1136</v>
      </c>
      <c r="I34" s="105">
        <v>87</v>
      </c>
      <c r="J34" s="105">
        <v>11</v>
      </c>
      <c r="L34" s="80"/>
      <c r="M34" s="80"/>
      <c r="N34" s="80"/>
    </row>
    <row r="35" spans="2:14" s="105" customFormat="1" x14ac:dyDescent="0.2">
      <c r="B35" s="134" t="s">
        <v>217</v>
      </c>
      <c r="C35" s="104">
        <v>5099</v>
      </c>
      <c r="D35" s="105">
        <v>1656</v>
      </c>
      <c r="E35" s="115">
        <v>427</v>
      </c>
      <c r="F35" s="115">
        <v>372</v>
      </c>
      <c r="G35" s="115">
        <v>857</v>
      </c>
      <c r="H35" s="115">
        <v>3443</v>
      </c>
      <c r="I35" s="115">
        <v>276</v>
      </c>
      <c r="J35" s="115">
        <v>34</v>
      </c>
      <c r="L35" s="80"/>
      <c r="M35" s="80"/>
      <c r="N35" s="80"/>
    </row>
    <row r="36" spans="2:14" s="105" customFormat="1" x14ac:dyDescent="0.2">
      <c r="B36" s="123"/>
      <c r="C36" s="104"/>
      <c r="L36" s="80"/>
      <c r="M36" s="80"/>
      <c r="N36" s="80"/>
    </row>
    <row r="37" spans="2:14" s="105" customFormat="1" x14ac:dyDescent="0.2">
      <c r="B37" s="134" t="s">
        <v>54</v>
      </c>
      <c r="C37" s="104">
        <v>1053</v>
      </c>
      <c r="D37" s="105">
        <v>358</v>
      </c>
      <c r="E37" s="115">
        <v>75</v>
      </c>
      <c r="F37" s="115">
        <v>104</v>
      </c>
      <c r="G37" s="105">
        <v>179</v>
      </c>
      <c r="H37" s="115">
        <v>695</v>
      </c>
      <c r="I37" s="115">
        <v>186</v>
      </c>
      <c r="J37" s="137">
        <v>11</v>
      </c>
      <c r="L37" s="80"/>
      <c r="M37" s="80"/>
      <c r="N37" s="80"/>
    </row>
    <row r="38" spans="2:14" s="105" customFormat="1" x14ac:dyDescent="0.2">
      <c r="B38" s="134" t="s">
        <v>55</v>
      </c>
      <c r="C38" s="104">
        <v>1030</v>
      </c>
      <c r="D38" s="105">
        <v>391</v>
      </c>
      <c r="E38" s="136">
        <v>102</v>
      </c>
      <c r="F38" s="136">
        <v>84</v>
      </c>
      <c r="G38" s="115">
        <v>205</v>
      </c>
      <c r="H38" s="136">
        <v>639</v>
      </c>
      <c r="I38" s="136">
        <v>90</v>
      </c>
      <c r="J38" s="136">
        <v>7</v>
      </c>
      <c r="L38" s="80"/>
      <c r="M38" s="80"/>
      <c r="N38" s="80"/>
    </row>
    <row r="39" spans="2:14" s="105" customFormat="1" x14ac:dyDescent="0.2">
      <c r="B39" s="134" t="s">
        <v>56</v>
      </c>
      <c r="C39" s="104">
        <v>735</v>
      </c>
      <c r="D39" s="105">
        <v>222</v>
      </c>
      <c r="E39" s="105">
        <v>46</v>
      </c>
      <c r="F39" s="105">
        <v>67</v>
      </c>
      <c r="G39" s="105">
        <v>109</v>
      </c>
      <c r="H39" s="105">
        <v>513</v>
      </c>
      <c r="I39" s="105">
        <v>161</v>
      </c>
      <c r="J39" s="105">
        <v>6</v>
      </c>
      <c r="L39" s="80"/>
      <c r="M39" s="80"/>
      <c r="N39" s="80"/>
    </row>
    <row r="40" spans="2:14" s="105" customFormat="1" x14ac:dyDescent="0.2">
      <c r="B40" s="134" t="s">
        <v>57</v>
      </c>
      <c r="C40" s="104">
        <v>1149</v>
      </c>
      <c r="D40" s="105">
        <v>344</v>
      </c>
      <c r="E40" s="115">
        <v>90</v>
      </c>
      <c r="F40" s="115">
        <v>92</v>
      </c>
      <c r="G40" s="115">
        <v>162</v>
      </c>
      <c r="H40" s="115">
        <v>805</v>
      </c>
      <c r="I40" s="115">
        <v>147</v>
      </c>
      <c r="J40" s="137">
        <v>12</v>
      </c>
      <c r="L40" s="80"/>
      <c r="M40" s="80"/>
      <c r="N40" s="80"/>
    </row>
    <row r="41" spans="2:14" s="105" customFormat="1" x14ac:dyDescent="0.2">
      <c r="B41" s="134" t="s">
        <v>65</v>
      </c>
      <c r="C41" s="104">
        <v>2210</v>
      </c>
      <c r="D41" s="105">
        <v>671</v>
      </c>
      <c r="E41" s="115">
        <v>210</v>
      </c>
      <c r="F41" s="115">
        <v>175</v>
      </c>
      <c r="G41" s="105">
        <v>286</v>
      </c>
      <c r="H41" s="115">
        <v>1539</v>
      </c>
      <c r="I41" s="115">
        <v>1025</v>
      </c>
      <c r="J41" s="137">
        <v>48</v>
      </c>
      <c r="L41" s="80"/>
      <c r="M41" s="80"/>
      <c r="N41" s="80"/>
    </row>
    <row r="42" spans="2:14" s="105" customFormat="1" x14ac:dyDescent="0.2">
      <c r="B42" s="134" t="s">
        <v>218</v>
      </c>
      <c r="C42" s="104">
        <v>1413</v>
      </c>
      <c r="D42" s="105">
        <v>464</v>
      </c>
      <c r="E42" s="115">
        <v>123</v>
      </c>
      <c r="F42" s="115">
        <v>120</v>
      </c>
      <c r="G42" s="136">
        <v>221</v>
      </c>
      <c r="H42" s="115">
        <v>949</v>
      </c>
      <c r="I42" s="115">
        <v>585</v>
      </c>
      <c r="J42" s="137">
        <v>33</v>
      </c>
      <c r="L42" s="80"/>
      <c r="M42" s="80"/>
      <c r="N42" s="80"/>
    </row>
    <row r="43" spans="2:14" s="105" customFormat="1" x14ac:dyDescent="0.2">
      <c r="B43" s="134"/>
      <c r="C43" s="104"/>
      <c r="L43" s="80"/>
      <c r="M43" s="80"/>
      <c r="N43" s="80"/>
    </row>
    <row r="44" spans="2:14" s="105" customFormat="1" x14ac:dyDescent="0.2">
      <c r="B44" s="134" t="s">
        <v>58</v>
      </c>
      <c r="C44" s="104">
        <v>3078</v>
      </c>
      <c r="D44" s="105">
        <v>984</v>
      </c>
      <c r="E44" s="136">
        <v>240</v>
      </c>
      <c r="F44" s="136">
        <v>276</v>
      </c>
      <c r="G44" s="105">
        <v>468</v>
      </c>
      <c r="H44" s="136">
        <v>2094</v>
      </c>
      <c r="I44" s="136">
        <v>224</v>
      </c>
      <c r="J44" s="136">
        <v>85</v>
      </c>
      <c r="L44" s="80"/>
      <c r="M44" s="80"/>
      <c r="N44" s="80"/>
    </row>
    <row r="45" spans="2:14" s="105" customFormat="1" x14ac:dyDescent="0.2">
      <c r="B45" s="134" t="s">
        <v>41</v>
      </c>
      <c r="C45" s="104">
        <v>1932</v>
      </c>
      <c r="D45" s="105">
        <v>747</v>
      </c>
      <c r="E45" s="115">
        <v>177</v>
      </c>
      <c r="F45" s="115">
        <v>215</v>
      </c>
      <c r="G45" s="115">
        <v>355</v>
      </c>
      <c r="H45" s="115">
        <v>1185</v>
      </c>
      <c r="I45" s="115">
        <v>135</v>
      </c>
      <c r="J45" s="115">
        <v>21</v>
      </c>
      <c r="L45" s="80"/>
      <c r="M45" s="80"/>
      <c r="N45" s="80"/>
    </row>
    <row r="46" spans="2:14" s="105" customFormat="1" x14ac:dyDescent="0.2">
      <c r="B46" s="134" t="s">
        <v>59</v>
      </c>
      <c r="C46" s="104">
        <v>633</v>
      </c>
      <c r="D46" s="105">
        <v>163</v>
      </c>
      <c r="E46" s="115">
        <v>35</v>
      </c>
      <c r="F46" s="115">
        <v>47</v>
      </c>
      <c r="G46" s="115">
        <v>81</v>
      </c>
      <c r="H46" s="115">
        <v>470</v>
      </c>
      <c r="I46" s="115">
        <v>103</v>
      </c>
      <c r="J46" s="121">
        <v>20</v>
      </c>
      <c r="L46" s="80"/>
      <c r="M46" s="80"/>
      <c r="N46" s="80"/>
    </row>
    <row r="47" spans="2:14" s="105" customFormat="1" x14ac:dyDescent="0.2">
      <c r="B47" s="123"/>
      <c r="C47" s="104"/>
      <c r="D47" s="138"/>
      <c r="L47" s="80"/>
      <c r="M47" s="80"/>
      <c r="N47" s="80"/>
    </row>
    <row r="48" spans="2:14" s="105" customFormat="1" x14ac:dyDescent="0.2">
      <c r="B48" s="134" t="s">
        <v>61</v>
      </c>
      <c r="C48" s="104">
        <v>1402</v>
      </c>
      <c r="D48" s="105">
        <v>650</v>
      </c>
      <c r="E48" s="105">
        <v>171</v>
      </c>
      <c r="F48" s="105">
        <v>216</v>
      </c>
      <c r="G48" s="105">
        <v>263</v>
      </c>
      <c r="H48" s="105">
        <v>752</v>
      </c>
      <c r="I48" s="105">
        <v>128</v>
      </c>
      <c r="J48" s="105">
        <v>10</v>
      </c>
      <c r="L48" s="80"/>
      <c r="M48" s="80"/>
      <c r="N48" s="80"/>
    </row>
    <row r="49" spans="1:14" s="105" customFormat="1" x14ac:dyDescent="0.2">
      <c r="B49" s="134" t="s">
        <v>62</v>
      </c>
      <c r="C49" s="104">
        <v>471</v>
      </c>
      <c r="D49" s="105">
        <v>141</v>
      </c>
      <c r="E49" s="115">
        <v>32</v>
      </c>
      <c r="F49" s="115">
        <v>50</v>
      </c>
      <c r="G49" s="115">
        <v>59</v>
      </c>
      <c r="H49" s="115">
        <v>330</v>
      </c>
      <c r="I49" s="115">
        <v>12</v>
      </c>
      <c r="J49" s="137">
        <v>11</v>
      </c>
      <c r="L49" s="80"/>
      <c r="M49" s="80"/>
      <c r="N49" s="80"/>
    </row>
    <row r="50" spans="1:14" s="105" customFormat="1" x14ac:dyDescent="0.2">
      <c r="B50" s="134" t="s">
        <v>42</v>
      </c>
      <c r="C50" s="104">
        <v>294</v>
      </c>
      <c r="D50" s="105">
        <v>127</v>
      </c>
      <c r="E50" s="115">
        <v>24</v>
      </c>
      <c r="F50" s="115">
        <v>34</v>
      </c>
      <c r="G50" s="136">
        <v>69</v>
      </c>
      <c r="H50" s="115">
        <v>167</v>
      </c>
      <c r="I50" s="115">
        <v>121</v>
      </c>
      <c r="J50" s="137">
        <v>6</v>
      </c>
      <c r="L50" s="80"/>
      <c r="M50" s="80"/>
      <c r="N50" s="80"/>
    </row>
    <row r="51" spans="1:14" s="105" customFormat="1" x14ac:dyDescent="0.2">
      <c r="B51" s="134" t="s">
        <v>63</v>
      </c>
      <c r="C51" s="104">
        <v>38</v>
      </c>
      <c r="D51" s="105">
        <v>11</v>
      </c>
      <c r="E51" s="115">
        <v>3</v>
      </c>
      <c r="F51" s="396">
        <v>2</v>
      </c>
      <c r="G51" s="105">
        <v>6</v>
      </c>
      <c r="H51" s="115">
        <v>27</v>
      </c>
      <c r="I51" s="115">
        <v>5</v>
      </c>
      <c r="J51" s="396">
        <v>0</v>
      </c>
      <c r="L51" s="80"/>
      <c r="M51" s="80"/>
      <c r="N51" s="80"/>
    </row>
    <row r="52" spans="1:14" s="105" customFormat="1" x14ac:dyDescent="0.2">
      <c r="B52" s="134" t="s">
        <v>60</v>
      </c>
      <c r="C52" s="104">
        <v>2522</v>
      </c>
      <c r="D52" s="105">
        <v>793</v>
      </c>
      <c r="E52" s="138">
        <v>169</v>
      </c>
      <c r="F52" s="138">
        <v>209</v>
      </c>
      <c r="G52" s="105">
        <v>415</v>
      </c>
      <c r="H52" s="138">
        <v>1729</v>
      </c>
      <c r="I52" s="138">
        <v>104</v>
      </c>
      <c r="J52" s="138">
        <v>28</v>
      </c>
      <c r="L52" s="80"/>
      <c r="M52" s="80"/>
      <c r="N52" s="80"/>
    </row>
    <row r="53" spans="1:14" s="105" customFormat="1" x14ac:dyDescent="0.2">
      <c r="B53" s="134"/>
      <c r="C53" s="139"/>
      <c r="D53" s="138"/>
      <c r="E53" s="115"/>
      <c r="F53" s="115"/>
      <c r="G53" s="115"/>
      <c r="H53" s="115"/>
      <c r="I53" s="115"/>
      <c r="J53" s="137"/>
      <c r="L53" s="80"/>
      <c r="M53" s="80"/>
      <c r="N53" s="80"/>
    </row>
    <row r="54" spans="1:14" s="105" customFormat="1" ht="18" thickBot="1" x14ac:dyDescent="0.2">
      <c r="B54" s="97"/>
      <c r="C54" s="140"/>
      <c r="D54" s="97"/>
      <c r="E54" s="97"/>
      <c r="F54" s="97"/>
      <c r="G54" s="97"/>
      <c r="H54" s="97"/>
      <c r="I54" s="97"/>
      <c r="J54" s="97"/>
      <c r="L54" s="80"/>
      <c r="M54" s="80"/>
      <c r="N54" s="80"/>
    </row>
    <row r="55" spans="1:14" s="105" customFormat="1" x14ac:dyDescent="0.2">
      <c r="B55" s="80"/>
      <c r="C55" s="89" t="s">
        <v>330</v>
      </c>
      <c r="D55" s="80"/>
      <c r="E55" s="80"/>
      <c r="F55" s="80"/>
      <c r="G55" s="80"/>
      <c r="H55" s="80"/>
      <c r="I55" s="80"/>
      <c r="J55" s="80"/>
      <c r="L55" s="80"/>
      <c r="M55" s="80"/>
      <c r="N55" s="80"/>
    </row>
    <row r="56" spans="1:14" s="105" customFormat="1" x14ac:dyDescent="0.2">
      <c r="A56" s="123"/>
      <c r="B56" s="80"/>
      <c r="C56" s="80"/>
      <c r="D56" s="80"/>
      <c r="E56" s="80"/>
      <c r="F56" s="80"/>
      <c r="G56" s="80"/>
      <c r="H56" s="80"/>
      <c r="I56" s="80"/>
      <c r="J56" s="80"/>
      <c r="L56" s="80"/>
      <c r="M56" s="80"/>
      <c r="N56" s="80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69"/>
  <sheetViews>
    <sheetView topLeftCell="B1" zoomScale="75" zoomScaleNormal="75" zoomScaleSheetLayoutView="75" workbookViewId="0">
      <selection activeCell="H72" sqref="H72"/>
    </sheetView>
  </sheetViews>
  <sheetFormatPr defaultColWidth="13.375" defaultRowHeight="17.25" x14ac:dyDescent="0.15"/>
  <cols>
    <col min="1" max="1" width="13.375" style="80" customWidth="1"/>
    <col min="2" max="2" width="26.125" style="80" customWidth="1"/>
    <col min="3" max="3" width="16.25" style="243" customWidth="1"/>
    <col min="4" max="4" width="1.75" style="80" customWidth="1"/>
    <col min="5" max="5" width="12.125" style="80" customWidth="1"/>
    <col min="6" max="6" width="29" style="80" customWidth="1"/>
    <col min="7" max="9" width="15.875" style="80" customWidth="1"/>
    <col min="10" max="16384" width="13.375" style="80"/>
  </cols>
  <sheetData>
    <row r="1" spans="1:9" x14ac:dyDescent="0.2">
      <c r="A1" s="89"/>
    </row>
    <row r="6" spans="1:9" x14ac:dyDescent="0.2">
      <c r="B6" s="463" t="s">
        <v>557</v>
      </c>
      <c r="C6" s="463"/>
      <c r="D6" s="463"/>
      <c r="E6" s="463"/>
      <c r="F6" s="463"/>
      <c r="G6" s="463"/>
      <c r="H6" s="463"/>
      <c r="I6" s="463"/>
    </row>
    <row r="7" spans="1:9" ht="18" thickBot="1" x14ac:dyDescent="0.2">
      <c r="B7" s="97"/>
      <c r="C7" s="386"/>
      <c r="D7" s="97"/>
      <c r="E7" s="97"/>
      <c r="F7" s="97"/>
      <c r="G7" s="97"/>
      <c r="H7" s="97"/>
      <c r="I7" s="317" t="s">
        <v>324</v>
      </c>
    </row>
    <row r="8" spans="1:9" x14ac:dyDescent="0.15">
      <c r="A8" s="105"/>
      <c r="B8" s="177"/>
      <c r="C8" s="475" t="s">
        <v>520</v>
      </c>
      <c r="D8" s="478" t="s">
        <v>69</v>
      </c>
      <c r="E8" s="479"/>
      <c r="F8" s="480"/>
      <c r="G8" s="178"/>
      <c r="H8" s="127"/>
      <c r="I8" s="127"/>
    </row>
    <row r="9" spans="1:9" x14ac:dyDescent="0.2">
      <c r="A9" s="105"/>
      <c r="B9" s="87"/>
      <c r="C9" s="476"/>
      <c r="D9" s="481"/>
      <c r="E9" s="482"/>
      <c r="F9" s="476"/>
      <c r="G9" s="289" t="s">
        <v>67</v>
      </c>
      <c r="H9" s="134" t="s">
        <v>0</v>
      </c>
      <c r="I9" s="321" t="s">
        <v>68</v>
      </c>
    </row>
    <row r="10" spans="1:9" x14ac:dyDescent="0.2">
      <c r="A10" s="105"/>
      <c r="B10" s="303"/>
      <c r="C10" s="476"/>
      <c r="D10" s="481"/>
      <c r="E10" s="482"/>
      <c r="F10" s="476"/>
      <c r="G10" s="289" t="s">
        <v>70</v>
      </c>
      <c r="H10" s="86" t="s">
        <v>71</v>
      </c>
      <c r="I10" s="221" t="s">
        <v>72</v>
      </c>
    </row>
    <row r="11" spans="1:9" x14ac:dyDescent="0.2">
      <c r="A11" s="105"/>
      <c r="B11" s="87"/>
      <c r="C11" s="477"/>
      <c r="D11" s="466"/>
      <c r="E11" s="483"/>
      <c r="F11" s="477"/>
      <c r="G11" s="183"/>
      <c r="H11" s="389" t="s">
        <v>73</v>
      </c>
      <c r="I11" s="388" t="s">
        <v>74</v>
      </c>
    </row>
    <row r="12" spans="1:9" x14ac:dyDescent="0.15">
      <c r="B12" s="85"/>
      <c r="C12" s="322"/>
      <c r="D12" s="105"/>
      <c r="E12" s="105"/>
      <c r="F12" s="87"/>
      <c r="G12" s="323"/>
      <c r="H12" s="118"/>
      <c r="I12" s="324"/>
    </row>
    <row r="13" spans="1:9" x14ac:dyDescent="0.2">
      <c r="B13" s="142" t="s">
        <v>558</v>
      </c>
      <c r="C13" s="289" t="s">
        <v>344</v>
      </c>
      <c r="D13" s="105"/>
      <c r="E13" s="123" t="s">
        <v>75</v>
      </c>
      <c r="F13" s="142" t="s">
        <v>76</v>
      </c>
      <c r="G13" s="325">
        <v>7520</v>
      </c>
      <c r="H13" s="118">
        <v>5986</v>
      </c>
      <c r="I13" s="324">
        <v>1534</v>
      </c>
    </row>
    <row r="14" spans="1:9" x14ac:dyDescent="0.2">
      <c r="B14" s="123" t="s">
        <v>673</v>
      </c>
      <c r="C14" s="326"/>
      <c r="D14" s="105"/>
      <c r="E14" s="293" t="s">
        <v>80</v>
      </c>
      <c r="F14" s="87"/>
      <c r="G14" s="323">
        <v>7063</v>
      </c>
      <c r="H14" s="118">
        <v>5714</v>
      </c>
      <c r="I14" s="324">
        <v>1349</v>
      </c>
    </row>
    <row r="15" spans="1:9" x14ac:dyDescent="0.2">
      <c r="B15" s="142" t="s">
        <v>694</v>
      </c>
      <c r="C15" s="326"/>
      <c r="D15" s="105"/>
      <c r="E15" s="293" t="s">
        <v>80</v>
      </c>
      <c r="F15" s="105"/>
      <c r="G15" s="323">
        <v>6932</v>
      </c>
      <c r="H15" s="324">
        <v>5561</v>
      </c>
      <c r="I15" s="104">
        <v>1371</v>
      </c>
    </row>
    <row r="16" spans="1:9" x14ac:dyDescent="0.2">
      <c r="B16" s="142" t="s">
        <v>722</v>
      </c>
      <c r="C16" s="323"/>
      <c r="D16" s="105"/>
      <c r="E16" s="293" t="s">
        <v>80</v>
      </c>
      <c r="F16" s="105"/>
      <c r="G16" s="323">
        <v>6884</v>
      </c>
      <c r="H16" s="118">
        <v>5521</v>
      </c>
      <c r="I16" s="104">
        <v>1363</v>
      </c>
    </row>
    <row r="17" spans="2:9" x14ac:dyDescent="0.2">
      <c r="B17" s="150" t="s">
        <v>920</v>
      </c>
      <c r="C17" s="183"/>
      <c r="D17" s="83"/>
      <c r="E17" s="327" t="s">
        <v>80</v>
      </c>
      <c r="F17" s="83"/>
      <c r="G17" s="183">
        <v>7865</v>
      </c>
      <c r="H17" s="397">
        <v>6418</v>
      </c>
      <c r="I17" s="154">
        <v>1447</v>
      </c>
    </row>
    <row r="18" spans="2:9" x14ac:dyDescent="0.2">
      <c r="B18" s="142" t="s">
        <v>558</v>
      </c>
      <c r="C18" s="289" t="s">
        <v>344</v>
      </c>
      <c r="D18" s="105"/>
      <c r="E18" s="123" t="s">
        <v>521</v>
      </c>
      <c r="F18" s="142" t="s">
        <v>522</v>
      </c>
      <c r="G18" s="325">
        <v>30362</v>
      </c>
      <c r="H18" s="118">
        <v>23652</v>
      </c>
      <c r="I18" s="324">
        <v>6710</v>
      </c>
    </row>
    <row r="19" spans="2:9" x14ac:dyDescent="0.2">
      <c r="B19" s="123" t="s">
        <v>673</v>
      </c>
      <c r="C19" s="326"/>
      <c r="D19" s="105"/>
      <c r="E19" s="293" t="s">
        <v>80</v>
      </c>
      <c r="F19" s="87"/>
      <c r="G19" s="323">
        <v>28745</v>
      </c>
      <c r="H19" s="118">
        <v>22881</v>
      </c>
      <c r="I19" s="324">
        <v>5864</v>
      </c>
    </row>
    <row r="20" spans="2:9" x14ac:dyDescent="0.2">
      <c r="B20" s="142" t="s">
        <v>694</v>
      </c>
      <c r="C20" s="326"/>
      <c r="D20" s="105"/>
      <c r="E20" s="293" t="s">
        <v>80</v>
      </c>
      <c r="F20" s="105"/>
      <c r="G20" s="323">
        <v>28894</v>
      </c>
      <c r="H20" s="324">
        <v>22797</v>
      </c>
      <c r="I20" s="104">
        <v>6097</v>
      </c>
    </row>
    <row r="21" spans="2:9" x14ac:dyDescent="0.2">
      <c r="B21" s="142" t="s">
        <v>722</v>
      </c>
      <c r="C21" s="323"/>
      <c r="D21" s="105"/>
      <c r="E21" s="293" t="s">
        <v>80</v>
      </c>
      <c r="F21" s="105"/>
      <c r="G21" s="323">
        <v>28585</v>
      </c>
      <c r="H21" s="118">
        <v>22725</v>
      </c>
      <c r="I21" s="104">
        <v>5860</v>
      </c>
    </row>
    <row r="22" spans="2:9" x14ac:dyDescent="0.2">
      <c r="B22" s="150" t="s">
        <v>920</v>
      </c>
      <c r="C22" s="183"/>
      <c r="D22" s="83"/>
      <c r="E22" s="327" t="s">
        <v>80</v>
      </c>
      <c r="F22" s="83"/>
      <c r="G22" s="183">
        <v>28690</v>
      </c>
      <c r="H22" s="397">
        <v>22740</v>
      </c>
      <c r="I22" s="154">
        <v>5950</v>
      </c>
    </row>
    <row r="23" spans="2:9" x14ac:dyDescent="0.2">
      <c r="B23" s="142" t="s">
        <v>558</v>
      </c>
      <c r="C23" s="289" t="s">
        <v>344</v>
      </c>
      <c r="D23" s="105"/>
      <c r="E23" s="123" t="s">
        <v>523</v>
      </c>
      <c r="F23" s="142" t="s">
        <v>524</v>
      </c>
      <c r="G23" s="325">
        <v>36985</v>
      </c>
      <c r="H23" s="118">
        <v>28072</v>
      </c>
      <c r="I23" s="324">
        <v>8913</v>
      </c>
    </row>
    <row r="24" spans="2:9" x14ac:dyDescent="0.2">
      <c r="B24" s="123" t="s">
        <v>673</v>
      </c>
      <c r="C24" s="326"/>
      <c r="D24" s="105"/>
      <c r="E24" s="293" t="s">
        <v>80</v>
      </c>
      <c r="F24" s="87"/>
      <c r="G24" s="323">
        <v>34490</v>
      </c>
      <c r="H24" s="118">
        <v>26488</v>
      </c>
      <c r="I24" s="324">
        <v>8002</v>
      </c>
    </row>
    <row r="25" spans="2:9" x14ac:dyDescent="0.2">
      <c r="B25" s="142" t="s">
        <v>694</v>
      </c>
      <c r="C25" s="326"/>
      <c r="D25" s="105"/>
      <c r="E25" s="293" t="s">
        <v>80</v>
      </c>
      <c r="F25" s="105"/>
      <c r="G25" s="323">
        <v>36017</v>
      </c>
      <c r="H25" s="324">
        <v>27949</v>
      </c>
      <c r="I25" s="104">
        <v>8068</v>
      </c>
    </row>
    <row r="26" spans="2:9" x14ac:dyDescent="0.2">
      <c r="B26" s="142" t="s">
        <v>722</v>
      </c>
      <c r="C26" s="323"/>
      <c r="D26" s="105"/>
      <c r="E26" s="293" t="s">
        <v>80</v>
      </c>
      <c r="F26" s="105"/>
      <c r="G26" s="323">
        <v>36973</v>
      </c>
      <c r="H26" s="118">
        <v>28654</v>
      </c>
      <c r="I26" s="104">
        <v>8319</v>
      </c>
    </row>
    <row r="27" spans="2:9" x14ac:dyDescent="0.2">
      <c r="B27" s="150" t="s">
        <v>920</v>
      </c>
      <c r="C27" s="183"/>
      <c r="D27" s="83"/>
      <c r="E27" s="293" t="s">
        <v>80</v>
      </c>
      <c r="F27" s="83"/>
      <c r="G27" s="183">
        <v>36729</v>
      </c>
      <c r="H27" s="397">
        <v>28538</v>
      </c>
      <c r="I27" s="154">
        <v>8191</v>
      </c>
    </row>
    <row r="28" spans="2:9" x14ac:dyDescent="0.2">
      <c r="B28" s="142" t="s">
        <v>558</v>
      </c>
      <c r="C28" s="328" t="s">
        <v>559</v>
      </c>
      <c r="D28" s="133"/>
      <c r="E28" s="133" t="s">
        <v>525</v>
      </c>
      <c r="F28" s="85"/>
      <c r="G28" s="325">
        <v>16267</v>
      </c>
      <c r="H28" s="118">
        <v>12461</v>
      </c>
      <c r="I28" s="324">
        <v>3806</v>
      </c>
    </row>
    <row r="29" spans="2:9" x14ac:dyDescent="0.2">
      <c r="B29" s="123" t="s">
        <v>673</v>
      </c>
      <c r="C29" s="326" t="s">
        <v>560</v>
      </c>
      <c r="D29" s="105"/>
      <c r="E29" s="293" t="s">
        <v>80</v>
      </c>
      <c r="F29" s="87"/>
      <c r="G29" s="323">
        <v>15866</v>
      </c>
      <c r="H29" s="118">
        <v>12550</v>
      </c>
      <c r="I29" s="324">
        <v>3316</v>
      </c>
    </row>
    <row r="30" spans="2:9" x14ac:dyDescent="0.2">
      <c r="B30" s="142" t="s">
        <v>694</v>
      </c>
      <c r="C30" s="326"/>
      <c r="D30" s="105"/>
      <c r="E30" s="293" t="s">
        <v>80</v>
      </c>
      <c r="F30" s="105"/>
      <c r="G30" s="323">
        <v>16998</v>
      </c>
      <c r="H30" s="324">
        <v>13377</v>
      </c>
      <c r="I30" s="104">
        <v>3621</v>
      </c>
    </row>
    <row r="31" spans="2:9" x14ac:dyDescent="0.2">
      <c r="B31" s="142" t="s">
        <v>722</v>
      </c>
      <c r="C31" s="323"/>
      <c r="D31" s="105"/>
      <c r="E31" s="293" t="s">
        <v>80</v>
      </c>
      <c r="F31" s="105"/>
      <c r="G31" s="323">
        <v>17125</v>
      </c>
      <c r="H31" s="118">
        <v>13532</v>
      </c>
      <c r="I31" s="104">
        <v>3593</v>
      </c>
    </row>
    <row r="32" spans="2:9" x14ac:dyDescent="0.2">
      <c r="B32" s="150" t="s">
        <v>920</v>
      </c>
      <c r="C32" s="183"/>
      <c r="D32" s="83"/>
      <c r="E32" s="293" t="s">
        <v>80</v>
      </c>
      <c r="F32" s="83"/>
      <c r="G32" s="183">
        <v>17615</v>
      </c>
      <c r="H32" s="397">
        <v>13804</v>
      </c>
      <c r="I32" s="154">
        <v>3811</v>
      </c>
    </row>
    <row r="33" spans="2:9" x14ac:dyDescent="0.2">
      <c r="B33" s="142" t="s">
        <v>558</v>
      </c>
      <c r="C33" s="328" t="s">
        <v>559</v>
      </c>
      <c r="D33" s="133"/>
      <c r="E33" s="155" t="s">
        <v>523</v>
      </c>
      <c r="F33" s="329" t="s">
        <v>526</v>
      </c>
      <c r="G33" s="325">
        <v>43775</v>
      </c>
      <c r="H33" s="118">
        <v>34495</v>
      </c>
      <c r="I33" s="324">
        <v>9280</v>
      </c>
    </row>
    <row r="34" spans="2:9" x14ac:dyDescent="0.2">
      <c r="B34" s="123" t="s">
        <v>673</v>
      </c>
      <c r="C34" s="326" t="s">
        <v>560</v>
      </c>
      <c r="D34" s="105"/>
      <c r="E34" s="293" t="s">
        <v>80</v>
      </c>
      <c r="F34" s="87"/>
      <c r="G34" s="323">
        <v>40143</v>
      </c>
      <c r="H34" s="118">
        <v>31673</v>
      </c>
      <c r="I34" s="324">
        <v>8470</v>
      </c>
    </row>
    <row r="35" spans="2:9" x14ac:dyDescent="0.2">
      <c r="B35" s="142" t="s">
        <v>694</v>
      </c>
      <c r="C35" s="326"/>
      <c r="D35" s="105"/>
      <c r="E35" s="293" t="s">
        <v>80</v>
      </c>
      <c r="F35" s="105"/>
      <c r="G35" s="323">
        <v>40310</v>
      </c>
      <c r="H35" s="324">
        <v>31885</v>
      </c>
      <c r="I35" s="104">
        <v>8425</v>
      </c>
    </row>
    <row r="36" spans="2:9" x14ac:dyDescent="0.2">
      <c r="B36" s="142" t="s">
        <v>722</v>
      </c>
      <c r="C36" s="323"/>
      <c r="D36" s="105"/>
      <c r="E36" s="293" t="s">
        <v>80</v>
      </c>
      <c r="F36" s="105"/>
      <c r="G36" s="323">
        <v>39312</v>
      </c>
      <c r="H36" s="118">
        <v>31410</v>
      </c>
      <c r="I36" s="104">
        <v>7902</v>
      </c>
    </row>
    <row r="37" spans="2:9" x14ac:dyDescent="0.2">
      <c r="B37" s="150" t="s">
        <v>920</v>
      </c>
      <c r="C37" s="323"/>
      <c r="D37" s="105"/>
      <c r="E37" s="293" t="s">
        <v>80</v>
      </c>
      <c r="F37" s="105"/>
      <c r="G37" s="183">
        <v>38345</v>
      </c>
      <c r="H37" s="397">
        <v>30484</v>
      </c>
      <c r="I37" s="154">
        <v>7861</v>
      </c>
    </row>
    <row r="38" spans="2:9" x14ac:dyDescent="0.2">
      <c r="B38" s="142" t="s">
        <v>558</v>
      </c>
      <c r="C38" s="292" t="s">
        <v>345</v>
      </c>
      <c r="D38" s="133"/>
      <c r="E38" s="155" t="s">
        <v>523</v>
      </c>
      <c r="F38" s="329" t="s">
        <v>527</v>
      </c>
      <c r="G38" s="325">
        <v>28772</v>
      </c>
      <c r="H38" s="118">
        <v>22385</v>
      </c>
      <c r="I38" s="324">
        <v>6387</v>
      </c>
    </row>
    <row r="39" spans="2:9" x14ac:dyDescent="0.2">
      <c r="B39" s="123" t="s">
        <v>673</v>
      </c>
      <c r="C39" s="326"/>
      <c r="D39" s="105"/>
      <c r="E39" s="293" t="s">
        <v>80</v>
      </c>
      <c r="F39" s="87"/>
      <c r="G39" s="323">
        <v>26723</v>
      </c>
      <c r="H39" s="118">
        <v>21058</v>
      </c>
      <c r="I39" s="324">
        <v>5665</v>
      </c>
    </row>
    <row r="40" spans="2:9" x14ac:dyDescent="0.2">
      <c r="B40" s="142" t="s">
        <v>694</v>
      </c>
      <c r="C40" s="326"/>
      <c r="D40" s="105"/>
      <c r="E40" s="293" t="s">
        <v>80</v>
      </c>
      <c r="F40" s="105"/>
      <c r="G40" s="323">
        <v>26616</v>
      </c>
      <c r="H40" s="324">
        <v>21293</v>
      </c>
      <c r="I40" s="104">
        <v>5323</v>
      </c>
    </row>
    <row r="41" spans="2:9" x14ac:dyDescent="0.2">
      <c r="B41" s="142" t="s">
        <v>722</v>
      </c>
      <c r="C41" s="323"/>
      <c r="D41" s="105"/>
      <c r="E41" s="293" t="s">
        <v>80</v>
      </c>
      <c r="F41" s="105"/>
      <c r="G41" s="323">
        <v>26479</v>
      </c>
      <c r="H41" s="118">
        <v>21130</v>
      </c>
      <c r="I41" s="104">
        <v>5349</v>
      </c>
    </row>
    <row r="42" spans="2:9" x14ac:dyDescent="0.2">
      <c r="B42" s="150" t="s">
        <v>920</v>
      </c>
      <c r="C42" s="183"/>
      <c r="D42" s="83"/>
      <c r="E42" s="293" t="s">
        <v>80</v>
      </c>
      <c r="F42" s="83"/>
      <c r="G42" s="183">
        <v>26485</v>
      </c>
      <c r="H42" s="397">
        <v>21221</v>
      </c>
      <c r="I42" s="154">
        <v>5264</v>
      </c>
    </row>
    <row r="43" spans="2:9" x14ac:dyDescent="0.2">
      <c r="B43" s="142" t="s">
        <v>558</v>
      </c>
      <c r="C43" s="292" t="s">
        <v>345</v>
      </c>
      <c r="D43" s="133"/>
      <c r="E43" s="155" t="s">
        <v>523</v>
      </c>
      <c r="F43" s="329" t="s">
        <v>528</v>
      </c>
      <c r="G43" s="325">
        <v>42793</v>
      </c>
      <c r="H43" s="118">
        <v>33678</v>
      </c>
      <c r="I43" s="324">
        <v>9115</v>
      </c>
    </row>
    <row r="44" spans="2:9" x14ac:dyDescent="0.2">
      <c r="B44" s="123" t="s">
        <v>673</v>
      </c>
      <c r="C44" s="326"/>
      <c r="D44" s="105"/>
      <c r="E44" s="293" t="s">
        <v>80</v>
      </c>
      <c r="F44" s="87"/>
      <c r="G44" s="323">
        <v>41012</v>
      </c>
      <c r="H44" s="118">
        <v>33343</v>
      </c>
      <c r="I44" s="324">
        <v>7669</v>
      </c>
    </row>
    <row r="45" spans="2:9" x14ac:dyDescent="0.2">
      <c r="B45" s="142" t="s">
        <v>694</v>
      </c>
      <c r="C45" s="326"/>
      <c r="D45" s="105"/>
      <c r="E45" s="293" t="s">
        <v>80</v>
      </c>
      <c r="F45" s="105"/>
      <c r="G45" s="323">
        <v>36513</v>
      </c>
      <c r="H45" s="324">
        <v>28809</v>
      </c>
      <c r="I45" s="104">
        <v>7704</v>
      </c>
    </row>
    <row r="46" spans="2:9" x14ac:dyDescent="0.2">
      <c r="B46" s="142" t="s">
        <v>722</v>
      </c>
      <c r="C46" s="323"/>
      <c r="D46" s="105"/>
      <c r="E46" s="293" t="s">
        <v>80</v>
      </c>
      <c r="F46" s="105"/>
      <c r="G46" s="323">
        <v>35976</v>
      </c>
      <c r="H46" s="118">
        <v>28601</v>
      </c>
      <c r="I46" s="104">
        <v>7375</v>
      </c>
    </row>
    <row r="47" spans="2:9" x14ac:dyDescent="0.2">
      <c r="B47" s="150" t="s">
        <v>920</v>
      </c>
      <c r="C47" s="323"/>
      <c r="D47" s="105"/>
      <c r="E47" s="293" t="s">
        <v>80</v>
      </c>
      <c r="F47" s="105"/>
      <c r="G47" s="183">
        <v>36508</v>
      </c>
      <c r="H47" s="397">
        <v>28948</v>
      </c>
      <c r="I47" s="154">
        <v>7560</v>
      </c>
    </row>
    <row r="48" spans="2:9" x14ac:dyDescent="0.2">
      <c r="B48" s="142" t="s">
        <v>558</v>
      </c>
      <c r="C48" s="292" t="s">
        <v>345</v>
      </c>
      <c r="D48" s="133"/>
      <c r="E48" s="133" t="s">
        <v>81</v>
      </c>
      <c r="F48" s="85"/>
      <c r="G48" s="325">
        <v>11815</v>
      </c>
      <c r="H48" s="118">
        <v>9676</v>
      </c>
      <c r="I48" s="324">
        <v>2139</v>
      </c>
    </row>
    <row r="49" spans="2:9" x14ac:dyDescent="0.2">
      <c r="B49" s="123" t="s">
        <v>673</v>
      </c>
      <c r="C49" s="326"/>
      <c r="D49" s="105"/>
      <c r="E49" s="293" t="s">
        <v>80</v>
      </c>
      <c r="F49" s="87"/>
      <c r="G49" s="323">
        <v>11524</v>
      </c>
      <c r="H49" s="118">
        <v>9519</v>
      </c>
      <c r="I49" s="324">
        <v>2005</v>
      </c>
    </row>
    <row r="50" spans="2:9" x14ac:dyDescent="0.2">
      <c r="B50" s="142" t="s">
        <v>694</v>
      </c>
      <c r="C50" s="326"/>
      <c r="D50" s="105"/>
      <c r="E50" s="293" t="s">
        <v>80</v>
      </c>
      <c r="F50" s="105"/>
      <c r="G50" s="323">
        <v>11635</v>
      </c>
      <c r="H50" s="324">
        <v>9611</v>
      </c>
      <c r="I50" s="104">
        <v>2024</v>
      </c>
    </row>
    <row r="51" spans="2:9" x14ac:dyDescent="0.2">
      <c r="B51" s="142" t="s">
        <v>722</v>
      </c>
      <c r="C51" s="323"/>
      <c r="D51" s="105"/>
      <c r="E51" s="293" t="s">
        <v>80</v>
      </c>
      <c r="F51" s="105"/>
      <c r="G51" s="323">
        <v>10888</v>
      </c>
      <c r="H51" s="118">
        <v>9081</v>
      </c>
      <c r="I51" s="104">
        <v>1807</v>
      </c>
    </row>
    <row r="52" spans="2:9" x14ac:dyDescent="0.2">
      <c r="B52" s="150" t="s">
        <v>920</v>
      </c>
      <c r="C52" s="323"/>
      <c r="D52" s="105"/>
      <c r="E52" s="293" t="s">
        <v>80</v>
      </c>
      <c r="F52" s="105"/>
      <c r="G52" s="398" t="s">
        <v>921</v>
      </c>
      <c r="H52" s="399" t="s">
        <v>921</v>
      </c>
      <c r="I52" s="438" t="s">
        <v>921</v>
      </c>
    </row>
    <row r="53" spans="2:9" x14ac:dyDescent="0.2">
      <c r="B53" s="142" t="s">
        <v>558</v>
      </c>
      <c r="C53" s="292" t="s">
        <v>345</v>
      </c>
      <c r="D53" s="133"/>
      <c r="E53" s="155" t="s">
        <v>77</v>
      </c>
      <c r="F53" s="329" t="s">
        <v>78</v>
      </c>
      <c r="G53" s="325">
        <v>14937</v>
      </c>
      <c r="H53" s="118">
        <v>11935</v>
      </c>
      <c r="I53" s="324">
        <v>3002</v>
      </c>
    </row>
    <row r="54" spans="2:9" x14ac:dyDescent="0.2">
      <c r="B54" s="123" t="s">
        <v>673</v>
      </c>
      <c r="C54" s="326"/>
      <c r="D54" s="105"/>
      <c r="E54" s="293" t="s">
        <v>80</v>
      </c>
      <c r="F54" s="87"/>
      <c r="G54" s="323">
        <v>14248</v>
      </c>
      <c r="H54" s="118">
        <v>11584</v>
      </c>
      <c r="I54" s="324">
        <v>2664</v>
      </c>
    </row>
    <row r="55" spans="2:9" x14ac:dyDescent="0.2">
      <c r="B55" s="142" t="s">
        <v>694</v>
      </c>
      <c r="C55" s="326"/>
      <c r="D55" s="105"/>
      <c r="E55" s="293" t="s">
        <v>80</v>
      </c>
      <c r="F55" s="105"/>
      <c r="G55" s="323">
        <v>13780</v>
      </c>
      <c r="H55" s="324">
        <v>11107</v>
      </c>
      <c r="I55" s="104">
        <v>2673</v>
      </c>
    </row>
    <row r="56" spans="2:9" x14ac:dyDescent="0.2">
      <c r="B56" s="142" t="s">
        <v>722</v>
      </c>
      <c r="C56" s="323"/>
      <c r="D56" s="105"/>
      <c r="E56" s="293" t="s">
        <v>80</v>
      </c>
      <c r="F56" s="105"/>
      <c r="G56" s="323">
        <v>8071</v>
      </c>
      <c r="H56" s="118">
        <v>6578</v>
      </c>
      <c r="I56" s="104">
        <v>1493</v>
      </c>
    </row>
    <row r="57" spans="2:9" x14ac:dyDescent="0.2">
      <c r="B57" s="150" t="s">
        <v>920</v>
      </c>
      <c r="C57" s="323"/>
      <c r="D57" s="105"/>
      <c r="E57" s="293" t="s">
        <v>80</v>
      </c>
      <c r="F57" s="105"/>
      <c r="G57" s="183">
        <v>6524</v>
      </c>
      <c r="H57" s="397">
        <v>5303</v>
      </c>
      <c r="I57" s="154">
        <v>1221</v>
      </c>
    </row>
    <row r="58" spans="2:9" x14ac:dyDescent="0.2">
      <c r="B58" s="142" t="s">
        <v>558</v>
      </c>
      <c r="C58" s="292" t="s">
        <v>345</v>
      </c>
      <c r="D58" s="133"/>
      <c r="E58" s="133" t="s">
        <v>332</v>
      </c>
      <c r="F58" s="85" t="s">
        <v>333</v>
      </c>
      <c r="G58" s="325">
        <v>21571</v>
      </c>
      <c r="H58" s="118">
        <v>18335</v>
      </c>
      <c r="I58" s="324">
        <v>3236</v>
      </c>
    </row>
    <row r="59" spans="2:9" x14ac:dyDescent="0.2">
      <c r="B59" s="123" t="s">
        <v>673</v>
      </c>
      <c r="C59" s="326"/>
      <c r="D59" s="105"/>
      <c r="E59" s="293" t="s">
        <v>80</v>
      </c>
      <c r="F59" s="87"/>
      <c r="G59" s="323">
        <v>20105</v>
      </c>
      <c r="H59" s="118">
        <v>17290</v>
      </c>
      <c r="I59" s="324">
        <v>2815</v>
      </c>
    </row>
    <row r="60" spans="2:9" x14ac:dyDescent="0.2">
      <c r="B60" s="142" t="s">
        <v>694</v>
      </c>
      <c r="C60" s="326"/>
      <c r="D60" s="105"/>
      <c r="E60" s="293" t="s">
        <v>80</v>
      </c>
      <c r="F60" s="105"/>
      <c r="G60" s="323">
        <v>19897</v>
      </c>
      <c r="H60" s="324">
        <v>17012</v>
      </c>
      <c r="I60" s="104">
        <v>2885</v>
      </c>
    </row>
    <row r="61" spans="2:9" x14ac:dyDescent="0.2">
      <c r="B61" s="142" t="s">
        <v>722</v>
      </c>
      <c r="C61" s="323"/>
      <c r="D61" s="105"/>
      <c r="E61" s="293" t="s">
        <v>80</v>
      </c>
      <c r="F61" s="105"/>
      <c r="G61" s="323">
        <v>19679</v>
      </c>
      <c r="H61" s="118">
        <v>17042</v>
      </c>
      <c r="I61" s="104">
        <v>2637</v>
      </c>
    </row>
    <row r="62" spans="2:9" x14ac:dyDescent="0.2">
      <c r="B62" s="150" t="s">
        <v>920</v>
      </c>
      <c r="C62" s="183"/>
      <c r="D62" s="83"/>
      <c r="E62" s="293" t="s">
        <v>80</v>
      </c>
      <c r="F62" s="83"/>
      <c r="G62" s="183">
        <v>19049</v>
      </c>
      <c r="H62" s="397">
        <v>16377</v>
      </c>
      <c r="I62" s="154">
        <v>2672</v>
      </c>
    </row>
    <row r="63" spans="2:9" x14ac:dyDescent="0.2">
      <c r="B63" s="142" t="s">
        <v>558</v>
      </c>
      <c r="C63" s="292" t="s">
        <v>345</v>
      </c>
      <c r="D63" s="133"/>
      <c r="E63" s="133" t="s">
        <v>561</v>
      </c>
      <c r="F63" s="85" t="s">
        <v>562</v>
      </c>
      <c r="G63" s="325">
        <v>15577</v>
      </c>
      <c r="H63" s="118">
        <v>12435</v>
      </c>
      <c r="I63" s="324">
        <v>3142</v>
      </c>
    </row>
    <row r="64" spans="2:9" x14ac:dyDescent="0.2">
      <c r="B64" s="123" t="s">
        <v>673</v>
      </c>
      <c r="C64" s="326"/>
      <c r="D64" s="105"/>
      <c r="E64" s="293" t="s">
        <v>80</v>
      </c>
      <c r="F64" s="87"/>
      <c r="G64" s="323">
        <v>14561</v>
      </c>
      <c r="H64" s="118">
        <v>11772</v>
      </c>
      <c r="I64" s="324">
        <v>2789</v>
      </c>
    </row>
    <row r="65" spans="1:10" x14ac:dyDescent="0.2">
      <c r="B65" s="142" t="s">
        <v>694</v>
      </c>
      <c r="C65" s="326"/>
      <c r="D65" s="105"/>
      <c r="E65" s="293" t="s">
        <v>80</v>
      </c>
      <c r="F65" s="105"/>
      <c r="G65" s="323">
        <v>16900</v>
      </c>
      <c r="H65" s="324">
        <v>13769</v>
      </c>
      <c r="I65" s="104">
        <v>3131</v>
      </c>
    </row>
    <row r="66" spans="1:10" x14ac:dyDescent="0.2">
      <c r="A66" s="105"/>
      <c r="B66" s="123" t="s">
        <v>722</v>
      </c>
      <c r="C66" s="323"/>
      <c r="D66" s="105"/>
      <c r="E66" s="293" t="s">
        <v>80</v>
      </c>
      <c r="F66" s="105"/>
      <c r="G66" s="104">
        <v>16886</v>
      </c>
      <c r="H66" s="324">
        <v>14057</v>
      </c>
      <c r="I66" s="104">
        <v>2829</v>
      </c>
      <c r="J66" s="105"/>
    </row>
    <row r="67" spans="1:10" ht="18" thickBot="1" x14ac:dyDescent="0.25">
      <c r="A67" s="105"/>
      <c r="B67" s="447" t="s">
        <v>920</v>
      </c>
      <c r="C67" s="330"/>
      <c r="D67" s="97"/>
      <c r="E67" s="331" t="s">
        <v>80</v>
      </c>
      <c r="F67" s="97"/>
      <c r="G67" s="140">
        <v>17127</v>
      </c>
      <c r="H67" s="400">
        <v>14166</v>
      </c>
      <c r="I67" s="140">
        <v>2961</v>
      </c>
      <c r="J67" s="105"/>
    </row>
    <row r="68" spans="1:10" x14ac:dyDescent="0.2">
      <c r="B68" s="105"/>
      <c r="C68" s="89" t="s">
        <v>529</v>
      </c>
      <c r="H68" s="105"/>
    </row>
    <row r="69" spans="1:10" x14ac:dyDescent="0.2">
      <c r="A69" s="89"/>
      <c r="H69" s="105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7"/>
  <sheetViews>
    <sheetView view="pageBreakPreview" topLeftCell="A31" zoomScale="75" zoomScaleNormal="75" zoomScaleSheetLayoutView="75" workbookViewId="0">
      <selection activeCell="I50" sqref="I50"/>
    </sheetView>
  </sheetViews>
  <sheetFormatPr defaultColWidth="12.125" defaultRowHeight="17.25" x14ac:dyDescent="0.15"/>
  <cols>
    <col min="1" max="1" width="13.375" style="190" customWidth="1"/>
    <col min="2" max="2" width="15.875" style="190" customWidth="1"/>
    <col min="3" max="11" width="13.75" style="190" customWidth="1"/>
    <col min="12" max="16384" width="12.125" style="190"/>
  </cols>
  <sheetData>
    <row r="1" spans="1:12" x14ac:dyDescent="0.2">
      <c r="A1" s="111"/>
    </row>
    <row r="6" spans="1:12" x14ac:dyDescent="0.2">
      <c r="B6" s="484" t="s">
        <v>82</v>
      </c>
      <c r="C6" s="484"/>
      <c r="D6" s="484"/>
      <c r="E6" s="484"/>
      <c r="F6" s="484"/>
      <c r="G6" s="484"/>
      <c r="H6" s="484"/>
      <c r="I6" s="484"/>
      <c r="J6" s="484"/>
      <c r="K6" s="484"/>
    </row>
    <row r="7" spans="1:12" ht="18" thickBot="1" x14ac:dyDescent="0.25">
      <c r="B7" s="191"/>
      <c r="C7" s="192" t="s">
        <v>83</v>
      </c>
      <c r="D7" s="191"/>
      <c r="E7" s="191"/>
      <c r="F7" s="191"/>
      <c r="G7" s="191"/>
      <c r="H7" s="191"/>
      <c r="I7" s="191"/>
      <c r="J7" s="191"/>
      <c r="K7" s="136"/>
    </row>
    <row r="8" spans="1:12" x14ac:dyDescent="0.2">
      <c r="C8" s="193" t="s">
        <v>84</v>
      </c>
      <c r="D8" s="194"/>
      <c r="E8" s="485" t="s">
        <v>572</v>
      </c>
      <c r="F8" s="486"/>
      <c r="G8" s="487"/>
      <c r="H8" s="485" t="s">
        <v>573</v>
      </c>
      <c r="I8" s="486"/>
      <c r="J8" s="486"/>
    </row>
    <row r="9" spans="1:12" x14ac:dyDescent="0.2">
      <c r="B9" s="195"/>
      <c r="C9" s="196" t="s">
        <v>387</v>
      </c>
      <c r="D9" s="197" t="s">
        <v>317</v>
      </c>
      <c r="E9" s="492" t="s">
        <v>385</v>
      </c>
      <c r="F9" s="492" t="s">
        <v>569</v>
      </c>
      <c r="G9" s="492" t="s">
        <v>570</v>
      </c>
      <c r="H9" s="492" t="s">
        <v>385</v>
      </c>
      <c r="I9" s="492" t="s">
        <v>569</v>
      </c>
      <c r="J9" s="488" t="s">
        <v>570</v>
      </c>
    </row>
    <row r="10" spans="1:12" x14ac:dyDescent="0.2">
      <c r="B10" s="194"/>
      <c r="C10" s="198" t="s">
        <v>303</v>
      </c>
      <c r="D10" s="199" t="s">
        <v>574</v>
      </c>
      <c r="E10" s="493"/>
      <c r="F10" s="493"/>
      <c r="G10" s="493"/>
      <c r="H10" s="493"/>
      <c r="I10" s="493"/>
      <c r="J10" s="489"/>
    </row>
    <row r="11" spans="1:12" x14ac:dyDescent="0.2">
      <c r="C11" s="200"/>
      <c r="D11" s="201" t="s">
        <v>85</v>
      </c>
      <c r="E11" s="201" t="s">
        <v>86</v>
      </c>
      <c r="F11" s="201" t="s">
        <v>87</v>
      </c>
      <c r="G11" s="201" t="s">
        <v>88</v>
      </c>
      <c r="H11" s="201" t="s">
        <v>23</v>
      </c>
      <c r="I11" s="201" t="s">
        <v>89</v>
      </c>
      <c r="J11" s="201" t="s">
        <v>90</v>
      </c>
    </row>
    <row r="12" spans="1:12" s="202" customFormat="1" x14ac:dyDescent="0.2">
      <c r="B12" s="111" t="s">
        <v>488</v>
      </c>
      <c r="C12" s="112" t="s">
        <v>546</v>
      </c>
      <c r="D12" s="113">
        <v>433</v>
      </c>
      <c r="E12" s="115">
        <v>14635</v>
      </c>
      <c r="F12" s="115">
        <v>12995</v>
      </c>
      <c r="G12" s="115">
        <v>3337</v>
      </c>
      <c r="H12" s="203">
        <v>159.69999999999999</v>
      </c>
      <c r="I12" s="203">
        <v>141.80000000000001</v>
      </c>
      <c r="J12" s="115">
        <v>36420</v>
      </c>
      <c r="L12" s="190"/>
    </row>
    <row r="13" spans="1:12" s="202" customFormat="1" x14ac:dyDescent="0.2">
      <c r="B13" s="111" t="s">
        <v>542</v>
      </c>
      <c r="C13" s="112" t="s">
        <v>811</v>
      </c>
      <c r="D13" s="113">
        <v>439</v>
      </c>
      <c r="E13" s="115">
        <v>14486</v>
      </c>
      <c r="F13" s="115">
        <v>13505</v>
      </c>
      <c r="G13" s="115">
        <v>3296</v>
      </c>
      <c r="H13" s="203">
        <v>163.30000000000001</v>
      </c>
      <c r="I13" s="203">
        <v>152.30000000000001</v>
      </c>
      <c r="J13" s="115">
        <v>37164</v>
      </c>
      <c r="L13" s="190"/>
    </row>
    <row r="14" spans="1:12" s="202" customFormat="1" x14ac:dyDescent="0.2">
      <c r="B14" s="111" t="s">
        <v>813</v>
      </c>
      <c r="C14" s="112" t="s">
        <v>684</v>
      </c>
      <c r="D14" s="113">
        <v>439</v>
      </c>
      <c r="E14" s="115">
        <v>14257</v>
      </c>
      <c r="F14" s="115">
        <v>12575</v>
      </c>
      <c r="G14" s="115">
        <v>3173</v>
      </c>
      <c r="H14" s="203">
        <v>156.1</v>
      </c>
      <c r="I14" s="203">
        <v>137.69999999999999</v>
      </c>
      <c r="J14" s="115">
        <v>34745</v>
      </c>
      <c r="L14" s="190"/>
    </row>
    <row r="15" spans="1:12" s="202" customFormat="1" x14ac:dyDescent="0.2">
      <c r="B15" s="111" t="s">
        <v>814</v>
      </c>
      <c r="C15" s="112" t="s">
        <v>812</v>
      </c>
      <c r="D15" s="113">
        <v>383</v>
      </c>
      <c r="E15" s="115">
        <v>12423</v>
      </c>
      <c r="F15" s="115">
        <v>7511</v>
      </c>
      <c r="G15" s="115">
        <v>2854</v>
      </c>
      <c r="H15" s="203">
        <v>151.5</v>
      </c>
      <c r="I15" s="203">
        <v>91.6</v>
      </c>
      <c r="J15" s="115">
        <v>34798</v>
      </c>
      <c r="L15" s="190"/>
    </row>
    <row r="16" spans="1:12" s="202" customFormat="1" x14ac:dyDescent="0.15">
      <c r="B16" s="136" t="s">
        <v>815</v>
      </c>
      <c r="C16" s="204" t="s">
        <v>816</v>
      </c>
      <c r="D16" s="136">
        <v>423</v>
      </c>
      <c r="E16" s="136">
        <v>11689</v>
      </c>
      <c r="F16" s="136">
        <v>7263</v>
      </c>
      <c r="G16" s="136">
        <v>1942.7</v>
      </c>
      <c r="H16" s="203">
        <v>168.8</v>
      </c>
      <c r="I16" s="203">
        <v>104.9</v>
      </c>
      <c r="J16" s="115">
        <v>28060</v>
      </c>
      <c r="L16" s="190"/>
    </row>
    <row r="17" spans="2:12" ht="18" thickBot="1" x14ac:dyDescent="0.2">
      <c r="B17" s="401" t="s">
        <v>890</v>
      </c>
      <c r="C17" s="205" t="s">
        <v>891</v>
      </c>
      <c r="D17" s="206">
        <v>412</v>
      </c>
      <c r="E17" s="206">
        <v>12735</v>
      </c>
      <c r="F17" s="206">
        <v>9298</v>
      </c>
      <c r="G17" s="206">
        <v>2406</v>
      </c>
      <c r="H17" s="207">
        <v>167.8</v>
      </c>
      <c r="I17" s="207">
        <v>262.10000000000002</v>
      </c>
      <c r="J17" s="206">
        <v>61015</v>
      </c>
    </row>
    <row r="18" spans="2:12" x14ac:dyDescent="0.2">
      <c r="C18" s="111" t="s">
        <v>320</v>
      </c>
      <c r="G18" s="111"/>
    </row>
    <row r="19" spans="2:12" x14ac:dyDescent="0.2">
      <c r="C19" s="208" t="s">
        <v>91</v>
      </c>
    </row>
    <row r="20" spans="2:12" x14ac:dyDescent="0.2">
      <c r="C20" s="208"/>
    </row>
    <row r="21" spans="2:12" x14ac:dyDescent="0.2">
      <c r="C21" s="208"/>
    </row>
    <row r="22" spans="2:12" ht="18" thickBot="1" x14ac:dyDescent="0.25">
      <c r="B22" s="191"/>
      <c r="C22" s="192" t="s">
        <v>92</v>
      </c>
      <c r="D22" s="191"/>
      <c r="E22" s="191"/>
      <c r="F22" s="191"/>
      <c r="G22" s="191"/>
      <c r="H22" s="191"/>
      <c r="I22" s="191"/>
      <c r="J22" s="191"/>
      <c r="K22" s="191"/>
    </row>
    <row r="23" spans="2:12" x14ac:dyDescent="0.2">
      <c r="C23" s="193" t="s">
        <v>84</v>
      </c>
      <c r="D23" s="200" t="s">
        <v>319</v>
      </c>
      <c r="E23" s="194"/>
      <c r="F23" s="194"/>
      <c r="G23" s="194"/>
      <c r="H23" s="485"/>
      <c r="I23" s="486"/>
      <c r="J23" s="486"/>
      <c r="K23" s="486"/>
    </row>
    <row r="24" spans="2:12" x14ac:dyDescent="0.2">
      <c r="C24" s="209" t="s">
        <v>387</v>
      </c>
      <c r="D24" s="209" t="s">
        <v>318</v>
      </c>
      <c r="E24" s="492" t="s">
        <v>530</v>
      </c>
      <c r="F24" s="492" t="s">
        <v>271</v>
      </c>
      <c r="G24" s="492" t="s">
        <v>531</v>
      </c>
      <c r="H24" s="492" t="s">
        <v>532</v>
      </c>
      <c r="I24" s="492" t="s">
        <v>533</v>
      </c>
      <c r="J24" s="492" t="s">
        <v>534</v>
      </c>
      <c r="K24" s="488" t="s">
        <v>535</v>
      </c>
    </row>
    <row r="25" spans="2:12" x14ac:dyDescent="0.15">
      <c r="B25" s="194"/>
      <c r="C25" s="198" t="s">
        <v>303</v>
      </c>
      <c r="D25" s="210"/>
      <c r="E25" s="493"/>
      <c r="F25" s="493"/>
      <c r="G25" s="493"/>
      <c r="H25" s="493"/>
      <c r="I25" s="493"/>
      <c r="J25" s="493"/>
      <c r="K25" s="489"/>
    </row>
    <row r="26" spans="2:12" x14ac:dyDescent="0.2">
      <c r="C26" s="200"/>
      <c r="D26" s="201" t="s">
        <v>85</v>
      </c>
      <c r="E26" s="201" t="s">
        <v>536</v>
      </c>
      <c r="F26" s="201" t="s">
        <v>536</v>
      </c>
      <c r="G26" s="201" t="s">
        <v>536</v>
      </c>
      <c r="H26" s="201" t="s">
        <v>86</v>
      </c>
      <c r="I26" s="201" t="s">
        <v>87</v>
      </c>
      <c r="J26" s="201" t="s">
        <v>537</v>
      </c>
      <c r="K26" s="201" t="s">
        <v>88</v>
      </c>
    </row>
    <row r="27" spans="2:12" s="202" customFormat="1" x14ac:dyDescent="0.2">
      <c r="B27" s="111" t="s">
        <v>488</v>
      </c>
      <c r="C27" s="112" t="s">
        <v>545</v>
      </c>
      <c r="D27" s="113">
        <v>370</v>
      </c>
      <c r="E27" s="114">
        <v>197</v>
      </c>
      <c r="F27" s="115">
        <v>79</v>
      </c>
      <c r="G27" s="115">
        <v>94</v>
      </c>
      <c r="H27" s="115">
        <v>12833</v>
      </c>
      <c r="I27" s="115">
        <v>1608</v>
      </c>
      <c r="J27" s="115">
        <v>60004</v>
      </c>
      <c r="K27" s="115">
        <v>4837</v>
      </c>
      <c r="L27" s="190"/>
    </row>
    <row r="28" spans="2:12" s="202" customFormat="1" x14ac:dyDescent="0.2">
      <c r="B28" s="111" t="s">
        <v>542</v>
      </c>
      <c r="C28" s="112" t="s">
        <v>817</v>
      </c>
      <c r="D28" s="113">
        <v>357</v>
      </c>
      <c r="E28" s="114">
        <v>198</v>
      </c>
      <c r="F28" s="115">
        <v>73</v>
      </c>
      <c r="G28" s="115">
        <v>86</v>
      </c>
      <c r="H28" s="115">
        <v>12739</v>
      </c>
      <c r="I28" s="115">
        <v>1567</v>
      </c>
      <c r="J28" s="115">
        <v>58247</v>
      </c>
      <c r="K28" s="115">
        <v>4666</v>
      </c>
      <c r="L28" s="190"/>
    </row>
    <row r="29" spans="2:12" s="202" customFormat="1" x14ac:dyDescent="0.2">
      <c r="B29" s="111" t="s">
        <v>813</v>
      </c>
      <c r="C29" s="112" t="s">
        <v>818</v>
      </c>
      <c r="D29" s="113">
        <v>362</v>
      </c>
      <c r="E29" s="114">
        <v>200</v>
      </c>
      <c r="F29" s="115">
        <v>79</v>
      </c>
      <c r="G29" s="115">
        <v>83</v>
      </c>
      <c r="H29" s="115">
        <v>10896</v>
      </c>
      <c r="I29" s="115">
        <v>1054</v>
      </c>
      <c r="J29" s="115">
        <v>39353</v>
      </c>
      <c r="K29" s="115">
        <v>3692</v>
      </c>
      <c r="L29" s="190"/>
    </row>
    <row r="30" spans="2:12" s="202" customFormat="1" x14ac:dyDescent="0.2">
      <c r="B30" s="111" t="s">
        <v>814</v>
      </c>
      <c r="C30" s="112" t="s">
        <v>818</v>
      </c>
      <c r="D30" s="113">
        <v>365</v>
      </c>
      <c r="E30" s="114">
        <v>191</v>
      </c>
      <c r="F30" s="115">
        <v>84</v>
      </c>
      <c r="G30" s="115">
        <v>90</v>
      </c>
      <c r="H30" s="115">
        <v>2772</v>
      </c>
      <c r="I30" s="115">
        <v>440</v>
      </c>
      <c r="J30" s="115">
        <v>22576</v>
      </c>
      <c r="K30" s="115">
        <v>1446</v>
      </c>
      <c r="L30" s="190"/>
    </row>
    <row r="31" spans="2:12" x14ac:dyDescent="0.15">
      <c r="B31" s="136" t="s">
        <v>815</v>
      </c>
      <c r="C31" s="204" t="s">
        <v>818</v>
      </c>
      <c r="D31" s="136">
        <v>358</v>
      </c>
      <c r="E31" s="136">
        <v>183</v>
      </c>
      <c r="F31" s="136">
        <v>83</v>
      </c>
      <c r="G31" s="136">
        <v>92</v>
      </c>
      <c r="H31" s="136">
        <v>4221</v>
      </c>
      <c r="I31" s="136">
        <v>584</v>
      </c>
      <c r="J31" s="136">
        <v>32472</v>
      </c>
      <c r="K31" s="136">
        <v>1910</v>
      </c>
    </row>
    <row r="32" spans="2:12" ht="18" thickBot="1" x14ac:dyDescent="0.2">
      <c r="B32" s="401" t="s">
        <v>890</v>
      </c>
      <c r="C32" s="205" t="s">
        <v>892</v>
      </c>
      <c r="D32" s="206">
        <v>356</v>
      </c>
      <c r="E32" s="206">
        <v>176</v>
      </c>
      <c r="F32" s="206">
        <v>85</v>
      </c>
      <c r="G32" s="206">
        <v>95</v>
      </c>
      <c r="H32" s="206">
        <v>6737</v>
      </c>
      <c r="I32" s="206">
        <v>804</v>
      </c>
      <c r="J32" s="206">
        <v>37793</v>
      </c>
      <c r="K32" s="206">
        <v>2498</v>
      </c>
    </row>
    <row r="33" spans="2:12" x14ac:dyDescent="0.2">
      <c r="C33" s="111" t="s">
        <v>320</v>
      </c>
      <c r="I33" s="113"/>
      <c r="J33" s="113"/>
      <c r="K33" s="113"/>
    </row>
    <row r="34" spans="2:12" x14ac:dyDescent="0.2">
      <c r="C34" s="111" t="s">
        <v>91</v>
      </c>
    </row>
    <row r="35" spans="2:12" x14ac:dyDescent="0.2">
      <c r="C35" s="111"/>
    </row>
    <row r="37" spans="2:12" s="80" customFormat="1" x14ac:dyDescent="0.2">
      <c r="B37" s="463" t="s">
        <v>567</v>
      </c>
      <c r="C37" s="463"/>
      <c r="D37" s="463"/>
      <c r="E37" s="463"/>
      <c r="F37" s="463"/>
      <c r="G37" s="463"/>
      <c r="H37" s="463"/>
      <c r="I37" s="463"/>
      <c r="J37" s="463"/>
      <c r="K37" s="463"/>
    </row>
    <row r="38" spans="2:12" s="80" customFormat="1" ht="18" thickBot="1" x14ac:dyDescent="0.2">
      <c r="B38" s="97"/>
      <c r="C38" s="97"/>
      <c r="D38" s="97"/>
      <c r="E38" s="97"/>
      <c r="F38" s="97"/>
      <c r="G38" s="97"/>
      <c r="H38" s="97"/>
      <c r="I38" s="97"/>
      <c r="J38" s="97"/>
      <c r="K38" s="97"/>
    </row>
    <row r="39" spans="2:12" s="80" customFormat="1" x14ac:dyDescent="0.2">
      <c r="C39" s="151" t="s">
        <v>84</v>
      </c>
      <c r="D39" s="83"/>
      <c r="E39" s="83"/>
      <c r="F39" s="151" t="s">
        <v>84</v>
      </c>
      <c r="G39" s="83"/>
      <c r="H39" s="83"/>
      <c r="I39" s="490" t="s">
        <v>493</v>
      </c>
      <c r="J39" s="491"/>
      <c r="K39" s="491"/>
    </row>
    <row r="40" spans="2:12" s="80" customFormat="1" x14ac:dyDescent="0.2">
      <c r="C40" s="211" t="s">
        <v>296</v>
      </c>
      <c r="D40" s="467" t="s">
        <v>568</v>
      </c>
      <c r="E40" s="467" t="s">
        <v>575</v>
      </c>
      <c r="F40" s="211" t="s">
        <v>576</v>
      </c>
      <c r="G40" s="467" t="s">
        <v>568</v>
      </c>
      <c r="H40" s="467" t="s">
        <v>575</v>
      </c>
      <c r="I40" s="467" t="s">
        <v>385</v>
      </c>
      <c r="J40" s="467" t="s">
        <v>569</v>
      </c>
      <c r="K40" s="465" t="s">
        <v>570</v>
      </c>
    </row>
    <row r="41" spans="2:12" s="80" customFormat="1" x14ac:dyDescent="0.2">
      <c r="B41" s="83"/>
      <c r="C41" s="212" t="s">
        <v>295</v>
      </c>
      <c r="D41" s="468"/>
      <c r="E41" s="468"/>
      <c r="F41" s="388" t="s">
        <v>388</v>
      </c>
      <c r="G41" s="468"/>
      <c r="H41" s="468"/>
      <c r="I41" s="468"/>
      <c r="J41" s="468"/>
      <c r="K41" s="466"/>
    </row>
    <row r="42" spans="2:12" s="80" customFormat="1" x14ac:dyDescent="0.2">
      <c r="C42" s="213"/>
      <c r="F42" s="86" t="s">
        <v>85</v>
      </c>
      <c r="G42" s="88" t="s">
        <v>85</v>
      </c>
      <c r="H42" s="88" t="s">
        <v>85</v>
      </c>
      <c r="I42" s="88" t="s">
        <v>86</v>
      </c>
      <c r="J42" s="88" t="s">
        <v>87</v>
      </c>
      <c r="K42" s="88" t="s">
        <v>88</v>
      </c>
    </row>
    <row r="43" spans="2:12" s="202" customFormat="1" x14ac:dyDescent="0.2">
      <c r="B43" s="111" t="s">
        <v>488</v>
      </c>
      <c r="C43" s="116" t="s">
        <v>544</v>
      </c>
      <c r="D43" s="117" t="s">
        <v>329</v>
      </c>
      <c r="E43" s="118">
        <v>57</v>
      </c>
      <c r="F43" s="119">
        <v>1741</v>
      </c>
      <c r="G43" s="118">
        <v>1684</v>
      </c>
      <c r="H43" s="118">
        <v>57</v>
      </c>
      <c r="I43" s="118">
        <v>39020</v>
      </c>
      <c r="J43" s="118">
        <v>6021</v>
      </c>
      <c r="K43" s="118">
        <v>5607</v>
      </c>
      <c r="L43" s="190"/>
    </row>
    <row r="44" spans="2:12" s="202" customFormat="1" x14ac:dyDescent="0.2">
      <c r="B44" s="111" t="s">
        <v>542</v>
      </c>
      <c r="C44" s="116" t="s">
        <v>819</v>
      </c>
      <c r="D44" s="117" t="s">
        <v>820</v>
      </c>
      <c r="E44" s="118">
        <v>55</v>
      </c>
      <c r="F44" s="119">
        <v>1721</v>
      </c>
      <c r="G44" s="118">
        <v>1666</v>
      </c>
      <c r="H44" s="118">
        <v>55</v>
      </c>
      <c r="I44" s="118">
        <v>37417</v>
      </c>
      <c r="J44" s="118">
        <v>5784</v>
      </c>
      <c r="K44" s="118">
        <v>5449</v>
      </c>
      <c r="L44" s="190"/>
    </row>
    <row r="45" spans="2:12" s="202" customFormat="1" x14ac:dyDescent="0.2">
      <c r="B45" s="111" t="s">
        <v>813</v>
      </c>
      <c r="C45" s="116" t="s">
        <v>685</v>
      </c>
      <c r="D45" s="117" t="s">
        <v>686</v>
      </c>
      <c r="E45" s="118">
        <v>51</v>
      </c>
      <c r="F45" s="119">
        <v>1651</v>
      </c>
      <c r="G45" s="118">
        <v>1600</v>
      </c>
      <c r="H45" s="118">
        <v>51</v>
      </c>
      <c r="I45" s="118">
        <v>35114</v>
      </c>
      <c r="J45" s="118">
        <v>5360</v>
      </c>
      <c r="K45" s="118">
        <v>5085</v>
      </c>
      <c r="L45" s="190"/>
    </row>
    <row r="46" spans="2:12" s="202" customFormat="1" x14ac:dyDescent="0.2">
      <c r="B46" s="111" t="s">
        <v>814</v>
      </c>
      <c r="C46" s="116" t="s">
        <v>821</v>
      </c>
      <c r="D46" s="117" t="s">
        <v>822</v>
      </c>
      <c r="E46" s="118">
        <v>51</v>
      </c>
      <c r="F46" s="119">
        <v>1593</v>
      </c>
      <c r="G46" s="118">
        <v>1542</v>
      </c>
      <c r="H46" s="118">
        <v>51</v>
      </c>
      <c r="I46" s="118">
        <v>23903</v>
      </c>
      <c r="J46" s="118">
        <v>3474</v>
      </c>
      <c r="K46" s="118">
        <v>3476</v>
      </c>
      <c r="L46" s="190"/>
    </row>
    <row r="47" spans="2:12" s="80" customFormat="1" x14ac:dyDescent="0.15">
      <c r="B47" s="105" t="s">
        <v>815</v>
      </c>
      <c r="C47" s="213" t="s">
        <v>823</v>
      </c>
      <c r="D47" s="175" t="s">
        <v>824</v>
      </c>
      <c r="E47" s="105">
        <v>49</v>
      </c>
      <c r="F47" s="105">
        <v>1541</v>
      </c>
      <c r="G47" s="105">
        <v>1492</v>
      </c>
      <c r="H47" s="105">
        <v>49</v>
      </c>
      <c r="I47" s="105">
        <v>26115</v>
      </c>
      <c r="J47" s="105">
        <v>3618</v>
      </c>
      <c r="K47" s="105">
        <v>3686</v>
      </c>
    </row>
    <row r="48" spans="2:12" s="80" customFormat="1" ht="18" thickBot="1" x14ac:dyDescent="0.2">
      <c r="B48" s="97" t="s">
        <v>890</v>
      </c>
      <c r="C48" s="214" t="s">
        <v>893</v>
      </c>
      <c r="D48" s="215" t="s">
        <v>894</v>
      </c>
      <c r="E48" s="216">
        <v>40</v>
      </c>
      <c r="F48" s="216">
        <v>1520</v>
      </c>
      <c r="G48" s="216">
        <v>1480</v>
      </c>
      <c r="H48" s="216">
        <v>40</v>
      </c>
      <c r="I48" s="216">
        <v>25808</v>
      </c>
      <c r="J48" s="216">
        <v>3986</v>
      </c>
      <c r="K48" s="216">
        <v>4066</v>
      </c>
    </row>
    <row r="49" spans="2:12" s="80" customFormat="1" x14ac:dyDescent="0.2">
      <c r="C49" s="111" t="s">
        <v>297</v>
      </c>
    </row>
    <row r="50" spans="2:12" s="80" customFormat="1" x14ac:dyDescent="0.2">
      <c r="C50" s="80" t="s">
        <v>302</v>
      </c>
      <c r="G50" s="89"/>
    </row>
    <row r="51" spans="2:12" s="80" customFormat="1" x14ac:dyDescent="0.2">
      <c r="C51" s="89" t="s">
        <v>577</v>
      </c>
      <c r="G51" s="89"/>
    </row>
    <row r="52" spans="2:12" s="80" customFormat="1" x14ac:dyDescent="0.2">
      <c r="C52" s="89"/>
      <c r="G52" s="89"/>
    </row>
    <row r="54" spans="2:12" x14ac:dyDescent="0.2">
      <c r="B54" s="484" t="s">
        <v>94</v>
      </c>
      <c r="C54" s="484"/>
      <c r="D54" s="484"/>
      <c r="E54" s="484"/>
      <c r="F54" s="484"/>
      <c r="G54" s="484"/>
      <c r="H54" s="484"/>
      <c r="I54" s="484"/>
      <c r="J54" s="484"/>
      <c r="K54" s="484"/>
    </row>
    <row r="55" spans="2:12" ht="18" thickBot="1" x14ac:dyDescent="0.2">
      <c r="B55" s="191"/>
      <c r="C55" s="191"/>
      <c r="D55" s="191"/>
      <c r="E55" s="191"/>
      <c r="F55" s="191"/>
      <c r="G55" s="191"/>
      <c r="H55" s="191"/>
      <c r="I55" s="191"/>
      <c r="J55" s="191"/>
      <c r="K55" s="191"/>
    </row>
    <row r="56" spans="2:12" x14ac:dyDescent="0.2">
      <c r="C56" s="485" t="s">
        <v>578</v>
      </c>
      <c r="D56" s="486"/>
      <c r="E56" s="486"/>
      <c r="F56" s="486"/>
      <c r="G56" s="486"/>
      <c r="H56" s="487"/>
      <c r="I56" s="485" t="s">
        <v>579</v>
      </c>
      <c r="J56" s="486"/>
      <c r="K56" s="486"/>
    </row>
    <row r="57" spans="2:12" x14ac:dyDescent="0.2">
      <c r="C57" s="209" t="s">
        <v>571</v>
      </c>
      <c r="D57" s="194"/>
      <c r="E57" s="194"/>
      <c r="F57" s="488" t="s">
        <v>97</v>
      </c>
      <c r="G57" s="194"/>
      <c r="H57" s="194"/>
      <c r="I57" s="488" t="s">
        <v>580</v>
      </c>
      <c r="J57" s="194"/>
      <c r="K57" s="194"/>
    </row>
    <row r="58" spans="2:12" x14ac:dyDescent="0.2">
      <c r="B58" s="194"/>
      <c r="C58" s="217" t="s">
        <v>388</v>
      </c>
      <c r="D58" s="218" t="s">
        <v>95</v>
      </c>
      <c r="E58" s="218" t="s">
        <v>96</v>
      </c>
      <c r="F58" s="489"/>
      <c r="G58" s="218" t="s">
        <v>95</v>
      </c>
      <c r="H58" s="218" t="s">
        <v>96</v>
      </c>
      <c r="I58" s="489"/>
      <c r="J58" s="217" t="s">
        <v>98</v>
      </c>
      <c r="K58" s="217" t="s">
        <v>99</v>
      </c>
    </row>
    <row r="59" spans="2:12" x14ac:dyDescent="0.2">
      <c r="C59" s="200"/>
      <c r="F59" s="201" t="s">
        <v>85</v>
      </c>
      <c r="G59" s="201" t="s">
        <v>85</v>
      </c>
      <c r="H59" s="201" t="s">
        <v>85</v>
      </c>
      <c r="I59" s="201" t="s">
        <v>581</v>
      </c>
      <c r="J59" s="201" t="s">
        <v>581</v>
      </c>
      <c r="K59" s="201" t="s">
        <v>581</v>
      </c>
    </row>
    <row r="60" spans="2:12" s="202" customFormat="1" x14ac:dyDescent="0.2">
      <c r="B60" s="111" t="s">
        <v>488</v>
      </c>
      <c r="C60" s="120">
        <v>620</v>
      </c>
      <c r="D60" s="113">
        <v>561</v>
      </c>
      <c r="E60" s="114">
        <v>59</v>
      </c>
      <c r="F60" s="121">
        <v>8832</v>
      </c>
      <c r="G60" s="115">
        <v>8171</v>
      </c>
      <c r="H60" s="115">
        <v>661</v>
      </c>
      <c r="I60" s="122">
        <v>28354</v>
      </c>
      <c r="J60" s="122">
        <v>21404</v>
      </c>
      <c r="K60" s="122">
        <v>6950</v>
      </c>
      <c r="L60" s="190"/>
    </row>
    <row r="61" spans="2:12" s="202" customFormat="1" x14ac:dyDescent="0.2">
      <c r="B61" s="111" t="s">
        <v>542</v>
      </c>
      <c r="C61" s="120">
        <v>691</v>
      </c>
      <c r="D61" s="113">
        <v>616</v>
      </c>
      <c r="E61" s="114">
        <v>75</v>
      </c>
      <c r="F61" s="121">
        <v>10215</v>
      </c>
      <c r="G61" s="115">
        <v>8410</v>
      </c>
      <c r="H61" s="115">
        <v>1805</v>
      </c>
      <c r="I61" s="122">
        <v>31653</v>
      </c>
      <c r="J61" s="122">
        <v>21994</v>
      </c>
      <c r="K61" s="122">
        <v>9659</v>
      </c>
      <c r="L61" s="190"/>
    </row>
    <row r="62" spans="2:12" s="202" customFormat="1" x14ac:dyDescent="0.2">
      <c r="B62" s="111" t="s">
        <v>813</v>
      </c>
      <c r="C62" s="120">
        <v>710</v>
      </c>
      <c r="D62" s="113">
        <v>631</v>
      </c>
      <c r="E62" s="114">
        <v>79</v>
      </c>
      <c r="F62" s="121">
        <v>10512</v>
      </c>
      <c r="G62" s="115">
        <v>8498</v>
      </c>
      <c r="H62" s="115">
        <v>2014</v>
      </c>
      <c r="I62" s="122" t="s">
        <v>541</v>
      </c>
      <c r="J62" s="122" t="s">
        <v>541</v>
      </c>
      <c r="K62" s="122" t="s">
        <v>541</v>
      </c>
      <c r="L62" s="190"/>
    </row>
    <row r="63" spans="2:12" s="202" customFormat="1" x14ac:dyDescent="0.2">
      <c r="B63" s="111" t="s">
        <v>825</v>
      </c>
      <c r="C63" s="120">
        <v>713</v>
      </c>
      <c r="D63" s="113">
        <v>633</v>
      </c>
      <c r="E63" s="114">
        <v>80</v>
      </c>
      <c r="F63" s="121">
        <v>10674</v>
      </c>
      <c r="G63" s="115">
        <v>8661</v>
      </c>
      <c r="H63" s="115">
        <v>2013</v>
      </c>
      <c r="I63" s="122" t="s">
        <v>541</v>
      </c>
      <c r="J63" s="122" t="s">
        <v>541</v>
      </c>
      <c r="K63" s="122" t="s">
        <v>541</v>
      </c>
      <c r="L63" s="190"/>
    </row>
    <row r="64" spans="2:12" x14ac:dyDescent="0.15">
      <c r="B64" s="136" t="s">
        <v>826</v>
      </c>
      <c r="C64" s="200">
        <v>710</v>
      </c>
      <c r="D64" s="136">
        <v>633</v>
      </c>
      <c r="E64" s="136">
        <v>77</v>
      </c>
      <c r="F64" s="136">
        <v>10594</v>
      </c>
      <c r="G64" s="136">
        <v>8559</v>
      </c>
      <c r="H64" s="136">
        <v>2035</v>
      </c>
      <c r="I64" s="122" t="s">
        <v>541</v>
      </c>
      <c r="J64" s="122" t="s">
        <v>541</v>
      </c>
      <c r="K64" s="122" t="s">
        <v>541</v>
      </c>
    </row>
    <row r="65" spans="1:11" ht="18" thickBot="1" x14ac:dyDescent="0.2">
      <c r="B65" s="401" t="s">
        <v>895</v>
      </c>
      <c r="C65" s="219">
        <v>713</v>
      </c>
      <c r="D65" s="206">
        <v>636</v>
      </c>
      <c r="E65" s="206">
        <v>77</v>
      </c>
      <c r="F65" s="206">
        <v>10535</v>
      </c>
      <c r="G65" s="206">
        <v>8507</v>
      </c>
      <c r="H65" s="206">
        <v>2028</v>
      </c>
      <c r="I65" s="220" t="s">
        <v>541</v>
      </c>
      <c r="J65" s="220" t="s">
        <v>541</v>
      </c>
      <c r="K65" s="220" t="s">
        <v>541</v>
      </c>
    </row>
    <row r="66" spans="1:11" x14ac:dyDescent="0.2">
      <c r="C66" s="111" t="s">
        <v>321</v>
      </c>
    </row>
    <row r="67" spans="1:11" x14ac:dyDescent="0.2">
      <c r="A67" s="111"/>
      <c r="C67" s="89" t="s">
        <v>390</v>
      </c>
    </row>
  </sheetData>
  <mergeCells count="31">
    <mergeCell ref="B6:K6"/>
    <mergeCell ref="E8:G8"/>
    <mergeCell ref="H8:J8"/>
    <mergeCell ref="E9:E10"/>
    <mergeCell ref="F9:F10"/>
    <mergeCell ref="G9:G10"/>
    <mergeCell ref="H9:H10"/>
    <mergeCell ref="I9:I10"/>
    <mergeCell ref="J9:J10"/>
    <mergeCell ref="H23:K23"/>
    <mergeCell ref="E24:E25"/>
    <mergeCell ref="F24:F25"/>
    <mergeCell ref="G24:G25"/>
    <mergeCell ref="H24:H25"/>
    <mergeCell ref="I24:I25"/>
    <mergeCell ref="J24:J25"/>
    <mergeCell ref="K24:K25"/>
    <mergeCell ref="B37:K37"/>
    <mergeCell ref="I39:K39"/>
    <mergeCell ref="D40:D41"/>
    <mergeCell ref="E40:E41"/>
    <mergeCell ref="G40:G41"/>
    <mergeCell ref="H40:H41"/>
    <mergeCell ref="I40:I41"/>
    <mergeCell ref="J40:J41"/>
    <mergeCell ref="K40:K41"/>
    <mergeCell ref="B54:K54"/>
    <mergeCell ref="C56:H56"/>
    <mergeCell ref="I56:K56"/>
    <mergeCell ref="F57:F58"/>
    <mergeCell ref="I57:I58"/>
  </mergeCells>
  <phoneticPr fontId="2"/>
  <pageMargins left="0.74803149606299213" right="0.55118110236220474" top="0.82677165354330717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68"/>
  <sheetViews>
    <sheetView view="pageBreakPreview" zoomScale="75" zoomScaleNormal="75" workbookViewId="0">
      <selection activeCell="E61" sqref="E61"/>
    </sheetView>
  </sheetViews>
  <sheetFormatPr defaultColWidth="17.125" defaultRowHeight="17.25" x14ac:dyDescent="0.15"/>
  <cols>
    <col min="1" max="1" width="13.375" style="80" customWidth="1"/>
    <col min="2" max="2" width="22.125" style="80" customWidth="1"/>
    <col min="3" max="6" width="24.75" style="80" customWidth="1"/>
    <col min="7" max="16384" width="17.125" style="80"/>
  </cols>
  <sheetData>
    <row r="1" spans="1:8" x14ac:dyDescent="0.2">
      <c r="A1" s="89"/>
    </row>
    <row r="6" spans="1:8" x14ac:dyDescent="0.2">
      <c r="B6" s="463" t="s">
        <v>391</v>
      </c>
      <c r="C6" s="463"/>
      <c r="D6" s="463"/>
      <c r="E6" s="463"/>
      <c r="F6" s="463"/>
    </row>
    <row r="7" spans="1:8" ht="18" thickBot="1" x14ac:dyDescent="0.25">
      <c r="B7" s="97"/>
      <c r="C7" s="97"/>
      <c r="D7" s="97"/>
      <c r="E7" s="97"/>
      <c r="F7" s="124" t="s">
        <v>549</v>
      </c>
    </row>
    <row r="8" spans="1:8" x14ac:dyDescent="0.2">
      <c r="B8" s="177"/>
      <c r="C8" s="469" t="s">
        <v>548</v>
      </c>
      <c r="D8" s="470"/>
      <c r="E8" s="494"/>
      <c r="F8" s="478" t="s">
        <v>79</v>
      </c>
      <c r="G8" s="105"/>
    </row>
    <row r="9" spans="1:8" x14ac:dyDescent="0.2">
      <c r="B9" s="182"/>
      <c r="C9" s="302" t="s">
        <v>550</v>
      </c>
      <c r="D9" s="302" t="s">
        <v>553</v>
      </c>
      <c r="E9" s="302" t="s">
        <v>702</v>
      </c>
      <c r="F9" s="466"/>
      <c r="G9" s="105"/>
    </row>
    <row r="10" spans="1:8" x14ac:dyDescent="0.15">
      <c r="B10" s="87"/>
      <c r="C10" s="105"/>
      <c r="D10" s="105"/>
      <c r="E10" s="105"/>
    </row>
    <row r="11" spans="1:8" s="241" customFormat="1" x14ac:dyDescent="0.2">
      <c r="B11" s="303" t="s">
        <v>306</v>
      </c>
      <c r="C11" s="304">
        <v>25095582</v>
      </c>
      <c r="D11" s="304">
        <v>7641735</v>
      </c>
      <c r="E11" s="305" t="s">
        <v>541</v>
      </c>
      <c r="F11" s="304">
        <v>5398123</v>
      </c>
      <c r="G11" s="105"/>
      <c r="H11" s="80"/>
    </row>
    <row r="12" spans="1:8" s="241" customFormat="1" x14ac:dyDescent="0.2">
      <c r="B12" s="303" t="s">
        <v>325</v>
      </c>
      <c r="C12" s="304">
        <v>26138019</v>
      </c>
      <c r="D12" s="304">
        <v>8038212</v>
      </c>
      <c r="E12" s="305" t="s">
        <v>541</v>
      </c>
      <c r="F12" s="304">
        <v>5549059</v>
      </c>
      <c r="G12" s="105"/>
      <c r="H12" s="80"/>
    </row>
    <row r="13" spans="1:8" x14ac:dyDescent="0.2">
      <c r="B13" s="303" t="s">
        <v>338</v>
      </c>
      <c r="C13" s="304">
        <v>25698261</v>
      </c>
      <c r="D13" s="304">
        <v>7394015</v>
      </c>
      <c r="E13" s="305" t="s">
        <v>541</v>
      </c>
      <c r="F13" s="304">
        <v>5359708</v>
      </c>
    </row>
    <row r="14" spans="1:8" x14ac:dyDescent="0.2">
      <c r="B14" s="303"/>
      <c r="C14" s="304"/>
      <c r="D14" s="304"/>
      <c r="E14" s="304"/>
      <c r="F14" s="304"/>
    </row>
    <row r="15" spans="1:8" x14ac:dyDescent="0.2">
      <c r="B15" s="303" t="s">
        <v>392</v>
      </c>
      <c r="C15" s="304">
        <v>25782135</v>
      </c>
      <c r="D15" s="304">
        <v>7107696</v>
      </c>
      <c r="E15" s="305" t="s">
        <v>541</v>
      </c>
      <c r="F15" s="304">
        <v>5297098</v>
      </c>
    </row>
    <row r="16" spans="1:8" x14ac:dyDescent="0.15">
      <c r="B16" s="306"/>
      <c r="C16" s="144"/>
      <c r="D16" s="144"/>
      <c r="E16" s="144"/>
      <c r="F16" s="307"/>
    </row>
    <row r="17" spans="2:6" x14ac:dyDescent="0.2">
      <c r="B17" s="308" t="s">
        <v>394</v>
      </c>
      <c r="C17" s="309">
        <v>2060455</v>
      </c>
      <c r="D17" s="237">
        <v>567763</v>
      </c>
      <c r="E17" s="305" t="s">
        <v>541</v>
      </c>
      <c r="F17" s="237">
        <v>422650</v>
      </c>
    </row>
    <row r="18" spans="2:6" x14ac:dyDescent="0.2">
      <c r="B18" s="308" t="s">
        <v>395</v>
      </c>
      <c r="C18" s="309">
        <v>1913614</v>
      </c>
      <c r="D18" s="237">
        <v>535799</v>
      </c>
      <c r="E18" s="305" t="s">
        <v>541</v>
      </c>
      <c r="F18" s="237">
        <v>397402</v>
      </c>
    </row>
    <row r="19" spans="2:6" x14ac:dyDescent="0.2">
      <c r="B19" s="308" t="s">
        <v>396</v>
      </c>
      <c r="C19" s="309">
        <v>2228758</v>
      </c>
      <c r="D19" s="237">
        <v>622975</v>
      </c>
      <c r="E19" s="305" t="s">
        <v>541</v>
      </c>
      <c r="F19" s="237">
        <v>461209</v>
      </c>
    </row>
    <row r="20" spans="2:6" x14ac:dyDescent="0.2">
      <c r="B20" s="308" t="s">
        <v>397</v>
      </c>
      <c r="C20" s="309">
        <v>2075556</v>
      </c>
      <c r="D20" s="237">
        <v>541448</v>
      </c>
      <c r="E20" s="305" t="s">
        <v>541</v>
      </c>
      <c r="F20" s="237">
        <v>432021</v>
      </c>
    </row>
    <row r="21" spans="2:6" x14ac:dyDescent="0.2">
      <c r="B21" s="308" t="s">
        <v>398</v>
      </c>
      <c r="C21" s="309">
        <v>2196681</v>
      </c>
      <c r="D21" s="237">
        <v>616894</v>
      </c>
      <c r="E21" s="305" t="s">
        <v>541</v>
      </c>
      <c r="F21" s="237">
        <v>456473</v>
      </c>
    </row>
    <row r="22" spans="2:6" x14ac:dyDescent="0.2">
      <c r="B22" s="308" t="s">
        <v>399</v>
      </c>
      <c r="C22" s="309">
        <v>2076774</v>
      </c>
      <c r="D22" s="237">
        <v>526855</v>
      </c>
      <c r="E22" s="305" t="s">
        <v>541</v>
      </c>
      <c r="F22" s="237">
        <v>428838</v>
      </c>
    </row>
    <row r="23" spans="2:6" x14ac:dyDescent="0.2">
      <c r="B23" s="308"/>
      <c r="C23" s="310"/>
      <c r="D23" s="237"/>
      <c r="E23" s="237"/>
      <c r="F23" s="237"/>
    </row>
    <row r="24" spans="2:6" x14ac:dyDescent="0.2">
      <c r="B24" s="308" t="s">
        <v>400</v>
      </c>
      <c r="C24" s="309">
        <v>2231430</v>
      </c>
      <c r="D24" s="237">
        <v>593378</v>
      </c>
      <c r="E24" s="305" t="s">
        <v>541</v>
      </c>
      <c r="F24" s="237">
        <v>437474</v>
      </c>
    </row>
    <row r="25" spans="2:6" x14ac:dyDescent="0.2">
      <c r="B25" s="308" t="s">
        <v>401</v>
      </c>
      <c r="C25" s="309">
        <v>2350595</v>
      </c>
      <c r="D25" s="237">
        <v>767033</v>
      </c>
      <c r="E25" s="305" t="s">
        <v>541</v>
      </c>
      <c r="F25" s="237">
        <v>469869</v>
      </c>
    </row>
    <row r="26" spans="2:6" x14ac:dyDescent="0.2">
      <c r="B26" s="308" t="s">
        <v>402</v>
      </c>
      <c r="C26" s="309">
        <v>2153420</v>
      </c>
      <c r="D26" s="237">
        <v>610539</v>
      </c>
      <c r="E26" s="305" t="s">
        <v>541</v>
      </c>
      <c r="F26" s="237">
        <v>434391</v>
      </c>
    </row>
    <row r="27" spans="2:6" x14ac:dyDescent="0.2">
      <c r="B27" s="308" t="s">
        <v>403</v>
      </c>
      <c r="C27" s="309">
        <v>2201043</v>
      </c>
      <c r="D27" s="237">
        <v>586540</v>
      </c>
      <c r="E27" s="305" t="s">
        <v>541</v>
      </c>
      <c r="F27" s="237">
        <v>462910</v>
      </c>
    </row>
    <row r="28" spans="2:6" x14ac:dyDescent="0.2">
      <c r="B28" s="308" t="s">
        <v>404</v>
      </c>
      <c r="C28" s="309">
        <v>2125645</v>
      </c>
      <c r="D28" s="237">
        <v>557109</v>
      </c>
      <c r="E28" s="305" t="s">
        <v>541</v>
      </c>
      <c r="F28" s="237">
        <v>435914</v>
      </c>
    </row>
    <row r="29" spans="2:6" x14ac:dyDescent="0.2">
      <c r="B29" s="308" t="s">
        <v>405</v>
      </c>
      <c r="C29" s="309">
        <v>2168164</v>
      </c>
      <c r="D29" s="237">
        <v>581363</v>
      </c>
      <c r="E29" s="305" t="s">
        <v>541</v>
      </c>
      <c r="F29" s="237">
        <v>457947</v>
      </c>
    </row>
    <row r="30" spans="2:6" x14ac:dyDescent="0.2">
      <c r="B30" s="308"/>
      <c r="C30" s="309"/>
      <c r="D30" s="237"/>
      <c r="E30" s="237"/>
      <c r="F30" s="237"/>
    </row>
    <row r="31" spans="2:6" x14ac:dyDescent="0.2">
      <c r="B31" s="303" t="s">
        <v>393</v>
      </c>
      <c r="C31" s="304">
        <v>25571868</v>
      </c>
      <c r="D31" s="304">
        <v>7012058</v>
      </c>
      <c r="E31" s="305">
        <v>114674</v>
      </c>
      <c r="F31" s="304">
        <v>5298651</v>
      </c>
    </row>
    <row r="32" spans="2:6" x14ac:dyDescent="0.2">
      <c r="B32" s="308" t="s">
        <v>707</v>
      </c>
      <c r="C32" s="309"/>
      <c r="D32" s="237"/>
      <c r="E32" s="237"/>
      <c r="F32" s="237"/>
    </row>
    <row r="33" spans="2:6" x14ac:dyDescent="0.2">
      <c r="B33" s="308" t="s">
        <v>406</v>
      </c>
      <c r="C33" s="309">
        <v>2041991</v>
      </c>
      <c r="D33" s="237">
        <v>575529</v>
      </c>
      <c r="E33" s="305" t="s">
        <v>541</v>
      </c>
      <c r="F33" s="237">
        <v>425365</v>
      </c>
    </row>
    <row r="34" spans="2:6" x14ac:dyDescent="0.2">
      <c r="B34" s="308" t="s">
        <v>407</v>
      </c>
      <c r="C34" s="309">
        <v>1938968</v>
      </c>
      <c r="D34" s="237">
        <v>543931</v>
      </c>
      <c r="E34" s="305" t="s">
        <v>541</v>
      </c>
      <c r="F34" s="237">
        <v>412861</v>
      </c>
    </row>
    <row r="35" spans="2:6" x14ac:dyDescent="0.2">
      <c r="B35" s="308" t="s">
        <v>408</v>
      </c>
      <c r="C35" s="309">
        <v>2197182</v>
      </c>
      <c r="D35" s="237">
        <v>615222</v>
      </c>
      <c r="E35" s="305" t="s">
        <v>541</v>
      </c>
      <c r="F35" s="237">
        <v>459091</v>
      </c>
    </row>
    <row r="36" spans="2:6" x14ac:dyDescent="0.2">
      <c r="B36" s="308" t="s">
        <v>409</v>
      </c>
      <c r="C36" s="309">
        <v>2056445</v>
      </c>
      <c r="D36" s="237">
        <v>540605</v>
      </c>
      <c r="E36" s="305" t="s">
        <v>541</v>
      </c>
      <c r="F36" s="237">
        <v>430896</v>
      </c>
    </row>
    <row r="37" spans="2:6" x14ac:dyDescent="0.2">
      <c r="B37" s="308" t="s">
        <v>410</v>
      </c>
      <c r="C37" s="309">
        <v>2143082</v>
      </c>
      <c r="D37" s="80">
        <v>605070</v>
      </c>
      <c r="E37" s="305" t="s">
        <v>541</v>
      </c>
      <c r="F37" s="237">
        <v>453604</v>
      </c>
    </row>
    <row r="38" spans="2:6" x14ac:dyDescent="0.2">
      <c r="B38" s="308" t="s">
        <v>411</v>
      </c>
      <c r="C38" s="309">
        <v>2044879</v>
      </c>
      <c r="D38" s="237">
        <v>518862</v>
      </c>
      <c r="E38" s="305" t="s">
        <v>541</v>
      </c>
      <c r="F38" s="237">
        <v>430739</v>
      </c>
    </row>
    <row r="39" spans="2:6" x14ac:dyDescent="0.2">
      <c r="B39" s="308"/>
      <c r="C39" s="310"/>
      <c r="D39" s="237"/>
      <c r="E39" s="237"/>
      <c r="F39" s="237"/>
    </row>
    <row r="40" spans="2:6" x14ac:dyDescent="0.2">
      <c r="B40" s="308" t="s">
        <v>412</v>
      </c>
      <c r="C40" s="309">
        <v>2229933</v>
      </c>
      <c r="D40" s="237">
        <v>628504</v>
      </c>
      <c r="E40" s="305" t="s">
        <v>541</v>
      </c>
      <c r="F40" s="237">
        <v>471121</v>
      </c>
    </row>
    <row r="41" spans="2:6" x14ac:dyDescent="0.2">
      <c r="B41" s="308" t="s">
        <v>413</v>
      </c>
      <c r="C41" s="309">
        <v>2316720</v>
      </c>
      <c r="D41" s="237">
        <v>748141</v>
      </c>
      <c r="E41" s="305" t="s">
        <v>541</v>
      </c>
      <c r="F41" s="237">
        <v>460753</v>
      </c>
    </row>
    <row r="42" spans="2:6" x14ac:dyDescent="0.2">
      <c r="B42" s="308" t="s">
        <v>414</v>
      </c>
      <c r="C42" s="309">
        <v>2066192</v>
      </c>
      <c r="D42" s="237">
        <v>532616</v>
      </c>
      <c r="E42" s="305" t="s">
        <v>541</v>
      </c>
      <c r="F42" s="237">
        <v>420921</v>
      </c>
    </row>
    <row r="43" spans="2:6" x14ac:dyDescent="0.2">
      <c r="B43" s="308" t="s">
        <v>415</v>
      </c>
      <c r="C43" s="309">
        <v>2192552</v>
      </c>
      <c r="D43" s="237">
        <v>569093</v>
      </c>
      <c r="E43" s="305" t="s">
        <v>541</v>
      </c>
      <c r="F43" s="237">
        <v>447531</v>
      </c>
    </row>
    <row r="44" spans="2:6" x14ac:dyDescent="0.2">
      <c r="B44" s="308" t="s">
        <v>416</v>
      </c>
      <c r="C44" s="309">
        <v>2144021</v>
      </c>
      <c r="D44" s="237">
        <v>546451</v>
      </c>
      <c r="E44" s="305" t="s">
        <v>541</v>
      </c>
      <c r="F44" s="237">
        <v>431171</v>
      </c>
    </row>
    <row r="45" spans="2:6" x14ac:dyDescent="0.2">
      <c r="B45" s="308" t="s">
        <v>417</v>
      </c>
      <c r="C45" s="309">
        <v>2199903</v>
      </c>
      <c r="D45" s="237">
        <v>588034</v>
      </c>
      <c r="E45" s="305" t="s">
        <v>541</v>
      </c>
      <c r="F45" s="237">
        <v>454598</v>
      </c>
    </row>
    <row r="46" spans="2:6" x14ac:dyDescent="0.2">
      <c r="B46" s="308"/>
      <c r="C46" s="309"/>
      <c r="D46" s="237"/>
      <c r="E46" s="237"/>
      <c r="F46" s="237"/>
    </row>
    <row r="47" spans="2:6" x14ac:dyDescent="0.2">
      <c r="B47" s="303" t="s">
        <v>484</v>
      </c>
      <c r="C47" s="304">
        <v>25902380</v>
      </c>
      <c r="D47" s="304">
        <v>7160896</v>
      </c>
      <c r="E47" s="304">
        <v>3217914</v>
      </c>
      <c r="F47" s="304">
        <v>5327775</v>
      </c>
    </row>
    <row r="48" spans="2:6" x14ac:dyDescent="0.2">
      <c r="B48" s="311" t="s">
        <v>704</v>
      </c>
      <c r="C48" s="304"/>
      <c r="D48" s="304"/>
      <c r="E48" s="304"/>
      <c r="F48" s="304"/>
    </row>
    <row r="49" spans="2:6" x14ac:dyDescent="0.2">
      <c r="B49" s="311" t="s">
        <v>942</v>
      </c>
      <c r="C49" s="304"/>
      <c r="D49" s="304"/>
      <c r="E49" s="304"/>
      <c r="F49" s="304"/>
    </row>
    <row r="50" spans="2:6" x14ac:dyDescent="0.15">
      <c r="B50" s="312" t="s">
        <v>662</v>
      </c>
      <c r="C50" s="304">
        <v>25727054</v>
      </c>
      <c r="D50" s="304">
        <v>7213669</v>
      </c>
      <c r="E50" s="304">
        <v>3710308</v>
      </c>
      <c r="F50" s="304">
        <v>5433399</v>
      </c>
    </row>
    <row r="51" spans="2:6" x14ac:dyDescent="0.15">
      <c r="B51" s="312" t="s">
        <v>663</v>
      </c>
      <c r="C51" s="304">
        <v>26523598</v>
      </c>
      <c r="D51" s="304">
        <v>7141325</v>
      </c>
      <c r="E51" s="304">
        <v>4125041</v>
      </c>
      <c r="F51" s="304">
        <v>5539175</v>
      </c>
    </row>
    <row r="52" spans="2:6" x14ac:dyDescent="0.15">
      <c r="B52" s="312" t="s">
        <v>943</v>
      </c>
      <c r="C52" s="304">
        <v>23792592</v>
      </c>
      <c r="D52" s="304">
        <v>6235477</v>
      </c>
      <c r="E52" s="304">
        <v>3837290</v>
      </c>
      <c r="F52" s="304">
        <v>5216118</v>
      </c>
    </row>
    <row r="53" spans="2:6" x14ac:dyDescent="0.15">
      <c r="B53" s="312" t="s">
        <v>944</v>
      </c>
      <c r="C53" s="304">
        <v>24624689</v>
      </c>
      <c r="D53" s="304">
        <v>6567670</v>
      </c>
      <c r="E53" s="304">
        <v>4080741</v>
      </c>
      <c r="F53" s="304">
        <v>5293164</v>
      </c>
    </row>
    <row r="54" spans="2:6" x14ac:dyDescent="0.15">
      <c r="B54" s="312" t="s">
        <v>945</v>
      </c>
      <c r="C54" s="304">
        <v>25467407</v>
      </c>
      <c r="D54" s="304">
        <v>6983715</v>
      </c>
      <c r="E54" s="304">
        <v>4418854</v>
      </c>
      <c r="F54" s="304">
        <v>5466099</v>
      </c>
    </row>
    <row r="55" spans="2:6" x14ac:dyDescent="0.15">
      <c r="B55" s="312" t="s">
        <v>946</v>
      </c>
      <c r="C55" s="304">
        <v>26026017</v>
      </c>
      <c r="D55" s="304">
        <v>7148720</v>
      </c>
      <c r="E55" s="304">
        <v>4424155</v>
      </c>
      <c r="F55" s="304">
        <v>5635718</v>
      </c>
    </row>
    <row r="56" spans="2:6" ht="18" thickBot="1" x14ac:dyDescent="0.2">
      <c r="B56" s="98"/>
      <c r="C56" s="97"/>
      <c r="D56" s="97"/>
      <c r="E56" s="97"/>
      <c r="F56" s="97"/>
    </row>
    <row r="57" spans="2:6" x14ac:dyDescent="0.15">
      <c r="B57" s="105"/>
      <c r="C57" s="105" t="s">
        <v>307</v>
      </c>
      <c r="D57" s="105"/>
      <c r="E57" s="105"/>
      <c r="F57" s="105"/>
    </row>
    <row r="58" spans="2:6" x14ac:dyDescent="0.15">
      <c r="B58" s="105"/>
      <c r="C58" s="105" t="s">
        <v>551</v>
      </c>
      <c r="D58" s="105"/>
      <c r="E58" s="105"/>
      <c r="F58" s="105"/>
    </row>
    <row r="59" spans="2:6" x14ac:dyDescent="0.15">
      <c r="B59" s="105"/>
      <c r="C59" s="105" t="s">
        <v>552</v>
      </c>
      <c r="D59" s="105"/>
      <c r="E59" s="105"/>
      <c r="F59" s="105"/>
    </row>
    <row r="60" spans="2:6" x14ac:dyDescent="0.15">
      <c r="B60" s="105"/>
      <c r="C60" s="105" t="s">
        <v>688</v>
      </c>
      <c r="D60" s="105"/>
      <c r="E60" s="105"/>
      <c r="F60" s="105"/>
    </row>
    <row r="61" spans="2:6" x14ac:dyDescent="0.15">
      <c r="B61" s="105"/>
      <c r="C61" s="105" t="s">
        <v>554</v>
      </c>
      <c r="D61" s="105"/>
      <c r="E61" s="105"/>
      <c r="F61" s="105"/>
    </row>
    <row r="62" spans="2:6" x14ac:dyDescent="0.15">
      <c r="B62" s="105"/>
      <c r="C62" s="105" t="s">
        <v>703</v>
      </c>
      <c r="D62" s="105"/>
      <c r="E62" s="105"/>
      <c r="F62" s="105"/>
    </row>
    <row r="63" spans="2:6" x14ac:dyDescent="0.15">
      <c r="B63" s="105"/>
      <c r="C63" s="105" t="s">
        <v>705</v>
      </c>
      <c r="D63" s="105"/>
      <c r="E63" s="105"/>
      <c r="F63" s="105"/>
    </row>
    <row r="64" spans="2:6" x14ac:dyDescent="0.15">
      <c r="B64" s="105"/>
      <c r="C64" s="105" t="s">
        <v>706</v>
      </c>
      <c r="D64" s="105"/>
      <c r="E64" s="105"/>
      <c r="F64" s="105"/>
    </row>
    <row r="65" spans="1:5" x14ac:dyDescent="0.2">
      <c r="C65" s="89" t="s">
        <v>308</v>
      </c>
      <c r="D65" s="89"/>
      <c r="E65" s="89"/>
    </row>
    <row r="66" spans="1:5" x14ac:dyDescent="0.2">
      <c r="D66" s="89"/>
      <c r="E66" s="89"/>
    </row>
    <row r="67" spans="1:5" x14ac:dyDescent="0.2">
      <c r="D67" s="89"/>
      <c r="E67" s="89"/>
    </row>
    <row r="68" spans="1:5" x14ac:dyDescent="0.2">
      <c r="A68" s="89"/>
    </row>
  </sheetData>
  <mergeCells count="3">
    <mergeCell ref="B6:F6"/>
    <mergeCell ref="C8:E8"/>
    <mergeCell ref="F8:F9"/>
  </mergeCells>
  <phoneticPr fontId="2"/>
  <pageMargins left="0.63" right="0.67" top="0.98425196850393704" bottom="0.59055118110236227" header="0.51181102362204722" footer="0.51181102362204722"/>
  <pageSetup paperSize="9" scale="74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87"/>
  <sheetViews>
    <sheetView view="pageBreakPreview" topLeftCell="A58" zoomScale="70" zoomScaleNormal="75" zoomScaleSheetLayoutView="70" workbookViewId="0">
      <selection activeCell="Q19" sqref="Q19"/>
    </sheetView>
  </sheetViews>
  <sheetFormatPr defaultColWidth="12.125" defaultRowHeight="18" customHeight="1" x14ac:dyDescent="0.15"/>
  <cols>
    <col min="1" max="1" width="13.375" style="80" customWidth="1"/>
    <col min="2" max="2" width="26" style="80" customWidth="1"/>
    <col min="3" max="13" width="13.5" style="80" customWidth="1"/>
    <col min="14" max="14" width="12.125" style="80"/>
    <col min="15" max="15" width="17.125" style="80" customWidth="1"/>
    <col min="16" max="16384" width="12.125" style="80"/>
  </cols>
  <sheetData>
    <row r="1" spans="1:13" ht="18" customHeight="1" x14ac:dyDescent="0.2">
      <c r="A1" s="89"/>
    </row>
    <row r="6" spans="1:13" ht="18.75" x14ac:dyDescent="0.2">
      <c r="B6" s="495" t="s">
        <v>100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customHeight="1" thickBot="1" x14ac:dyDescent="0.25">
      <c r="B7" s="97"/>
      <c r="C7" s="227" t="s">
        <v>101</v>
      </c>
      <c r="D7" s="97"/>
      <c r="E7" s="97"/>
      <c r="F7" s="97"/>
      <c r="G7" s="97"/>
      <c r="H7" s="97"/>
      <c r="I7" s="97"/>
      <c r="J7" s="97"/>
      <c r="K7" s="97"/>
    </row>
    <row r="8" spans="1:13" ht="18" customHeight="1" x14ac:dyDescent="0.15">
      <c r="C8" s="104"/>
      <c r="F8" s="126"/>
      <c r="I8" s="126"/>
      <c r="J8" s="125"/>
      <c r="K8" s="125"/>
    </row>
    <row r="9" spans="1:13" ht="18" customHeight="1" x14ac:dyDescent="0.2">
      <c r="C9" s="151" t="s">
        <v>586</v>
      </c>
      <c r="D9" s="83"/>
      <c r="E9" s="83"/>
      <c r="F9" s="151" t="s">
        <v>587</v>
      </c>
      <c r="G9" s="83"/>
      <c r="H9" s="83"/>
      <c r="I9" s="229" t="s">
        <v>102</v>
      </c>
      <c r="J9" s="83"/>
      <c r="K9" s="83"/>
    </row>
    <row r="10" spans="1:13" ht="18" customHeight="1" x14ac:dyDescent="0.2">
      <c r="B10" s="83"/>
      <c r="C10" s="388" t="s">
        <v>388</v>
      </c>
      <c r="D10" s="387" t="s">
        <v>582</v>
      </c>
      <c r="E10" s="332" t="s">
        <v>583</v>
      </c>
      <c r="F10" s="388" t="s">
        <v>588</v>
      </c>
      <c r="G10" s="387" t="s">
        <v>582</v>
      </c>
      <c r="H10" s="332" t="s">
        <v>583</v>
      </c>
      <c r="I10" s="388" t="s">
        <v>589</v>
      </c>
      <c r="J10" s="387" t="s">
        <v>590</v>
      </c>
      <c r="K10" s="387" t="s">
        <v>591</v>
      </c>
    </row>
    <row r="11" spans="1:13" ht="18" customHeight="1" x14ac:dyDescent="0.2">
      <c r="B11" s="85"/>
      <c r="C11" s="86" t="s">
        <v>89</v>
      </c>
      <c r="D11" s="221" t="s">
        <v>89</v>
      </c>
      <c r="E11" s="333" t="s">
        <v>89</v>
      </c>
      <c r="F11" s="221" t="s">
        <v>89</v>
      </c>
      <c r="G11" s="221" t="s">
        <v>89</v>
      </c>
      <c r="H11" s="333" t="s">
        <v>89</v>
      </c>
      <c r="I11" s="221" t="s">
        <v>89</v>
      </c>
      <c r="J11" s="221" t="s">
        <v>89</v>
      </c>
      <c r="K11" s="221" t="s">
        <v>103</v>
      </c>
    </row>
    <row r="12" spans="1:13" ht="18" customHeight="1" x14ac:dyDescent="0.2">
      <c r="B12" s="303" t="s">
        <v>199</v>
      </c>
      <c r="C12" s="119">
        <v>640536</v>
      </c>
      <c r="D12" s="324">
        <v>363296</v>
      </c>
      <c r="E12" s="334">
        <v>277240</v>
      </c>
      <c r="F12" s="139">
        <v>62715</v>
      </c>
      <c r="G12" s="324">
        <v>52433</v>
      </c>
      <c r="H12" s="334">
        <v>10282</v>
      </c>
      <c r="I12" s="324">
        <v>71732</v>
      </c>
      <c r="J12" s="324">
        <v>46026</v>
      </c>
      <c r="K12" s="335">
        <v>64.163832041487751</v>
      </c>
    </row>
    <row r="13" spans="1:13" ht="18" customHeight="1" x14ac:dyDescent="0.2">
      <c r="B13" s="303" t="s">
        <v>200</v>
      </c>
      <c r="C13" s="119">
        <v>678031</v>
      </c>
      <c r="D13" s="324">
        <v>375208</v>
      </c>
      <c r="E13" s="334">
        <v>302823</v>
      </c>
      <c r="F13" s="139">
        <v>87544</v>
      </c>
      <c r="G13" s="324">
        <v>67308</v>
      </c>
      <c r="H13" s="334">
        <v>20236</v>
      </c>
      <c r="I13" s="324">
        <v>61726</v>
      </c>
      <c r="J13" s="324">
        <v>42451</v>
      </c>
      <c r="K13" s="335">
        <v>68.773288403590058</v>
      </c>
    </row>
    <row r="14" spans="1:13" ht="18" customHeight="1" x14ac:dyDescent="0.2">
      <c r="B14" s="303" t="s">
        <v>201</v>
      </c>
      <c r="C14" s="119">
        <v>693518</v>
      </c>
      <c r="D14" s="324">
        <v>375492</v>
      </c>
      <c r="E14" s="334">
        <v>318026</v>
      </c>
      <c r="F14" s="139">
        <v>110463</v>
      </c>
      <c r="G14" s="324">
        <v>78071</v>
      </c>
      <c r="H14" s="334">
        <v>32392</v>
      </c>
      <c r="I14" s="324">
        <v>52511</v>
      </c>
      <c r="J14" s="324">
        <v>38063</v>
      </c>
      <c r="K14" s="335">
        <v>72.485764887356936</v>
      </c>
    </row>
    <row r="15" spans="1:13" ht="18" customHeight="1" x14ac:dyDescent="0.2">
      <c r="B15" s="303" t="s">
        <v>274</v>
      </c>
      <c r="C15" s="119">
        <v>687939</v>
      </c>
      <c r="D15" s="324">
        <v>365265</v>
      </c>
      <c r="E15" s="334">
        <v>322674</v>
      </c>
      <c r="F15" s="139">
        <v>136305</v>
      </c>
      <c r="G15" s="324">
        <v>87788</v>
      </c>
      <c r="H15" s="334">
        <v>48517</v>
      </c>
      <c r="I15" s="324">
        <v>47708</v>
      </c>
      <c r="J15" s="324">
        <v>30071</v>
      </c>
      <c r="K15" s="335">
        <v>63</v>
      </c>
    </row>
    <row r="16" spans="1:13" ht="18" customHeight="1" x14ac:dyDescent="0.2">
      <c r="B16" s="303" t="s">
        <v>418</v>
      </c>
      <c r="C16" s="119">
        <v>678314</v>
      </c>
      <c r="D16" s="324">
        <v>354171</v>
      </c>
      <c r="E16" s="334">
        <v>324953</v>
      </c>
      <c r="F16" s="139">
        <v>171681</v>
      </c>
      <c r="G16" s="324">
        <v>101344</v>
      </c>
      <c r="H16" s="334">
        <v>70337</v>
      </c>
      <c r="I16" s="324">
        <v>40850</v>
      </c>
      <c r="J16" s="324">
        <v>31915</v>
      </c>
      <c r="K16" s="335">
        <v>78.099999999999994</v>
      </c>
    </row>
    <row r="17" spans="2:14" ht="18" customHeight="1" x14ac:dyDescent="0.2">
      <c r="B17" s="303"/>
      <c r="C17" s="119"/>
      <c r="D17" s="324"/>
      <c r="E17" s="334"/>
      <c r="F17" s="139"/>
      <c r="G17" s="324"/>
      <c r="H17" s="334"/>
      <c r="I17" s="324"/>
      <c r="J17" s="324"/>
      <c r="K17" s="335"/>
    </row>
    <row r="18" spans="2:14" ht="18" customHeight="1" x14ac:dyDescent="0.2">
      <c r="B18" s="303" t="s">
        <v>419</v>
      </c>
      <c r="C18" s="119">
        <v>673770</v>
      </c>
      <c r="D18" s="324">
        <v>350994</v>
      </c>
      <c r="E18" s="334">
        <v>322776</v>
      </c>
      <c r="F18" s="139">
        <v>176503</v>
      </c>
      <c r="G18" s="324">
        <v>103022</v>
      </c>
      <c r="H18" s="334">
        <v>73481</v>
      </c>
      <c r="I18" s="324">
        <v>39551</v>
      </c>
      <c r="J18" s="324">
        <v>30258</v>
      </c>
      <c r="K18" s="335">
        <v>76.5</v>
      </c>
    </row>
    <row r="19" spans="2:14" ht="18" customHeight="1" x14ac:dyDescent="0.2">
      <c r="B19" s="303" t="s">
        <v>486</v>
      </c>
      <c r="C19" s="80">
        <v>669776</v>
      </c>
      <c r="D19" s="104">
        <v>347744</v>
      </c>
      <c r="E19" s="323">
        <v>322032</v>
      </c>
      <c r="F19" s="104">
        <v>180030</v>
      </c>
      <c r="G19" s="104">
        <v>103721</v>
      </c>
      <c r="H19" s="323">
        <v>76309</v>
      </c>
      <c r="I19" s="104">
        <v>38492</v>
      </c>
      <c r="J19" s="104">
        <v>29677</v>
      </c>
      <c r="K19" s="336">
        <v>77.099137483113381</v>
      </c>
    </row>
    <row r="20" spans="2:14" ht="18" customHeight="1" x14ac:dyDescent="0.2">
      <c r="B20" s="303" t="s">
        <v>507</v>
      </c>
      <c r="C20" s="80">
        <v>665803</v>
      </c>
      <c r="D20" s="104">
        <v>344448</v>
      </c>
      <c r="E20" s="323">
        <v>321355</v>
      </c>
      <c r="F20" s="104">
        <v>183362</v>
      </c>
      <c r="G20" s="104">
        <v>104218</v>
      </c>
      <c r="H20" s="323">
        <v>79144</v>
      </c>
      <c r="I20" s="104">
        <v>37271</v>
      </c>
      <c r="J20" s="104">
        <v>28931</v>
      </c>
      <c r="K20" s="336">
        <v>77.599999999999994</v>
      </c>
    </row>
    <row r="21" spans="2:14" ht="18" customHeight="1" x14ac:dyDescent="0.2">
      <c r="B21" s="303" t="s">
        <v>584</v>
      </c>
      <c r="C21" s="80">
        <v>660238</v>
      </c>
      <c r="D21" s="104">
        <v>340910</v>
      </c>
      <c r="E21" s="323">
        <v>319328</v>
      </c>
      <c r="F21" s="104">
        <v>184939</v>
      </c>
      <c r="G21" s="104">
        <v>104095</v>
      </c>
      <c r="H21" s="323">
        <v>80844</v>
      </c>
      <c r="I21" s="104">
        <v>37333</v>
      </c>
      <c r="J21" s="104">
        <v>28430</v>
      </c>
      <c r="K21" s="336">
        <v>76.2</v>
      </c>
    </row>
    <row r="22" spans="2:14" ht="18" customHeight="1" x14ac:dyDescent="0.2">
      <c r="B22" s="303"/>
      <c r="D22" s="104"/>
      <c r="E22" s="323"/>
      <c r="F22" s="104"/>
      <c r="G22" s="104"/>
      <c r="H22" s="323"/>
      <c r="I22" s="104"/>
      <c r="J22" s="104"/>
      <c r="K22" s="336"/>
    </row>
    <row r="23" spans="2:14" ht="18" customHeight="1" x14ac:dyDescent="0.2">
      <c r="B23" s="303" t="s">
        <v>947</v>
      </c>
      <c r="C23" s="80">
        <v>655398</v>
      </c>
      <c r="D23" s="104">
        <v>337988</v>
      </c>
      <c r="E23" s="323">
        <v>317410</v>
      </c>
      <c r="F23" s="104">
        <v>186845</v>
      </c>
      <c r="G23" s="104">
        <v>104507</v>
      </c>
      <c r="H23" s="323">
        <v>82338</v>
      </c>
      <c r="I23" s="104">
        <v>25854</v>
      </c>
      <c r="J23" s="104">
        <v>18484</v>
      </c>
      <c r="K23" s="336">
        <v>71.5</v>
      </c>
    </row>
    <row r="24" spans="2:14" ht="18" customHeight="1" x14ac:dyDescent="0.2">
      <c r="B24" s="303" t="s">
        <v>948</v>
      </c>
      <c r="C24" s="80">
        <v>651126</v>
      </c>
      <c r="D24" s="104">
        <v>335315</v>
      </c>
      <c r="E24" s="323">
        <v>315811</v>
      </c>
      <c r="F24" s="104">
        <v>189119</v>
      </c>
      <c r="G24" s="104">
        <v>105060</v>
      </c>
      <c r="H24" s="323">
        <v>84059</v>
      </c>
      <c r="I24" s="104">
        <v>24678</v>
      </c>
      <c r="J24" s="104">
        <v>17609</v>
      </c>
      <c r="K24" s="336">
        <v>71.400000000000006</v>
      </c>
    </row>
    <row r="25" spans="2:14" ht="18" customHeight="1" x14ac:dyDescent="0.2">
      <c r="B25" s="303" t="s">
        <v>949</v>
      </c>
      <c r="C25" s="80">
        <v>646351</v>
      </c>
      <c r="D25" s="104">
        <v>332226</v>
      </c>
      <c r="E25" s="323">
        <v>314125</v>
      </c>
      <c r="F25" s="104">
        <v>190183</v>
      </c>
      <c r="G25" s="104">
        <v>104870</v>
      </c>
      <c r="H25" s="323">
        <v>85313</v>
      </c>
      <c r="I25" s="104">
        <v>24034</v>
      </c>
      <c r="J25" s="104">
        <v>17559</v>
      </c>
      <c r="K25" s="336">
        <v>73.058999750353664</v>
      </c>
    </row>
    <row r="26" spans="2:14" ht="18" customHeight="1" x14ac:dyDescent="0.2">
      <c r="B26" s="303" t="s">
        <v>950</v>
      </c>
      <c r="C26" s="80">
        <v>642891</v>
      </c>
      <c r="D26" s="104">
        <v>329748</v>
      </c>
      <c r="E26" s="323">
        <v>313143</v>
      </c>
      <c r="F26" s="104">
        <v>192961</v>
      </c>
      <c r="G26" s="104">
        <v>105271</v>
      </c>
      <c r="H26" s="323">
        <v>87690</v>
      </c>
      <c r="I26" s="104">
        <v>23964</v>
      </c>
      <c r="J26" s="104">
        <v>17132</v>
      </c>
      <c r="K26" s="336">
        <v>71.5</v>
      </c>
    </row>
    <row r="27" spans="2:14" ht="18" customHeight="1" thickBot="1" x14ac:dyDescent="0.2">
      <c r="B27" s="98"/>
      <c r="C27" s="97"/>
      <c r="D27" s="140"/>
      <c r="E27" s="330"/>
      <c r="F27" s="140"/>
      <c r="G27" s="140"/>
      <c r="H27" s="330"/>
      <c r="I27" s="140"/>
      <c r="J27" s="140"/>
      <c r="K27" s="140"/>
    </row>
    <row r="28" spans="2:14" ht="18" customHeight="1" x14ac:dyDescent="0.2">
      <c r="C28" s="89" t="s">
        <v>420</v>
      </c>
    </row>
    <row r="29" spans="2:14" ht="18" customHeight="1" x14ac:dyDescent="0.2">
      <c r="C29" s="89" t="s">
        <v>421</v>
      </c>
    </row>
    <row r="30" spans="2:14" s="190" customFormat="1" ht="18" customHeight="1" x14ac:dyDescent="0.15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2:14" s="190" customFormat="1" ht="18" customHeight="1" x14ac:dyDescent="0.15"/>
    <row r="32" spans="2:14" s="190" customFormat="1" ht="18" customHeight="1" thickBot="1" x14ac:dyDescent="0.25">
      <c r="B32" s="191"/>
      <c r="C32" s="192" t="s">
        <v>837</v>
      </c>
      <c r="D32" s="191"/>
      <c r="E32" s="191"/>
      <c r="F32" s="191"/>
      <c r="G32" s="337"/>
      <c r="H32" s="191"/>
      <c r="I32" s="191"/>
      <c r="J32" s="191"/>
      <c r="K32" s="191"/>
      <c r="L32" s="191"/>
      <c r="M32" s="496" t="s">
        <v>117</v>
      </c>
      <c r="N32" s="496"/>
    </row>
    <row r="33" spans="2:19" s="190" customFormat="1" ht="18" customHeight="1" x14ac:dyDescent="0.2">
      <c r="C33" s="497" t="s">
        <v>424</v>
      </c>
      <c r="D33" s="210"/>
      <c r="E33" s="338" t="s">
        <v>422</v>
      </c>
      <c r="F33" s="194"/>
      <c r="G33" s="194"/>
      <c r="H33" s="210"/>
      <c r="I33" s="194"/>
      <c r="J33" s="194"/>
      <c r="K33" s="338" t="s">
        <v>423</v>
      </c>
      <c r="L33" s="194"/>
      <c r="M33" s="339"/>
      <c r="N33" s="339"/>
    </row>
    <row r="34" spans="2:19" s="190" customFormat="1" ht="18" customHeight="1" x14ac:dyDescent="0.2">
      <c r="B34" s="194"/>
      <c r="C34" s="489"/>
      <c r="D34" s="340" t="s">
        <v>425</v>
      </c>
      <c r="E34" s="217" t="s">
        <v>271</v>
      </c>
      <c r="F34" s="217" t="s">
        <v>272</v>
      </c>
      <c r="G34" s="217" t="s">
        <v>104</v>
      </c>
      <c r="H34" s="217" t="s">
        <v>425</v>
      </c>
      <c r="I34" s="217" t="s">
        <v>271</v>
      </c>
      <c r="J34" s="217" t="s">
        <v>487</v>
      </c>
      <c r="K34" s="217" t="s">
        <v>426</v>
      </c>
      <c r="L34" s="217" t="s">
        <v>427</v>
      </c>
      <c r="M34" s="217" t="s">
        <v>428</v>
      </c>
      <c r="N34" s="341" t="s">
        <v>104</v>
      </c>
    </row>
    <row r="35" spans="2:19" s="202" customFormat="1" ht="18" customHeight="1" x14ac:dyDescent="0.2">
      <c r="B35" s="190"/>
      <c r="C35" s="200"/>
      <c r="D35" s="200"/>
      <c r="E35" s="190"/>
      <c r="F35" s="190"/>
      <c r="G35" s="342" t="s">
        <v>105</v>
      </c>
      <c r="H35" s="190"/>
      <c r="I35" s="190"/>
      <c r="J35" s="190"/>
      <c r="K35" s="190"/>
      <c r="L35" s="190"/>
      <c r="M35" s="190"/>
      <c r="N35" s="190"/>
    </row>
    <row r="36" spans="2:19" s="202" customFormat="1" ht="18" customHeight="1" x14ac:dyDescent="0.2">
      <c r="B36" s="343" t="s">
        <v>508</v>
      </c>
      <c r="C36" s="344">
        <v>344448</v>
      </c>
      <c r="D36" s="344">
        <v>5801</v>
      </c>
      <c r="E36" s="345">
        <v>6332</v>
      </c>
      <c r="F36" s="345">
        <v>208</v>
      </c>
      <c r="G36" s="345">
        <v>18</v>
      </c>
      <c r="H36" s="345">
        <v>35735</v>
      </c>
      <c r="I36" s="345">
        <v>241260</v>
      </c>
      <c r="J36" s="346">
        <v>40503</v>
      </c>
      <c r="K36" s="345">
        <v>8076</v>
      </c>
      <c r="L36" s="345">
        <v>1444</v>
      </c>
      <c r="M36" s="345">
        <v>5052</v>
      </c>
      <c r="N36" s="345">
        <v>19</v>
      </c>
    </row>
    <row r="37" spans="2:19" s="190" customFormat="1" ht="18" customHeight="1" x14ac:dyDescent="0.2">
      <c r="B37" s="343" t="s">
        <v>585</v>
      </c>
      <c r="C37" s="344">
        <v>340910</v>
      </c>
      <c r="D37" s="344">
        <v>5593</v>
      </c>
      <c r="E37" s="345">
        <v>5999</v>
      </c>
      <c r="F37" s="345">
        <v>298</v>
      </c>
      <c r="G37" s="345">
        <v>17</v>
      </c>
      <c r="H37" s="345">
        <v>35320</v>
      </c>
      <c r="I37" s="345">
        <v>236270</v>
      </c>
      <c r="J37" s="345">
        <v>39072</v>
      </c>
      <c r="K37" s="345">
        <v>12254</v>
      </c>
      <c r="L37" s="345">
        <v>1281</v>
      </c>
      <c r="M37" s="345">
        <v>4791</v>
      </c>
      <c r="N37" s="345">
        <v>15</v>
      </c>
    </row>
    <row r="38" spans="2:19" s="190" customFormat="1" ht="18" customHeight="1" x14ac:dyDescent="0.2">
      <c r="B38" s="343" t="s">
        <v>674</v>
      </c>
      <c r="C38" s="344">
        <v>337988</v>
      </c>
      <c r="D38" s="344">
        <v>5397</v>
      </c>
      <c r="E38" s="345">
        <v>5675</v>
      </c>
      <c r="F38" s="345">
        <v>361</v>
      </c>
      <c r="G38" s="345">
        <v>16</v>
      </c>
      <c r="H38" s="345">
        <v>35000</v>
      </c>
      <c r="I38" s="345">
        <v>231615</v>
      </c>
      <c r="J38" s="345">
        <v>37936</v>
      </c>
      <c r="K38" s="345">
        <v>16196</v>
      </c>
      <c r="L38" s="345">
        <v>1208</v>
      </c>
      <c r="M38" s="345">
        <v>4568</v>
      </c>
      <c r="N38" s="345">
        <v>16</v>
      </c>
    </row>
    <row r="39" spans="2:19" s="190" customFormat="1" ht="18" customHeight="1" x14ac:dyDescent="0.2">
      <c r="B39" s="343" t="s">
        <v>695</v>
      </c>
      <c r="C39" s="344">
        <v>335315</v>
      </c>
      <c r="D39" s="344">
        <v>5193</v>
      </c>
      <c r="E39" s="345">
        <v>5389</v>
      </c>
      <c r="F39" s="345">
        <v>425</v>
      </c>
      <c r="G39" s="345">
        <v>16</v>
      </c>
      <c r="H39" s="345">
        <v>34586</v>
      </c>
      <c r="I39" s="345">
        <v>227560</v>
      </c>
      <c r="J39" s="345">
        <v>36963</v>
      </c>
      <c r="K39" s="345">
        <v>19635</v>
      </c>
      <c r="L39" s="345">
        <v>1150</v>
      </c>
      <c r="M39" s="345">
        <v>4380</v>
      </c>
      <c r="N39" s="345">
        <v>18</v>
      </c>
    </row>
    <row r="40" spans="2:19" s="190" customFormat="1" ht="18" customHeight="1" x14ac:dyDescent="0.2">
      <c r="B40" s="343" t="s">
        <v>723</v>
      </c>
      <c r="C40" s="344">
        <v>332226</v>
      </c>
      <c r="D40" s="344">
        <v>5003</v>
      </c>
      <c r="E40" s="345">
        <v>5040</v>
      </c>
      <c r="F40" s="345">
        <v>487</v>
      </c>
      <c r="G40" s="345">
        <v>15</v>
      </c>
      <c r="H40" s="345">
        <v>34140</v>
      </c>
      <c r="I40" s="345">
        <v>223200</v>
      </c>
      <c r="J40" s="345">
        <v>36172</v>
      </c>
      <c r="K40" s="345">
        <v>22698</v>
      </c>
      <c r="L40" s="345">
        <v>1188</v>
      </c>
      <c r="M40" s="345">
        <v>4263</v>
      </c>
      <c r="N40" s="345">
        <v>20</v>
      </c>
    </row>
    <row r="41" spans="2:19" s="190" customFormat="1" ht="18" customHeight="1" x14ac:dyDescent="0.2">
      <c r="B41" s="343" t="s">
        <v>922</v>
      </c>
      <c r="C41" s="344">
        <v>329748</v>
      </c>
      <c r="D41" s="344">
        <v>4859</v>
      </c>
      <c r="E41" s="345">
        <v>4733</v>
      </c>
      <c r="F41" s="345">
        <v>589</v>
      </c>
      <c r="G41" s="345">
        <v>15</v>
      </c>
      <c r="H41" s="345">
        <v>33694</v>
      </c>
      <c r="I41" s="345">
        <v>218795</v>
      </c>
      <c r="J41" s="345">
        <v>35658</v>
      </c>
      <c r="K41" s="345">
        <v>25540</v>
      </c>
      <c r="L41" s="345">
        <v>1408</v>
      </c>
      <c r="M41" s="345">
        <v>4433</v>
      </c>
      <c r="N41" s="345">
        <v>24</v>
      </c>
    </row>
    <row r="42" spans="2:19" s="190" customFormat="1" ht="18" customHeight="1" x14ac:dyDescent="0.15">
      <c r="C42" s="200"/>
      <c r="D42" s="200"/>
      <c r="E42" s="136"/>
      <c r="F42" s="136"/>
      <c r="G42" s="136"/>
      <c r="H42" s="136"/>
      <c r="I42" s="136"/>
      <c r="J42" s="136"/>
      <c r="K42" s="136"/>
      <c r="L42" s="136"/>
      <c r="M42" s="136"/>
      <c r="N42" s="136"/>
    </row>
    <row r="43" spans="2:19" s="190" customFormat="1" ht="18" customHeight="1" x14ac:dyDescent="0.2">
      <c r="B43" s="347" t="s">
        <v>106</v>
      </c>
      <c r="C43" s="402">
        <v>5134</v>
      </c>
      <c r="D43" s="403" t="s">
        <v>923</v>
      </c>
      <c r="E43" s="403" t="s">
        <v>923</v>
      </c>
      <c r="F43" s="403" t="s">
        <v>923</v>
      </c>
      <c r="G43" s="403" t="s">
        <v>923</v>
      </c>
      <c r="H43" s="404">
        <v>1</v>
      </c>
      <c r="I43" s="403" t="s">
        <v>923</v>
      </c>
      <c r="J43" s="404">
        <v>205</v>
      </c>
      <c r="K43" s="404">
        <v>3323</v>
      </c>
      <c r="L43" s="404">
        <v>402</v>
      </c>
      <c r="M43" s="404">
        <v>1203</v>
      </c>
      <c r="N43" s="403" t="s">
        <v>923</v>
      </c>
    </row>
    <row r="44" spans="2:19" s="190" customFormat="1" ht="18" customHeight="1" x14ac:dyDescent="0.2">
      <c r="B44" s="347" t="s">
        <v>107</v>
      </c>
      <c r="C44" s="402">
        <v>17964</v>
      </c>
      <c r="D44" s="404">
        <v>5</v>
      </c>
      <c r="E44" s="404">
        <v>1</v>
      </c>
      <c r="F44" s="404">
        <v>9</v>
      </c>
      <c r="G44" s="403" t="s">
        <v>923</v>
      </c>
      <c r="H44" s="404">
        <v>183</v>
      </c>
      <c r="I44" s="404">
        <v>440</v>
      </c>
      <c r="J44" s="404">
        <v>1163</v>
      </c>
      <c r="K44" s="404">
        <v>15610</v>
      </c>
      <c r="L44" s="404">
        <v>105</v>
      </c>
      <c r="M44" s="404">
        <v>446</v>
      </c>
      <c r="N44" s="404">
        <v>2</v>
      </c>
      <c r="S44" s="190" t="s">
        <v>933</v>
      </c>
    </row>
    <row r="45" spans="2:19" s="190" customFormat="1" ht="18" customHeight="1" x14ac:dyDescent="0.2">
      <c r="B45" s="347" t="s">
        <v>108</v>
      </c>
      <c r="C45" s="402">
        <v>18043</v>
      </c>
      <c r="D45" s="404">
        <v>24</v>
      </c>
      <c r="E45" s="404">
        <v>3</v>
      </c>
      <c r="F45" s="404">
        <v>45</v>
      </c>
      <c r="G45" s="403" t="s">
        <v>923</v>
      </c>
      <c r="H45" s="404">
        <v>733</v>
      </c>
      <c r="I45" s="404">
        <v>1144</v>
      </c>
      <c r="J45" s="404">
        <v>11865</v>
      </c>
      <c r="K45" s="404">
        <v>3857</v>
      </c>
      <c r="L45" s="404">
        <v>70</v>
      </c>
      <c r="M45" s="404">
        <v>301</v>
      </c>
      <c r="N45" s="404">
        <v>1</v>
      </c>
    </row>
    <row r="46" spans="2:19" s="190" customFormat="1" ht="18" customHeight="1" x14ac:dyDescent="0.2">
      <c r="B46" s="347" t="s">
        <v>109</v>
      </c>
      <c r="C46" s="402">
        <v>19015</v>
      </c>
      <c r="D46" s="404">
        <v>44</v>
      </c>
      <c r="E46" s="404">
        <v>28</v>
      </c>
      <c r="F46" s="404">
        <v>44</v>
      </c>
      <c r="G46" s="403" t="s">
        <v>923</v>
      </c>
      <c r="H46" s="404">
        <v>1080</v>
      </c>
      <c r="I46" s="404">
        <v>1740</v>
      </c>
      <c r="J46" s="404">
        <v>15103</v>
      </c>
      <c r="K46" s="404">
        <v>677</v>
      </c>
      <c r="L46" s="404">
        <v>47</v>
      </c>
      <c r="M46" s="404">
        <v>250</v>
      </c>
      <c r="N46" s="404">
        <v>2</v>
      </c>
    </row>
    <row r="47" spans="2:19" s="190" customFormat="1" ht="18" customHeight="1" x14ac:dyDescent="0.2">
      <c r="B47" s="347"/>
      <c r="C47" s="405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</row>
    <row r="48" spans="2:19" s="190" customFormat="1" ht="18" customHeight="1" x14ac:dyDescent="0.2">
      <c r="B48" s="347" t="s">
        <v>110</v>
      </c>
      <c r="C48" s="402">
        <v>22297</v>
      </c>
      <c r="D48" s="404">
        <v>91</v>
      </c>
      <c r="E48" s="404">
        <v>94</v>
      </c>
      <c r="F48" s="404">
        <v>56</v>
      </c>
      <c r="G48" s="403" t="s">
        <v>923</v>
      </c>
      <c r="H48" s="404">
        <v>1496</v>
      </c>
      <c r="I48" s="404">
        <v>15892</v>
      </c>
      <c r="J48" s="404">
        <v>3974</v>
      </c>
      <c r="K48" s="404">
        <v>432</v>
      </c>
      <c r="L48" s="404">
        <v>27</v>
      </c>
      <c r="M48" s="404">
        <v>235</v>
      </c>
      <c r="N48" s="403" t="s">
        <v>923</v>
      </c>
    </row>
    <row r="49" spans="2:14" s="190" customFormat="1" ht="18" customHeight="1" x14ac:dyDescent="0.2">
      <c r="B49" s="347" t="s">
        <v>111</v>
      </c>
      <c r="C49" s="402">
        <v>24097</v>
      </c>
      <c r="D49" s="404">
        <v>187</v>
      </c>
      <c r="E49" s="404">
        <v>152</v>
      </c>
      <c r="F49" s="404">
        <v>55</v>
      </c>
      <c r="G49" s="404">
        <v>1</v>
      </c>
      <c r="H49" s="404">
        <v>2334</v>
      </c>
      <c r="I49" s="404">
        <v>19869</v>
      </c>
      <c r="J49" s="404">
        <v>937</v>
      </c>
      <c r="K49" s="404">
        <v>317</v>
      </c>
      <c r="L49" s="404">
        <v>20</v>
      </c>
      <c r="M49" s="404">
        <v>225</v>
      </c>
      <c r="N49" s="403" t="s">
        <v>923</v>
      </c>
    </row>
    <row r="50" spans="2:14" s="190" customFormat="1" ht="18" customHeight="1" x14ac:dyDescent="0.2">
      <c r="B50" s="347" t="s">
        <v>112</v>
      </c>
      <c r="C50" s="402">
        <v>29680</v>
      </c>
      <c r="D50" s="404">
        <v>303</v>
      </c>
      <c r="E50" s="404">
        <v>236</v>
      </c>
      <c r="F50" s="404">
        <v>66</v>
      </c>
      <c r="G50" s="404">
        <v>4</v>
      </c>
      <c r="H50" s="404">
        <v>3862</v>
      </c>
      <c r="I50" s="404">
        <v>23988</v>
      </c>
      <c r="J50" s="404">
        <v>654</v>
      </c>
      <c r="K50" s="404">
        <v>292</v>
      </c>
      <c r="L50" s="404">
        <v>34</v>
      </c>
      <c r="M50" s="404">
        <v>241</v>
      </c>
      <c r="N50" s="403" t="s">
        <v>923</v>
      </c>
    </row>
    <row r="51" spans="2:14" s="190" customFormat="1" ht="18" customHeight="1" x14ac:dyDescent="0.2">
      <c r="B51" s="347" t="s">
        <v>113</v>
      </c>
      <c r="C51" s="402">
        <v>32648</v>
      </c>
      <c r="D51" s="404">
        <v>465</v>
      </c>
      <c r="E51" s="404">
        <v>310</v>
      </c>
      <c r="F51" s="404">
        <v>88</v>
      </c>
      <c r="G51" s="404">
        <v>2</v>
      </c>
      <c r="H51" s="404">
        <v>4609</v>
      </c>
      <c r="I51" s="404">
        <v>26149</v>
      </c>
      <c r="J51" s="404">
        <v>542</v>
      </c>
      <c r="K51" s="404">
        <v>236</v>
      </c>
      <c r="L51" s="404">
        <v>34</v>
      </c>
      <c r="M51" s="404">
        <v>213</v>
      </c>
      <c r="N51" s="403" t="s">
        <v>923</v>
      </c>
    </row>
    <row r="52" spans="2:14" s="190" customFormat="1" ht="18" customHeight="1" x14ac:dyDescent="0.2">
      <c r="B52" s="347"/>
      <c r="C52" s="405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</row>
    <row r="53" spans="2:14" s="190" customFormat="1" ht="18" customHeight="1" x14ac:dyDescent="0.2">
      <c r="B53" s="347" t="s">
        <v>114</v>
      </c>
      <c r="C53" s="402">
        <v>28067</v>
      </c>
      <c r="D53" s="404">
        <v>560</v>
      </c>
      <c r="E53" s="404">
        <v>450</v>
      </c>
      <c r="F53" s="404">
        <v>86</v>
      </c>
      <c r="G53" s="404">
        <v>2</v>
      </c>
      <c r="H53" s="404">
        <v>4302</v>
      </c>
      <c r="I53" s="404">
        <v>21962</v>
      </c>
      <c r="J53" s="404">
        <v>345</v>
      </c>
      <c r="K53" s="404">
        <v>179</v>
      </c>
      <c r="L53" s="404">
        <v>23</v>
      </c>
      <c r="M53" s="404">
        <v>157</v>
      </c>
      <c r="N53" s="404">
        <v>1</v>
      </c>
    </row>
    <row r="54" spans="2:14" s="190" customFormat="1" ht="18" customHeight="1" x14ac:dyDescent="0.2">
      <c r="B54" s="347" t="s">
        <v>115</v>
      </c>
      <c r="C54" s="402">
        <v>27532</v>
      </c>
      <c r="D54" s="404">
        <v>580</v>
      </c>
      <c r="E54" s="404">
        <v>429</v>
      </c>
      <c r="F54" s="404">
        <v>89</v>
      </c>
      <c r="G54" s="404">
        <v>1</v>
      </c>
      <c r="H54" s="404">
        <v>3732</v>
      </c>
      <c r="I54" s="404">
        <v>22127</v>
      </c>
      <c r="J54" s="404">
        <v>259</v>
      </c>
      <c r="K54" s="404">
        <v>142</v>
      </c>
      <c r="L54" s="404">
        <v>29</v>
      </c>
      <c r="M54" s="404">
        <v>144</v>
      </c>
      <c r="N54" s="403" t="s">
        <v>923</v>
      </c>
    </row>
    <row r="55" spans="2:14" s="190" customFormat="1" ht="18" customHeight="1" x14ac:dyDescent="0.2">
      <c r="B55" s="347" t="s">
        <v>118</v>
      </c>
      <c r="C55" s="402">
        <v>27451</v>
      </c>
      <c r="D55" s="404">
        <v>553</v>
      </c>
      <c r="E55" s="404">
        <v>582</v>
      </c>
      <c r="F55" s="404">
        <v>37</v>
      </c>
      <c r="G55" s="404">
        <v>4</v>
      </c>
      <c r="H55" s="404">
        <v>3250</v>
      </c>
      <c r="I55" s="404">
        <v>22527</v>
      </c>
      <c r="J55" s="404">
        <v>188</v>
      </c>
      <c r="K55" s="404">
        <v>117</v>
      </c>
      <c r="L55" s="404">
        <v>30</v>
      </c>
      <c r="M55" s="404">
        <v>163</v>
      </c>
      <c r="N55" s="404"/>
    </row>
    <row r="56" spans="2:14" s="190" customFormat="1" ht="18" customHeight="1" x14ac:dyDescent="0.2">
      <c r="B56" s="347" t="s">
        <v>429</v>
      </c>
      <c r="C56" s="402">
        <v>31028</v>
      </c>
      <c r="D56" s="404">
        <v>679</v>
      </c>
      <c r="E56" s="404">
        <v>907</v>
      </c>
      <c r="F56" s="404">
        <v>14</v>
      </c>
      <c r="G56" s="404">
        <v>1</v>
      </c>
      <c r="H56" s="404">
        <v>3568</v>
      </c>
      <c r="I56" s="404">
        <v>25260</v>
      </c>
      <c r="J56" s="404">
        <v>179</v>
      </c>
      <c r="K56" s="404">
        <v>110</v>
      </c>
      <c r="L56" s="404">
        <v>67</v>
      </c>
      <c r="M56" s="404">
        <v>240</v>
      </c>
      <c r="N56" s="404">
        <v>3</v>
      </c>
    </row>
    <row r="57" spans="2:14" s="190" customFormat="1" ht="18" customHeight="1" x14ac:dyDescent="0.2">
      <c r="B57" s="347"/>
      <c r="C57" s="407"/>
      <c r="D57" s="408"/>
      <c r="E57" s="408"/>
      <c r="F57" s="408"/>
      <c r="G57" s="409"/>
      <c r="H57" s="408"/>
      <c r="I57" s="408"/>
      <c r="J57" s="408"/>
      <c r="K57" s="408"/>
      <c r="L57" s="408"/>
      <c r="M57" s="408"/>
      <c r="N57" s="408"/>
    </row>
    <row r="58" spans="2:14" s="190" customFormat="1" ht="18" customHeight="1" x14ac:dyDescent="0.2">
      <c r="B58" s="347" t="s">
        <v>430</v>
      </c>
      <c r="C58" s="402">
        <v>24081</v>
      </c>
      <c r="D58" s="404">
        <v>564</v>
      </c>
      <c r="E58" s="404">
        <v>831</v>
      </c>
      <c r="F58" s="403" t="s">
        <v>923</v>
      </c>
      <c r="G58" s="403" t="s">
        <v>923</v>
      </c>
      <c r="H58" s="404">
        <v>2758</v>
      </c>
      <c r="I58" s="404">
        <v>19389</v>
      </c>
      <c r="J58" s="404">
        <v>110</v>
      </c>
      <c r="K58" s="404">
        <v>69</v>
      </c>
      <c r="L58" s="404">
        <v>121</v>
      </c>
      <c r="M58" s="404">
        <v>235</v>
      </c>
      <c r="N58" s="404">
        <v>4</v>
      </c>
    </row>
    <row r="59" spans="2:14" s="190" customFormat="1" ht="18" customHeight="1" x14ac:dyDescent="0.2">
      <c r="B59" s="347" t="s">
        <v>431</v>
      </c>
      <c r="C59" s="402">
        <v>22711</v>
      </c>
      <c r="D59" s="404">
        <v>804</v>
      </c>
      <c r="E59" s="404">
        <v>710</v>
      </c>
      <c r="F59" s="403" t="s">
        <v>923</v>
      </c>
      <c r="G59" s="403" t="s">
        <v>923</v>
      </c>
      <c r="H59" s="404">
        <v>1786</v>
      </c>
      <c r="I59" s="404">
        <v>18308</v>
      </c>
      <c r="J59" s="404">
        <v>134</v>
      </c>
      <c r="K59" s="404">
        <v>179</v>
      </c>
      <c r="L59" s="404">
        <v>399</v>
      </c>
      <c r="M59" s="404">
        <v>380</v>
      </c>
      <c r="N59" s="404">
        <v>11</v>
      </c>
    </row>
    <row r="60" spans="2:14" s="202" customFormat="1" ht="18" customHeight="1" x14ac:dyDescent="0.15">
      <c r="B60" s="194"/>
      <c r="C60" s="410"/>
      <c r="D60" s="410"/>
      <c r="E60" s="411"/>
      <c r="F60" s="411"/>
      <c r="G60" s="411"/>
      <c r="H60" s="411"/>
      <c r="I60" s="411"/>
      <c r="J60" s="411"/>
      <c r="K60" s="411"/>
      <c r="L60" s="411"/>
      <c r="M60" s="411"/>
      <c r="N60" s="194"/>
    </row>
    <row r="61" spans="2:14" s="202" customFormat="1" ht="18" customHeight="1" x14ac:dyDescent="0.2">
      <c r="B61" s="190"/>
      <c r="C61" s="200"/>
      <c r="D61" s="200"/>
      <c r="E61" s="190"/>
      <c r="F61" s="190"/>
      <c r="G61" s="342" t="s">
        <v>116</v>
      </c>
      <c r="H61" s="190"/>
      <c r="I61" s="190"/>
      <c r="J61" s="190"/>
      <c r="K61" s="190"/>
      <c r="L61" s="190"/>
      <c r="M61" s="190"/>
      <c r="N61" s="190"/>
    </row>
    <row r="62" spans="2:14" s="190" customFormat="1" ht="18" customHeight="1" x14ac:dyDescent="0.2">
      <c r="B62" s="343" t="s">
        <v>508</v>
      </c>
      <c r="C62" s="344">
        <v>321355</v>
      </c>
      <c r="D62" s="344">
        <v>52</v>
      </c>
      <c r="E62" s="345">
        <v>542</v>
      </c>
      <c r="F62" s="345">
        <v>54</v>
      </c>
      <c r="G62" s="304">
        <v>0</v>
      </c>
      <c r="H62" s="345">
        <v>920</v>
      </c>
      <c r="I62" s="345">
        <v>249176</v>
      </c>
      <c r="J62" s="348">
        <v>40674</v>
      </c>
      <c r="K62" s="345">
        <v>8046</v>
      </c>
      <c r="L62" s="345">
        <v>2744</v>
      </c>
      <c r="M62" s="345">
        <v>19112</v>
      </c>
      <c r="N62" s="345">
        <v>35</v>
      </c>
    </row>
    <row r="63" spans="2:14" s="190" customFormat="1" ht="18" customHeight="1" x14ac:dyDescent="0.2">
      <c r="B63" s="343" t="s">
        <v>585</v>
      </c>
      <c r="C63" s="344">
        <v>319328</v>
      </c>
      <c r="D63" s="344">
        <v>53</v>
      </c>
      <c r="E63" s="345">
        <v>536</v>
      </c>
      <c r="F63" s="345">
        <v>84</v>
      </c>
      <c r="G63" s="304">
        <v>0</v>
      </c>
      <c r="H63" s="345">
        <v>933</v>
      </c>
      <c r="I63" s="345">
        <v>246019</v>
      </c>
      <c r="J63" s="345">
        <v>39497</v>
      </c>
      <c r="K63" s="345">
        <v>12091</v>
      </c>
      <c r="L63" s="345">
        <v>2481</v>
      </c>
      <c r="M63" s="345">
        <v>17604</v>
      </c>
      <c r="N63" s="345">
        <v>30</v>
      </c>
    </row>
    <row r="64" spans="2:14" s="190" customFormat="1" ht="18" customHeight="1" x14ac:dyDescent="0.2">
      <c r="B64" s="343" t="s">
        <v>674</v>
      </c>
      <c r="C64" s="344">
        <v>317410</v>
      </c>
      <c r="D64" s="344">
        <v>56</v>
      </c>
      <c r="E64" s="345">
        <v>533</v>
      </c>
      <c r="F64" s="345">
        <v>101</v>
      </c>
      <c r="G64" s="304">
        <v>0</v>
      </c>
      <c r="H64" s="345">
        <v>949</v>
      </c>
      <c r="I64" s="345">
        <v>242645</v>
      </c>
      <c r="J64" s="345">
        <v>38528</v>
      </c>
      <c r="K64" s="345">
        <v>16097</v>
      </c>
      <c r="L64" s="345">
        <v>2221</v>
      </c>
      <c r="M64" s="345">
        <v>16254</v>
      </c>
      <c r="N64" s="345">
        <v>26</v>
      </c>
    </row>
    <row r="65" spans="2:14" s="190" customFormat="1" ht="18" customHeight="1" x14ac:dyDescent="0.2">
      <c r="B65" s="343" t="s">
        <v>695</v>
      </c>
      <c r="C65" s="344">
        <v>315811</v>
      </c>
      <c r="D65" s="344">
        <v>57</v>
      </c>
      <c r="E65" s="345">
        <v>523</v>
      </c>
      <c r="F65" s="345">
        <v>125</v>
      </c>
      <c r="G65" s="304">
        <v>0</v>
      </c>
      <c r="H65" s="345">
        <v>973</v>
      </c>
      <c r="I65" s="345">
        <v>239610</v>
      </c>
      <c r="J65" s="345">
        <v>37751</v>
      </c>
      <c r="K65" s="345">
        <v>19861</v>
      </c>
      <c r="L65" s="345">
        <v>2043</v>
      </c>
      <c r="M65" s="345">
        <v>14847</v>
      </c>
      <c r="N65" s="345">
        <v>21</v>
      </c>
    </row>
    <row r="66" spans="2:14" s="190" customFormat="1" ht="18" customHeight="1" x14ac:dyDescent="0.2">
      <c r="B66" s="343" t="s">
        <v>723</v>
      </c>
      <c r="C66" s="344">
        <v>314125</v>
      </c>
      <c r="D66" s="344">
        <v>64</v>
      </c>
      <c r="E66" s="345">
        <v>518</v>
      </c>
      <c r="F66" s="345">
        <v>154</v>
      </c>
      <c r="G66" s="304">
        <v>0</v>
      </c>
      <c r="H66" s="345">
        <v>993</v>
      </c>
      <c r="I66" s="345">
        <v>236107</v>
      </c>
      <c r="J66" s="345">
        <v>37298</v>
      </c>
      <c r="K66" s="345">
        <v>23035</v>
      </c>
      <c r="L66" s="345">
        <v>2022</v>
      </c>
      <c r="M66" s="345">
        <v>13911</v>
      </c>
      <c r="N66" s="345">
        <v>23</v>
      </c>
    </row>
    <row r="67" spans="2:14" s="190" customFormat="1" ht="18" customHeight="1" x14ac:dyDescent="0.2">
      <c r="B67" s="343" t="s">
        <v>922</v>
      </c>
      <c r="C67" s="344">
        <v>313143</v>
      </c>
      <c r="D67" s="344">
        <v>63</v>
      </c>
      <c r="E67" s="345">
        <v>509</v>
      </c>
      <c r="F67" s="345">
        <v>174</v>
      </c>
      <c r="G67" s="122" t="s">
        <v>923</v>
      </c>
      <c r="H67" s="345">
        <v>997</v>
      </c>
      <c r="I67" s="345">
        <v>232713</v>
      </c>
      <c r="J67" s="345">
        <v>36964</v>
      </c>
      <c r="K67" s="345">
        <v>25957</v>
      </c>
      <c r="L67" s="345">
        <v>2192</v>
      </c>
      <c r="M67" s="345">
        <v>13551</v>
      </c>
      <c r="N67" s="345">
        <v>23</v>
      </c>
    </row>
    <row r="68" spans="2:14" s="190" customFormat="1" ht="18" customHeight="1" x14ac:dyDescent="0.15">
      <c r="C68" s="200"/>
      <c r="D68" s="200"/>
      <c r="E68" s="136"/>
      <c r="F68" s="136"/>
      <c r="G68" s="136"/>
      <c r="H68" s="136"/>
      <c r="I68" s="136"/>
      <c r="J68" s="136"/>
      <c r="K68" s="136"/>
      <c r="L68" s="136"/>
      <c r="M68" s="136"/>
      <c r="N68" s="136"/>
    </row>
    <row r="69" spans="2:14" s="190" customFormat="1" ht="18" customHeight="1" x14ac:dyDescent="0.2">
      <c r="B69" s="347" t="s">
        <v>106</v>
      </c>
      <c r="C69" s="412">
        <v>4144</v>
      </c>
      <c r="D69" s="403" t="s">
        <v>923</v>
      </c>
      <c r="E69" s="403" t="s">
        <v>923</v>
      </c>
      <c r="F69" s="403" t="s">
        <v>923</v>
      </c>
      <c r="G69" s="403" t="s">
        <v>923</v>
      </c>
      <c r="H69" s="403" t="s">
        <v>923</v>
      </c>
      <c r="I69" s="403" t="s">
        <v>923</v>
      </c>
      <c r="J69" s="404">
        <v>12</v>
      </c>
      <c r="K69" s="404">
        <v>3086</v>
      </c>
      <c r="L69" s="404">
        <v>97</v>
      </c>
      <c r="M69" s="404">
        <v>949</v>
      </c>
      <c r="N69" s="403" t="s">
        <v>923</v>
      </c>
    </row>
    <row r="70" spans="2:14" s="190" customFormat="1" ht="18" customHeight="1" x14ac:dyDescent="0.2">
      <c r="B70" s="347" t="s">
        <v>107</v>
      </c>
      <c r="C70" s="412">
        <v>16896</v>
      </c>
      <c r="D70" s="403" t="s">
        <v>923</v>
      </c>
      <c r="E70" s="403" t="s">
        <v>923</v>
      </c>
      <c r="F70" s="404">
        <v>3</v>
      </c>
      <c r="G70" s="403" t="s">
        <v>923</v>
      </c>
      <c r="H70" s="404">
        <v>11</v>
      </c>
      <c r="I70" s="404">
        <v>26</v>
      </c>
      <c r="J70" s="404">
        <v>150</v>
      </c>
      <c r="K70" s="404">
        <v>16182</v>
      </c>
      <c r="L70" s="404">
        <v>36</v>
      </c>
      <c r="M70" s="404">
        <v>486</v>
      </c>
      <c r="N70" s="404">
        <v>2</v>
      </c>
    </row>
    <row r="71" spans="2:14" s="190" customFormat="1" ht="18" customHeight="1" x14ac:dyDescent="0.2">
      <c r="B71" s="347" t="s">
        <v>108</v>
      </c>
      <c r="C71" s="412">
        <v>17037</v>
      </c>
      <c r="D71" s="404">
        <v>1</v>
      </c>
      <c r="E71" s="403" t="s">
        <v>923</v>
      </c>
      <c r="F71" s="404">
        <v>9</v>
      </c>
      <c r="G71" s="403" t="s">
        <v>923</v>
      </c>
      <c r="H71" s="404">
        <v>27</v>
      </c>
      <c r="I71" s="404">
        <v>34</v>
      </c>
      <c r="J71" s="404">
        <v>12275</v>
      </c>
      <c r="K71" s="404">
        <v>4371</v>
      </c>
      <c r="L71" s="404">
        <v>31</v>
      </c>
      <c r="M71" s="404">
        <v>289</v>
      </c>
      <c r="N71" s="403" t="s">
        <v>923</v>
      </c>
    </row>
    <row r="72" spans="2:14" s="190" customFormat="1" ht="18" customHeight="1" x14ac:dyDescent="0.2">
      <c r="B72" s="347" t="s">
        <v>109</v>
      </c>
      <c r="C72" s="412">
        <v>18093</v>
      </c>
      <c r="D72" s="404">
        <v>3</v>
      </c>
      <c r="E72" s="404">
        <v>5</v>
      </c>
      <c r="F72" s="404">
        <v>13</v>
      </c>
      <c r="G72" s="403" t="s">
        <v>923</v>
      </c>
      <c r="H72" s="404">
        <v>40</v>
      </c>
      <c r="I72" s="404">
        <v>355</v>
      </c>
      <c r="J72" s="404">
        <v>16555</v>
      </c>
      <c r="K72" s="404">
        <v>843</v>
      </c>
      <c r="L72" s="404">
        <v>15</v>
      </c>
      <c r="M72" s="404">
        <v>264</v>
      </c>
      <c r="N72" s="403" t="s">
        <v>923</v>
      </c>
    </row>
    <row r="73" spans="2:14" s="190" customFormat="1" ht="18" customHeight="1" x14ac:dyDescent="0.2">
      <c r="B73" s="347"/>
      <c r="C73" s="413"/>
      <c r="D73" s="406"/>
      <c r="E73" s="406"/>
      <c r="F73" s="406"/>
      <c r="G73" s="414"/>
      <c r="H73" s="406"/>
      <c r="I73" s="406"/>
      <c r="J73" s="406"/>
      <c r="K73" s="406"/>
      <c r="L73" s="406"/>
      <c r="M73" s="406"/>
      <c r="N73" s="406"/>
    </row>
    <row r="74" spans="2:14" s="190" customFormat="1" ht="18" customHeight="1" x14ac:dyDescent="0.2">
      <c r="B74" s="347" t="s">
        <v>110</v>
      </c>
      <c r="C74" s="412">
        <v>21985</v>
      </c>
      <c r="D74" s="404">
        <v>2</v>
      </c>
      <c r="E74" s="404">
        <v>15</v>
      </c>
      <c r="F74" s="404">
        <v>18</v>
      </c>
      <c r="G74" s="403" t="s">
        <v>923</v>
      </c>
      <c r="H74" s="404">
        <v>63</v>
      </c>
      <c r="I74" s="404">
        <v>16457</v>
      </c>
      <c r="J74" s="404">
        <v>4705</v>
      </c>
      <c r="K74" s="404">
        <v>469</v>
      </c>
      <c r="L74" s="404">
        <v>11</v>
      </c>
      <c r="M74" s="404">
        <v>245</v>
      </c>
      <c r="N74" s="403" t="s">
        <v>923</v>
      </c>
    </row>
    <row r="75" spans="2:14" s="190" customFormat="1" ht="18" customHeight="1" x14ac:dyDescent="0.2">
      <c r="B75" s="347" t="s">
        <v>111</v>
      </c>
      <c r="C75" s="412">
        <v>24443</v>
      </c>
      <c r="D75" s="404">
        <v>11</v>
      </c>
      <c r="E75" s="404">
        <v>36</v>
      </c>
      <c r="F75" s="404">
        <v>24</v>
      </c>
      <c r="G75" s="403" t="s">
        <v>923</v>
      </c>
      <c r="H75" s="404">
        <v>97</v>
      </c>
      <c r="I75" s="404">
        <v>22449</v>
      </c>
      <c r="J75" s="404">
        <v>1260</v>
      </c>
      <c r="K75" s="404">
        <v>319</v>
      </c>
      <c r="L75" s="404">
        <v>4</v>
      </c>
      <c r="M75" s="404">
        <v>242</v>
      </c>
      <c r="N75" s="404">
        <v>1</v>
      </c>
    </row>
    <row r="76" spans="2:14" s="190" customFormat="1" ht="18" customHeight="1" x14ac:dyDescent="0.2">
      <c r="B76" s="347" t="s">
        <v>112</v>
      </c>
      <c r="C76" s="412">
        <v>29525</v>
      </c>
      <c r="D76" s="404">
        <v>12</v>
      </c>
      <c r="E76" s="404">
        <v>52</v>
      </c>
      <c r="F76" s="404">
        <v>28</v>
      </c>
      <c r="G76" s="403" t="s">
        <v>923</v>
      </c>
      <c r="H76" s="404">
        <v>171</v>
      </c>
      <c r="I76" s="404">
        <v>27967</v>
      </c>
      <c r="J76" s="404">
        <v>756</v>
      </c>
      <c r="K76" s="404">
        <v>207</v>
      </c>
      <c r="L76" s="404">
        <v>9</v>
      </c>
      <c r="M76" s="404">
        <v>322</v>
      </c>
      <c r="N76" s="404">
        <v>1</v>
      </c>
    </row>
    <row r="77" spans="2:14" s="190" customFormat="1" ht="18" customHeight="1" x14ac:dyDescent="0.2">
      <c r="B77" s="347" t="s">
        <v>113</v>
      </c>
      <c r="C77" s="412">
        <v>33356</v>
      </c>
      <c r="D77" s="404">
        <v>17</v>
      </c>
      <c r="E77" s="404">
        <v>93</v>
      </c>
      <c r="F77" s="404">
        <v>25</v>
      </c>
      <c r="G77" s="403" t="s">
        <v>923</v>
      </c>
      <c r="H77" s="404">
        <v>219</v>
      </c>
      <c r="I77" s="404">
        <v>32041</v>
      </c>
      <c r="J77" s="404">
        <v>450</v>
      </c>
      <c r="K77" s="404">
        <v>163</v>
      </c>
      <c r="L77" s="404">
        <v>16</v>
      </c>
      <c r="M77" s="404">
        <v>332</v>
      </c>
      <c r="N77" s="403" t="s">
        <v>923</v>
      </c>
    </row>
    <row r="78" spans="2:14" s="190" customFormat="1" ht="18" customHeight="1" x14ac:dyDescent="0.2">
      <c r="B78" s="347"/>
      <c r="C78" s="413"/>
      <c r="D78" s="406"/>
      <c r="E78" s="406"/>
      <c r="F78" s="406"/>
      <c r="G78" s="403"/>
      <c r="H78" s="406"/>
      <c r="I78" s="406"/>
      <c r="J78" s="406"/>
      <c r="K78" s="406"/>
      <c r="L78" s="406"/>
      <c r="M78" s="406"/>
      <c r="N78" s="406"/>
    </row>
    <row r="79" spans="2:14" s="190" customFormat="1" ht="18" customHeight="1" x14ac:dyDescent="0.2">
      <c r="B79" s="347" t="s">
        <v>114</v>
      </c>
      <c r="C79" s="412">
        <v>30710</v>
      </c>
      <c r="D79" s="404">
        <v>8</v>
      </c>
      <c r="E79" s="404">
        <v>95</v>
      </c>
      <c r="F79" s="404">
        <v>27</v>
      </c>
      <c r="G79" s="403" t="s">
        <v>923</v>
      </c>
      <c r="H79" s="404">
        <v>159</v>
      </c>
      <c r="I79" s="404">
        <v>29549</v>
      </c>
      <c r="J79" s="404">
        <v>263</v>
      </c>
      <c r="K79" s="404">
        <v>109</v>
      </c>
      <c r="L79" s="404">
        <v>16</v>
      </c>
      <c r="M79" s="404">
        <v>483</v>
      </c>
      <c r="N79" s="404">
        <v>1</v>
      </c>
    </row>
    <row r="80" spans="2:14" s="190" customFormat="1" ht="18" customHeight="1" x14ac:dyDescent="0.2">
      <c r="B80" s="347" t="s">
        <v>115</v>
      </c>
      <c r="C80" s="412">
        <v>29264</v>
      </c>
      <c r="D80" s="404">
        <v>4</v>
      </c>
      <c r="E80" s="404">
        <v>89</v>
      </c>
      <c r="F80" s="404">
        <v>20</v>
      </c>
      <c r="G80" s="403" t="s">
        <v>923</v>
      </c>
      <c r="H80" s="404">
        <v>76</v>
      </c>
      <c r="I80" s="404">
        <v>28011</v>
      </c>
      <c r="J80" s="404">
        <v>202</v>
      </c>
      <c r="K80" s="404">
        <v>65</v>
      </c>
      <c r="L80" s="404">
        <v>68</v>
      </c>
      <c r="M80" s="404">
        <v>728</v>
      </c>
      <c r="N80" s="404">
        <v>1</v>
      </c>
    </row>
    <row r="81" spans="1:14" s="190" customFormat="1" ht="18" customHeight="1" x14ac:dyDescent="0.2">
      <c r="B81" s="347" t="s">
        <v>118</v>
      </c>
      <c r="C81" s="412">
        <v>27480</v>
      </c>
      <c r="D81" s="404">
        <v>1</v>
      </c>
      <c r="E81" s="404">
        <v>56</v>
      </c>
      <c r="F81" s="404">
        <v>7</v>
      </c>
      <c r="G81" s="403" t="s">
        <v>923</v>
      </c>
      <c r="H81" s="404">
        <v>56</v>
      </c>
      <c r="I81" s="404">
        <v>25852</v>
      </c>
      <c r="J81" s="404">
        <v>164</v>
      </c>
      <c r="K81" s="404">
        <v>46</v>
      </c>
      <c r="L81" s="404">
        <v>132</v>
      </c>
      <c r="M81" s="404">
        <v>1165</v>
      </c>
      <c r="N81" s="404">
        <v>1</v>
      </c>
    </row>
    <row r="82" spans="1:14" s="190" customFormat="1" ht="18" customHeight="1" x14ac:dyDescent="0.2">
      <c r="B82" s="347" t="s">
        <v>429</v>
      </c>
      <c r="C82" s="415">
        <v>28922</v>
      </c>
      <c r="D82" s="404">
        <v>4</v>
      </c>
      <c r="E82" s="404">
        <v>46</v>
      </c>
      <c r="F82" s="403" t="s">
        <v>923</v>
      </c>
      <c r="G82" s="403" t="s">
        <v>923</v>
      </c>
      <c r="H82" s="404">
        <v>41</v>
      </c>
      <c r="I82" s="404">
        <v>25738</v>
      </c>
      <c r="J82" s="404">
        <v>99</v>
      </c>
      <c r="K82" s="404">
        <v>43</v>
      </c>
      <c r="L82" s="404">
        <v>327</v>
      </c>
      <c r="M82" s="404">
        <v>2622</v>
      </c>
      <c r="N82" s="404">
        <v>2</v>
      </c>
    </row>
    <row r="83" spans="1:14" s="190" customFormat="1" ht="18" customHeight="1" x14ac:dyDescent="0.2">
      <c r="B83" s="347"/>
      <c r="C83" s="416"/>
      <c r="D83" s="408"/>
      <c r="E83" s="408"/>
      <c r="F83" s="417"/>
      <c r="G83" s="403"/>
      <c r="H83" s="408"/>
      <c r="I83" s="408"/>
      <c r="J83" s="408"/>
      <c r="K83" s="408"/>
      <c r="L83" s="408"/>
      <c r="M83" s="408"/>
      <c r="N83" s="408"/>
    </row>
    <row r="84" spans="1:14" s="190" customFormat="1" ht="18" customHeight="1" x14ac:dyDescent="0.2">
      <c r="B84" s="347" t="s">
        <v>430</v>
      </c>
      <c r="C84" s="415">
        <v>19731</v>
      </c>
      <c r="D84" s="403" t="s">
        <v>923</v>
      </c>
      <c r="E84" s="404">
        <v>15</v>
      </c>
      <c r="F84" s="403" t="s">
        <v>923</v>
      </c>
      <c r="G84" s="403" t="s">
        <v>923</v>
      </c>
      <c r="H84" s="404">
        <v>25</v>
      </c>
      <c r="I84" s="404">
        <v>16063</v>
      </c>
      <c r="J84" s="404">
        <v>58</v>
      </c>
      <c r="K84" s="404">
        <v>29</v>
      </c>
      <c r="L84" s="404">
        <v>675</v>
      </c>
      <c r="M84" s="404">
        <v>2864</v>
      </c>
      <c r="N84" s="404">
        <v>2</v>
      </c>
    </row>
    <row r="85" spans="1:14" s="190" customFormat="1" ht="17.25" customHeight="1" x14ac:dyDescent="0.2">
      <c r="A85" s="111"/>
      <c r="B85" s="347" t="s">
        <v>431</v>
      </c>
      <c r="C85" s="415">
        <v>11557</v>
      </c>
      <c r="D85" s="403" t="s">
        <v>923</v>
      </c>
      <c r="E85" s="404">
        <v>7</v>
      </c>
      <c r="F85" s="403" t="s">
        <v>923</v>
      </c>
      <c r="G85" s="403" t="s">
        <v>923</v>
      </c>
      <c r="H85" s="404">
        <v>12</v>
      </c>
      <c r="I85" s="404">
        <v>8171</v>
      </c>
      <c r="J85" s="404">
        <v>15</v>
      </c>
      <c r="K85" s="404">
        <v>25</v>
      </c>
      <c r="L85" s="404">
        <v>755</v>
      </c>
      <c r="M85" s="404">
        <v>2560</v>
      </c>
      <c r="N85" s="404">
        <v>12</v>
      </c>
    </row>
    <row r="86" spans="1:14" s="190" customFormat="1" ht="18" customHeight="1" thickBot="1" x14ac:dyDescent="0.2">
      <c r="B86" s="191"/>
      <c r="C86" s="349"/>
      <c r="D86" s="349"/>
      <c r="E86" s="191"/>
      <c r="F86" s="191"/>
      <c r="G86" s="191"/>
      <c r="H86" s="191"/>
      <c r="I86" s="191"/>
      <c r="J86" s="191"/>
      <c r="K86" s="191"/>
      <c r="L86" s="191"/>
      <c r="M86" s="191"/>
      <c r="N86" s="191"/>
    </row>
    <row r="87" spans="1:14" ht="18" customHeight="1" x14ac:dyDescent="0.2">
      <c r="B87" s="190"/>
      <c r="C87" s="111" t="s">
        <v>421</v>
      </c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</row>
  </sheetData>
  <mergeCells count="3">
    <mergeCell ref="B6:M6"/>
    <mergeCell ref="M32:N32"/>
    <mergeCell ref="C33:C34"/>
  </mergeCells>
  <phoneticPr fontId="2"/>
  <pageMargins left="0.72" right="0.52" top="0.95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3"/>
  <sheetViews>
    <sheetView view="pageBreakPreview" topLeftCell="A4" zoomScale="70" zoomScaleNormal="85" zoomScaleSheetLayoutView="70" workbookViewId="0">
      <pane xSplit="4" ySplit="6" topLeftCell="E25" activePane="bottomRight" state="frozen"/>
      <selection activeCell="A4" sqref="A4"/>
      <selection pane="topRight" activeCell="E4" sqref="E4"/>
      <selection pane="bottomLeft" activeCell="A10" sqref="A10"/>
      <selection pane="bottomRight" activeCell="N52" sqref="N52"/>
    </sheetView>
  </sheetViews>
  <sheetFormatPr defaultColWidth="14.625" defaultRowHeight="17.25" x14ac:dyDescent="0.15"/>
  <cols>
    <col min="1" max="1" width="6.125" style="173" customWidth="1"/>
    <col min="2" max="2" width="4.625" style="173" customWidth="1"/>
    <col min="3" max="3" width="14.625" style="173"/>
    <col min="4" max="4" width="8.125" style="248" customWidth="1"/>
    <col min="5" max="7" width="16.125" style="173" customWidth="1"/>
    <col min="8" max="9" width="16.25" style="173" customWidth="1"/>
    <col min="10" max="16384" width="14.625" style="173"/>
  </cols>
  <sheetData>
    <row r="1" spans="1:14" x14ac:dyDescent="0.2">
      <c r="A1" s="247"/>
    </row>
    <row r="6" spans="1:14" x14ac:dyDescent="0.2">
      <c r="B6" s="498" t="s">
        <v>897</v>
      </c>
      <c r="C6" s="498"/>
      <c r="D6" s="498"/>
      <c r="E6" s="498"/>
      <c r="F6" s="384"/>
      <c r="G6" s="384"/>
    </row>
    <row r="7" spans="1:14" ht="18" thickBot="1" x14ac:dyDescent="0.25">
      <c r="B7" s="249"/>
      <c r="C7" s="249"/>
      <c r="D7" s="250" t="s">
        <v>898</v>
      </c>
      <c r="E7" s="249"/>
    </row>
    <row r="8" spans="1:14" x14ac:dyDescent="0.2">
      <c r="E8" s="251" t="s">
        <v>687</v>
      </c>
      <c r="F8" s="251" t="s">
        <v>899</v>
      </c>
      <c r="G8" s="251" t="s">
        <v>592</v>
      </c>
      <c r="H8" s="251" t="s">
        <v>900</v>
      </c>
      <c r="I8" s="251" t="s">
        <v>901</v>
      </c>
      <c r="J8" s="251" t="s">
        <v>902</v>
      </c>
      <c r="K8" s="251" t="s">
        <v>903</v>
      </c>
      <c r="L8" s="252"/>
      <c r="M8" s="252"/>
      <c r="N8" s="252"/>
    </row>
    <row r="9" spans="1:14" x14ac:dyDescent="0.2">
      <c r="B9" s="253"/>
      <c r="C9" s="253"/>
      <c r="D9" s="254"/>
      <c r="E9" s="255">
        <v>2017</v>
      </c>
      <c r="F9" s="255">
        <v>2018</v>
      </c>
      <c r="G9" s="255">
        <v>2019</v>
      </c>
      <c r="H9" s="255">
        <v>2020</v>
      </c>
      <c r="I9" s="255">
        <v>2021</v>
      </c>
      <c r="J9" s="255">
        <v>2022</v>
      </c>
      <c r="K9" s="255">
        <v>2023</v>
      </c>
    </row>
    <row r="10" spans="1:14" x14ac:dyDescent="0.2">
      <c r="B10" s="256" t="s">
        <v>119</v>
      </c>
      <c r="D10" s="257"/>
    </row>
    <row r="11" spans="1:14" s="258" customFormat="1" x14ac:dyDescent="0.2">
      <c r="C11" s="256" t="s">
        <v>120</v>
      </c>
      <c r="D11" s="259" t="s">
        <v>121</v>
      </c>
      <c r="E11" s="258">
        <f t="shared" ref="E11:G13" si="0">E16+E41+E46</f>
        <v>15554</v>
      </c>
      <c r="F11" s="258">
        <f t="shared" si="0"/>
        <v>15296</v>
      </c>
      <c r="G11" s="258">
        <f t="shared" si="0"/>
        <v>14918</v>
      </c>
      <c r="H11" s="258">
        <v>10442</v>
      </c>
      <c r="I11" s="258">
        <v>10889</v>
      </c>
      <c r="J11" s="258">
        <v>12166</v>
      </c>
      <c r="K11" s="258">
        <f>SUM(K16,K41,K46)</f>
        <v>13126</v>
      </c>
    </row>
    <row r="12" spans="1:14" x14ac:dyDescent="0.2">
      <c r="C12" s="247" t="s">
        <v>122</v>
      </c>
      <c r="D12" s="260" t="s">
        <v>123</v>
      </c>
      <c r="E12" s="173">
        <f t="shared" si="0"/>
        <v>9245</v>
      </c>
      <c r="F12" s="173">
        <f t="shared" si="0"/>
        <v>9069</v>
      </c>
      <c r="G12" s="173">
        <f t="shared" si="0"/>
        <v>8864</v>
      </c>
      <c r="H12" s="173">
        <v>7122</v>
      </c>
      <c r="I12" s="173">
        <v>7262</v>
      </c>
      <c r="J12" s="173">
        <v>7590</v>
      </c>
      <c r="K12" s="173">
        <f>SUM(K17,K42,K47)</f>
        <v>7692</v>
      </c>
    </row>
    <row r="13" spans="1:14" x14ac:dyDescent="0.2">
      <c r="C13" s="247" t="s">
        <v>124</v>
      </c>
      <c r="D13" s="260" t="s">
        <v>123</v>
      </c>
      <c r="E13" s="173">
        <f t="shared" si="0"/>
        <v>6310</v>
      </c>
      <c r="F13" s="173">
        <f t="shared" si="0"/>
        <v>6227</v>
      </c>
      <c r="G13" s="173">
        <f t="shared" si="0"/>
        <v>6054</v>
      </c>
      <c r="H13" s="173">
        <v>3320</v>
      </c>
      <c r="I13" s="173">
        <v>3627</v>
      </c>
      <c r="J13" s="173">
        <v>4577</v>
      </c>
      <c r="K13" s="173">
        <f>SUM(K18,K43,K48)</f>
        <v>5433</v>
      </c>
    </row>
    <row r="14" spans="1:14" x14ac:dyDescent="0.15">
      <c r="D14" s="261"/>
    </row>
    <row r="15" spans="1:14" x14ac:dyDescent="0.2">
      <c r="B15" s="371" t="s">
        <v>125</v>
      </c>
      <c r="C15" s="4"/>
      <c r="D15" s="372"/>
    </row>
    <row r="16" spans="1:14" s="258" customFormat="1" x14ac:dyDescent="0.2">
      <c r="B16" s="373"/>
      <c r="C16" s="371" t="s">
        <v>120</v>
      </c>
      <c r="D16" s="374" t="s">
        <v>121</v>
      </c>
      <c r="E16" s="258">
        <v>13282</v>
      </c>
      <c r="F16" s="258">
        <v>13100</v>
      </c>
      <c r="G16" s="258">
        <v>12831</v>
      </c>
      <c r="H16" s="258">
        <v>8942</v>
      </c>
      <c r="I16" s="258">
        <v>9353</v>
      </c>
      <c r="J16" s="258">
        <v>10568</v>
      </c>
      <c r="K16" s="258">
        <v>11440</v>
      </c>
    </row>
    <row r="17" spans="2:11" x14ac:dyDescent="0.2">
      <c r="B17" s="4"/>
      <c r="C17" s="375" t="s">
        <v>122</v>
      </c>
      <c r="D17" s="376" t="s">
        <v>123</v>
      </c>
      <c r="E17" s="173">
        <v>7772</v>
      </c>
      <c r="F17" s="173">
        <v>7641</v>
      </c>
      <c r="G17" s="173">
        <v>7503</v>
      </c>
      <c r="H17" s="173">
        <v>6041</v>
      </c>
      <c r="I17" s="173">
        <v>6173</v>
      </c>
      <c r="J17" s="173">
        <v>6517</v>
      </c>
      <c r="K17" s="173">
        <v>6641</v>
      </c>
    </row>
    <row r="18" spans="2:11" x14ac:dyDescent="0.2">
      <c r="B18" s="4"/>
      <c r="C18" s="375" t="s">
        <v>124</v>
      </c>
      <c r="D18" s="376" t="s">
        <v>123</v>
      </c>
      <c r="E18" s="173">
        <v>5511</v>
      </c>
      <c r="F18" s="173">
        <v>5459</v>
      </c>
      <c r="G18" s="173">
        <v>5328</v>
      </c>
      <c r="H18" s="173">
        <v>2901</v>
      </c>
      <c r="I18" s="173">
        <v>3180</v>
      </c>
      <c r="J18" s="173">
        <v>4051</v>
      </c>
      <c r="K18" s="173">
        <v>4798</v>
      </c>
    </row>
    <row r="19" spans="2:11" x14ac:dyDescent="0.15">
      <c r="B19" s="4"/>
      <c r="C19" s="4"/>
      <c r="D19" s="372"/>
    </row>
    <row r="20" spans="2:11" x14ac:dyDescent="0.2">
      <c r="B20" s="371" t="s">
        <v>126</v>
      </c>
      <c r="C20" s="4"/>
      <c r="D20" s="372"/>
    </row>
    <row r="21" spans="2:11" s="258" customFormat="1" x14ac:dyDescent="0.2">
      <c r="B21" s="373"/>
      <c r="C21" s="371" t="s">
        <v>120</v>
      </c>
      <c r="D21" s="374" t="s">
        <v>121</v>
      </c>
      <c r="E21" s="262">
        <v>6046</v>
      </c>
      <c r="F21" s="262">
        <v>6086</v>
      </c>
      <c r="G21" s="262">
        <v>6064</v>
      </c>
      <c r="H21" s="262">
        <v>4329</v>
      </c>
      <c r="I21" s="262">
        <v>4738</v>
      </c>
      <c r="J21" s="263">
        <v>5360</v>
      </c>
      <c r="K21" s="263">
        <v>5700</v>
      </c>
    </row>
    <row r="22" spans="2:11" x14ac:dyDescent="0.2">
      <c r="B22" s="4"/>
      <c r="C22" s="375" t="s">
        <v>122</v>
      </c>
      <c r="D22" s="376" t="s">
        <v>123</v>
      </c>
      <c r="E22" s="264">
        <v>3703</v>
      </c>
      <c r="F22" s="264">
        <v>3702</v>
      </c>
      <c r="G22" s="264">
        <v>3712</v>
      </c>
      <c r="H22" s="264">
        <v>2908</v>
      </c>
      <c r="I22" s="264">
        <v>3120</v>
      </c>
      <c r="J22" s="173">
        <v>3360</v>
      </c>
      <c r="K22" s="173">
        <v>3481</v>
      </c>
    </row>
    <row r="23" spans="2:11" x14ac:dyDescent="0.2">
      <c r="B23" s="4"/>
      <c r="C23" s="375" t="s">
        <v>124</v>
      </c>
      <c r="D23" s="376" t="s">
        <v>123</v>
      </c>
      <c r="E23" s="173">
        <v>2343</v>
      </c>
      <c r="F23" s="173">
        <v>2384</v>
      </c>
      <c r="G23" s="173">
        <v>2352</v>
      </c>
      <c r="H23" s="173">
        <v>1421</v>
      </c>
      <c r="I23" s="173">
        <v>1618</v>
      </c>
      <c r="J23" s="173">
        <v>2000</v>
      </c>
      <c r="K23" s="173">
        <v>2219</v>
      </c>
    </row>
    <row r="24" spans="2:11" x14ac:dyDescent="0.2">
      <c r="B24" s="4"/>
      <c r="C24" s="375"/>
      <c r="D24" s="376"/>
    </row>
    <row r="25" spans="2:11" x14ac:dyDescent="0.2">
      <c r="B25" s="371" t="s">
        <v>127</v>
      </c>
      <c r="C25" s="4"/>
      <c r="D25" s="372"/>
    </row>
    <row r="26" spans="2:11" s="258" customFormat="1" x14ac:dyDescent="0.2">
      <c r="B26" s="373"/>
      <c r="C26" s="371" t="s">
        <v>120</v>
      </c>
      <c r="D26" s="374" t="s">
        <v>121</v>
      </c>
      <c r="E26" s="262">
        <v>5151</v>
      </c>
      <c r="F26" s="262">
        <v>4960</v>
      </c>
      <c r="G26" s="262">
        <v>4791</v>
      </c>
      <c r="H26" s="262">
        <v>3095</v>
      </c>
      <c r="I26" s="262">
        <v>3064</v>
      </c>
      <c r="J26" s="258">
        <v>3492</v>
      </c>
      <c r="K26" s="258">
        <v>3922</v>
      </c>
    </row>
    <row r="27" spans="2:11" x14ac:dyDescent="0.2">
      <c r="B27" s="4"/>
      <c r="C27" s="375" t="s">
        <v>122</v>
      </c>
      <c r="D27" s="376" t="s">
        <v>123</v>
      </c>
      <c r="E27" s="264">
        <v>2844</v>
      </c>
      <c r="F27" s="264">
        <v>2739</v>
      </c>
      <c r="G27" s="264">
        <v>2628</v>
      </c>
      <c r="H27" s="264">
        <v>2133</v>
      </c>
      <c r="I27" s="264">
        <v>2069</v>
      </c>
      <c r="J27" s="173">
        <v>2122</v>
      </c>
      <c r="K27" s="173">
        <v>2106</v>
      </c>
    </row>
    <row r="28" spans="2:11" x14ac:dyDescent="0.2">
      <c r="B28" s="4"/>
      <c r="C28" s="375" t="s">
        <v>124</v>
      </c>
      <c r="D28" s="376" t="s">
        <v>123</v>
      </c>
      <c r="E28" s="264">
        <v>2307</v>
      </c>
      <c r="F28" s="264">
        <v>2221</v>
      </c>
      <c r="G28" s="264">
        <v>2163</v>
      </c>
      <c r="H28" s="264">
        <v>962</v>
      </c>
      <c r="I28" s="264">
        <v>995</v>
      </c>
      <c r="J28" s="173">
        <v>1370</v>
      </c>
      <c r="K28" s="173">
        <v>1816</v>
      </c>
    </row>
    <row r="29" spans="2:11" x14ac:dyDescent="0.2">
      <c r="B29" s="4"/>
      <c r="C29" s="375"/>
      <c r="D29" s="376"/>
      <c r="E29" s="264"/>
      <c r="F29" s="264"/>
      <c r="G29" s="264"/>
      <c r="H29" s="264"/>
      <c r="I29" s="264"/>
    </row>
    <row r="30" spans="2:11" x14ac:dyDescent="0.2">
      <c r="B30" s="371" t="s">
        <v>904</v>
      </c>
      <c r="C30" s="4"/>
      <c r="D30" s="372"/>
    </row>
    <row r="31" spans="2:11" s="258" customFormat="1" x14ac:dyDescent="0.2">
      <c r="B31" s="373"/>
      <c r="C31" s="371" t="s">
        <v>120</v>
      </c>
      <c r="D31" s="374" t="s">
        <v>121</v>
      </c>
      <c r="E31" s="262">
        <v>176</v>
      </c>
      <c r="F31" s="262">
        <v>183</v>
      </c>
      <c r="G31" s="262">
        <v>174</v>
      </c>
      <c r="H31" s="262">
        <v>95</v>
      </c>
      <c r="I31" s="262">
        <v>101</v>
      </c>
      <c r="J31" s="258">
        <v>127</v>
      </c>
      <c r="K31" s="258">
        <v>163</v>
      </c>
    </row>
    <row r="32" spans="2:11" x14ac:dyDescent="0.2">
      <c r="B32" s="4"/>
      <c r="C32" s="375" t="s">
        <v>122</v>
      </c>
      <c r="D32" s="376" t="s">
        <v>123</v>
      </c>
      <c r="E32" s="264">
        <v>66</v>
      </c>
      <c r="F32" s="264">
        <v>59</v>
      </c>
      <c r="G32" s="264">
        <v>53</v>
      </c>
      <c r="H32" s="264">
        <v>49</v>
      </c>
      <c r="I32" s="264">
        <v>48</v>
      </c>
      <c r="J32" s="173">
        <v>50</v>
      </c>
      <c r="K32" s="173">
        <v>51</v>
      </c>
    </row>
    <row r="33" spans="2:11" x14ac:dyDescent="0.2">
      <c r="B33" s="4"/>
      <c r="C33" s="375" t="s">
        <v>124</v>
      </c>
      <c r="D33" s="376" t="s">
        <v>123</v>
      </c>
      <c r="E33" s="264">
        <v>110</v>
      </c>
      <c r="F33" s="264">
        <v>124</v>
      </c>
      <c r="G33" s="264">
        <v>121</v>
      </c>
      <c r="H33" s="264">
        <v>46</v>
      </c>
      <c r="I33" s="264">
        <v>53</v>
      </c>
      <c r="J33" s="173">
        <v>77</v>
      </c>
      <c r="K33" s="173">
        <v>112</v>
      </c>
    </row>
    <row r="34" spans="2:11" x14ac:dyDescent="0.15">
      <c r="B34" s="4"/>
      <c r="C34" s="4"/>
      <c r="D34" s="372"/>
    </row>
    <row r="35" spans="2:11" x14ac:dyDescent="0.2">
      <c r="B35" s="371" t="s">
        <v>128</v>
      </c>
      <c r="C35" s="4"/>
      <c r="D35" s="372"/>
    </row>
    <row r="36" spans="2:11" s="258" customFormat="1" x14ac:dyDescent="0.2">
      <c r="B36" s="373"/>
      <c r="C36" s="371" t="s">
        <v>120</v>
      </c>
      <c r="D36" s="374" t="s">
        <v>121</v>
      </c>
      <c r="E36" s="262">
        <v>1910</v>
      </c>
      <c r="F36" s="262">
        <v>1871</v>
      </c>
      <c r="G36" s="262">
        <v>1802</v>
      </c>
      <c r="H36" s="262">
        <v>1423</v>
      </c>
      <c r="I36" s="262">
        <v>1450</v>
      </c>
      <c r="J36" s="258">
        <v>1588</v>
      </c>
      <c r="K36" s="258">
        <v>1654</v>
      </c>
    </row>
    <row r="37" spans="2:11" x14ac:dyDescent="0.2">
      <c r="B37" s="4"/>
      <c r="C37" s="375" t="s">
        <v>122</v>
      </c>
      <c r="D37" s="376" t="s">
        <v>123</v>
      </c>
      <c r="E37" s="264">
        <v>1158</v>
      </c>
      <c r="F37" s="264">
        <v>1142</v>
      </c>
      <c r="G37" s="264">
        <v>1110</v>
      </c>
      <c r="H37" s="264">
        <v>951</v>
      </c>
      <c r="I37" s="264">
        <v>936</v>
      </c>
      <c r="J37" s="173">
        <v>984</v>
      </c>
      <c r="K37" s="173">
        <v>1004</v>
      </c>
    </row>
    <row r="38" spans="2:11" x14ac:dyDescent="0.2">
      <c r="B38" s="4"/>
      <c r="C38" s="375" t="s">
        <v>124</v>
      </c>
      <c r="D38" s="376" t="s">
        <v>123</v>
      </c>
      <c r="E38" s="264">
        <v>751</v>
      </c>
      <c r="F38" s="264">
        <v>729</v>
      </c>
      <c r="G38" s="264">
        <v>692</v>
      </c>
      <c r="H38" s="264">
        <v>472</v>
      </c>
      <c r="I38" s="264">
        <v>514</v>
      </c>
      <c r="J38" s="173">
        <v>604</v>
      </c>
      <c r="K38" s="173">
        <v>651</v>
      </c>
    </row>
    <row r="39" spans="2:11" x14ac:dyDescent="0.15">
      <c r="B39" s="173" t="s">
        <v>303</v>
      </c>
      <c r="D39" s="261"/>
    </row>
    <row r="40" spans="2:11" x14ac:dyDescent="0.2">
      <c r="B40" s="256" t="s">
        <v>234</v>
      </c>
      <c r="D40" s="261"/>
    </row>
    <row r="41" spans="2:11" s="258" customFormat="1" x14ac:dyDescent="0.2">
      <c r="C41" s="256" t="s">
        <v>120</v>
      </c>
      <c r="D41" s="259" t="s">
        <v>121</v>
      </c>
      <c r="E41" s="258">
        <v>2169</v>
      </c>
      <c r="F41" s="258">
        <v>2086</v>
      </c>
      <c r="G41" s="258">
        <v>1988</v>
      </c>
      <c r="H41" s="258">
        <v>1422</v>
      </c>
      <c r="I41" s="258">
        <v>1450</v>
      </c>
      <c r="J41" s="269">
        <v>1500</v>
      </c>
      <c r="K41" s="269">
        <v>1591</v>
      </c>
    </row>
    <row r="42" spans="2:11" x14ac:dyDescent="0.2">
      <c r="C42" s="247" t="s">
        <v>122</v>
      </c>
      <c r="D42" s="260" t="s">
        <v>123</v>
      </c>
      <c r="E42" s="173">
        <v>1412</v>
      </c>
      <c r="F42" s="173">
        <v>1364</v>
      </c>
      <c r="G42" s="173">
        <v>1305</v>
      </c>
      <c r="H42" s="173">
        <v>1033</v>
      </c>
      <c r="I42" s="173">
        <v>1039</v>
      </c>
      <c r="J42" s="268">
        <v>1018</v>
      </c>
      <c r="K42" s="268">
        <v>1005</v>
      </c>
    </row>
    <row r="43" spans="2:11" x14ac:dyDescent="0.2">
      <c r="C43" s="247" t="s">
        <v>124</v>
      </c>
      <c r="D43" s="260" t="s">
        <v>123</v>
      </c>
      <c r="E43" s="173">
        <v>757</v>
      </c>
      <c r="F43" s="173">
        <v>722</v>
      </c>
      <c r="G43" s="173">
        <v>683</v>
      </c>
      <c r="H43" s="173">
        <v>389</v>
      </c>
      <c r="I43" s="173">
        <v>411</v>
      </c>
      <c r="J43" s="268">
        <v>483</v>
      </c>
      <c r="K43" s="268">
        <v>586</v>
      </c>
    </row>
    <row r="44" spans="2:11" x14ac:dyDescent="0.15">
      <c r="D44" s="261"/>
    </row>
    <row r="45" spans="2:11" x14ac:dyDescent="0.2">
      <c r="B45" s="256" t="s">
        <v>131</v>
      </c>
      <c r="D45" s="261"/>
    </row>
    <row r="46" spans="2:11" s="258" customFormat="1" x14ac:dyDescent="0.2">
      <c r="C46" s="256" t="s">
        <v>120</v>
      </c>
      <c r="D46" s="259" t="s">
        <v>121</v>
      </c>
      <c r="E46" s="262">
        <v>103</v>
      </c>
      <c r="F46" s="262">
        <v>110</v>
      </c>
      <c r="G46" s="262">
        <v>99</v>
      </c>
      <c r="H46" s="262">
        <v>78</v>
      </c>
      <c r="I46" s="262">
        <v>86</v>
      </c>
      <c r="J46" s="267">
        <v>98</v>
      </c>
      <c r="K46" s="241">
        <v>95</v>
      </c>
    </row>
    <row r="47" spans="2:11" x14ac:dyDescent="0.2">
      <c r="B47" s="258"/>
      <c r="C47" s="247" t="s">
        <v>122</v>
      </c>
      <c r="D47" s="260" t="s">
        <v>123</v>
      </c>
      <c r="E47" s="264">
        <v>61</v>
      </c>
      <c r="F47" s="264">
        <v>64</v>
      </c>
      <c r="G47" s="264">
        <v>56</v>
      </c>
      <c r="H47" s="264">
        <v>48</v>
      </c>
      <c r="I47" s="264">
        <v>50</v>
      </c>
      <c r="J47" s="245">
        <v>55</v>
      </c>
      <c r="K47" s="80">
        <v>46</v>
      </c>
    </row>
    <row r="48" spans="2:11" x14ac:dyDescent="0.2">
      <c r="C48" s="247" t="s">
        <v>124</v>
      </c>
      <c r="D48" s="260" t="s">
        <v>123</v>
      </c>
      <c r="E48" s="173">
        <v>42</v>
      </c>
      <c r="F48" s="173">
        <v>46</v>
      </c>
      <c r="G48" s="173">
        <v>43</v>
      </c>
      <c r="H48" s="173">
        <v>30</v>
      </c>
      <c r="I48" s="173">
        <v>36</v>
      </c>
      <c r="J48" s="245">
        <v>43</v>
      </c>
      <c r="K48" s="80">
        <v>49</v>
      </c>
    </row>
    <row r="49" spans="1:11" x14ac:dyDescent="0.2">
      <c r="C49" s="247" t="s">
        <v>129</v>
      </c>
      <c r="D49" s="260" t="s">
        <v>130</v>
      </c>
      <c r="E49" s="264">
        <v>10</v>
      </c>
      <c r="F49" s="264">
        <v>11</v>
      </c>
      <c r="G49" s="264">
        <v>10</v>
      </c>
      <c r="H49" s="264">
        <v>7</v>
      </c>
      <c r="I49" s="264">
        <v>8</v>
      </c>
      <c r="J49" s="245">
        <v>10</v>
      </c>
      <c r="K49" s="80">
        <v>10</v>
      </c>
    </row>
    <row r="50" spans="1:11" ht="18" thickBot="1" x14ac:dyDescent="0.2">
      <c r="B50" s="249"/>
      <c r="C50" s="265"/>
      <c r="D50" s="266"/>
      <c r="E50" s="249"/>
      <c r="F50" s="249"/>
      <c r="G50" s="249"/>
      <c r="H50" s="249"/>
      <c r="I50" s="249"/>
      <c r="J50" s="249"/>
      <c r="K50" s="249"/>
    </row>
    <row r="51" spans="1:11" x14ac:dyDescent="0.15">
      <c r="C51" s="258"/>
      <c r="E51" s="245" t="s">
        <v>490</v>
      </c>
    </row>
    <row r="52" spans="1:11" x14ac:dyDescent="0.2">
      <c r="A52" s="247"/>
      <c r="C52" s="258"/>
      <c r="E52" s="245" t="s">
        <v>491</v>
      </c>
    </row>
    <row r="53" spans="1:11" x14ac:dyDescent="0.15">
      <c r="E53" s="245" t="s">
        <v>492</v>
      </c>
    </row>
  </sheetData>
  <mergeCells count="1">
    <mergeCell ref="B6:E6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3"/>
  <sheetViews>
    <sheetView view="pageBreakPreview" topLeftCell="A4" zoomScale="85" zoomScaleNormal="75" zoomScaleSheetLayoutView="85" workbookViewId="0">
      <pane ySplit="7" topLeftCell="A53" activePane="bottomLeft" state="frozen"/>
      <selection sqref="A1:XFD1048576"/>
      <selection pane="bottomLeft" activeCell="M72" sqref="M72"/>
    </sheetView>
  </sheetViews>
  <sheetFormatPr defaultColWidth="13.375" defaultRowHeight="17.25" x14ac:dyDescent="0.15"/>
  <cols>
    <col min="1" max="1" width="13.375" style="80" customWidth="1"/>
    <col min="2" max="2" width="3.375" style="80" customWidth="1"/>
    <col min="3" max="3" width="7.125" style="80" customWidth="1"/>
    <col min="4" max="4" width="18.75" style="80" customWidth="1"/>
    <col min="5" max="5" width="14.625" style="80" customWidth="1"/>
    <col min="6" max="6" width="13.75" style="80" customWidth="1"/>
    <col min="7" max="7" width="13.75" style="270" customWidth="1"/>
    <col min="8" max="8" width="3" style="80" customWidth="1"/>
    <col min="9" max="9" width="7.125" style="80" customWidth="1"/>
    <col min="10" max="10" width="15.875" style="80" customWidth="1"/>
    <col min="11" max="11" width="14.625" style="80" customWidth="1"/>
    <col min="12" max="13" width="13.75" style="80" customWidth="1"/>
    <col min="14" max="16384" width="13.375" style="80"/>
  </cols>
  <sheetData>
    <row r="1" spans="1:13" x14ac:dyDescent="0.2">
      <c r="A1" s="89"/>
    </row>
    <row r="6" spans="1:13" x14ac:dyDescent="0.2">
      <c r="B6" s="463" t="s">
        <v>506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</row>
    <row r="7" spans="1:13" ht="18" thickBot="1" x14ac:dyDescent="0.25">
      <c r="B7" s="97"/>
      <c r="C7" s="97"/>
      <c r="D7" s="97"/>
      <c r="E7" s="227" t="s">
        <v>593</v>
      </c>
      <c r="F7" s="97"/>
      <c r="G7" s="271"/>
      <c r="H7" s="97"/>
      <c r="I7" s="97"/>
      <c r="J7" s="97"/>
      <c r="K7" s="97"/>
      <c r="L7" s="97"/>
      <c r="M7" s="124" t="s">
        <v>134</v>
      </c>
    </row>
    <row r="8" spans="1:13" x14ac:dyDescent="0.15">
      <c r="B8" s="479" t="s">
        <v>132</v>
      </c>
      <c r="C8" s="479"/>
      <c r="D8" s="480"/>
      <c r="E8" s="104"/>
      <c r="F8" s="83"/>
      <c r="G8" s="272"/>
      <c r="H8" s="478" t="s">
        <v>594</v>
      </c>
      <c r="I8" s="479"/>
      <c r="J8" s="480"/>
      <c r="K8" s="104"/>
      <c r="L8" s="83"/>
      <c r="M8" s="83"/>
    </row>
    <row r="9" spans="1:13" x14ac:dyDescent="0.2">
      <c r="B9" s="501"/>
      <c r="C9" s="501"/>
      <c r="D9" s="476"/>
      <c r="E9" s="151" t="s">
        <v>595</v>
      </c>
      <c r="F9" s="467" t="s">
        <v>135</v>
      </c>
      <c r="G9" s="502" t="s">
        <v>136</v>
      </c>
      <c r="H9" s="481"/>
      <c r="I9" s="501"/>
      <c r="J9" s="476"/>
      <c r="K9" s="151" t="s">
        <v>595</v>
      </c>
      <c r="L9" s="467" t="s">
        <v>135</v>
      </c>
      <c r="M9" s="465" t="s">
        <v>136</v>
      </c>
    </row>
    <row r="10" spans="1:13" x14ac:dyDescent="0.2">
      <c r="B10" s="83"/>
      <c r="C10" s="83"/>
      <c r="D10" s="83"/>
      <c r="E10" s="388" t="s">
        <v>133</v>
      </c>
      <c r="F10" s="468"/>
      <c r="G10" s="503"/>
      <c r="H10" s="466"/>
      <c r="I10" s="483"/>
      <c r="J10" s="477"/>
      <c r="K10" s="388" t="s">
        <v>133</v>
      </c>
      <c r="L10" s="468"/>
      <c r="M10" s="466"/>
    </row>
    <row r="11" spans="1:13" x14ac:dyDescent="0.15">
      <c r="E11" s="104"/>
      <c r="G11" s="273"/>
      <c r="H11" s="105"/>
      <c r="K11" s="104"/>
    </row>
    <row r="12" spans="1:13" ht="18" customHeight="1" x14ac:dyDescent="0.2">
      <c r="C12" s="499" t="s">
        <v>726</v>
      </c>
      <c r="D12" s="500"/>
      <c r="E12" s="119">
        <v>51231</v>
      </c>
      <c r="F12" s="119">
        <v>11979</v>
      </c>
      <c r="G12" s="274">
        <v>39252</v>
      </c>
      <c r="H12" s="105"/>
      <c r="J12" s="87"/>
      <c r="K12" s="105"/>
    </row>
    <row r="13" spans="1:13" ht="18" customHeight="1" x14ac:dyDescent="0.2">
      <c r="C13" s="499" t="s">
        <v>727</v>
      </c>
      <c r="D13" s="500"/>
      <c r="E13" s="119">
        <v>54213</v>
      </c>
      <c r="F13" s="119">
        <v>14403</v>
      </c>
      <c r="G13" s="274">
        <v>39810</v>
      </c>
      <c r="H13" s="105"/>
      <c r="J13" s="87"/>
      <c r="K13" s="105"/>
    </row>
    <row r="14" spans="1:13" ht="18" customHeight="1" x14ac:dyDescent="0.2">
      <c r="C14" s="499" t="s">
        <v>905</v>
      </c>
      <c r="D14" s="500"/>
      <c r="E14" s="119">
        <f>SUM(E17:E69)+SUM(K17:K66)</f>
        <v>55515</v>
      </c>
      <c r="F14" s="119">
        <f>SUM(F17:F69)+SUM(L17:L66)</f>
        <v>15975</v>
      </c>
      <c r="G14" s="274">
        <f>SUM(G17:G69)+SUM(M17:M66)</f>
        <v>39538</v>
      </c>
      <c r="H14" s="105"/>
      <c r="J14" s="87"/>
      <c r="K14" s="105"/>
    </row>
    <row r="15" spans="1:13" ht="18" customHeight="1" x14ac:dyDescent="0.2">
      <c r="C15" s="242"/>
      <c r="D15" s="239"/>
      <c r="E15" s="275"/>
      <c r="F15" s="276"/>
      <c r="G15" s="277"/>
      <c r="H15" s="105"/>
      <c r="J15" s="87"/>
      <c r="K15" s="105"/>
    </row>
    <row r="16" spans="1:13" ht="18" customHeight="1" x14ac:dyDescent="0.2">
      <c r="C16" s="89" t="s">
        <v>728</v>
      </c>
      <c r="D16" s="87"/>
      <c r="E16" s="119"/>
      <c r="F16" s="119"/>
      <c r="G16" s="274"/>
      <c r="H16" s="105"/>
      <c r="I16" s="278"/>
      <c r="J16" s="279"/>
      <c r="K16" s="280"/>
      <c r="L16" s="278"/>
      <c r="M16" s="278"/>
    </row>
    <row r="17" spans="3:13" ht="18" customHeight="1" x14ac:dyDescent="0.2">
      <c r="D17" s="89" t="s">
        <v>729</v>
      </c>
      <c r="E17" s="139">
        <v>3360</v>
      </c>
      <c r="F17" s="281">
        <v>789</v>
      </c>
      <c r="G17" s="273">
        <v>2571</v>
      </c>
      <c r="H17" s="105"/>
      <c r="I17" s="278"/>
      <c r="J17" s="123" t="s">
        <v>771</v>
      </c>
      <c r="K17" s="139">
        <v>260</v>
      </c>
      <c r="L17" s="119">
        <v>51</v>
      </c>
      <c r="M17" s="119">
        <v>209</v>
      </c>
    </row>
    <row r="18" spans="3:13" ht="18" customHeight="1" x14ac:dyDescent="0.2">
      <c r="D18" s="89" t="s">
        <v>730</v>
      </c>
      <c r="E18" s="139">
        <v>3170</v>
      </c>
      <c r="F18" s="281">
        <v>597</v>
      </c>
      <c r="G18" s="273">
        <v>2573</v>
      </c>
      <c r="H18" s="105"/>
      <c r="J18" s="123" t="s">
        <v>772</v>
      </c>
      <c r="K18" s="139">
        <v>207</v>
      </c>
      <c r="L18" s="118">
        <v>55</v>
      </c>
      <c r="M18" s="119">
        <v>152</v>
      </c>
    </row>
    <row r="19" spans="3:13" ht="18" customHeight="1" x14ac:dyDescent="0.2">
      <c r="D19" s="89" t="s">
        <v>731</v>
      </c>
      <c r="E19" s="139">
        <v>511</v>
      </c>
      <c r="F19" s="281">
        <v>173</v>
      </c>
      <c r="G19" s="273">
        <v>338</v>
      </c>
      <c r="H19" s="105"/>
      <c r="J19" s="123" t="s">
        <v>773</v>
      </c>
      <c r="K19" s="139">
        <v>1425</v>
      </c>
      <c r="L19" s="118">
        <v>439</v>
      </c>
      <c r="M19" s="119">
        <v>986</v>
      </c>
    </row>
    <row r="20" spans="3:13" ht="18" customHeight="1" x14ac:dyDescent="0.15">
      <c r="E20" s="139"/>
      <c r="F20" s="119"/>
      <c r="G20" s="274"/>
      <c r="H20" s="105"/>
      <c r="I20" s="278"/>
      <c r="J20" s="105" t="s">
        <v>774</v>
      </c>
      <c r="K20" s="139">
        <v>72</v>
      </c>
      <c r="L20" s="118">
        <v>9</v>
      </c>
      <c r="M20" s="119">
        <v>64</v>
      </c>
    </row>
    <row r="21" spans="3:13" ht="18" customHeight="1" x14ac:dyDescent="0.2">
      <c r="C21" s="89" t="s">
        <v>732</v>
      </c>
      <c r="D21" s="87"/>
      <c r="E21" s="119"/>
      <c r="F21" s="119"/>
      <c r="G21" s="274"/>
      <c r="H21" s="105"/>
      <c r="I21" s="278"/>
      <c r="J21" s="282"/>
      <c r="K21" s="139"/>
      <c r="L21" s="118"/>
      <c r="M21" s="119"/>
    </row>
    <row r="22" spans="3:13" ht="18" customHeight="1" x14ac:dyDescent="0.2">
      <c r="C22" s="89"/>
      <c r="D22" s="80" t="s">
        <v>733</v>
      </c>
      <c r="E22" s="139">
        <v>140</v>
      </c>
      <c r="F22" s="119">
        <v>49</v>
      </c>
      <c r="G22" s="274">
        <v>91</v>
      </c>
      <c r="H22" s="105"/>
      <c r="I22" s="278"/>
      <c r="J22" s="282"/>
      <c r="K22" s="139"/>
      <c r="L22" s="118"/>
      <c r="M22" s="119"/>
    </row>
    <row r="23" spans="3:13" ht="18" customHeight="1" x14ac:dyDescent="0.2">
      <c r="D23" s="89" t="s">
        <v>734</v>
      </c>
      <c r="E23" s="139">
        <v>217</v>
      </c>
      <c r="F23" s="118">
        <v>35</v>
      </c>
      <c r="G23" s="274">
        <v>182</v>
      </c>
      <c r="H23" s="105"/>
      <c r="I23" s="278"/>
      <c r="J23" s="123" t="s">
        <v>775</v>
      </c>
      <c r="K23" s="139">
        <v>56</v>
      </c>
      <c r="L23" s="118">
        <v>12</v>
      </c>
      <c r="M23" s="119">
        <v>44</v>
      </c>
    </row>
    <row r="24" spans="3:13" ht="18" customHeight="1" x14ac:dyDescent="0.2">
      <c r="D24" s="89" t="s">
        <v>735</v>
      </c>
      <c r="E24" s="139">
        <v>103</v>
      </c>
      <c r="F24" s="118">
        <v>18</v>
      </c>
      <c r="G24" s="274">
        <v>85</v>
      </c>
      <c r="H24" s="105"/>
      <c r="I24" s="278"/>
      <c r="J24" s="123" t="s">
        <v>776</v>
      </c>
      <c r="K24" s="139">
        <v>77</v>
      </c>
      <c r="L24" s="118">
        <v>7</v>
      </c>
      <c r="M24" s="119">
        <v>69</v>
      </c>
    </row>
    <row r="25" spans="3:13" ht="18" customHeight="1" x14ac:dyDescent="0.2">
      <c r="D25" s="89" t="s">
        <v>736</v>
      </c>
      <c r="E25" s="139">
        <v>1796</v>
      </c>
      <c r="F25" s="118">
        <v>467</v>
      </c>
      <c r="G25" s="274">
        <v>1329</v>
      </c>
      <c r="H25" s="105"/>
      <c r="J25" s="123" t="s">
        <v>777</v>
      </c>
      <c r="K25" s="139">
        <v>163</v>
      </c>
      <c r="L25" s="118">
        <v>19</v>
      </c>
      <c r="M25" s="119">
        <v>144</v>
      </c>
    </row>
    <row r="26" spans="3:13" ht="18" customHeight="1" x14ac:dyDescent="0.2">
      <c r="D26" s="89"/>
      <c r="E26" s="139"/>
      <c r="F26" s="118"/>
      <c r="G26" s="283"/>
      <c r="H26" s="105"/>
      <c r="J26" s="105" t="s">
        <v>778</v>
      </c>
      <c r="K26" s="139">
        <v>57</v>
      </c>
      <c r="L26" s="118">
        <v>8</v>
      </c>
      <c r="M26" s="119">
        <v>49</v>
      </c>
    </row>
    <row r="27" spans="3:13" ht="18" customHeight="1" x14ac:dyDescent="0.2">
      <c r="D27" s="89" t="s">
        <v>737</v>
      </c>
      <c r="E27" s="139">
        <v>513</v>
      </c>
      <c r="F27" s="105">
        <v>83</v>
      </c>
      <c r="G27" s="273">
        <v>430</v>
      </c>
      <c r="H27" s="105"/>
      <c r="J27" s="282"/>
      <c r="K27" s="139"/>
      <c r="L27" s="118"/>
      <c r="M27" s="119"/>
    </row>
    <row r="28" spans="3:13" ht="18" customHeight="1" x14ac:dyDescent="0.2">
      <c r="D28" s="89" t="s">
        <v>738</v>
      </c>
      <c r="E28" s="139">
        <v>537</v>
      </c>
      <c r="F28" s="118">
        <v>107</v>
      </c>
      <c r="G28" s="273">
        <v>430</v>
      </c>
      <c r="H28" s="105"/>
      <c r="J28" s="123" t="s">
        <v>779</v>
      </c>
      <c r="K28" s="139">
        <v>58</v>
      </c>
      <c r="L28" s="118">
        <v>4</v>
      </c>
      <c r="M28" s="119">
        <v>54</v>
      </c>
    </row>
    <row r="29" spans="3:13" ht="18" customHeight="1" x14ac:dyDescent="0.2">
      <c r="D29" s="89" t="s">
        <v>739</v>
      </c>
      <c r="E29" s="139">
        <v>289</v>
      </c>
      <c r="F29" s="118">
        <v>38</v>
      </c>
      <c r="G29" s="273">
        <v>251</v>
      </c>
      <c r="H29" s="105"/>
      <c r="J29" s="123" t="s">
        <v>780</v>
      </c>
      <c r="K29" s="139">
        <v>514</v>
      </c>
      <c r="L29" s="118">
        <v>99</v>
      </c>
      <c r="M29" s="119">
        <v>414</v>
      </c>
    </row>
    <row r="30" spans="3:13" ht="18" customHeight="1" x14ac:dyDescent="0.2">
      <c r="D30" s="89" t="s">
        <v>740</v>
      </c>
      <c r="E30" s="139">
        <v>233</v>
      </c>
      <c r="F30" s="118">
        <v>48</v>
      </c>
      <c r="G30" s="273">
        <v>184</v>
      </c>
      <c r="H30" s="105"/>
      <c r="J30" s="123" t="s">
        <v>781</v>
      </c>
      <c r="K30" s="139">
        <v>52</v>
      </c>
      <c r="L30" s="118">
        <v>16</v>
      </c>
      <c r="M30" s="119">
        <v>36</v>
      </c>
    </row>
    <row r="31" spans="3:13" ht="18" customHeight="1" x14ac:dyDescent="0.2">
      <c r="D31" s="89"/>
      <c r="E31" s="139"/>
      <c r="F31" s="118"/>
      <c r="G31" s="273"/>
      <c r="H31" s="105"/>
      <c r="J31" s="105" t="s">
        <v>782</v>
      </c>
      <c r="K31" s="139">
        <v>1151</v>
      </c>
      <c r="L31" s="118">
        <v>523</v>
      </c>
      <c r="M31" s="119">
        <v>628</v>
      </c>
    </row>
    <row r="32" spans="3:13" ht="18" customHeight="1" x14ac:dyDescent="0.2">
      <c r="D32" s="89" t="s">
        <v>741</v>
      </c>
      <c r="E32" s="139">
        <v>91</v>
      </c>
      <c r="F32" s="118">
        <v>19</v>
      </c>
      <c r="G32" s="273">
        <v>72</v>
      </c>
      <c r="H32" s="105"/>
      <c r="J32" s="282"/>
      <c r="K32" s="139"/>
      <c r="L32" s="118"/>
      <c r="M32" s="119"/>
    </row>
    <row r="33" spans="4:13" ht="18" customHeight="1" x14ac:dyDescent="0.2">
      <c r="D33" s="89" t="s">
        <v>742</v>
      </c>
      <c r="E33" s="139">
        <v>631</v>
      </c>
      <c r="F33" s="105">
        <v>89</v>
      </c>
      <c r="G33" s="273">
        <v>543</v>
      </c>
      <c r="H33" s="105"/>
      <c r="J33" s="123" t="s">
        <v>783</v>
      </c>
      <c r="K33" s="139">
        <v>36</v>
      </c>
      <c r="L33" s="118">
        <v>7</v>
      </c>
      <c r="M33" s="119">
        <v>29</v>
      </c>
    </row>
    <row r="34" spans="4:13" ht="18" customHeight="1" x14ac:dyDescent="0.2">
      <c r="D34" s="89" t="s">
        <v>743</v>
      </c>
      <c r="E34" s="139">
        <v>34</v>
      </c>
      <c r="F34" s="118">
        <v>7</v>
      </c>
      <c r="G34" s="273">
        <v>27</v>
      </c>
      <c r="H34" s="105"/>
      <c r="J34" s="123" t="s">
        <v>784</v>
      </c>
      <c r="K34" s="139">
        <v>163</v>
      </c>
      <c r="L34" s="118">
        <v>45</v>
      </c>
      <c r="M34" s="119">
        <v>119</v>
      </c>
    </row>
    <row r="35" spans="4:13" ht="18" customHeight="1" x14ac:dyDescent="0.2">
      <c r="D35" s="89" t="s">
        <v>744</v>
      </c>
      <c r="E35" s="139">
        <v>388</v>
      </c>
      <c r="F35" s="118">
        <v>78</v>
      </c>
      <c r="G35" s="273">
        <v>309</v>
      </c>
      <c r="H35" s="105"/>
      <c r="J35" s="123" t="s">
        <v>785</v>
      </c>
      <c r="K35" s="139">
        <v>626</v>
      </c>
      <c r="L35" s="118">
        <v>554</v>
      </c>
      <c r="M35" s="119">
        <v>72</v>
      </c>
    </row>
    <row r="36" spans="4:13" ht="18" customHeight="1" x14ac:dyDescent="0.2">
      <c r="D36" s="89"/>
      <c r="E36" s="139"/>
      <c r="F36" s="118"/>
      <c r="G36" s="273"/>
      <c r="H36" s="105"/>
      <c r="J36" s="105" t="s">
        <v>786</v>
      </c>
      <c r="K36" s="139">
        <v>51</v>
      </c>
      <c r="L36" s="118">
        <v>5</v>
      </c>
      <c r="M36" s="119">
        <v>46</v>
      </c>
    </row>
    <row r="37" spans="4:13" ht="18" customHeight="1" x14ac:dyDescent="0.2">
      <c r="D37" s="89" t="s">
        <v>745</v>
      </c>
      <c r="E37" s="139">
        <v>897</v>
      </c>
      <c r="F37" s="118">
        <v>147</v>
      </c>
      <c r="G37" s="273">
        <v>750</v>
      </c>
      <c r="H37" s="105"/>
      <c r="J37" s="282"/>
      <c r="K37" s="139"/>
      <c r="L37" s="118"/>
      <c r="M37" s="119"/>
    </row>
    <row r="38" spans="4:13" ht="18" customHeight="1" x14ac:dyDescent="0.2">
      <c r="D38" s="89" t="s">
        <v>746</v>
      </c>
      <c r="E38" s="139">
        <v>77</v>
      </c>
      <c r="F38" s="118">
        <v>13</v>
      </c>
      <c r="G38" s="273">
        <v>65</v>
      </c>
      <c r="H38" s="105"/>
      <c r="J38" s="123" t="s">
        <v>787</v>
      </c>
      <c r="K38" s="139">
        <v>13</v>
      </c>
      <c r="L38" s="118">
        <v>2</v>
      </c>
      <c r="M38" s="119">
        <v>10</v>
      </c>
    </row>
    <row r="39" spans="4:13" ht="18" customHeight="1" x14ac:dyDescent="0.2">
      <c r="D39" s="89" t="s">
        <v>747</v>
      </c>
      <c r="E39" s="139">
        <v>566</v>
      </c>
      <c r="F39" s="105">
        <v>120</v>
      </c>
      <c r="G39" s="273">
        <v>446</v>
      </c>
      <c r="H39" s="105"/>
      <c r="J39" s="123" t="s">
        <v>788</v>
      </c>
      <c r="K39" s="139">
        <v>63</v>
      </c>
      <c r="L39" s="118">
        <v>5</v>
      </c>
      <c r="M39" s="119">
        <v>58</v>
      </c>
    </row>
    <row r="40" spans="4:13" ht="18" customHeight="1" x14ac:dyDescent="0.2">
      <c r="D40" s="89" t="s">
        <v>748</v>
      </c>
      <c r="E40" s="139">
        <v>407</v>
      </c>
      <c r="F40" s="118">
        <v>100</v>
      </c>
      <c r="G40" s="273">
        <v>307</v>
      </c>
      <c r="H40" s="105"/>
      <c r="J40" s="123" t="s">
        <v>789</v>
      </c>
      <c r="K40" s="139">
        <v>98</v>
      </c>
      <c r="L40" s="118">
        <v>28</v>
      </c>
      <c r="M40" s="119">
        <v>70</v>
      </c>
    </row>
    <row r="41" spans="4:13" ht="18" customHeight="1" x14ac:dyDescent="0.2">
      <c r="D41" s="89"/>
      <c r="E41" s="139"/>
      <c r="F41" s="118"/>
      <c r="G41" s="273"/>
      <c r="H41" s="105"/>
      <c r="J41" s="105" t="s">
        <v>790</v>
      </c>
      <c r="K41" s="139">
        <v>7</v>
      </c>
      <c r="L41" s="118">
        <v>1</v>
      </c>
      <c r="M41" s="119">
        <v>5</v>
      </c>
    </row>
    <row r="42" spans="4:13" ht="18" customHeight="1" x14ac:dyDescent="0.2">
      <c r="D42" s="89" t="s">
        <v>749</v>
      </c>
      <c r="E42" s="139">
        <v>1712</v>
      </c>
      <c r="F42" s="118">
        <v>332</v>
      </c>
      <c r="G42" s="273">
        <v>1380</v>
      </c>
      <c r="H42" s="105"/>
      <c r="J42" s="123"/>
      <c r="K42" s="139"/>
      <c r="L42" s="118"/>
      <c r="M42" s="119"/>
    </row>
    <row r="43" spans="4:13" ht="18" customHeight="1" x14ac:dyDescent="0.2">
      <c r="D43" s="89" t="s">
        <v>750</v>
      </c>
      <c r="E43" s="139">
        <v>216</v>
      </c>
      <c r="F43" s="118">
        <v>43</v>
      </c>
      <c r="G43" s="273">
        <v>174</v>
      </c>
      <c r="H43" s="105"/>
      <c r="J43" s="123" t="s">
        <v>791</v>
      </c>
      <c r="K43" s="139">
        <v>11</v>
      </c>
      <c r="L43" s="118">
        <v>3</v>
      </c>
      <c r="M43" s="119">
        <v>8</v>
      </c>
    </row>
    <row r="44" spans="4:13" ht="18" customHeight="1" x14ac:dyDescent="0.2">
      <c r="D44" s="89" t="s">
        <v>751</v>
      </c>
      <c r="E44" s="139">
        <v>518</v>
      </c>
      <c r="F44" s="118">
        <v>104</v>
      </c>
      <c r="G44" s="273">
        <v>414</v>
      </c>
      <c r="H44" s="105"/>
      <c r="J44" s="123" t="s">
        <v>792</v>
      </c>
      <c r="K44" s="139">
        <v>12</v>
      </c>
      <c r="L44" s="118">
        <v>1</v>
      </c>
      <c r="M44" s="119">
        <v>11</v>
      </c>
    </row>
    <row r="45" spans="4:13" ht="18" customHeight="1" x14ac:dyDescent="0.2">
      <c r="D45" s="89"/>
      <c r="E45" s="139"/>
      <c r="F45" s="118"/>
      <c r="G45" s="273"/>
      <c r="H45" s="105"/>
      <c r="J45" s="123" t="s">
        <v>793</v>
      </c>
      <c r="K45" s="139">
        <v>3</v>
      </c>
      <c r="L45" s="118">
        <v>1</v>
      </c>
      <c r="M45" s="119">
        <v>2</v>
      </c>
    </row>
    <row r="46" spans="4:13" ht="18" customHeight="1" x14ac:dyDescent="0.2">
      <c r="D46" s="89" t="s">
        <v>752</v>
      </c>
      <c r="E46" s="139">
        <v>324</v>
      </c>
      <c r="F46" s="105">
        <v>83</v>
      </c>
      <c r="G46" s="273">
        <v>241</v>
      </c>
      <c r="H46" s="105"/>
      <c r="J46" s="105" t="s">
        <v>794</v>
      </c>
      <c r="K46" s="139">
        <v>9</v>
      </c>
      <c r="L46" s="118">
        <v>2</v>
      </c>
      <c r="M46" s="119">
        <v>7</v>
      </c>
    </row>
    <row r="47" spans="4:13" ht="18" customHeight="1" x14ac:dyDescent="0.2">
      <c r="D47" s="89" t="s">
        <v>753</v>
      </c>
      <c r="E47" s="139">
        <v>157</v>
      </c>
      <c r="F47" s="118">
        <v>49</v>
      </c>
      <c r="G47" s="273">
        <v>107</v>
      </c>
      <c r="H47" s="105"/>
      <c r="J47" s="282"/>
      <c r="K47" s="139"/>
      <c r="L47" s="118"/>
      <c r="M47" s="119"/>
    </row>
    <row r="48" spans="4:13" ht="18" customHeight="1" x14ac:dyDescent="0.2">
      <c r="D48" s="89" t="s">
        <v>754</v>
      </c>
      <c r="E48" s="139">
        <v>299</v>
      </c>
      <c r="F48" s="118">
        <v>78</v>
      </c>
      <c r="G48" s="273">
        <v>220</v>
      </c>
      <c r="H48" s="105"/>
      <c r="J48" s="123" t="s">
        <v>795</v>
      </c>
      <c r="K48" s="139">
        <v>6</v>
      </c>
      <c r="L48" s="118">
        <v>1</v>
      </c>
      <c r="M48" s="119">
        <v>6</v>
      </c>
    </row>
    <row r="49" spans="3:13" ht="18" customHeight="1" x14ac:dyDescent="0.2">
      <c r="E49" s="139"/>
      <c r="F49" s="119"/>
      <c r="G49" s="273"/>
      <c r="H49" s="105"/>
      <c r="J49" s="123" t="s">
        <v>796</v>
      </c>
      <c r="K49" s="139">
        <v>250</v>
      </c>
      <c r="L49" s="118">
        <v>128</v>
      </c>
      <c r="M49" s="119">
        <v>123</v>
      </c>
    </row>
    <row r="50" spans="3:13" ht="18" customHeight="1" x14ac:dyDescent="0.2">
      <c r="C50" s="89" t="s">
        <v>755</v>
      </c>
      <c r="D50" s="87"/>
      <c r="E50" s="139"/>
      <c r="F50" s="119"/>
      <c r="G50" s="274"/>
      <c r="H50" s="105"/>
      <c r="J50" s="123" t="s">
        <v>797</v>
      </c>
      <c r="K50" s="139">
        <v>6</v>
      </c>
      <c r="L50" s="118">
        <v>1</v>
      </c>
      <c r="M50" s="119">
        <v>4</v>
      </c>
    </row>
    <row r="51" spans="3:13" ht="18" customHeight="1" x14ac:dyDescent="0.2">
      <c r="D51" s="89" t="s">
        <v>173</v>
      </c>
      <c r="E51" s="139">
        <v>2179</v>
      </c>
      <c r="F51" s="118">
        <v>753</v>
      </c>
      <c r="G51" s="273">
        <v>1426</v>
      </c>
      <c r="H51" s="105"/>
      <c r="J51" s="105" t="s">
        <v>798</v>
      </c>
      <c r="K51" s="139">
        <v>107</v>
      </c>
      <c r="L51" s="284">
        <v>28</v>
      </c>
      <c r="M51" s="119">
        <v>79</v>
      </c>
    </row>
    <row r="52" spans="3:13" ht="18" customHeight="1" x14ac:dyDescent="0.2">
      <c r="D52" s="89" t="s">
        <v>756</v>
      </c>
      <c r="E52" s="139">
        <v>139</v>
      </c>
      <c r="F52" s="118">
        <v>53</v>
      </c>
      <c r="G52" s="273">
        <v>86</v>
      </c>
      <c r="H52" s="105"/>
      <c r="J52" s="282"/>
      <c r="K52" s="139"/>
      <c r="L52" s="118"/>
      <c r="M52" s="119"/>
    </row>
    <row r="53" spans="3:13" ht="18" customHeight="1" x14ac:dyDescent="0.2">
      <c r="D53" s="89" t="s">
        <v>757</v>
      </c>
      <c r="E53" s="139">
        <v>15666</v>
      </c>
      <c r="F53" s="118">
        <v>5732</v>
      </c>
      <c r="G53" s="273">
        <v>9934</v>
      </c>
      <c r="H53" s="105"/>
      <c r="J53" s="123" t="s">
        <v>799</v>
      </c>
      <c r="K53" s="139">
        <v>11</v>
      </c>
      <c r="L53" s="118">
        <v>6</v>
      </c>
      <c r="M53" s="119">
        <v>5</v>
      </c>
    </row>
    <row r="54" spans="3:13" ht="18" customHeight="1" x14ac:dyDescent="0.2">
      <c r="D54" s="89"/>
      <c r="E54" s="139"/>
      <c r="F54" s="118"/>
      <c r="G54" s="273"/>
      <c r="H54" s="105"/>
      <c r="J54" s="123" t="s">
        <v>800</v>
      </c>
      <c r="K54" s="139">
        <v>18</v>
      </c>
      <c r="L54" s="118">
        <v>5</v>
      </c>
      <c r="M54" s="119">
        <v>13</v>
      </c>
    </row>
    <row r="55" spans="3:13" ht="18" customHeight="1" x14ac:dyDescent="0.2">
      <c r="D55" s="89" t="s">
        <v>758</v>
      </c>
      <c r="E55" s="139">
        <v>1595</v>
      </c>
      <c r="F55" s="118">
        <v>342</v>
      </c>
      <c r="G55" s="273">
        <v>1253</v>
      </c>
      <c r="H55" s="105"/>
      <c r="J55" s="123" t="s">
        <v>801</v>
      </c>
      <c r="K55" s="139">
        <v>61</v>
      </c>
      <c r="L55" s="118">
        <v>5</v>
      </c>
      <c r="M55" s="119">
        <v>56</v>
      </c>
    </row>
    <row r="56" spans="3:13" ht="18" customHeight="1" x14ac:dyDescent="0.2">
      <c r="D56" s="89" t="s">
        <v>759</v>
      </c>
      <c r="E56" s="139">
        <v>1845</v>
      </c>
      <c r="F56" s="119">
        <v>546</v>
      </c>
      <c r="G56" s="273">
        <v>1299</v>
      </c>
      <c r="H56" s="105"/>
      <c r="J56" s="105" t="s">
        <v>802</v>
      </c>
      <c r="K56" s="139">
        <v>91</v>
      </c>
      <c r="L56" s="118">
        <v>34</v>
      </c>
      <c r="M56" s="119">
        <v>58</v>
      </c>
    </row>
    <row r="57" spans="3:13" ht="18" customHeight="1" x14ac:dyDescent="0.2">
      <c r="D57" s="89" t="s">
        <v>760</v>
      </c>
      <c r="E57" s="139">
        <v>2241</v>
      </c>
      <c r="F57" s="118">
        <v>257</v>
      </c>
      <c r="G57" s="273">
        <v>1983</v>
      </c>
      <c r="H57" s="105"/>
      <c r="J57" s="105"/>
      <c r="K57" s="139"/>
      <c r="L57" s="118"/>
      <c r="M57" s="119"/>
    </row>
    <row r="58" spans="3:13" ht="18" customHeight="1" x14ac:dyDescent="0.2">
      <c r="D58" s="89" t="s">
        <v>761</v>
      </c>
      <c r="E58" s="139">
        <v>2313</v>
      </c>
      <c r="F58" s="118">
        <v>734</v>
      </c>
      <c r="G58" s="273">
        <v>1578</v>
      </c>
      <c r="H58" s="105"/>
      <c r="J58" s="123" t="s">
        <v>803</v>
      </c>
      <c r="K58" s="139">
        <v>3</v>
      </c>
      <c r="L58" s="118">
        <v>2</v>
      </c>
      <c r="M58" s="119">
        <v>1</v>
      </c>
    </row>
    <row r="59" spans="3:13" ht="18" customHeight="1" x14ac:dyDescent="0.2">
      <c r="D59" s="89" t="s">
        <v>762</v>
      </c>
      <c r="E59" s="139">
        <v>70</v>
      </c>
      <c r="F59" s="118">
        <v>21</v>
      </c>
      <c r="G59" s="273">
        <v>50</v>
      </c>
      <c r="H59" s="105"/>
      <c r="J59" s="123" t="s">
        <v>804</v>
      </c>
      <c r="K59" s="139">
        <v>324</v>
      </c>
      <c r="L59" s="118">
        <v>244</v>
      </c>
      <c r="M59" s="119">
        <v>80</v>
      </c>
    </row>
    <row r="60" spans="3:13" ht="18" customHeight="1" x14ac:dyDescent="0.2">
      <c r="D60" s="89"/>
      <c r="E60" s="139"/>
      <c r="F60" s="118"/>
      <c r="G60" s="273"/>
      <c r="H60" s="105"/>
      <c r="J60" s="123" t="s">
        <v>805</v>
      </c>
      <c r="K60" s="139">
        <v>44</v>
      </c>
      <c r="L60" s="118">
        <v>5</v>
      </c>
      <c r="M60" s="119">
        <v>39</v>
      </c>
    </row>
    <row r="61" spans="3:13" ht="18" customHeight="1" x14ac:dyDescent="0.2">
      <c r="D61" s="89" t="s">
        <v>763</v>
      </c>
      <c r="E61" s="139">
        <v>514</v>
      </c>
      <c r="F61" s="118">
        <v>116</v>
      </c>
      <c r="G61" s="273">
        <v>398</v>
      </c>
      <c r="H61" s="105"/>
      <c r="J61" s="105" t="s">
        <v>806</v>
      </c>
      <c r="K61" s="139">
        <v>31</v>
      </c>
      <c r="L61" s="118">
        <v>8</v>
      </c>
      <c r="M61" s="119">
        <v>23</v>
      </c>
    </row>
    <row r="62" spans="3:13" ht="18" customHeight="1" x14ac:dyDescent="0.2">
      <c r="D62" s="89" t="s">
        <v>764</v>
      </c>
      <c r="E62" s="139">
        <v>297</v>
      </c>
      <c r="F62" s="118">
        <v>74</v>
      </c>
      <c r="G62" s="273">
        <v>223</v>
      </c>
      <c r="H62" s="105"/>
      <c r="J62" s="105"/>
      <c r="K62" s="139"/>
      <c r="L62" s="118"/>
      <c r="M62" s="119"/>
    </row>
    <row r="63" spans="3:13" ht="18" customHeight="1" x14ac:dyDescent="0.2">
      <c r="D63" s="89" t="s">
        <v>765</v>
      </c>
      <c r="E63" s="139">
        <v>265</v>
      </c>
      <c r="F63" s="118">
        <v>69</v>
      </c>
      <c r="G63" s="273">
        <v>196</v>
      </c>
      <c r="H63" s="105"/>
      <c r="J63" s="123" t="s">
        <v>807</v>
      </c>
      <c r="K63" s="139">
        <v>58</v>
      </c>
      <c r="L63" s="118">
        <v>5</v>
      </c>
      <c r="M63" s="119">
        <v>53</v>
      </c>
    </row>
    <row r="64" spans="3:13" ht="18" customHeight="1" x14ac:dyDescent="0.2">
      <c r="D64" s="89" t="s">
        <v>766</v>
      </c>
      <c r="E64" s="139">
        <v>1298</v>
      </c>
      <c r="F64" s="118">
        <v>304</v>
      </c>
      <c r="G64" s="273">
        <v>993</v>
      </c>
      <c r="H64" s="105"/>
      <c r="J64" s="123" t="s">
        <v>808</v>
      </c>
      <c r="K64" s="139">
        <v>192</v>
      </c>
      <c r="L64" s="118">
        <v>53</v>
      </c>
      <c r="M64" s="119">
        <v>139</v>
      </c>
    </row>
    <row r="65" spans="1:13" ht="18" customHeight="1" x14ac:dyDescent="0.2">
      <c r="D65" s="89"/>
      <c r="E65" s="139"/>
      <c r="F65" s="118"/>
      <c r="G65" s="273"/>
      <c r="H65" s="105"/>
      <c r="J65" s="123" t="s">
        <v>809</v>
      </c>
      <c r="K65" s="139">
        <v>24</v>
      </c>
      <c r="L65" s="118">
        <v>3</v>
      </c>
      <c r="M65" s="119">
        <v>21</v>
      </c>
    </row>
    <row r="66" spans="1:13" ht="18" customHeight="1" x14ac:dyDescent="0.2">
      <c r="D66" s="89" t="s">
        <v>767</v>
      </c>
      <c r="E66" s="139">
        <v>501</v>
      </c>
      <c r="F66" s="118">
        <v>83</v>
      </c>
      <c r="G66" s="273">
        <v>418</v>
      </c>
      <c r="H66" s="105"/>
      <c r="J66" s="105" t="s">
        <v>810</v>
      </c>
      <c r="K66" s="139">
        <v>828</v>
      </c>
      <c r="L66" s="118">
        <v>346</v>
      </c>
      <c r="M66" s="119">
        <v>483</v>
      </c>
    </row>
    <row r="67" spans="1:13" ht="18" customHeight="1" x14ac:dyDescent="0.2">
      <c r="D67" s="89" t="s">
        <v>768</v>
      </c>
      <c r="E67" s="139">
        <v>1084</v>
      </c>
      <c r="F67" s="118">
        <v>235</v>
      </c>
      <c r="G67" s="273">
        <v>849</v>
      </c>
      <c r="H67" s="105"/>
      <c r="J67" s="87"/>
      <c r="K67" s="119"/>
      <c r="L67" s="118"/>
      <c r="M67" s="118"/>
    </row>
    <row r="68" spans="1:13" ht="18" customHeight="1" x14ac:dyDescent="0.2">
      <c r="D68" s="89" t="s">
        <v>769</v>
      </c>
      <c r="E68" s="139">
        <v>936</v>
      </c>
      <c r="F68" s="105">
        <v>200</v>
      </c>
      <c r="G68" s="273">
        <v>736</v>
      </c>
      <c r="H68" s="105"/>
      <c r="J68" s="87"/>
      <c r="K68" s="119"/>
      <c r="L68" s="118"/>
      <c r="M68" s="118"/>
    </row>
    <row r="69" spans="1:13" ht="18" customHeight="1" x14ac:dyDescent="0.2">
      <c r="D69" s="89" t="s">
        <v>770</v>
      </c>
      <c r="E69" s="139">
        <v>148</v>
      </c>
      <c r="F69" s="118">
        <v>20</v>
      </c>
      <c r="G69" s="273">
        <v>128</v>
      </c>
      <c r="H69" s="105"/>
      <c r="J69" s="87"/>
      <c r="K69" s="105"/>
      <c r="L69" s="105"/>
      <c r="M69" s="105"/>
    </row>
    <row r="70" spans="1:13" ht="18" thickBot="1" x14ac:dyDescent="0.25">
      <c r="A70" s="89"/>
      <c r="B70" s="97"/>
      <c r="C70" s="97"/>
      <c r="D70" s="97"/>
      <c r="E70" s="140"/>
      <c r="F70" s="97"/>
      <c r="G70" s="285"/>
      <c r="H70" s="140"/>
      <c r="I70" s="97"/>
      <c r="J70" s="98"/>
      <c r="K70" s="97"/>
      <c r="L70" s="97"/>
      <c r="M70" s="97"/>
    </row>
    <row r="71" spans="1:13" x14ac:dyDescent="0.15">
      <c r="E71" s="80" t="s">
        <v>697</v>
      </c>
      <c r="G71" s="286"/>
      <c r="H71" s="105"/>
      <c r="I71" s="105"/>
      <c r="J71" s="105"/>
      <c r="K71" s="105"/>
      <c r="L71" s="105"/>
      <c r="M71" s="105"/>
    </row>
    <row r="72" spans="1:13" ht="18" customHeight="1" x14ac:dyDescent="0.15">
      <c r="E72" s="80" t="s">
        <v>698</v>
      </c>
    </row>
    <row r="73" spans="1:13" x14ac:dyDescent="0.2">
      <c r="E73" s="89" t="s">
        <v>699</v>
      </c>
      <c r="G73" s="286"/>
    </row>
  </sheetData>
  <mergeCells count="10">
    <mergeCell ref="C12:D12"/>
    <mergeCell ref="C13:D13"/>
    <mergeCell ref="C14:D14"/>
    <mergeCell ref="B6:M6"/>
    <mergeCell ref="B8:D9"/>
    <mergeCell ref="H8:J10"/>
    <mergeCell ref="F9:F10"/>
    <mergeCell ref="G9:G10"/>
    <mergeCell ref="L9:L10"/>
    <mergeCell ref="M9:M10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E77"/>
  <sheetViews>
    <sheetView view="pageBreakPreview" topLeftCell="A52" zoomScale="75" zoomScaleNormal="75" workbookViewId="0">
      <selection activeCell="I32" sqref="I32"/>
    </sheetView>
  </sheetViews>
  <sheetFormatPr defaultColWidth="14.625" defaultRowHeight="17.25" x14ac:dyDescent="0.15"/>
  <cols>
    <col min="1" max="1" width="13.375" style="80" customWidth="1"/>
    <col min="2" max="2" width="26.75" style="80" customWidth="1"/>
    <col min="3" max="5" width="29.5" style="80" customWidth="1"/>
    <col min="6" max="16384" width="14.625" style="80"/>
  </cols>
  <sheetData>
    <row r="1" spans="1:5" x14ac:dyDescent="0.2">
      <c r="A1" s="89"/>
    </row>
    <row r="6" spans="1:5" x14ac:dyDescent="0.2">
      <c r="B6" s="318" t="s">
        <v>314</v>
      </c>
      <c r="C6" s="318"/>
      <c r="D6" s="318"/>
      <c r="E6" s="318"/>
    </row>
    <row r="7" spans="1:5" ht="18" thickBot="1" x14ac:dyDescent="0.25">
      <c r="B7" s="97"/>
      <c r="C7" s="227" t="s">
        <v>137</v>
      </c>
      <c r="D7" s="97"/>
      <c r="E7" s="124" t="s">
        <v>138</v>
      </c>
    </row>
    <row r="8" spans="1:5" x14ac:dyDescent="0.15">
      <c r="C8" s="478" t="s">
        <v>388</v>
      </c>
      <c r="D8" s="83"/>
      <c r="E8" s="83"/>
    </row>
    <row r="9" spans="1:5" x14ac:dyDescent="0.2">
      <c r="B9" s="83"/>
      <c r="C9" s="466"/>
      <c r="D9" s="388" t="s">
        <v>596</v>
      </c>
      <c r="E9" s="388" t="s">
        <v>512</v>
      </c>
    </row>
    <row r="10" spans="1:5" x14ac:dyDescent="0.15">
      <c r="C10" s="104"/>
    </row>
    <row r="11" spans="1:5" x14ac:dyDescent="0.2">
      <c r="B11" s="230" t="s">
        <v>293</v>
      </c>
      <c r="C11" s="139">
        <v>108441</v>
      </c>
      <c r="D11" s="119">
        <v>54522</v>
      </c>
      <c r="E11" s="119">
        <v>53919</v>
      </c>
    </row>
    <row r="12" spans="1:5" x14ac:dyDescent="0.2">
      <c r="B12" s="230" t="s">
        <v>327</v>
      </c>
      <c r="C12" s="139">
        <v>110555</v>
      </c>
      <c r="D12" s="119">
        <v>56061</v>
      </c>
      <c r="E12" s="119">
        <v>54494</v>
      </c>
    </row>
    <row r="13" spans="1:5" x14ac:dyDescent="0.2">
      <c r="B13" s="230" t="s">
        <v>339</v>
      </c>
      <c r="C13" s="139">
        <v>107936</v>
      </c>
      <c r="D13" s="119">
        <v>55122</v>
      </c>
      <c r="E13" s="119">
        <v>52814</v>
      </c>
    </row>
    <row r="14" spans="1:5" x14ac:dyDescent="0.2">
      <c r="B14" s="230" t="s">
        <v>432</v>
      </c>
      <c r="C14" s="139">
        <v>127003</v>
      </c>
      <c r="D14" s="119">
        <v>64819</v>
      </c>
      <c r="E14" s="119">
        <v>62184</v>
      </c>
    </row>
    <row r="15" spans="1:5" x14ac:dyDescent="0.2">
      <c r="B15" s="230" t="s">
        <v>433</v>
      </c>
      <c r="C15" s="139">
        <v>119777</v>
      </c>
      <c r="D15" s="119">
        <v>61394</v>
      </c>
      <c r="E15" s="119">
        <v>58383</v>
      </c>
    </row>
    <row r="16" spans="1:5" x14ac:dyDescent="0.2">
      <c r="B16" s="230"/>
      <c r="C16" s="139"/>
      <c r="D16" s="119"/>
      <c r="E16" s="119"/>
    </row>
    <row r="17" spans="2:5" x14ac:dyDescent="0.2">
      <c r="B17" s="230" t="s">
        <v>482</v>
      </c>
      <c r="C17" s="139">
        <v>132151</v>
      </c>
      <c r="D17" s="119">
        <v>67620</v>
      </c>
      <c r="E17" s="119">
        <v>64531</v>
      </c>
    </row>
    <row r="18" spans="2:5" x14ac:dyDescent="0.2">
      <c r="B18" s="230" t="s">
        <v>513</v>
      </c>
      <c r="C18" s="139">
        <v>161570</v>
      </c>
      <c r="D18" s="119">
        <v>83330</v>
      </c>
      <c r="E18" s="119">
        <v>78240</v>
      </c>
    </row>
    <row r="19" spans="2:5" x14ac:dyDescent="0.2">
      <c r="B19" s="230" t="s">
        <v>597</v>
      </c>
      <c r="C19" s="104">
        <v>177135</v>
      </c>
      <c r="D19" s="105">
        <v>90146</v>
      </c>
      <c r="E19" s="105">
        <v>86989</v>
      </c>
    </row>
    <row r="20" spans="2:5" x14ac:dyDescent="0.2">
      <c r="B20" s="230" t="s">
        <v>665</v>
      </c>
      <c r="C20" s="104">
        <v>85359</v>
      </c>
      <c r="D20" s="105">
        <v>43516</v>
      </c>
      <c r="E20" s="105">
        <v>41843</v>
      </c>
    </row>
    <row r="21" spans="2:5" x14ac:dyDescent="0.2">
      <c r="B21" s="230" t="s">
        <v>693</v>
      </c>
      <c r="C21" s="104">
        <v>140201</v>
      </c>
      <c r="D21" s="105">
        <v>71346</v>
      </c>
      <c r="E21" s="105">
        <v>68855</v>
      </c>
    </row>
    <row r="22" spans="2:5" x14ac:dyDescent="0.2">
      <c r="B22" s="230"/>
      <c r="C22" s="104"/>
      <c r="D22" s="105"/>
      <c r="E22" s="105"/>
    </row>
    <row r="23" spans="2:5" x14ac:dyDescent="0.2">
      <c r="B23" s="230" t="s">
        <v>721</v>
      </c>
      <c r="C23" s="104">
        <v>231319</v>
      </c>
      <c r="D23" s="105">
        <v>117342</v>
      </c>
      <c r="E23" s="105">
        <v>113977</v>
      </c>
    </row>
    <row r="24" spans="2:5" x14ac:dyDescent="0.2">
      <c r="B24" s="230" t="s">
        <v>907</v>
      </c>
      <c r="C24" s="104">
        <v>229607</v>
      </c>
      <c r="D24" s="105">
        <v>116279</v>
      </c>
      <c r="E24" s="105">
        <v>113328</v>
      </c>
    </row>
    <row r="25" spans="2:5" x14ac:dyDescent="0.15">
      <c r="C25" s="104"/>
      <c r="D25" s="105"/>
      <c r="E25" s="105"/>
    </row>
    <row r="26" spans="2:5" x14ac:dyDescent="0.2">
      <c r="B26" s="319" t="s">
        <v>908</v>
      </c>
      <c r="C26" s="139">
        <v>18595</v>
      </c>
      <c r="D26" s="105">
        <v>9528</v>
      </c>
      <c r="E26" s="105">
        <v>9067</v>
      </c>
    </row>
    <row r="27" spans="2:5" x14ac:dyDescent="0.2">
      <c r="B27" s="319" t="s">
        <v>909</v>
      </c>
      <c r="C27" s="139">
        <v>21461</v>
      </c>
      <c r="D27" s="105">
        <v>10713</v>
      </c>
      <c r="E27" s="105">
        <v>10748</v>
      </c>
    </row>
    <row r="28" spans="2:5" x14ac:dyDescent="0.2">
      <c r="B28" s="319" t="s">
        <v>910</v>
      </c>
      <c r="C28" s="139">
        <v>17012</v>
      </c>
      <c r="D28" s="105">
        <v>8584</v>
      </c>
      <c r="E28" s="105">
        <v>8428</v>
      </c>
    </row>
    <row r="29" spans="2:5" x14ac:dyDescent="0.2">
      <c r="B29" s="319" t="s">
        <v>911</v>
      </c>
      <c r="C29" s="139">
        <v>19706</v>
      </c>
      <c r="D29" s="105">
        <v>10195</v>
      </c>
      <c r="E29" s="105">
        <v>9511</v>
      </c>
    </row>
    <row r="30" spans="2:5" x14ac:dyDescent="0.2">
      <c r="B30" s="319" t="s">
        <v>912</v>
      </c>
      <c r="C30" s="139">
        <v>23116</v>
      </c>
      <c r="D30" s="105">
        <v>11413</v>
      </c>
      <c r="E30" s="105">
        <v>11703</v>
      </c>
    </row>
    <row r="31" spans="2:5" x14ac:dyDescent="0.2">
      <c r="B31" s="319" t="s">
        <v>913</v>
      </c>
      <c r="C31" s="139">
        <v>21263</v>
      </c>
      <c r="D31" s="105">
        <v>10772</v>
      </c>
      <c r="E31" s="105">
        <v>10491</v>
      </c>
    </row>
    <row r="32" spans="2:5" x14ac:dyDescent="0.2">
      <c r="B32" s="319"/>
      <c r="C32" s="139"/>
      <c r="D32" s="118"/>
      <c r="E32" s="118"/>
    </row>
    <row r="33" spans="2:5" x14ac:dyDescent="0.2">
      <c r="B33" s="319" t="s">
        <v>914</v>
      </c>
      <c r="C33" s="139">
        <v>21942</v>
      </c>
      <c r="D33" s="105">
        <v>11074</v>
      </c>
      <c r="E33" s="105">
        <v>10868</v>
      </c>
    </row>
    <row r="34" spans="2:5" x14ac:dyDescent="0.2">
      <c r="B34" s="319" t="s">
        <v>915</v>
      </c>
      <c r="C34" s="139">
        <v>21754</v>
      </c>
      <c r="D34" s="105">
        <v>10881</v>
      </c>
      <c r="E34" s="105">
        <v>10873</v>
      </c>
    </row>
    <row r="35" spans="2:5" x14ac:dyDescent="0.2">
      <c r="B35" s="319" t="s">
        <v>916</v>
      </c>
      <c r="C35" s="139">
        <v>16600</v>
      </c>
      <c r="D35" s="105">
        <v>8950</v>
      </c>
      <c r="E35" s="105">
        <v>7650</v>
      </c>
    </row>
    <row r="36" spans="2:5" x14ac:dyDescent="0.2">
      <c r="B36" s="319" t="s">
        <v>917</v>
      </c>
      <c r="C36" s="139">
        <v>13831</v>
      </c>
      <c r="D36" s="105">
        <v>6549</v>
      </c>
      <c r="E36" s="105">
        <v>7282</v>
      </c>
    </row>
    <row r="37" spans="2:5" x14ac:dyDescent="0.2">
      <c r="B37" s="319" t="s">
        <v>918</v>
      </c>
      <c r="C37" s="139">
        <v>16106</v>
      </c>
      <c r="D37" s="105">
        <v>8223</v>
      </c>
      <c r="E37" s="105">
        <v>7883</v>
      </c>
    </row>
    <row r="38" spans="2:5" x14ac:dyDescent="0.2">
      <c r="B38" s="319" t="s">
        <v>919</v>
      </c>
      <c r="C38" s="139">
        <v>18221</v>
      </c>
      <c r="D38" s="105">
        <v>9397</v>
      </c>
      <c r="E38" s="105">
        <v>8824</v>
      </c>
    </row>
    <row r="39" spans="2:5" ht="18" thickBot="1" x14ac:dyDescent="0.2">
      <c r="B39" s="97"/>
      <c r="C39" s="140"/>
      <c r="D39" s="97"/>
      <c r="E39" s="97"/>
    </row>
    <row r="40" spans="2:5" x14ac:dyDescent="0.2">
      <c r="C40" s="89" t="s">
        <v>514</v>
      </c>
    </row>
    <row r="43" spans="2:5" ht="18" thickBot="1" x14ac:dyDescent="0.25">
      <c r="B43" s="97"/>
      <c r="C43" s="227" t="s">
        <v>139</v>
      </c>
      <c r="D43" s="97"/>
      <c r="E43" s="124" t="s">
        <v>598</v>
      </c>
    </row>
    <row r="44" spans="2:5" x14ac:dyDescent="0.15">
      <c r="C44" s="104"/>
      <c r="D44" s="83"/>
      <c r="E44" s="83"/>
    </row>
    <row r="45" spans="2:5" x14ac:dyDescent="0.2">
      <c r="B45" s="83"/>
      <c r="C45" s="388" t="s">
        <v>388</v>
      </c>
      <c r="D45" s="388" t="s">
        <v>596</v>
      </c>
      <c r="E45" s="388" t="s">
        <v>512</v>
      </c>
    </row>
    <row r="46" spans="2:5" x14ac:dyDescent="0.15">
      <c r="C46" s="104"/>
    </row>
    <row r="47" spans="2:5" x14ac:dyDescent="0.2">
      <c r="B47" s="230" t="s">
        <v>293</v>
      </c>
      <c r="C47" s="139">
        <v>9981</v>
      </c>
      <c r="D47" s="119">
        <v>4112</v>
      </c>
      <c r="E47" s="119">
        <v>5869</v>
      </c>
    </row>
    <row r="48" spans="2:5" x14ac:dyDescent="0.2">
      <c r="B48" s="230" t="s">
        <v>327</v>
      </c>
      <c r="C48" s="139">
        <v>12048</v>
      </c>
      <c r="D48" s="119">
        <v>5438</v>
      </c>
      <c r="E48" s="119">
        <v>6610</v>
      </c>
    </row>
    <row r="49" spans="2:5" x14ac:dyDescent="0.2">
      <c r="B49" s="230" t="s">
        <v>339</v>
      </c>
      <c r="C49" s="139">
        <v>11487</v>
      </c>
      <c r="D49" s="119">
        <v>5294</v>
      </c>
      <c r="E49" s="119">
        <v>6193</v>
      </c>
    </row>
    <row r="50" spans="2:5" x14ac:dyDescent="0.2">
      <c r="B50" s="230" t="s">
        <v>432</v>
      </c>
      <c r="C50" s="139">
        <v>12054</v>
      </c>
      <c r="D50" s="119">
        <v>6636</v>
      </c>
      <c r="E50" s="119">
        <v>5418</v>
      </c>
    </row>
    <row r="51" spans="2:5" x14ac:dyDescent="0.2">
      <c r="B51" s="230" t="s">
        <v>433</v>
      </c>
      <c r="C51" s="139">
        <v>13661</v>
      </c>
      <c r="D51" s="119">
        <v>6643</v>
      </c>
      <c r="E51" s="119">
        <v>7018</v>
      </c>
    </row>
    <row r="52" spans="2:5" x14ac:dyDescent="0.2">
      <c r="B52" s="230"/>
      <c r="C52" s="139"/>
      <c r="D52" s="119"/>
      <c r="E52" s="119"/>
    </row>
    <row r="53" spans="2:5" x14ac:dyDescent="0.2">
      <c r="B53" s="230" t="s">
        <v>482</v>
      </c>
      <c r="C53" s="139">
        <v>11889</v>
      </c>
      <c r="D53" s="119">
        <v>5766</v>
      </c>
      <c r="E53" s="119">
        <v>6123</v>
      </c>
    </row>
    <row r="54" spans="2:5" x14ac:dyDescent="0.2">
      <c r="B54" s="230" t="s">
        <v>513</v>
      </c>
      <c r="C54" s="139">
        <v>15571</v>
      </c>
      <c r="D54" s="119">
        <v>6875</v>
      </c>
      <c r="E54" s="119">
        <v>8696</v>
      </c>
    </row>
    <row r="55" spans="2:5" x14ac:dyDescent="0.2">
      <c r="B55" s="230" t="s">
        <v>599</v>
      </c>
      <c r="C55" s="139">
        <v>13481</v>
      </c>
      <c r="D55" s="119">
        <v>6751</v>
      </c>
      <c r="E55" s="119">
        <v>6730</v>
      </c>
    </row>
    <row r="56" spans="2:5" x14ac:dyDescent="0.2">
      <c r="B56" s="230" t="s">
        <v>664</v>
      </c>
      <c r="C56" s="139">
        <v>8426</v>
      </c>
      <c r="D56" s="119">
        <v>4450</v>
      </c>
      <c r="E56" s="119">
        <v>3976</v>
      </c>
    </row>
    <row r="57" spans="2:5" x14ac:dyDescent="0.2">
      <c r="B57" s="230" t="s">
        <v>693</v>
      </c>
      <c r="C57" s="139">
        <v>10445</v>
      </c>
      <c r="D57" s="119">
        <v>5336</v>
      </c>
      <c r="E57" s="119">
        <v>5109</v>
      </c>
    </row>
    <row r="58" spans="2:5" x14ac:dyDescent="0.2">
      <c r="B58" s="230"/>
      <c r="C58" s="139"/>
      <c r="D58" s="119"/>
      <c r="E58" s="119"/>
    </row>
    <row r="59" spans="2:5" x14ac:dyDescent="0.2">
      <c r="B59" s="230" t="s">
        <v>721</v>
      </c>
      <c r="C59" s="104">
        <v>14581</v>
      </c>
      <c r="D59" s="105">
        <v>6736</v>
      </c>
      <c r="E59" s="105">
        <v>7845</v>
      </c>
    </row>
    <row r="60" spans="2:5" x14ac:dyDescent="0.2">
      <c r="B60" s="230" t="s">
        <v>907</v>
      </c>
      <c r="C60" s="104">
        <v>13679</v>
      </c>
      <c r="D60" s="105">
        <v>6713</v>
      </c>
      <c r="E60" s="105">
        <v>6966</v>
      </c>
    </row>
    <row r="61" spans="2:5" x14ac:dyDescent="0.2">
      <c r="B61" s="230"/>
      <c r="C61" s="139"/>
      <c r="D61" s="119"/>
      <c r="E61" s="119"/>
    </row>
    <row r="62" spans="2:5" x14ac:dyDescent="0.2">
      <c r="B62" s="320" t="s">
        <v>908</v>
      </c>
      <c r="C62" s="139">
        <v>1005</v>
      </c>
      <c r="D62" s="105">
        <v>545</v>
      </c>
      <c r="E62" s="105">
        <v>460</v>
      </c>
    </row>
    <row r="63" spans="2:5" x14ac:dyDescent="0.2">
      <c r="B63" s="320" t="s">
        <v>909</v>
      </c>
      <c r="C63" s="139">
        <v>1203</v>
      </c>
      <c r="D63" s="105">
        <v>658</v>
      </c>
      <c r="E63" s="105">
        <v>545</v>
      </c>
    </row>
    <row r="64" spans="2:5" x14ac:dyDescent="0.2">
      <c r="B64" s="320" t="s">
        <v>910</v>
      </c>
      <c r="C64" s="139">
        <v>1044</v>
      </c>
      <c r="D64" s="105">
        <v>562</v>
      </c>
      <c r="E64" s="105">
        <v>482</v>
      </c>
    </row>
    <row r="65" spans="1:5" x14ac:dyDescent="0.2">
      <c r="B65" s="320" t="s">
        <v>911</v>
      </c>
      <c r="C65" s="139">
        <v>1136</v>
      </c>
      <c r="D65" s="105">
        <v>465</v>
      </c>
      <c r="E65" s="105">
        <v>671</v>
      </c>
    </row>
    <row r="66" spans="1:5" x14ac:dyDescent="0.2">
      <c r="B66" s="320" t="s">
        <v>912</v>
      </c>
      <c r="C66" s="139">
        <v>1103</v>
      </c>
      <c r="D66" s="105">
        <v>531</v>
      </c>
      <c r="E66" s="105">
        <v>572</v>
      </c>
    </row>
    <row r="67" spans="1:5" x14ac:dyDescent="0.2">
      <c r="B67" s="320" t="s">
        <v>913</v>
      </c>
      <c r="C67" s="139">
        <v>994</v>
      </c>
      <c r="D67" s="105">
        <v>600</v>
      </c>
      <c r="E67" s="105">
        <v>394</v>
      </c>
    </row>
    <row r="68" spans="1:5" x14ac:dyDescent="0.2">
      <c r="B68" s="320"/>
      <c r="C68" s="139"/>
      <c r="D68" s="118"/>
      <c r="E68" s="118"/>
    </row>
    <row r="69" spans="1:5" x14ac:dyDescent="0.2">
      <c r="B69" s="320" t="s">
        <v>914</v>
      </c>
      <c r="C69" s="139">
        <v>1007</v>
      </c>
      <c r="D69" s="105">
        <v>515</v>
      </c>
      <c r="E69" s="105">
        <v>492</v>
      </c>
    </row>
    <row r="70" spans="1:5" x14ac:dyDescent="0.2">
      <c r="B70" s="320" t="s">
        <v>915</v>
      </c>
      <c r="C70" s="139">
        <v>1006</v>
      </c>
      <c r="D70" s="105">
        <v>493</v>
      </c>
      <c r="E70" s="105">
        <v>513</v>
      </c>
    </row>
    <row r="71" spans="1:5" x14ac:dyDescent="0.2">
      <c r="B71" s="320" t="s">
        <v>916</v>
      </c>
      <c r="C71" s="139">
        <v>1513</v>
      </c>
      <c r="D71" s="105">
        <v>680</v>
      </c>
      <c r="E71" s="105">
        <v>833</v>
      </c>
    </row>
    <row r="72" spans="1:5" x14ac:dyDescent="0.2">
      <c r="B72" s="320" t="s">
        <v>917</v>
      </c>
      <c r="C72" s="139">
        <v>996</v>
      </c>
      <c r="D72" s="105">
        <v>500</v>
      </c>
      <c r="E72" s="105">
        <v>496</v>
      </c>
    </row>
    <row r="73" spans="1:5" x14ac:dyDescent="0.2">
      <c r="B73" s="320" t="s">
        <v>918</v>
      </c>
      <c r="C73" s="139">
        <v>1008</v>
      </c>
      <c r="D73" s="105">
        <v>557</v>
      </c>
      <c r="E73" s="105">
        <v>451</v>
      </c>
    </row>
    <row r="74" spans="1:5" x14ac:dyDescent="0.2">
      <c r="B74" s="320" t="s">
        <v>919</v>
      </c>
      <c r="C74" s="139">
        <v>1664</v>
      </c>
      <c r="D74" s="105">
        <v>607</v>
      </c>
      <c r="E74" s="105">
        <v>1057</v>
      </c>
    </row>
    <row r="75" spans="1:5" ht="18" thickBot="1" x14ac:dyDescent="0.2">
      <c r="B75" s="97"/>
      <c r="C75" s="140"/>
      <c r="D75" s="97"/>
      <c r="E75" s="97"/>
    </row>
    <row r="76" spans="1:5" x14ac:dyDescent="0.2">
      <c r="C76" s="89" t="s">
        <v>514</v>
      </c>
    </row>
    <row r="77" spans="1:5" x14ac:dyDescent="0.2">
      <c r="A77" s="89"/>
    </row>
  </sheetData>
  <mergeCells count="1">
    <mergeCell ref="C8:C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81"/>
  <sheetViews>
    <sheetView view="pageBreakPreview" topLeftCell="A43" zoomScale="75" zoomScaleNormal="75" workbookViewId="0">
      <selection activeCell="L37" sqref="L37"/>
    </sheetView>
  </sheetViews>
  <sheetFormatPr defaultColWidth="15.875" defaultRowHeight="17.25" x14ac:dyDescent="0.15"/>
  <cols>
    <col min="1" max="1" width="13.375" style="80" customWidth="1"/>
    <col min="2" max="2" width="1.25" style="80" customWidth="1"/>
    <col min="3" max="3" width="27.125" style="80" customWidth="1"/>
    <col min="4" max="9" width="16.75" style="80" customWidth="1"/>
    <col min="10" max="16384" width="15.875" style="80"/>
  </cols>
  <sheetData>
    <row r="1" spans="1:9" x14ac:dyDescent="0.2">
      <c r="A1" s="89"/>
    </row>
    <row r="6" spans="1:9" x14ac:dyDescent="0.2">
      <c r="B6" s="463" t="s">
        <v>140</v>
      </c>
      <c r="C6" s="463"/>
      <c r="D6" s="463"/>
      <c r="E6" s="463"/>
      <c r="F6" s="463"/>
      <c r="G6" s="463"/>
      <c r="H6" s="463"/>
      <c r="I6" s="463"/>
    </row>
    <row r="7" spans="1:9" ht="18" thickBot="1" x14ac:dyDescent="0.2">
      <c r="B7" s="504" t="s">
        <v>322</v>
      </c>
      <c r="C7" s="504"/>
      <c r="D7" s="504"/>
      <c r="E7" s="504"/>
      <c r="F7" s="504"/>
      <c r="G7" s="504"/>
      <c r="H7" s="504"/>
      <c r="I7" s="504"/>
    </row>
    <row r="8" spans="1:9" x14ac:dyDescent="0.2">
      <c r="D8" s="469" t="s">
        <v>228</v>
      </c>
      <c r="E8" s="494"/>
      <c r="F8" s="469" t="s">
        <v>600</v>
      </c>
      <c r="G8" s="494"/>
      <c r="H8" s="469" t="s">
        <v>434</v>
      </c>
      <c r="I8" s="470"/>
    </row>
    <row r="9" spans="1:9" x14ac:dyDescent="0.2">
      <c r="B9" s="83"/>
      <c r="C9" s="83"/>
      <c r="D9" s="388" t="s">
        <v>435</v>
      </c>
      <c r="E9" s="388" t="s">
        <v>436</v>
      </c>
      <c r="F9" s="388" t="s">
        <v>435</v>
      </c>
      <c r="G9" s="388" t="s">
        <v>436</v>
      </c>
      <c r="H9" s="388" t="s">
        <v>435</v>
      </c>
      <c r="I9" s="388" t="s">
        <v>436</v>
      </c>
    </row>
    <row r="10" spans="1:9" x14ac:dyDescent="0.2">
      <c r="D10" s="221" t="s">
        <v>141</v>
      </c>
      <c r="E10" s="88" t="s">
        <v>142</v>
      </c>
      <c r="F10" s="88" t="s">
        <v>141</v>
      </c>
      <c r="G10" s="88" t="s">
        <v>142</v>
      </c>
      <c r="H10" s="88" t="s">
        <v>141</v>
      </c>
      <c r="I10" s="88" t="s">
        <v>142</v>
      </c>
    </row>
    <row r="11" spans="1:9" x14ac:dyDescent="0.2">
      <c r="C11" s="89" t="s">
        <v>294</v>
      </c>
      <c r="D11" s="139">
        <v>248</v>
      </c>
      <c r="E11" s="222">
        <v>81377</v>
      </c>
      <c r="F11" s="223">
        <v>246</v>
      </c>
      <c r="G11" s="223">
        <v>81233</v>
      </c>
      <c r="H11" s="223">
        <v>2</v>
      </c>
      <c r="I11" s="223">
        <v>144</v>
      </c>
    </row>
    <row r="12" spans="1:9" x14ac:dyDescent="0.2">
      <c r="C12" s="89" t="s">
        <v>199</v>
      </c>
      <c r="D12" s="139">
        <v>203</v>
      </c>
      <c r="E12" s="222">
        <v>49291</v>
      </c>
      <c r="F12" s="223">
        <v>202</v>
      </c>
      <c r="G12" s="223">
        <v>49179</v>
      </c>
      <c r="H12" s="223">
        <v>1</v>
      </c>
      <c r="I12" s="223">
        <v>112</v>
      </c>
    </row>
    <row r="13" spans="1:9" x14ac:dyDescent="0.2">
      <c r="C13" s="89" t="s">
        <v>200</v>
      </c>
      <c r="D13" s="139">
        <v>132</v>
      </c>
      <c r="E13" s="222">
        <v>34645</v>
      </c>
      <c r="F13" s="223">
        <v>132</v>
      </c>
      <c r="G13" s="223">
        <v>34645</v>
      </c>
      <c r="H13" s="106">
        <v>0</v>
      </c>
      <c r="I13" s="106">
        <v>0</v>
      </c>
    </row>
    <row r="14" spans="1:9" x14ac:dyDescent="0.2">
      <c r="C14" s="89" t="s">
        <v>201</v>
      </c>
      <c r="D14" s="139">
        <v>96</v>
      </c>
      <c r="E14" s="222">
        <v>29292.42</v>
      </c>
      <c r="F14" s="222">
        <v>96</v>
      </c>
      <c r="G14" s="222">
        <v>29292.42</v>
      </c>
      <c r="H14" s="106">
        <v>0</v>
      </c>
      <c r="I14" s="106">
        <v>0</v>
      </c>
    </row>
    <row r="15" spans="1:9" x14ac:dyDescent="0.2">
      <c r="C15" s="89" t="s">
        <v>274</v>
      </c>
      <c r="D15" s="104">
        <v>78</v>
      </c>
      <c r="E15" s="80">
        <v>21684.23</v>
      </c>
      <c r="F15" s="80">
        <v>78</v>
      </c>
      <c r="G15" s="80">
        <v>21684.23</v>
      </c>
      <c r="H15" s="106">
        <v>0</v>
      </c>
      <c r="I15" s="106">
        <v>0</v>
      </c>
    </row>
    <row r="16" spans="1:9" x14ac:dyDescent="0.15">
      <c r="D16" s="104"/>
    </row>
    <row r="17" spans="2:9" x14ac:dyDescent="0.2">
      <c r="C17" s="89" t="s">
        <v>326</v>
      </c>
      <c r="D17" s="104">
        <v>76</v>
      </c>
      <c r="E17" s="105">
        <v>118279.28000000001</v>
      </c>
      <c r="F17" s="105">
        <v>76</v>
      </c>
      <c r="G17" s="105">
        <v>118279.28000000001</v>
      </c>
      <c r="H17" s="106">
        <v>0</v>
      </c>
      <c r="I17" s="106">
        <v>0</v>
      </c>
    </row>
    <row r="18" spans="2:9" x14ac:dyDescent="0.2">
      <c r="C18" s="89" t="s">
        <v>342</v>
      </c>
      <c r="D18" s="104">
        <v>67</v>
      </c>
      <c r="E18" s="105">
        <v>115936.5</v>
      </c>
      <c r="F18" s="105">
        <v>67</v>
      </c>
      <c r="G18" s="105">
        <v>115936.5</v>
      </c>
      <c r="H18" s="106">
        <v>0</v>
      </c>
      <c r="I18" s="106">
        <v>0</v>
      </c>
    </row>
    <row r="19" spans="2:9" x14ac:dyDescent="0.2">
      <c r="C19" s="89" t="s">
        <v>418</v>
      </c>
      <c r="D19" s="104">
        <v>69</v>
      </c>
      <c r="E19" s="105">
        <v>26849</v>
      </c>
      <c r="F19" s="105">
        <v>69</v>
      </c>
      <c r="G19" s="105">
        <v>26849</v>
      </c>
      <c r="H19" s="106">
        <v>0</v>
      </c>
      <c r="I19" s="106">
        <v>0</v>
      </c>
    </row>
    <row r="20" spans="2:9" x14ac:dyDescent="0.2">
      <c r="C20" s="89" t="s">
        <v>419</v>
      </c>
      <c r="D20" s="104">
        <v>68</v>
      </c>
      <c r="E20" s="105">
        <v>27211.100000000002</v>
      </c>
      <c r="F20" s="105">
        <v>68</v>
      </c>
      <c r="G20" s="105">
        <v>27211.100000000002</v>
      </c>
      <c r="H20" s="106">
        <v>0</v>
      </c>
      <c r="I20" s="106">
        <v>0</v>
      </c>
    </row>
    <row r="21" spans="2:9" x14ac:dyDescent="0.2">
      <c r="C21" s="89" t="s">
        <v>494</v>
      </c>
      <c r="D21" s="104">
        <v>65</v>
      </c>
      <c r="E21" s="105">
        <v>26652</v>
      </c>
      <c r="F21" s="105">
        <v>65</v>
      </c>
      <c r="G21" s="105">
        <v>26652</v>
      </c>
      <c r="H21" s="106">
        <v>0</v>
      </c>
      <c r="I21" s="106">
        <v>0</v>
      </c>
    </row>
    <row r="22" spans="2:9" x14ac:dyDescent="0.2">
      <c r="C22" s="89"/>
      <c r="D22" s="104"/>
      <c r="E22" s="105"/>
      <c r="F22" s="105"/>
      <c r="G22" s="105"/>
      <c r="H22" s="106"/>
      <c r="I22" s="106"/>
    </row>
    <row r="23" spans="2:9" x14ac:dyDescent="0.2">
      <c r="C23" s="89" t="s">
        <v>507</v>
      </c>
      <c r="D23" s="104">
        <v>73</v>
      </c>
      <c r="E23" s="105">
        <v>135551.18</v>
      </c>
      <c r="F23" s="105">
        <v>73</v>
      </c>
      <c r="G23" s="105">
        <v>135551.18</v>
      </c>
      <c r="H23" s="106">
        <v>0</v>
      </c>
      <c r="I23" s="106">
        <v>0</v>
      </c>
    </row>
    <row r="24" spans="2:9" x14ac:dyDescent="0.2">
      <c r="C24" s="89" t="s">
        <v>661</v>
      </c>
      <c r="D24" s="104">
        <v>74</v>
      </c>
      <c r="E24" s="105">
        <v>137099</v>
      </c>
      <c r="F24" s="105">
        <v>74</v>
      </c>
      <c r="G24" s="105">
        <v>137099</v>
      </c>
      <c r="H24" s="106">
        <v>0</v>
      </c>
      <c r="I24" s="106">
        <v>0</v>
      </c>
    </row>
    <row r="25" spans="2:9" x14ac:dyDescent="0.2">
      <c r="C25" s="89" t="s">
        <v>954</v>
      </c>
      <c r="D25" s="104">
        <v>76</v>
      </c>
      <c r="E25" s="105">
        <v>187526</v>
      </c>
      <c r="F25" s="105">
        <v>76</v>
      </c>
      <c r="G25" s="105">
        <v>187526</v>
      </c>
      <c r="H25" s="106">
        <v>0</v>
      </c>
      <c r="I25" s="106">
        <v>0</v>
      </c>
    </row>
    <row r="26" spans="2:9" x14ac:dyDescent="0.2">
      <c r="C26" s="89" t="s">
        <v>951</v>
      </c>
      <c r="D26" s="104">
        <v>75</v>
      </c>
      <c r="E26" s="105">
        <v>187201.69</v>
      </c>
      <c r="F26" s="105">
        <v>75</v>
      </c>
      <c r="G26" s="105">
        <v>187202</v>
      </c>
      <c r="H26" s="106" t="s">
        <v>337</v>
      </c>
      <c r="I26" s="106" t="s">
        <v>337</v>
      </c>
    </row>
    <row r="27" spans="2:9" x14ac:dyDescent="0.2">
      <c r="C27" s="89" t="s">
        <v>952</v>
      </c>
      <c r="D27" s="104">
        <v>75</v>
      </c>
      <c r="E27" s="105">
        <v>187087</v>
      </c>
      <c r="F27" s="105">
        <v>75</v>
      </c>
      <c r="G27" s="105">
        <v>187087</v>
      </c>
      <c r="H27" s="106" t="s">
        <v>337</v>
      </c>
      <c r="I27" s="106" t="s">
        <v>337</v>
      </c>
    </row>
    <row r="28" spans="2:9" x14ac:dyDescent="0.2">
      <c r="C28" s="89" t="s">
        <v>953</v>
      </c>
      <c r="D28" s="224">
        <v>73</v>
      </c>
      <c r="E28" s="225">
        <v>187242.7</v>
      </c>
      <c r="F28" s="225">
        <v>73</v>
      </c>
      <c r="G28" s="225">
        <v>187242.7</v>
      </c>
      <c r="H28" s="226" t="s">
        <v>337</v>
      </c>
      <c r="I28" s="226" t="s">
        <v>337</v>
      </c>
    </row>
    <row r="29" spans="2:9" ht="18" thickBot="1" x14ac:dyDescent="0.2">
      <c r="B29" s="97"/>
      <c r="C29" s="97"/>
      <c r="D29" s="140"/>
      <c r="E29" s="97"/>
      <c r="F29" s="97"/>
      <c r="G29" s="97"/>
      <c r="H29" s="97"/>
      <c r="I29" s="97"/>
    </row>
    <row r="30" spans="2:9" x14ac:dyDescent="0.2">
      <c r="D30" s="89" t="s">
        <v>601</v>
      </c>
    </row>
    <row r="31" spans="2:9" x14ac:dyDescent="0.2">
      <c r="D31" s="89"/>
    </row>
    <row r="33" spans="2:9" x14ac:dyDescent="0.2">
      <c r="B33" s="463" t="s">
        <v>143</v>
      </c>
      <c r="C33" s="463"/>
      <c r="D33" s="463"/>
      <c r="E33" s="463"/>
      <c r="F33" s="463"/>
      <c r="G33" s="463"/>
      <c r="H33" s="463"/>
      <c r="I33" s="463"/>
    </row>
    <row r="34" spans="2:9" ht="18" thickBot="1" x14ac:dyDescent="0.25">
      <c r="B34" s="97"/>
      <c r="C34" s="97"/>
      <c r="D34" s="227" t="s">
        <v>144</v>
      </c>
      <c r="E34" s="228"/>
      <c r="F34" s="97"/>
      <c r="G34" s="97"/>
      <c r="H34" s="97"/>
      <c r="I34" s="97"/>
    </row>
    <row r="35" spans="2:9" x14ac:dyDescent="0.2">
      <c r="D35" s="229" t="s">
        <v>145</v>
      </c>
      <c r="E35" s="83"/>
      <c r="F35" s="229" t="s">
        <v>146</v>
      </c>
      <c r="G35" s="83"/>
      <c r="H35" s="229" t="s">
        <v>147</v>
      </c>
      <c r="I35" s="83"/>
    </row>
    <row r="36" spans="2:9" x14ac:dyDescent="0.2">
      <c r="B36" s="83"/>
      <c r="C36" s="83"/>
      <c r="D36" s="388" t="s">
        <v>435</v>
      </c>
      <c r="E36" s="388" t="s">
        <v>436</v>
      </c>
      <c r="F36" s="388" t="s">
        <v>435</v>
      </c>
      <c r="G36" s="388" t="s">
        <v>436</v>
      </c>
      <c r="H36" s="388" t="s">
        <v>435</v>
      </c>
      <c r="I36" s="388" t="s">
        <v>436</v>
      </c>
    </row>
    <row r="37" spans="2:9" x14ac:dyDescent="0.2">
      <c r="D37" s="221" t="s">
        <v>141</v>
      </c>
      <c r="E37" s="88" t="s">
        <v>148</v>
      </c>
      <c r="F37" s="88" t="s">
        <v>141</v>
      </c>
      <c r="G37" s="88" t="s">
        <v>148</v>
      </c>
      <c r="H37" s="88" t="s">
        <v>141</v>
      </c>
      <c r="I37" s="88" t="s">
        <v>148</v>
      </c>
    </row>
    <row r="38" spans="2:9" x14ac:dyDescent="0.2">
      <c r="C38" s="89" t="s">
        <v>838</v>
      </c>
      <c r="D38" s="139">
        <v>156416</v>
      </c>
      <c r="E38" s="222">
        <v>58874.428</v>
      </c>
      <c r="F38" s="223">
        <v>1192</v>
      </c>
      <c r="G38" s="223">
        <v>24837.005000000001</v>
      </c>
      <c r="H38" s="223">
        <v>155224</v>
      </c>
      <c r="I38" s="223">
        <v>34037.423000000003</v>
      </c>
    </row>
    <row r="39" spans="2:9" x14ac:dyDescent="0.2">
      <c r="C39" s="89" t="s">
        <v>839</v>
      </c>
      <c r="D39" s="139">
        <v>146618</v>
      </c>
      <c r="E39" s="222">
        <v>61913.650999999998</v>
      </c>
      <c r="F39" s="223">
        <v>1116</v>
      </c>
      <c r="G39" s="223">
        <v>29923.833999999999</v>
      </c>
      <c r="H39" s="223">
        <v>145502</v>
      </c>
      <c r="I39" s="223">
        <v>31989.816999999999</v>
      </c>
    </row>
    <row r="40" spans="2:9" x14ac:dyDescent="0.2">
      <c r="C40" s="89" t="s">
        <v>840</v>
      </c>
      <c r="D40" s="139">
        <v>143433</v>
      </c>
      <c r="E40" s="222">
        <v>57862.368000000002</v>
      </c>
      <c r="F40" s="223">
        <v>1037</v>
      </c>
      <c r="G40" s="223">
        <v>27052.966</v>
      </c>
      <c r="H40" s="223">
        <v>142396</v>
      </c>
      <c r="I40" s="223">
        <v>30809</v>
      </c>
    </row>
    <row r="41" spans="2:9" x14ac:dyDescent="0.2">
      <c r="C41" s="89" t="s">
        <v>841</v>
      </c>
      <c r="D41" s="139">
        <v>103892</v>
      </c>
      <c r="E41" s="222">
        <v>52596</v>
      </c>
      <c r="F41" s="223">
        <v>1087</v>
      </c>
      <c r="G41" s="223">
        <v>24791</v>
      </c>
      <c r="H41" s="223">
        <v>102805</v>
      </c>
      <c r="I41" s="223">
        <v>27805</v>
      </c>
    </row>
    <row r="42" spans="2:9" x14ac:dyDescent="0.2">
      <c r="C42" s="89" t="s">
        <v>842</v>
      </c>
      <c r="D42" s="139">
        <v>90329</v>
      </c>
      <c r="E42" s="222">
        <v>44204</v>
      </c>
      <c r="F42" s="223">
        <v>1241</v>
      </c>
      <c r="G42" s="223">
        <v>21317</v>
      </c>
      <c r="H42" s="223">
        <v>89088</v>
      </c>
      <c r="I42" s="223">
        <v>22887</v>
      </c>
    </row>
    <row r="43" spans="2:9" x14ac:dyDescent="0.2">
      <c r="C43" s="89" t="s">
        <v>843</v>
      </c>
      <c r="D43" s="139">
        <v>59791</v>
      </c>
      <c r="E43" s="119">
        <v>48370</v>
      </c>
      <c r="F43" s="118">
        <v>1172</v>
      </c>
      <c r="G43" s="118">
        <v>26992</v>
      </c>
      <c r="H43" s="118">
        <v>58619</v>
      </c>
      <c r="I43" s="118">
        <v>21378</v>
      </c>
    </row>
    <row r="44" spans="2:9" x14ac:dyDescent="0.2">
      <c r="B44" s="89"/>
      <c r="D44" s="104"/>
    </row>
    <row r="45" spans="2:9" x14ac:dyDescent="0.2">
      <c r="B45" s="89"/>
      <c r="C45" s="89" t="s">
        <v>844</v>
      </c>
      <c r="D45" s="139">
        <v>49602</v>
      </c>
      <c r="E45" s="222">
        <v>51414</v>
      </c>
      <c r="F45" s="223">
        <v>1175</v>
      </c>
      <c r="G45" s="223">
        <v>29071</v>
      </c>
      <c r="H45" s="223">
        <v>48427</v>
      </c>
      <c r="I45" s="223">
        <v>22343</v>
      </c>
    </row>
    <row r="46" spans="2:9" x14ac:dyDescent="0.2">
      <c r="B46" s="89"/>
      <c r="C46" s="89" t="s">
        <v>845</v>
      </c>
      <c r="D46" s="139">
        <v>51286</v>
      </c>
      <c r="E46" s="222">
        <v>46590</v>
      </c>
      <c r="F46" s="223">
        <v>939</v>
      </c>
      <c r="G46" s="223">
        <v>25104</v>
      </c>
      <c r="H46" s="223">
        <v>50347</v>
      </c>
      <c r="I46" s="223">
        <v>21486</v>
      </c>
    </row>
    <row r="47" spans="2:9" x14ac:dyDescent="0.2">
      <c r="B47" s="89"/>
      <c r="C47" s="89" t="s">
        <v>846</v>
      </c>
      <c r="D47" s="139">
        <v>46031</v>
      </c>
      <c r="E47" s="222">
        <v>45993</v>
      </c>
      <c r="F47" s="223">
        <v>840</v>
      </c>
      <c r="G47" s="223">
        <v>25105</v>
      </c>
      <c r="H47" s="223">
        <v>45191</v>
      </c>
      <c r="I47" s="223">
        <v>20887</v>
      </c>
    </row>
    <row r="48" spans="2:9" x14ac:dyDescent="0.2">
      <c r="B48" s="89"/>
      <c r="C48" s="89" t="s">
        <v>486</v>
      </c>
      <c r="D48" s="139">
        <v>43230</v>
      </c>
      <c r="E48" s="222">
        <v>44488</v>
      </c>
      <c r="F48" s="223">
        <v>929</v>
      </c>
      <c r="G48" s="223">
        <v>25832</v>
      </c>
      <c r="H48" s="223">
        <v>42301</v>
      </c>
      <c r="I48" s="223">
        <v>18655</v>
      </c>
    </row>
    <row r="49" spans="2:9" x14ac:dyDescent="0.2">
      <c r="B49" s="89"/>
      <c r="C49" s="87" t="s">
        <v>510</v>
      </c>
      <c r="D49" s="105">
        <v>39945</v>
      </c>
      <c r="E49" s="105">
        <v>45348</v>
      </c>
      <c r="F49" s="105">
        <v>888</v>
      </c>
      <c r="G49" s="105">
        <v>26831</v>
      </c>
      <c r="H49" s="105">
        <v>39057</v>
      </c>
      <c r="I49" s="105">
        <v>18516</v>
      </c>
    </row>
    <row r="50" spans="2:9" x14ac:dyDescent="0.2">
      <c r="B50" s="89"/>
      <c r="C50" s="105" t="s">
        <v>847</v>
      </c>
      <c r="D50" s="104">
        <v>39986</v>
      </c>
      <c r="E50" s="105">
        <v>45963</v>
      </c>
      <c r="F50" s="105">
        <v>860</v>
      </c>
      <c r="G50" s="105">
        <v>26025</v>
      </c>
      <c r="H50" s="105">
        <v>36126</v>
      </c>
      <c r="I50" s="105">
        <v>19938</v>
      </c>
    </row>
    <row r="51" spans="2:9" x14ac:dyDescent="0.2">
      <c r="B51" s="89"/>
      <c r="C51" s="105" t="s">
        <v>848</v>
      </c>
      <c r="D51" s="104">
        <v>37296</v>
      </c>
      <c r="E51" s="105">
        <v>44631</v>
      </c>
      <c r="F51" s="105">
        <v>929</v>
      </c>
      <c r="G51" s="105">
        <v>25833</v>
      </c>
      <c r="H51" s="105">
        <v>36367</v>
      </c>
      <c r="I51" s="105">
        <v>18798</v>
      </c>
    </row>
    <row r="52" spans="2:9" x14ac:dyDescent="0.2">
      <c r="B52" s="89"/>
      <c r="C52" s="105" t="s">
        <v>928</v>
      </c>
      <c r="D52" s="104">
        <v>30787</v>
      </c>
      <c r="E52" s="105">
        <v>41398</v>
      </c>
      <c r="F52" s="105">
        <v>721</v>
      </c>
      <c r="G52" s="105">
        <v>21040</v>
      </c>
      <c r="H52" s="105">
        <v>30066</v>
      </c>
      <c r="I52" s="105">
        <v>20358</v>
      </c>
    </row>
    <row r="53" spans="2:9" ht="18" thickBot="1" x14ac:dyDescent="0.2">
      <c r="B53" s="97"/>
      <c r="C53" s="97"/>
      <c r="D53" s="140"/>
      <c r="E53" s="97"/>
      <c r="F53" s="97"/>
      <c r="G53" s="97"/>
      <c r="H53" s="97"/>
      <c r="I53" s="97"/>
    </row>
    <row r="54" spans="2:9" x14ac:dyDescent="0.2">
      <c r="D54" s="89" t="s">
        <v>263</v>
      </c>
    </row>
    <row r="57" spans="2:9" ht="18" thickBot="1" x14ac:dyDescent="0.25">
      <c r="B57" s="97"/>
      <c r="C57" s="97"/>
      <c r="D57" s="227" t="s">
        <v>437</v>
      </c>
      <c r="E57" s="97"/>
      <c r="F57" s="97"/>
      <c r="G57" s="97"/>
      <c r="H57" s="97"/>
      <c r="I57" s="97"/>
    </row>
    <row r="58" spans="2:9" x14ac:dyDescent="0.2">
      <c r="D58" s="229" t="s">
        <v>145</v>
      </c>
      <c r="E58" s="83"/>
      <c r="F58" s="229" t="s">
        <v>146</v>
      </c>
      <c r="G58" s="83"/>
      <c r="H58" s="229" t="s">
        <v>147</v>
      </c>
      <c r="I58" s="83"/>
    </row>
    <row r="59" spans="2:9" x14ac:dyDescent="0.2">
      <c r="B59" s="83"/>
      <c r="C59" s="83"/>
      <c r="D59" s="388" t="s">
        <v>435</v>
      </c>
      <c r="E59" s="388" t="s">
        <v>436</v>
      </c>
      <c r="F59" s="388" t="s">
        <v>435</v>
      </c>
      <c r="G59" s="388" t="s">
        <v>436</v>
      </c>
      <c r="H59" s="388" t="s">
        <v>435</v>
      </c>
      <c r="I59" s="388" t="s">
        <v>436</v>
      </c>
    </row>
    <row r="60" spans="2:9" x14ac:dyDescent="0.2">
      <c r="D60" s="221" t="s">
        <v>141</v>
      </c>
      <c r="E60" s="88" t="s">
        <v>148</v>
      </c>
      <c r="F60" s="88" t="s">
        <v>141</v>
      </c>
      <c r="G60" s="88" t="s">
        <v>148</v>
      </c>
      <c r="H60" s="88" t="s">
        <v>141</v>
      </c>
      <c r="I60" s="88" t="s">
        <v>148</v>
      </c>
    </row>
    <row r="61" spans="2:9" x14ac:dyDescent="0.2">
      <c r="B61" s="230"/>
      <c r="C61" s="231" t="s">
        <v>849</v>
      </c>
      <c r="D61" s="232">
        <v>14220</v>
      </c>
      <c r="E61" s="143">
        <v>42114</v>
      </c>
      <c r="F61" s="143">
        <v>1125</v>
      </c>
      <c r="G61" s="143">
        <v>26427</v>
      </c>
      <c r="H61" s="143">
        <v>13095</v>
      </c>
      <c r="I61" s="143">
        <v>15687</v>
      </c>
    </row>
    <row r="62" spans="2:9" x14ac:dyDescent="0.2">
      <c r="B62" s="230"/>
      <c r="C62" s="231"/>
      <c r="D62" s="232"/>
      <c r="E62" s="143"/>
      <c r="F62" s="143"/>
      <c r="G62" s="143"/>
      <c r="H62" s="143"/>
      <c r="I62" s="143"/>
    </row>
    <row r="63" spans="2:9" x14ac:dyDescent="0.2">
      <c r="B63" s="230"/>
      <c r="C63" s="233" t="s">
        <v>338</v>
      </c>
      <c r="D63" s="232">
        <v>12599</v>
      </c>
      <c r="E63" s="143">
        <v>44154</v>
      </c>
      <c r="F63" s="234">
        <v>1148</v>
      </c>
      <c r="G63" s="234">
        <v>28212</v>
      </c>
      <c r="H63" s="234">
        <v>11411</v>
      </c>
      <c r="I63" s="234">
        <v>15942</v>
      </c>
    </row>
    <row r="64" spans="2:9" x14ac:dyDescent="0.2">
      <c r="B64" s="230"/>
      <c r="C64" s="233" t="s">
        <v>392</v>
      </c>
      <c r="D64" s="232">
        <v>11917</v>
      </c>
      <c r="E64" s="143">
        <v>39919</v>
      </c>
      <c r="F64" s="234">
        <v>921</v>
      </c>
      <c r="G64" s="234">
        <v>24435</v>
      </c>
      <c r="H64" s="234">
        <v>10996</v>
      </c>
      <c r="I64" s="234">
        <v>15484</v>
      </c>
    </row>
    <row r="65" spans="2:9" x14ac:dyDescent="0.2">
      <c r="B65" s="230"/>
      <c r="C65" s="233" t="s">
        <v>393</v>
      </c>
      <c r="D65" s="232">
        <v>11565</v>
      </c>
      <c r="E65" s="143">
        <v>39633</v>
      </c>
      <c r="F65" s="234">
        <v>815</v>
      </c>
      <c r="G65" s="234">
        <v>24349</v>
      </c>
      <c r="H65" s="234">
        <v>10750</v>
      </c>
      <c r="I65" s="234">
        <v>15284</v>
      </c>
    </row>
    <row r="66" spans="2:9" x14ac:dyDescent="0.2">
      <c r="B66" s="230"/>
      <c r="C66" s="233" t="s">
        <v>484</v>
      </c>
      <c r="D66" s="232">
        <v>12035</v>
      </c>
      <c r="E66" s="143">
        <v>39836</v>
      </c>
      <c r="F66" s="234">
        <v>906</v>
      </c>
      <c r="G66" s="234">
        <v>25041</v>
      </c>
      <c r="H66" s="234">
        <v>11129</v>
      </c>
      <c r="I66" s="234">
        <v>14796</v>
      </c>
    </row>
    <row r="67" spans="2:9" x14ac:dyDescent="0.2">
      <c r="B67" s="230"/>
      <c r="C67" s="233" t="s">
        <v>510</v>
      </c>
      <c r="D67" s="232">
        <v>11684</v>
      </c>
      <c r="E67" s="143">
        <v>40375</v>
      </c>
      <c r="F67" s="144">
        <v>855</v>
      </c>
      <c r="G67" s="144">
        <v>25761</v>
      </c>
      <c r="H67" s="144">
        <v>10829</v>
      </c>
      <c r="I67" s="144">
        <v>14614</v>
      </c>
    </row>
    <row r="68" spans="2:9" x14ac:dyDescent="0.2">
      <c r="B68" s="235"/>
      <c r="C68" s="236" t="s">
        <v>666</v>
      </c>
      <c r="D68" s="232">
        <v>11432</v>
      </c>
      <c r="E68" s="143">
        <v>41114</v>
      </c>
      <c r="F68" s="144">
        <v>837</v>
      </c>
      <c r="G68" s="144">
        <v>25299</v>
      </c>
      <c r="H68" s="144">
        <v>10595</v>
      </c>
      <c r="I68" s="144">
        <v>15816</v>
      </c>
    </row>
    <row r="69" spans="2:9" x14ac:dyDescent="0.2">
      <c r="B69" s="235"/>
      <c r="C69" s="236" t="s">
        <v>848</v>
      </c>
      <c r="D69" s="232">
        <v>10502</v>
      </c>
      <c r="E69" s="143">
        <v>35533</v>
      </c>
      <c r="F69" s="144">
        <v>886</v>
      </c>
      <c r="G69" s="144">
        <v>19749</v>
      </c>
      <c r="H69" s="144">
        <v>9616</v>
      </c>
      <c r="I69" s="144">
        <v>15784</v>
      </c>
    </row>
    <row r="70" spans="2:9" x14ac:dyDescent="0.2">
      <c r="B70" s="235"/>
      <c r="C70" s="236" t="s">
        <v>928</v>
      </c>
      <c r="D70" s="232">
        <f>SUM(H70+F70)</f>
        <v>10282</v>
      </c>
      <c r="E70" s="143">
        <f>SUM(I70+G70)</f>
        <v>35613</v>
      </c>
      <c r="F70" s="144">
        <v>694</v>
      </c>
      <c r="G70" s="144">
        <v>20046</v>
      </c>
      <c r="H70" s="144">
        <v>9588</v>
      </c>
      <c r="I70" s="144">
        <v>15567</v>
      </c>
    </row>
    <row r="71" spans="2:9" x14ac:dyDescent="0.2">
      <c r="B71" s="89"/>
      <c r="C71" s="89" t="s">
        <v>850</v>
      </c>
      <c r="D71" s="232">
        <v>0</v>
      </c>
      <c r="E71" s="143">
        <v>0</v>
      </c>
      <c r="F71" s="78">
        <v>0</v>
      </c>
      <c r="G71" s="78">
        <v>0</v>
      </c>
      <c r="H71" s="78">
        <v>0</v>
      </c>
      <c r="I71" s="237">
        <v>0</v>
      </c>
    </row>
    <row r="72" spans="2:9" x14ac:dyDescent="0.2">
      <c r="B72" s="89"/>
      <c r="C72" s="89" t="s">
        <v>280</v>
      </c>
      <c r="D72" s="232">
        <v>51</v>
      </c>
      <c r="E72" s="143">
        <v>354</v>
      </c>
      <c r="F72" s="78">
        <v>51</v>
      </c>
      <c r="G72" s="78">
        <v>354</v>
      </c>
      <c r="H72" s="237">
        <v>0</v>
      </c>
      <c r="I72" s="237">
        <v>0</v>
      </c>
    </row>
    <row r="73" spans="2:9" x14ac:dyDescent="0.2">
      <c r="B73" s="89"/>
      <c r="C73" s="89" t="s">
        <v>281</v>
      </c>
      <c r="D73" s="232">
        <v>4016</v>
      </c>
      <c r="E73" s="143">
        <v>14588</v>
      </c>
      <c r="F73" s="237">
        <v>336</v>
      </c>
      <c r="G73" s="237">
        <v>9977</v>
      </c>
      <c r="H73" s="237">
        <v>3680</v>
      </c>
      <c r="I73" s="237">
        <v>4611</v>
      </c>
    </row>
    <row r="74" spans="2:9" x14ac:dyDescent="0.2">
      <c r="B74" s="89"/>
      <c r="C74" s="89" t="s">
        <v>282</v>
      </c>
      <c r="D74" s="232">
        <v>3336</v>
      </c>
      <c r="E74" s="143">
        <v>13389</v>
      </c>
      <c r="F74" s="237">
        <v>301</v>
      </c>
      <c r="G74" s="237">
        <v>9682</v>
      </c>
      <c r="H74" s="237">
        <v>3035</v>
      </c>
      <c r="I74" s="237">
        <v>3707</v>
      </c>
    </row>
    <row r="75" spans="2:9" x14ac:dyDescent="0.2">
      <c r="B75" s="89"/>
      <c r="C75" s="89"/>
      <c r="D75" s="232"/>
      <c r="E75" s="143"/>
      <c r="F75" s="237"/>
      <c r="G75" s="237"/>
      <c r="H75" s="237"/>
      <c r="I75" s="237"/>
    </row>
    <row r="76" spans="2:9" x14ac:dyDescent="0.2">
      <c r="B76" s="89"/>
      <c r="C76" s="89" t="s">
        <v>283</v>
      </c>
      <c r="D76" s="232">
        <v>2642</v>
      </c>
      <c r="E76" s="143">
        <v>7194</v>
      </c>
      <c r="F76" s="78">
        <v>0</v>
      </c>
      <c r="G76" s="78">
        <v>0</v>
      </c>
      <c r="H76" s="78">
        <v>2642</v>
      </c>
      <c r="I76" s="238">
        <v>7194</v>
      </c>
    </row>
    <row r="77" spans="2:9" x14ac:dyDescent="0.2">
      <c r="B77" s="89"/>
      <c r="C77" s="89" t="s">
        <v>284</v>
      </c>
      <c r="D77" s="232">
        <v>237</v>
      </c>
      <c r="E77" s="143">
        <v>88</v>
      </c>
      <c r="F77" s="78">
        <v>6</v>
      </c>
      <c r="G77" s="78">
        <v>33</v>
      </c>
      <c r="H77" s="237">
        <v>231</v>
      </c>
      <c r="I77" s="237">
        <v>55</v>
      </c>
    </row>
    <row r="78" spans="2:9" x14ac:dyDescent="0.2">
      <c r="B78" s="89"/>
      <c r="C78" s="142" t="s">
        <v>285</v>
      </c>
      <c r="D78" s="232">
        <v>0</v>
      </c>
      <c r="E78" s="143">
        <v>0</v>
      </c>
      <c r="F78" s="78">
        <v>0</v>
      </c>
      <c r="G78" s="78">
        <v>0</v>
      </c>
      <c r="H78" s="78">
        <v>0</v>
      </c>
      <c r="I78" s="78">
        <v>0</v>
      </c>
    </row>
    <row r="79" spans="2:9" x14ac:dyDescent="0.2">
      <c r="B79" s="89"/>
      <c r="C79" s="142" t="s">
        <v>286</v>
      </c>
      <c r="D79" s="232">
        <v>0</v>
      </c>
      <c r="E79" s="143">
        <v>0</v>
      </c>
      <c r="F79" s="78">
        <v>0</v>
      </c>
      <c r="G79" s="78">
        <v>0</v>
      </c>
      <c r="H79" s="78">
        <v>0</v>
      </c>
      <c r="I79" s="78">
        <v>0</v>
      </c>
    </row>
    <row r="80" spans="2:9" ht="18" thickBot="1" x14ac:dyDescent="0.2">
      <c r="B80" s="97"/>
      <c r="C80" s="97"/>
      <c r="D80" s="140"/>
      <c r="E80" s="97"/>
      <c r="F80" s="97"/>
      <c r="G80" s="97"/>
      <c r="H80" s="97"/>
      <c r="I80" s="97"/>
    </row>
    <row r="81" spans="4:4" x14ac:dyDescent="0.2">
      <c r="D81" s="89" t="s">
        <v>263</v>
      </c>
    </row>
  </sheetData>
  <mergeCells count="6">
    <mergeCell ref="B33:I33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54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K77"/>
  <sheetViews>
    <sheetView view="pageBreakPreview" topLeftCell="A52" zoomScale="85" zoomScaleNormal="75" zoomScaleSheetLayoutView="85" workbookViewId="0">
      <selection activeCell="L28" sqref="L28"/>
    </sheetView>
  </sheetViews>
  <sheetFormatPr defaultColWidth="15.875" defaultRowHeight="17.25" x14ac:dyDescent="0.15"/>
  <cols>
    <col min="1" max="1" width="13.375" style="80" customWidth="1"/>
    <col min="2" max="2" width="22.5" style="80" customWidth="1"/>
    <col min="3" max="10" width="15" style="80" customWidth="1"/>
    <col min="11" max="11" width="15.875" style="105"/>
    <col min="12" max="16384" width="15.875" style="80"/>
  </cols>
  <sheetData>
    <row r="6" spans="2:10" x14ac:dyDescent="0.2">
      <c r="B6" s="463" t="s">
        <v>143</v>
      </c>
      <c r="C6" s="463"/>
      <c r="D6" s="463"/>
      <c r="E6" s="463"/>
      <c r="F6" s="463"/>
      <c r="G6" s="463"/>
      <c r="H6" s="463"/>
      <c r="I6" s="463"/>
      <c r="J6" s="463"/>
    </row>
    <row r="7" spans="2:10" ht="18" thickBot="1" x14ac:dyDescent="0.25">
      <c r="B7" s="97"/>
      <c r="C7" s="227" t="s">
        <v>602</v>
      </c>
      <c r="D7" s="97"/>
      <c r="E7" s="97"/>
      <c r="F7" s="97"/>
      <c r="G7" s="97"/>
      <c r="H7" s="97"/>
      <c r="I7" s="97"/>
      <c r="J7" s="97"/>
    </row>
    <row r="8" spans="2:10" x14ac:dyDescent="0.2">
      <c r="C8" s="478" t="s">
        <v>603</v>
      </c>
      <c r="D8" s="479"/>
      <c r="E8" s="83"/>
      <c r="F8" s="149"/>
      <c r="G8" s="149" t="s">
        <v>604</v>
      </c>
      <c r="H8" s="83"/>
      <c r="I8" s="83"/>
      <c r="J8" s="83"/>
    </row>
    <row r="9" spans="2:10" x14ac:dyDescent="0.2">
      <c r="C9" s="466"/>
      <c r="D9" s="483"/>
      <c r="E9" s="505" t="s">
        <v>287</v>
      </c>
      <c r="F9" s="506"/>
      <c r="G9" s="505" t="s">
        <v>605</v>
      </c>
      <c r="H9" s="506"/>
      <c r="I9" s="505" t="s">
        <v>235</v>
      </c>
      <c r="J9" s="507"/>
    </row>
    <row r="10" spans="2:10" x14ac:dyDescent="0.2">
      <c r="B10" s="83"/>
      <c r="C10" s="388" t="s">
        <v>606</v>
      </c>
      <c r="D10" s="388" t="s">
        <v>436</v>
      </c>
      <c r="E10" s="388" t="s">
        <v>606</v>
      </c>
      <c r="F10" s="388" t="s">
        <v>436</v>
      </c>
      <c r="G10" s="388" t="s">
        <v>606</v>
      </c>
      <c r="H10" s="388" t="s">
        <v>436</v>
      </c>
      <c r="I10" s="388" t="s">
        <v>606</v>
      </c>
      <c r="J10" s="388" t="s">
        <v>436</v>
      </c>
    </row>
    <row r="11" spans="2:10" x14ac:dyDescent="0.2">
      <c r="C11" s="221" t="s">
        <v>141</v>
      </c>
      <c r="D11" s="88" t="s">
        <v>148</v>
      </c>
      <c r="E11" s="88" t="s">
        <v>141</v>
      </c>
      <c r="F11" s="88" t="s">
        <v>148</v>
      </c>
      <c r="G11" s="88" t="s">
        <v>141</v>
      </c>
      <c r="H11" s="88" t="s">
        <v>148</v>
      </c>
      <c r="I11" s="88" t="s">
        <v>141</v>
      </c>
      <c r="J11" s="88" t="s">
        <v>148</v>
      </c>
    </row>
    <row r="12" spans="2:10" ht="17.25" customHeight="1" x14ac:dyDescent="0.2">
      <c r="B12" s="230" t="s">
        <v>485</v>
      </c>
      <c r="C12" s="354">
        <v>12813</v>
      </c>
      <c r="D12" s="144">
        <v>41486</v>
      </c>
      <c r="E12" s="355">
        <v>12035</v>
      </c>
      <c r="F12" s="355">
        <v>39836</v>
      </c>
      <c r="G12" s="355">
        <v>260</v>
      </c>
      <c r="H12" s="355">
        <v>239</v>
      </c>
      <c r="I12" s="355">
        <v>518</v>
      </c>
      <c r="J12" s="355">
        <v>1410</v>
      </c>
    </row>
    <row r="13" spans="2:10" ht="17.25" customHeight="1" x14ac:dyDescent="0.2">
      <c r="B13" s="230" t="s">
        <v>511</v>
      </c>
      <c r="C13" s="354">
        <v>12473</v>
      </c>
      <c r="D13" s="144">
        <v>42416</v>
      </c>
      <c r="E13" s="355">
        <v>11684</v>
      </c>
      <c r="F13" s="355">
        <v>40375</v>
      </c>
      <c r="G13" s="355">
        <v>233</v>
      </c>
      <c r="H13" s="355">
        <v>270</v>
      </c>
      <c r="I13" s="355">
        <v>556</v>
      </c>
      <c r="J13" s="355">
        <v>1772</v>
      </c>
    </row>
    <row r="14" spans="2:10" ht="17.25" customHeight="1" x14ac:dyDescent="0.2">
      <c r="B14" s="230" t="s">
        <v>667</v>
      </c>
      <c r="C14" s="354">
        <v>12204</v>
      </c>
      <c r="D14" s="144">
        <v>42752</v>
      </c>
      <c r="E14" s="143">
        <v>11432</v>
      </c>
      <c r="F14" s="143">
        <v>41115</v>
      </c>
      <c r="G14" s="355">
        <v>222</v>
      </c>
      <c r="H14" s="355">
        <v>183</v>
      </c>
      <c r="I14" s="355">
        <v>550</v>
      </c>
      <c r="J14" s="355">
        <v>1454</v>
      </c>
    </row>
    <row r="15" spans="2:10" ht="17.25" customHeight="1" x14ac:dyDescent="0.2">
      <c r="B15" s="230" t="s">
        <v>851</v>
      </c>
      <c r="C15" s="354">
        <v>11046</v>
      </c>
      <c r="D15" s="144">
        <v>36889</v>
      </c>
      <c r="E15" s="143">
        <v>10278</v>
      </c>
      <c r="F15" s="143">
        <v>35533</v>
      </c>
      <c r="G15" s="355">
        <v>351</v>
      </c>
      <c r="H15" s="355">
        <v>223</v>
      </c>
      <c r="I15" s="355">
        <v>417</v>
      </c>
      <c r="J15" s="355">
        <v>1133</v>
      </c>
    </row>
    <row r="16" spans="2:10" ht="17.25" customHeight="1" x14ac:dyDescent="0.2">
      <c r="B16" s="230" t="s">
        <v>927</v>
      </c>
      <c r="C16" s="354">
        <f>SUM(E16+G16+I16)</f>
        <v>11095</v>
      </c>
      <c r="D16" s="144">
        <f>SUM(F16+H16+J16)</f>
        <v>37554</v>
      </c>
      <c r="E16" s="143">
        <f>SUM(E17:E24)</f>
        <v>10282</v>
      </c>
      <c r="F16" s="143">
        <f>SUM(F17:F24)</f>
        <v>35613</v>
      </c>
      <c r="G16" s="238">
        <v>344</v>
      </c>
      <c r="H16" s="238">
        <v>374</v>
      </c>
      <c r="I16" s="355">
        <v>469</v>
      </c>
      <c r="J16" s="355">
        <v>1567</v>
      </c>
    </row>
    <row r="17" spans="2:10" x14ac:dyDescent="0.2">
      <c r="B17" s="89" t="s">
        <v>852</v>
      </c>
      <c r="C17" s="354">
        <v>715</v>
      </c>
      <c r="D17" s="144">
        <v>21007</v>
      </c>
      <c r="E17" s="238">
        <v>688</v>
      </c>
      <c r="F17" s="238">
        <v>20013</v>
      </c>
      <c r="G17" s="355">
        <v>0</v>
      </c>
      <c r="H17" s="355">
        <v>0</v>
      </c>
      <c r="I17" s="238">
        <v>27</v>
      </c>
      <c r="J17" s="238">
        <v>994</v>
      </c>
    </row>
    <row r="18" spans="2:10" x14ac:dyDescent="0.2">
      <c r="B18" s="89" t="s">
        <v>853</v>
      </c>
      <c r="C18" s="354">
        <v>0</v>
      </c>
      <c r="D18" s="144">
        <v>0</v>
      </c>
      <c r="E18" s="355">
        <v>0</v>
      </c>
      <c r="F18" s="355">
        <v>0</v>
      </c>
      <c r="G18" s="355">
        <v>0</v>
      </c>
      <c r="H18" s="355">
        <v>0</v>
      </c>
      <c r="I18" s="355">
        <v>0</v>
      </c>
      <c r="J18" s="355">
        <v>0</v>
      </c>
    </row>
    <row r="19" spans="2:10" x14ac:dyDescent="0.2">
      <c r="B19" s="89" t="s">
        <v>854</v>
      </c>
      <c r="C19" s="354">
        <v>7489</v>
      </c>
      <c r="D19" s="144">
        <v>9255</v>
      </c>
      <c r="E19" s="238">
        <v>6715</v>
      </c>
      <c r="F19" s="238">
        <v>8318</v>
      </c>
      <c r="G19" s="238">
        <v>344</v>
      </c>
      <c r="H19" s="238">
        <v>374</v>
      </c>
      <c r="I19" s="238">
        <v>430</v>
      </c>
      <c r="J19" s="238">
        <v>563</v>
      </c>
    </row>
    <row r="20" spans="2:10" x14ac:dyDescent="0.2">
      <c r="B20" s="89" t="s">
        <v>855</v>
      </c>
      <c r="C20" s="354">
        <v>2642</v>
      </c>
      <c r="D20" s="144">
        <v>7194</v>
      </c>
      <c r="E20" s="355">
        <v>2642</v>
      </c>
      <c r="F20" s="355">
        <v>7194</v>
      </c>
      <c r="G20" s="355">
        <v>0</v>
      </c>
      <c r="H20" s="355">
        <v>0</v>
      </c>
      <c r="I20" s="355">
        <v>0</v>
      </c>
      <c r="J20" s="355">
        <v>0</v>
      </c>
    </row>
    <row r="21" spans="2:10" x14ac:dyDescent="0.2">
      <c r="B21" s="356"/>
      <c r="C21" s="354"/>
      <c r="D21" s="144"/>
      <c r="E21" s="355"/>
      <c r="F21" s="355"/>
      <c r="G21" s="355"/>
      <c r="H21" s="355"/>
      <c r="I21" s="355"/>
      <c r="J21" s="355"/>
    </row>
    <row r="22" spans="2:10" x14ac:dyDescent="0.2">
      <c r="B22" s="89" t="s">
        <v>856</v>
      </c>
      <c r="C22" s="354">
        <v>0</v>
      </c>
      <c r="D22" s="144">
        <v>0</v>
      </c>
      <c r="E22" s="355">
        <v>0</v>
      </c>
      <c r="F22" s="355">
        <v>0</v>
      </c>
      <c r="G22" s="355">
        <v>0</v>
      </c>
      <c r="H22" s="355">
        <v>0</v>
      </c>
      <c r="I22" s="355">
        <v>0</v>
      </c>
      <c r="J22" s="355">
        <v>0</v>
      </c>
    </row>
    <row r="23" spans="2:10" x14ac:dyDescent="0.2">
      <c r="B23" s="89" t="s">
        <v>857</v>
      </c>
      <c r="C23" s="354">
        <v>0</v>
      </c>
      <c r="D23" s="144">
        <v>0</v>
      </c>
      <c r="E23" s="355">
        <v>0</v>
      </c>
      <c r="F23" s="355">
        <v>0</v>
      </c>
      <c r="G23" s="355">
        <v>0</v>
      </c>
      <c r="H23" s="355">
        <v>0</v>
      </c>
      <c r="I23" s="355">
        <v>0</v>
      </c>
      <c r="J23" s="355">
        <v>0</v>
      </c>
    </row>
    <row r="24" spans="2:10" x14ac:dyDescent="0.2">
      <c r="B24" s="89" t="s">
        <v>858</v>
      </c>
      <c r="C24" s="354">
        <v>249</v>
      </c>
      <c r="D24" s="144">
        <v>99</v>
      </c>
      <c r="E24" s="238">
        <v>237</v>
      </c>
      <c r="F24" s="238">
        <v>88</v>
      </c>
      <c r="G24" s="357">
        <v>0</v>
      </c>
      <c r="H24" s="357">
        <v>0</v>
      </c>
      <c r="I24" s="238">
        <v>12</v>
      </c>
      <c r="J24" s="238">
        <v>11</v>
      </c>
    </row>
    <row r="25" spans="2:10" ht="18" thickBot="1" x14ac:dyDescent="0.25">
      <c r="B25" s="97"/>
      <c r="C25" s="140"/>
      <c r="D25" s="97"/>
      <c r="E25" s="97"/>
      <c r="F25" s="97"/>
      <c r="G25" s="97"/>
      <c r="H25" s="97"/>
      <c r="I25" s="358"/>
      <c r="J25" s="97"/>
    </row>
    <row r="26" spans="2:10" x14ac:dyDescent="0.2">
      <c r="C26" s="478" t="s">
        <v>607</v>
      </c>
      <c r="D26" s="479"/>
      <c r="E26" s="105"/>
      <c r="G26" s="149" t="s">
        <v>608</v>
      </c>
      <c r="H26" s="149"/>
      <c r="I26" s="83"/>
      <c r="J26" s="83"/>
    </row>
    <row r="27" spans="2:10" x14ac:dyDescent="0.2">
      <c r="C27" s="466"/>
      <c r="D27" s="483"/>
      <c r="E27" s="505" t="s">
        <v>438</v>
      </c>
      <c r="F27" s="506"/>
      <c r="G27" s="505" t="s">
        <v>609</v>
      </c>
      <c r="H27" s="507"/>
      <c r="I27" s="505" t="s">
        <v>610</v>
      </c>
      <c r="J27" s="507"/>
    </row>
    <row r="28" spans="2:10" x14ac:dyDescent="0.2">
      <c r="B28" s="83"/>
      <c r="C28" s="388" t="s">
        <v>606</v>
      </c>
      <c r="D28" s="388" t="s">
        <v>436</v>
      </c>
      <c r="E28" s="388" t="s">
        <v>606</v>
      </c>
      <c r="F28" s="388" t="s">
        <v>436</v>
      </c>
      <c r="G28" s="388" t="s">
        <v>606</v>
      </c>
      <c r="H28" s="388" t="s">
        <v>436</v>
      </c>
      <c r="I28" s="388" t="s">
        <v>606</v>
      </c>
      <c r="J28" s="388" t="s">
        <v>436</v>
      </c>
    </row>
    <row r="29" spans="2:10" x14ac:dyDescent="0.2">
      <c r="C29" s="221" t="s">
        <v>141</v>
      </c>
      <c r="D29" s="88" t="s">
        <v>148</v>
      </c>
      <c r="E29" s="86" t="s">
        <v>141</v>
      </c>
      <c r="F29" s="88" t="s">
        <v>148</v>
      </c>
      <c r="G29" s="88" t="s">
        <v>141</v>
      </c>
      <c r="H29" s="88" t="s">
        <v>148</v>
      </c>
      <c r="I29" s="88" t="s">
        <v>141</v>
      </c>
      <c r="J29" s="88" t="s">
        <v>148</v>
      </c>
    </row>
    <row r="30" spans="2:10" ht="17.25" customHeight="1" x14ac:dyDescent="0.2">
      <c r="B30" s="230" t="s">
        <v>485</v>
      </c>
      <c r="C30" s="354">
        <v>30417</v>
      </c>
      <c r="D30" s="144">
        <v>3002</v>
      </c>
      <c r="E30" s="355">
        <v>3095</v>
      </c>
      <c r="F30" s="355">
        <v>50</v>
      </c>
      <c r="G30" s="355">
        <v>11295</v>
      </c>
      <c r="H30" s="355">
        <v>127</v>
      </c>
      <c r="I30" s="355">
        <v>2561</v>
      </c>
      <c r="J30" s="355">
        <v>2384</v>
      </c>
    </row>
    <row r="31" spans="2:10" ht="17.25" customHeight="1" x14ac:dyDescent="0.2">
      <c r="B31" s="230" t="s">
        <v>511</v>
      </c>
      <c r="C31" s="354">
        <v>27472</v>
      </c>
      <c r="D31" s="144">
        <v>2931</v>
      </c>
      <c r="E31" s="355">
        <v>3118</v>
      </c>
      <c r="F31" s="355">
        <v>55</v>
      </c>
      <c r="G31" s="355">
        <v>10656</v>
      </c>
      <c r="H31" s="355">
        <v>130</v>
      </c>
      <c r="I31" s="355">
        <v>2377</v>
      </c>
      <c r="J31" s="355">
        <v>2359</v>
      </c>
    </row>
    <row r="32" spans="2:10" x14ac:dyDescent="0.2">
      <c r="B32" s="230" t="s">
        <v>667</v>
      </c>
      <c r="C32" s="354">
        <v>24782</v>
      </c>
      <c r="D32" s="144">
        <v>16147</v>
      </c>
      <c r="E32" s="355">
        <v>2873</v>
      </c>
      <c r="F32" s="355">
        <v>52</v>
      </c>
      <c r="G32" s="355">
        <v>10273</v>
      </c>
      <c r="H32" s="355">
        <v>159</v>
      </c>
      <c r="I32" s="355">
        <v>2243</v>
      </c>
      <c r="J32" s="355">
        <v>2559</v>
      </c>
    </row>
    <row r="33" spans="2:10" x14ac:dyDescent="0.2">
      <c r="B33" s="230" t="s">
        <v>851</v>
      </c>
      <c r="C33" s="354">
        <v>21477</v>
      </c>
      <c r="D33" s="144">
        <v>3167</v>
      </c>
      <c r="E33" s="355">
        <v>2290</v>
      </c>
      <c r="F33" s="355">
        <v>43</v>
      </c>
      <c r="G33" s="355">
        <v>10254</v>
      </c>
      <c r="H33" s="355">
        <v>147</v>
      </c>
      <c r="I33" s="355">
        <v>1882</v>
      </c>
      <c r="J33" s="355">
        <v>2466</v>
      </c>
    </row>
    <row r="34" spans="2:10" x14ac:dyDescent="0.2">
      <c r="B34" s="230" t="s">
        <v>927</v>
      </c>
      <c r="C34" s="354">
        <f>SUM(E34+G34+I34+C51+E51+G51+I51+C68+E68+G68+I68)</f>
        <v>19692</v>
      </c>
      <c r="D34" s="144">
        <f>SUM(F34+H34+J34+D51+F51+H51+J51+D68+F68+H68+J68)</f>
        <v>3844</v>
      </c>
      <c r="E34" s="355">
        <f t="shared" ref="E34:J34" si="0">SUM(E35:E41)</f>
        <v>2095</v>
      </c>
      <c r="F34" s="355">
        <f t="shared" si="0"/>
        <v>39</v>
      </c>
      <c r="G34" s="355">
        <f t="shared" si="0"/>
        <v>10189</v>
      </c>
      <c r="H34" s="355">
        <f t="shared" si="0"/>
        <v>158</v>
      </c>
      <c r="I34" s="355">
        <f t="shared" si="0"/>
        <v>1867</v>
      </c>
      <c r="J34" s="355">
        <f t="shared" si="0"/>
        <v>3275</v>
      </c>
    </row>
    <row r="35" spans="2:10" x14ac:dyDescent="0.2">
      <c r="B35" s="89" t="s">
        <v>852</v>
      </c>
      <c r="C35" s="354">
        <v>0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</row>
    <row r="36" spans="2:10" x14ac:dyDescent="0.2">
      <c r="B36" s="89" t="s">
        <v>854</v>
      </c>
      <c r="C36" s="354">
        <v>2351</v>
      </c>
      <c r="D36" s="144">
        <v>535</v>
      </c>
      <c r="E36" s="355">
        <v>779</v>
      </c>
      <c r="F36" s="355">
        <v>15</v>
      </c>
      <c r="G36" s="355">
        <v>138</v>
      </c>
      <c r="H36" s="355">
        <v>65</v>
      </c>
      <c r="I36" s="355">
        <v>379</v>
      </c>
      <c r="J36" s="355">
        <v>237</v>
      </c>
    </row>
    <row r="37" spans="2:10" x14ac:dyDescent="0.2">
      <c r="B37" s="89" t="s">
        <v>859</v>
      </c>
      <c r="C37" s="354">
        <v>0</v>
      </c>
      <c r="D37" s="144">
        <v>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0</v>
      </c>
    </row>
    <row r="38" spans="2:10" x14ac:dyDescent="0.2">
      <c r="C38" s="354"/>
      <c r="D38" s="144"/>
      <c r="E38" s="355"/>
      <c r="F38" s="355"/>
      <c r="G38" s="355"/>
      <c r="H38" s="355"/>
      <c r="I38" s="355"/>
      <c r="J38" s="355"/>
    </row>
    <row r="39" spans="2:10" x14ac:dyDescent="0.2">
      <c r="B39" s="89" t="s">
        <v>856</v>
      </c>
      <c r="C39" s="354">
        <v>15832</v>
      </c>
      <c r="D39" s="144">
        <v>167</v>
      </c>
      <c r="E39" s="355">
        <v>216</v>
      </c>
      <c r="F39" s="355">
        <v>4</v>
      </c>
      <c r="G39" s="355">
        <v>10051</v>
      </c>
      <c r="H39" s="355">
        <v>93</v>
      </c>
      <c r="I39" s="355">
        <v>1356</v>
      </c>
      <c r="J39" s="355">
        <v>13</v>
      </c>
    </row>
    <row r="40" spans="2:10" x14ac:dyDescent="0.2">
      <c r="B40" s="89" t="s">
        <v>857</v>
      </c>
      <c r="C40" s="354">
        <v>167</v>
      </c>
      <c r="D40" s="144">
        <v>88</v>
      </c>
      <c r="E40" s="359">
        <v>0</v>
      </c>
      <c r="F40" s="359">
        <v>0</v>
      </c>
      <c r="G40" s="144">
        <v>0</v>
      </c>
      <c r="H40" s="144">
        <v>0</v>
      </c>
      <c r="I40" s="355">
        <v>71</v>
      </c>
      <c r="J40" s="355">
        <v>23</v>
      </c>
    </row>
    <row r="41" spans="2:10" x14ac:dyDescent="0.2">
      <c r="B41" s="89" t="s">
        <v>858</v>
      </c>
      <c r="C41" s="354">
        <v>1342</v>
      </c>
      <c r="D41" s="144">
        <v>3054</v>
      </c>
      <c r="E41" s="355">
        <v>1100</v>
      </c>
      <c r="F41" s="355">
        <v>20</v>
      </c>
      <c r="G41" s="144">
        <v>0</v>
      </c>
      <c r="H41" s="144">
        <v>0</v>
      </c>
      <c r="I41" s="355">
        <v>61</v>
      </c>
      <c r="J41" s="355">
        <v>3002</v>
      </c>
    </row>
    <row r="42" spans="2:10" ht="18" thickBot="1" x14ac:dyDescent="0.2">
      <c r="B42" s="97"/>
      <c r="C42" s="140"/>
      <c r="D42" s="97"/>
      <c r="E42" s="97"/>
      <c r="F42" s="97"/>
      <c r="G42" s="97"/>
      <c r="H42" s="97"/>
      <c r="I42" s="97"/>
      <c r="J42" s="97"/>
    </row>
    <row r="43" spans="2:10" x14ac:dyDescent="0.2">
      <c r="C43" s="154"/>
      <c r="D43" s="83"/>
      <c r="E43" s="83"/>
      <c r="F43" s="149" t="s">
        <v>149</v>
      </c>
      <c r="G43" s="83"/>
      <c r="H43" s="83"/>
      <c r="I43" s="83"/>
      <c r="J43" s="83"/>
    </row>
    <row r="44" spans="2:10" x14ac:dyDescent="0.2">
      <c r="C44" s="505" t="s">
        <v>611</v>
      </c>
      <c r="D44" s="506"/>
      <c r="E44" s="505" t="s">
        <v>612</v>
      </c>
      <c r="F44" s="506"/>
      <c r="G44" s="505" t="s">
        <v>613</v>
      </c>
      <c r="H44" s="506"/>
      <c r="I44" s="505" t="s">
        <v>614</v>
      </c>
      <c r="J44" s="507"/>
    </row>
    <row r="45" spans="2:10" x14ac:dyDescent="0.2">
      <c r="B45" s="83"/>
      <c r="C45" s="388" t="s">
        <v>606</v>
      </c>
      <c r="D45" s="388" t="s">
        <v>436</v>
      </c>
      <c r="E45" s="388" t="s">
        <v>606</v>
      </c>
      <c r="F45" s="388" t="s">
        <v>436</v>
      </c>
      <c r="G45" s="388" t="s">
        <v>606</v>
      </c>
      <c r="H45" s="388" t="s">
        <v>436</v>
      </c>
      <c r="I45" s="388" t="s">
        <v>606</v>
      </c>
      <c r="J45" s="388" t="s">
        <v>436</v>
      </c>
    </row>
    <row r="46" spans="2:10" x14ac:dyDescent="0.2">
      <c r="C46" s="221" t="s">
        <v>141</v>
      </c>
      <c r="D46" s="88" t="s">
        <v>148</v>
      </c>
      <c r="E46" s="88" t="s">
        <v>141</v>
      </c>
      <c r="F46" s="88" t="s">
        <v>148</v>
      </c>
      <c r="G46" s="88" t="s">
        <v>141</v>
      </c>
      <c r="H46" s="88" t="s">
        <v>148</v>
      </c>
      <c r="I46" s="88" t="s">
        <v>141</v>
      </c>
      <c r="J46" s="88" t="s">
        <v>148</v>
      </c>
    </row>
    <row r="47" spans="2:10" ht="17.25" customHeight="1" x14ac:dyDescent="0.2">
      <c r="B47" s="230" t="s">
        <v>485</v>
      </c>
      <c r="C47" s="354">
        <v>438</v>
      </c>
      <c r="D47" s="144">
        <v>131</v>
      </c>
      <c r="E47" s="144">
        <v>3569</v>
      </c>
      <c r="F47" s="144">
        <v>33</v>
      </c>
      <c r="G47" s="144">
        <v>2326</v>
      </c>
      <c r="H47" s="144">
        <v>25</v>
      </c>
      <c r="I47" s="144">
        <v>1264</v>
      </c>
      <c r="J47" s="144">
        <v>44</v>
      </c>
    </row>
    <row r="48" spans="2:10" ht="17.25" customHeight="1" x14ac:dyDescent="0.2">
      <c r="B48" s="230" t="s">
        <v>511</v>
      </c>
      <c r="C48" s="354">
        <v>414</v>
      </c>
      <c r="D48" s="144">
        <v>104</v>
      </c>
      <c r="E48" s="144">
        <v>2050</v>
      </c>
      <c r="F48" s="144">
        <v>19</v>
      </c>
      <c r="G48" s="144">
        <v>2478</v>
      </c>
      <c r="H48" s="144">
        <v>36</v>
      </c>
      <c r="I48" s="144">
        <v>932</v>
      </c>
      <c r="J48" s="144">
        <v>37</v>
      </c>
    </row>
    <row r="49" spans="2:10" x14ac:dyDescent="0.2">
      <c r="B49" s="230" t="s">
        <v>667</v>
      </c>
      <c r="C49" s="360">
        <v>444</v>
      </c>
      <c r="D49" s="355">
        <v>138</v>
      </c>
      <c r="E49" s="355">
        <v>2284</v>
      </c>
      <c r="F49" s="355">
        <v>20</v>
      </c>
      <c r="G49" s="355">
        <v>46</v>
      </c>
      <c r="H49" s="355">
        <v>45</v>
      </c>
      <c r="I49" s="355">
        <v>635</v>
      </c>
      <c r="J49" s="355">
        <v>42</v>
      </c>
    </row>
    <row r="50" spans="2:10" x14ac:dyDescent="0.2">
      <c r="B50" s="230" t="s">
        <v>851</v>
      </c>
      <c r="C50" s="360">
        <v>484</v>
      </c>
      <c r="D50" s="355">
        <v>165</v>
      </c>
      <c r="E50" s="355">
        <v>1593</v>
      </c>
      <c r="F50" s="355">
        <v>19</v>
      </c>
      <c r="G50" s="355">
        <v>77</v>
      </c>
      <c r="H50" s="355">
        <v>98</v>
      </c>
      <c r="I50" s="355">
        <v>635</v>
      </c>
      <c r="J50" s="355">
        <v>42</v>
      </c>
    </row>
    <row r="51" spans="2:10" x14ac:dyDescent="0.2">
      <c r="B51" s="230" t="s">
        <v>927</v>
      </c>
      <c r="C51" s="360">
        <f t="shared" ref="C51:J51" si="1">SUM(C52:C58)</f>
        <v>403</v>
      </c>
      <c r="D51" s="355">
        <f t="shared" si="1"/>
        <v>143</v>
      </c>
      <c r="E51" s="355">
        <f t="shared" si="1"/>
        <v>203</v>
      </c>
      <c r="F51" s="355">
        <f t="shared" si="1"/>
        <v>5</v>
      </c>
      <c r="G51" s="355">
        <f t="shared" si="1"/>
        <v>56</v>
      </c>
      <c r="H51" s="355">
        <f t="shared" si="1"/>
        <v>62</v>
      </c>
      <c r="I51" s="355">
        <f t="shared" si="1"/>
        <v>586</v>
      </c>
      <c r="J51" s="355">
        <f t="shared" si="1"/>
        <v>68</v>
      </c>
    </row>
    <row r="52" spans="2:10" x14ac:dyDescent="0.2">
      <c r="B52" s="89" t="s">
        <v>852</v>
      </c>
      <c r="C52" s="354">
        <v>0</v>
      </c>
      <c r="D52" s="144">
        <v>0</v>
      </c>
      <c r="E52" s="144">
        <v>0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</row>
    <row r="53" spans="2:10" x14ac:dyDescent="0.2">
      <c r="B53" s="89" t="s">
        <v>854</v>
      </c>
      <c r="C53" s="360">
        <v>222</v>
      </c>
      <c r="D53" s="355">
        <v>111</v>
      </c>
      <c r="E53" s="355">
        <v>7</v>
      </c>
      <c r="F53" s="355">
        <v>3</v>
      </c>
      <c r="G53" s="355">
        <v>56</v>
      </c>
      <c r="H53" s="355">
        <v>62</v>
      </c>
      <c r="I53" s="355">
        <v>0</v>
      </c>
      <c r="J53" s="77">
        <v>0</v>
      </c>
    </row>
    <row r="54" spans="2:10" x14ac:dyDescent="0.2">
      <c r="B54" s="89" t="s">
        <v>859</v>
      </c>
      <c r="C54" s="361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</row>
    <row r="55" spans="2:10" x14ac:dyDescent="0.2">
      <c r="C55" s="360"/>
      <c r="D55" s="355"/>
      <c r="E55" s="355"/>
      <c r="F55" s="355"/>
      <c r="G55" s="355"/>
      <c r="H55" s="355"/>
      <c r="I55" s="355"/>
      <c r="J55" s="355"/>
    </row>
    <row r="56" spans="2:10" x14ac:dyDescent="0.2">
      <c r="B56" s="89" t="s">
        <v>856</v>
      </c>
      <c r="C56" s="360">
        <v>0</v>
      </c>
      <c r="D56" s="355">
        <v>0</v>
      </c>
      <c r="E56" s="355">
        <v>196</v>
      </c>
      <c r="F56" s="355">
        <v>2</v>
      </c>
      <c r="G56" s="355">
        <v>0</v>
      </c>
      <c r="H56" s="355">
        <v>0</v>
      </c>
      <c r="I56" s="355">
        <v>490</v>
      </c>
      <c r="J56" s="355">
        <v>3</v>
      </c>
    </row>
    <row r="57" spans="2:10" x14ac:dyDescent="0.2">
      <c r="B57" s="89" t="s">
        <v>857</v>
      </c>
      <c r="C57" s="361">
        <v>0</v>
      </c>
      <c r="D57" s="77">
        <v>0</v>
      </c>
      <c r="E57" s="77">
        <v>0</v>
      </c>
      <c r="F57" s="77">
        <v>0</v>
      </c>
      <c r="G57" s="355">
        <v>0</v>
      </c>
      <c r="H57" s="355">
        <v>0</v>
      </c>
      <c r="I57" s="355">
        <v>96</v>
      </c>
      <c r="J57" s="355">
        <v>65</v>
      </c>
    </row>
    <row r="58" spans="2:10" x14ac:dyDescent="0.2">
      <c r="B58" s="89" t="s">
        <v>858</v>
      </c>
      <c r="C58" s="360">
        <v>181</v>
      </c>
      <c r="D58" s="355">
        <v>32</v>
      </c>
      <c r="E58" s="77">
        <v>0</v>
      </c>
      <c r="F58" s="77">
        <v>0</v>
      </c>
      <c r="G58" s="355">
        <v>0</v>
      </c>
      <c r="H58" s="77">
        <v>0</v>
      </c>
      <c r="I58" s="77">
        <v>0</v>
      </c>
      <c r="J58" s="77">
        <v>0</v>
      </c>
    </row>
    <row r="59" spans="2:10" ht="18" thickBot="1" x14ac:dyDescent="0.2">
      <c r="B59" s="97"/>
      <c r="C59" s="362"/>
      <c r="D59" s="363"/>
      <c r="E59" s="363"/>
      <c r="F59" s="363"/>
      <c r="G59" s="363"/>
      <c r="H59" s="363"/>
      <c r="I59" s="363"/>
      <c r="J59" s="363"/>
    </row>
    <row r="60" spans="2:10" x14ac:dyDescent="0.2">
      <c r="C60" s="154"/>
      <c r="D60" s="83"/>
      <c r="E60" s="83"/>
      <c r="F60" s="149" t="s">
        <v>149</v>
      </c>
      <c r="G60" s="83"/>
      <c r="H60" s="83"/>
      <c r="I60" s="83"/>
      <c r="J60" s="83"/>
    </row>
    <row r="61" spans="2:10" x14ac:dyDescent="0.2">
      <c r="C61" s="505" t="s">
        <v>615</v>
      </c>
      <c r="D61" s="506"/>
      <c r="E61" s="505" t="s">
        <v>616</v>
      </c>
      <c r="F61" s="506"/>
      <c r="G61" s="505" t="s">
        <v>439</v>
      </c>
      <c r="H61" s="506"/>
      <c r="I61" s="505" t="s">
        <v>236</v>
      </c>
      <c r="J61" s="507"/>
    </row>
    <row r="62" spans="2:10" x14ac:dyDescent="0.2">
      <c r="B62" s="83"/>
      <c r="C62" s="388" t="s">
        <v>606</v>
      </c>
      <c r="D62" s="388" t="s">
        <v>436</v>
      </c>
      <c r="E62" s="388" t="s">
        <v>606</v>
      </c>
      <c r="F62" s="388" t="s">
        <v>436</v>
      </c>
      <c r="G62" s="388" t="s">
        <v>606</v>
      </c>
      <c r="H62" s="388" t="s">
        <v>436</v>
      </c>
      <c r="I62" s="388" t="s">
        <v>606</v>
      </c>
      <c r="J62" s="388" t="s">
        <v>436</v>
      </c>
    </row>
    <row r="63" spans="2:10" x14ac:dyDescent="0.2">
      <c r="C63" s="221" t="s">
        <v>141</v>
      </c>
      <c r="D63" s="88" t="s">
        <v>148</v>
      </c>
      <c r="E63" s="88" t="s">
        <v>141</v>
      </c>
      <c r="F63" s="88" t="s">
        <v>148</v>
      </c>
      <c r="G63" s="88" t="s">
        <v>141</v>
      </c>
      <c r="H63" s="88" t="s">
        <v>148</v>
      </c>
      <c r="I63" s="88" t="s">
        <v>141</v>
      </c>
      <c r="J63" s="88" t="s">
        <v>148</v>
      </c>
    </row>
    <row r="64" spans="2:10" ht="17.25" customHeight="1" x14ac:dyDescent="0.2">
      <c r="B64" s="230" t="s">
        <v>485</v>
      </c>
      <c r="C64" s="354">
        <v>16</v>
      </c>
      <c r="D64" s="105">
        <v>0</v>
      </c>
      <c r="E64" s="144">
        <v>18</v>
      </c>
      <c r="F64" s="105">
        <v>0</v>
      </c>
      <c r="G64" s="144">
        <v>4613</v>
      </c>
      <c r="H64" s="144">
        <v>190</v>
      </c>
      <c r="I64" s="144">
        <v>1224</v>
      </c>
      <c r="J64" s="144">
        <v>17</v>
      </c>
    </row>
    <row r="65" spans="2:10" ht="17.25" customHeight="1" x14ac:dyDescent="0.2">
      <c r="B65" s="230" t="s">
        <v>511</v>
      </c>
      <c r="C65" s="354">
        <v>14</v>
      </c>
      <c r="D65" s="105">
        <v>0</v>
      </c>
      <c r="E65" s="144">
        <v>18</v>
      </c>
      <c r="F65" s="105">
        <v>0</v>
      </c>
      <c r="G65" s="144">
        <v>4211</v>
      </c>
      <c r="H65" s="144">
        <v>175</v>
      </c>
      <c r="I65" s="144">
        <v>1204</v>
      </c>
      <c r="J65" s="144">
        <v>16</v>
      </c>
    </row>
    <row r="66" spans="2:10" x14ac:dyDescent="0.2">
      <c r="B66" s="230" t="s">
        <v>667</v>
      </c>
      <c r="C66" s="360">
        <v>11</v>
      </c>
      <c r="D66" s="105">
        <v>0</v>
      </c>
      <c r="E66" s="355">
        <v>19</v>
      </c>
      <c r="F66" s="105">
        <v>0</v>
      </c>
      <c r="G66" s="355">
        <v>4594</v>
      </c>
      <c r="H66" s="355">
        <v>179</v>
      </c>
      <c r="I66" s="355">
        <v>1360</v>
      </c>
      <c r="J66" s="355">
        <v>18</v>
      </c>
    </row>
    <row r="67" spans="2:10" x14ac:dyDescent="0.2">
      <c r="B67" s="230" t="s">
        <v>851</v>
      </c>
      <c r="C67" s="360">
        <v>11</v>
      </c>
      <c r="D67" s="105">
        <v>95</v>
      </c>
      <c r="E67" s="355">
        <v>19</v>
      </c>
      <c r="F67" s="105">
        <v>0</v>
      </c>
      <c r="G67" s="355">
        <v>2996</v>
      </c>
      <c r="H67" s="355">
        <v>76</v>
      </c>
      <c r="I67" s="355">
        <v>1236</v>
      </c>
      <c r="J67" s="355">
        <v>16</v>
      </c>
    </row>
    <row r="68" spans="2:10" x14ac:dyDescent="0.2">
      <c r="B68" s="230" t="s">
        <v>927</v>
      </c>
      <c r="C68" s="360">
        <f>SUM(C69:C75)</f>
        <v>10</v>
      </c>
      <c r="D68" s="105">
        <v>0</v>
      </c>
      <c r="E68" s="355">
        <f>SUM(E69:E75)</f>
        <v>19</v>
      </c>
      <c r="F68" s="105">
        <v>0</v>
      </c>
      <c r="G68" s="355">
        <f>SUM(G69:G75)</f>
        <v>2943</v>
      </c>
      <c r="H68" s="355">
        <f>SUM(H69:H75)</f>
        <v>74</v>
      </c>
      <c r="I68" s="355">
        <f>SUM(I69:I75)</f>
        <v>1321</v>
      </c>
      <c r="J68" s="355">
        <f>SUM(J69:J75)</f>
        <v>20</v>
      </c>
    </row>
    <row r="69" spans="2:10" x14ac:dyDescent="0.2">
      <c r="B69" s="89" t="s">
        <v>852</v>
      </c>
      <c r="C69" s="361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</row>
    <row r="70" spans="2:10" x14ac:dyDescent="0.2">
      <c r="B70" s="89" t="s">
        <v>854</v>
      </c>
      <c r="C70" s="361">
        <v>0</v>
      </c>
      <c r="D70" s="77">
        <v>0</v>
      </c>
      <c r="E70" s="77">
        <v>0</v>
      </c>
      <c r="F70" s="77">
        <v>0</v>
      </c>
      <c r="G70" s="355">
        <v>739</v>
      </c>
      <c r="H70" s="355">
        <v>36</v>
      </c>
      <c r="I70" s="355">
        <v>31</v>
      </c>
      <c r="J70" s="355">
        <v>6</v>
      </c>
    </row>
    <row r="71" spans="2:10" x14ac:dyDescent="0.2">
      <c r="B71" s="89" t="s">
        <v>859</v>
      </c>
      <c r="C71" s="361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</row>
    <row r="72" spans="2:10" x14ac:dyDescent="0.2">
      <c r="C72" s="360"/>
      <c r="D72" s="355"/>
      <c r="E72" s="355"/>
      <c r="F72" s="355"/>
      <c r="G72" s="355"/>
      <c r="H72" s="355"/>
      <c r="I72" s="355"/>
      <c r="J72" s="355"/>
    </row>
    <row r="73" spans="2:10" x14ac:dyDescent="0.2">
      <c r="B73" s="89" t="s">
        <v>856</v>
      </c>
      <c r="C73" s="360">
        <v>10</v>
      </c>
      <c r="D73" s="86">
        <v>0</v>
      </c>
      <c r="E73" s="355">
        <v>19</v>
      </c>
      <c r="F73" s="86">
        <v>0</v>
      </c>
      <c r="G73" s="355">
        <v>2204</v>
      </c>
      <c r="H73" s="355">
        <v>38</v>
      </c>
      <c r="I73" s="355">
        <v>1290</v>
      </c>
      <c r="J73" s="355">
        <v>14</v>
      </c>
    </row>
    <row r="74" spans="2:10" x14ac:dyDescent="0.2">
      <c r="B74" s="89" t="s">
        <v>857</v>
      </c>
      <c r="C74" s="361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</row>
    <row r="75" spans="2:10" x14ac:dyDescent="0.2">
      <c r="B75" s="89" t="s">
        <v>858</v>
      </c>
      <c r="C75" s="361">
        <v>0</v>
      </c>
      <c r="D75" s="77">
        <v>0</v>
      </c>
      <c r="E75" s="355">
        <v>0</v>
      </c>
      <c r="F75" s="355">
        <v>0</v>
      </c>
      <c r="G75" s="77">
        <v>0</v>
      </c>
      <c r="H75" s="77">
        <v>0</v>
      </c>
      <c r="I75" s="77">
        <v>0</v>
      </c>
      <c r="J75" s="77">
        <v>0</v>
      </c>
    </row>
    <row r="76" spans="2:10" ht="18" thickBot="1" x14ac:dyDescent="0.2">
      <c r="B76" s="97"/>
      <c r="C76" s="140"/>
      <c r="D76" s="97"/>
      <c r="E76" s="97"/>
      <c r="F76" s="97"/>
      <c r="G76" s="97"/>
      <c r="H76" s="97"/>
      <c r="I76" s="97"/>
      <c r="J76" s="97"/>
    </row>
    <row r="77" spans="2:10" x14ac:dyDescent="0.2">
      <c r="C77" s="89" t="s">
        <v>263</v>
      </c>
    </row>
  </sheetData>
  <mergeCells count="17">
    <mergeCell ref="C26:D27"/>
    <mergeCell ref="E27:F27"/>
    <mergeCell ref="G27:H27"/>
    <mergeCell ref="I27:J27"/>
    <mergeCell ref="B6:J6"/>
    <mergeCell ref="C8:D9"/>
    <mergeCell ref="E9:F9"/>
    <mergeCell ref="G9:H9"/>
    <mergeCell ref="I9:J9"/>
    <mergeCell ref="C44:D44"/>
    <mergeCell ref="E44:F44"/>
    <mergeCell ref="G44:H44"/>
    <mergeCell ref="I44:J44"/>
    <mergeCell ref="C61:D61"/>
    <mergeCell ref="E61:F61"/>
    <mergeCell ref="G61:H61"/>
    <mergeCell ref="I61:J61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5"/>
  <sheetViews>
    <sheetView view="pageBreakPreview" topLeftCell="A42" zoomScaleNormal="75" zoomScaleSheetLayoutView="100" workbookViewId="0">
      <selection activeCell="F44" sqref="F44"/>
    </sheetView>
  </sheetViews>
  <sheetFormatPr defaultColWidth="13.375" defaultRowHeight="17.25" x14ac:dyDescent="0.15"/>
  <cols>
    <col min="1" max="1" width="11.375" style="80" customWidth="1"/>
    <col min="2" max="2" width="1.25" style="80" customWidth="1"/>
    <col min="3" max="3" width="13.375" style="80"/>
    <col min="4" max="4" width="11.125" style="80" customWidth="1"/>
    <col min="5" max="11" width="14.75" style="80" customWidth="1"/>
    <col min="12" max="16384" width="13.375" style="80"/>
  </cols>
  <sheetData>
    <row r="1" spans="1:11" x14ac:dyDescent="0.2">
      <c r="A1" s="89"/>
    </row>
    <row r="6" spans="1:11" x14ac:dyDescent="0.2">
      <c r="B6" s="463" t="s">
        <v>150</v>
      </c>
      <c r="C6" s="463"/>
      <c r="D6" s="463"/>
      <c r="E6" s="463"/>
      <c r="F6" s="463"/>
      <c r="G6" s="463"/>
      <c r="H6" s="463"/>
      <c r="I6" s="463"/>
      <c r="J6" s="463"/>
      <c r="K6" s="463"/>
    </row>
    <row r="7" spans="1:11" ht="18" thickBot="1" x14ac:dyDescent="0.25">
      <c r="B7" s="97"/>
      <c r="C7" s="97"/>
      <c r="D7" s="97"/>
      <c r="E7" s="227" t="s">
        <v>151</v>
      </c>
      <c r="F7" s="97"/>
      <c r="G7" s="97"/>
      <c r="H7" s="97"/>
      <c r="I7" s="97"/>
      <c r="J7" s="97"/>
      <c r="K7" s="124" t="s">
        <v>168</v>
      </c>
    </row>
    <row r="8" spans="1:11" x14ac:dyDescent="0.15">
      <c r="E8" s="104"/>
      <c r="F8" s="83"/>
      <c r="G8" s="83"/>
      <c r="H8" s="83"/>
      <c r="I8" s="83"/>
      <c r="J8" s="83"/>
      <c r="K8" s="83"/>
    </row>
    <row r="9" spans="1:11" x14ac:dyDescent="0.2">
      <c r="E9" s="211" t="s">
        <v>119</v>
      </c>
      <c r="F9" s="508" t="s">
        <v>617</v>
      </c>
      <c r="G9" s="509"/>
      <c r="H9" s="508" t="s">
        <v>618</v>
      </c>
      <c r="I9" s="509"/>
      <c r="J9" s="508" t="s">
        <v>221</v>
      </c>
      <c r="K9" s="510"/>
    </row>
    <row r="10" spans="1:11" x14ac:dyDescent="0.2">
      <c r="B10" s="83"/>
      <c r="C10" s="83"/>
      <c r="D10" s="83"/>
      <c r="E10" s="154"/>
      <c r="F10" s="388" t="s">
        <v>619</v>
      </c>
      <c r="G10" s="388" t="s">
        <v>620</v>
      </c>
      <c r="H10" s="388" t="s">
        <v>621</v>
      </c>
      <c r="I10" s="388" t="s">
        <v>622</v>
      </c>
      <c r="J10" s="388" t="s">
        <v>623</v>
      </c>
      <c r="K10" s="388" t="s">
        <v>624</v>
      </c>
    </row>
    <row r="11" spans="1:11" x14ac:dyDescent="0.15">
      <c r="E11" s="104"/>
    </row>
    <row r="12" spans="1:11" x14ac:dyDescent="0.2">
      <c r="C12" s="89" t="s">
        <v>860</v>
      </c>
      <c r="D12" s="278"/>
      <c r="E12" s="232">
        <v>66118.481</v>
      </c>
      <c r="F12" s="364">
        <v>1730.8130000000001</v>
      </c>
      <c r="G12" s="364">
        <v>25553.100999999999</v>
      </c>
      <c r="H12" s="364">
        <v>20700.252</v>
      </c>
      <c r="I12" s="364">
        <v>12472.505999999999</v>
      </c>
      <c r="J12" s="364">
        <v>2725.1149999999998</v>
      </c>
      <c r="K12" s="364">
        <v>2936.694</v>
      </c>
    </row>
    <row r="13" spans="1:11" x14ac:dyDescent="0.2">
      <c r="C13" s="89" t="s">
        <v>861</v>
      </c>
      <c r="E13" s="232">
        <v>52629.293000000005</v>
      </c>
      <c r="F13" s="364">
        <v>1831.1759999999999</v>
      </c>
      <c r="G13" s="364">
        <v>22182</v>
      </c>
      <c r="H13" s="364">
        <v>13770.2</v>
      </c>
      <c r="I13" s="364">
        <v>9761.8870000000006</v>
      </c>
      <c r="J13" s="364">
        <v>2459.63</v>
      </c>
      <c r="K13" s="364">
        <v>2624.4</v>
      </c>
    </row>
    <row r="14" spans="1:11" x14ac:dyDescent="0.2">
      <c r="A14" s="239"/>
      <c r="C14" s="89" t="s">
        <v>862</v>
      </c>
      <c r="E14" s="232">
        <v>60861.516999999993</v>
      </c>
      <c r="F14" s="364">
        <v>1273.48</v>
      </c>
      <c r="G14" s="364">
        <v>24625.7</v>
      </c>
      <c r="H14" s="364">
        <v>17119.886999999999</v>
      </c>
      <c r="I14" s="364">
        <v>11652.184999999999</v>
      </c>
      <c r="J14" s="364">
        <v>2889.33</v>
      </c>
      <c r="K14" s="364">
        <v>3300.9349999999999</v>
      </c>
    </row>
    <row r="15" spans="1:11" x14ac:dyDescent="0.2">
      <c r="C15" s="89" t="s">
        <v>863</v>
      </c>
      <c r="E15" s="232">
        <v>61937.188999999998</v>
      </c>
      <c r="F15" s="364">
        <v>1680.8720000000001</v>
      </c>
      <c r="G15" s="364">
        <v>23001.637999999999</v>
      </c>
      <c r="H15" s="364">
        <v>15581.722</v>
      </c>
      <c r="I15" s="364">
        <v>12102.902</v>
      </c>
      <c r="J15" s="364">
        <v>4601.7349999999997</v>
      </c>
      <c r="K15" s="364">
        <v>4968.32</v>
      </c>
    </row>
    <row r="16" spans="1:11" x14ac:dyDescent="0.2">
      <c r="C16" s="89"/>
      <c r="E16" s="232"/>
      <c r="F16" s="364"/>
      <c r="G16" s="364"/>
      <c r="H16" s="364"/>
      <c r="I16" s="364"/>
      <c r="J16" s="364"/>
      <c r="K16" s="364"/>
    </row>
    <row r="17" spans="3:11" x14ac:dyDescent="0.2">
      <c r="C17" s="89" t="s">
        <v>864</v>
      </c>
      <c r="E17" s="232">
        <v>51891.183999999994</v>
      </c>
      <c r="F17" s="364">
        <v>1755.5530000000001</v>
      </c>
      <c r="G17" s="364">
        <v>19816.945</v>
      </c>
      <c r="H17" s="364">
        <v>13981.671999999999</v>
      </c>
      <c r="I17" s="364">
        <v>9058.4039999999986</v>
      </c>
      <c r="J17" s="364">
        <v>3344.0550000000003</v>
      </c>
      <c r="K17" s="364">
        <v>3934.5549999999998</v>
      </c>
    </row>
    <row r="18" spans="3:11" x14ac:dyDescent="0.2">
      <c r="C18" s="89" t="s">
        <v>865</v>
      </c>
      <c r="E18" s="232">
        <v>49040.190999999999</v>
      </c>
      <c r="F18" s="364">
        <v>1426.854</v>
      </c>
      <c r="G18" s="364">
        <v>19795.382999999998</v>
      </c>
      <c r="H18" s="364">
        <v>13696.281999999999</v>
      </c>
      <c r="I18" s="364">
        <v>9030.2569999999996</v>
      </c>
      <c r="J18" s="364">
        <v>2378.0450000000001</v>
      </c>
      <c r="K18" s="364">
        <v>2713.37</v>
      </c>
    </row>
    <row r="19" spans="3:11" x14ac:dyDescent="0.2">
      <c r="C19" s="89" t="s">
        <v>866</v>
      </c>
      <c r="E19" s="232">
        <v>49640.683000000005</v>
      </c>
      <c r="F19" s="364">
        <v>1443.4110000000001</v>
      </c>
      <c r="G19" s="364">
        <v>21349.539000000001</v>
      </c>
      <c r="H19" s="364">
        <v>13178.094999999999</v>
      </c>
      <c r="I19" s="364">
        <v>8736.5580000000009</v>
      </c>
      <c r="J19" s="364">
        <v>2264.36</v>
      </c>
      <c r="K19" s="364">
        <v>2668.72</v>
      </c>
    </row>
    <row r="20" spans="3:11" x14ac:dyDescent="0.2">
      <c r="C20" s="89"/>
      <c r="E20" s="232"/>
      <c r="F20" s="234"/>
      <c r="G20" s="234"/>
      <c r="H20" s="234"/>
      <c r="I20" s="234"/>
      <c r="J20" s="234"/>
      <c r="K20" s="234"/>
    </row>
    <row r="21" spans="3:11" x14ac:dyDescent="0.2">
      <c r="C21" s="89" t="s">
        <v>867</v>
      </c>
      <c r="E21" s="232">
        <v>44992</v>
      </c>
      <c r="F21" s="234">
        <v>1610</v>
      </c>
      <c r="G21" s="234">
        <v>19169</v>
      </c>
      <c r="H21" s="234">
        <v>12519</v>
      </c>
      <c r="I21" s="234">
        <v>6856</v>
      </c>
      <c r="J21" s="234">
        <v>2289</v>
      </c>
      <c r="K21" s="234">
        <v>2549</v>
      </c>
    </row>
    <row r="22" spans="3:11" x14ac:dyDescent="0.2">
      <c r="C22" s="89" t="s">
        <v>868</v>
      </c>
      <c r="D22" s="239"/>
      <c r="E22" s="232">
        <v>43516</v>
      </c>
      <c r="F22" s="234">
        <v>1845</v>
      </c>
      <c r="G22" s="234">
        <v>18393</v>
      </c>
      <c r="H22" s="234">
        <v>12228</v>
      </c>
      <c r="I22" s="234">
        <v>6338</v>
      </c>
      <c r="J22" s="234">
        <v>2209</v>
      </c>
      <c r="K22" s="234">
        <v>2504</v>
      </c>
    </row>
    <row r="23" spans="3:11" x14ac:dyDescent="0.2">
      <c r="C23" s="89" t="s">
        <v>869</v>
      </c>
      <c r="D23" s="222"/>
      <c r="E23" s="232">
        <v>44146</v>
      </c>
      <c r="F23" s="307">
        <v>1976</v>
      </c>
      <c r="G23" s="307">
        <v>20113</v>
      </c>
      <c r="H23" s="307">
        <v>12100</v>
      </c>
      <c r="I23" s="307">
        <v>5256</v>
      </c>
      <c r="J23" s="307">
        <v>2215</v>
      </c>
      <c r="K23" s="307">
        <v>2485</v>
      </c>
    </row>
    <row r="24" spans="3:11" x14ac:dyDescent="0.2">
      <c r="C24" s="89" t="s">
        <v>870</v>
      </c>
      <c r="D24" s="222"/>
      <c r="E24" s="232">
        <v>46997</v>
      </c>
      <c r="F24" s="234">
        <v>2296</v>
      </c>
      <c r="G24" s="234">
        <v>21463</v>
      </c>
      <c r="H24" s="234">
        <v>12252</v>
      </c>
      <c r="I24" s="234">
        <v>6388</v>
      </c>
      <c r="J24" s="234">
        <v>2180</v>
      </c>
      <c r="K24" s="234">
        <v>2417</v>
      </c>
    </row>
    <row r="25" spans="3:11" x14ac:dyDescent="0.2">
      <c r="C25" s="89" t="s">
        <v>871</v>
      </c>
      <c r="D25" s="222"/>
      <c r="E25" s="232">
        <v>49103</v>
      </c>
      <c r="F25" s="234">
        <v>3583</v>
      </c>
      <c r="G25" s="234">
        <v>19883</v>
      </c>
      <c r="H25" s="234">
        <v>20561</v>
      </c>
      <c r="I25" s="234">
        <v>12861</v>
      </c>
      <c r="J25" s="234">
        <v>2734</v>
      </c>
      <c r="K25" s="234">
        <v>2342</v>
      </c>
    </row>
    <row r="26" spans="3:11" x14ac:dyDescent="0.2">
      <c r="C26" s="89"/>
      <c r="D26" s="222"/>
      <c r="E26" s="232"/>
      <c r="F26" s="234"/>
      <c r="G26" s="234"/>
      <c r="H26" s="234"/>
      <c r="I26" s="234"/>
      <c r="J26" s="234"/>
      <c r="K26" s="234"/>
    </row>
    <row r="27" spans="3:11" x14ac:dyDescent="0.2">
      <c r="C27" s="89" t="s">
        <v>872</v>
      </c>
      <c r="D27" s="222"/>
      <c r="E27" s="232">
        <v>49269.783000000003</v>
      </c>
      <c r="F27" s="234">
        <v>3990.7049999999999</v>
      </c>
      <c r="G27" s="234">
        <v>19898.546999999999</v>
      </c>
      <c r="H27" s="234">
        <v>11631.196</v>
      </c>
      <c r="I27" s="234">
        <v>9251.91</v>
      </c>
      <c r="J27" s="234">
        <v>2142.835</v>
      </c>
      <c r="K27" s="234">
        <v>2354.59</v>
      </c>
    </row>
    <row r="28" spans="3:11" x14ac:dyDescent="0.2">
      <c r="C28" s="89" t="s">
        <v>873</v>
      </c>
      <c r="E28" s="354">
        <v>47743.794999999998</v>
      </c>
      <c r="F28" s="307">
        <v>4344.2610000000004</v>
      </c>
      <c r="G28" s="307">
        <v>18677.189999999999</v>
      </c>
      <c r="H28" s="307">
        <v>10839.992</v>
      </c>
      <c r="I28" s="307">
        <v>9292.4419999999991</v>
      </c>
      <c r="J28" s="307">
        <v>2240.6799999999998</v>
      </c>
      <c r="K28" s="307">
        <v>2349.23</v>
      </c>
    </row>
    <row r="29" spans="3:11" x14ac:dyDescent="0.2">
      <c r="C29" s="89" t="s">
        <v>874</v>
      </c>
      <c r="E29" s="354">
        <v>45479.651000000005</v>
      </c>
      <c r="F29" s="307">
        <v>5030.9049999999997</v>
      </c>
      <c r="G29" s="307">
        <v>17557.946</v>
      </c>
      <c r="H29" s="307">
        <v>8119.9549999999999</v>
      </c>
      <c r="I29" s="307">
        <v>10315.98</v>
      </c>
      <c r="J29" s="307">
        <v>2208.33</v>
      </c>
      <c r="K29" s="307">
        <v>2246.5349999999999</v>
      </c>
    </row>
    <row r="30" spans="3:11" x14ac:dyDescent="0.2">
      <c r="C30" s="89" t="s">
        <v>875</v>
      </c>
      <c r="E30" s="354">
        <v>39599</v>
      </c>
      <c r="F30" s="307">
        <v>5126</v>
      </c>
      <c r="G30" s="307">
        <v>16687</v>
      </c>
      <c r="H30" s="307">
        <v>6850</v>
      </c>
      <c r="I30" s="307">
        <v>7036</v>
      </c>
      <c r="J30" s="307">
        <v>1898</v>
      </c>
      <c r="K30" s="307">
        <v>2002</v>
      </c>
    </row>
    <row r="31" spans="3:11" x14ac:dyDescent="0.2">
      <c r="C31" s="89" t="s">
        <v>849</v>
      </c>
      <c r="E31" s="354">
        <v>43185</v>
      </c>
      <c r="F31" s="307">
        <v>4920</v>
      </c>
      <c r="G31" s="307">
        <v>18550</v>
      </c>
      <c r="H31" s="307">
        <v>8193</v>
      </c>
      <c r="I31" s="307">
        <v>7900</v>
      </c>
      <c r="J31" s="307">
        <v>1783</v>
      </c>
      <c r="K31" s="307">
        <v>1839</v>
      </c>
    </row>
    <row r="32" spans="3:11" x14ac:dyDescent="0.2">
      <c r="C32" s="89"/>
      <c r="E32" s="354"/>
      <c r="F32" s="144"/>
      <c r="G32" s="144"/>
      <c r="H32" s="144"/>
      <c r="I32" s="144"/>
      <c r="J32" s="144"/>
      <c r="K32" s="144"/>
    </row>
    <row r="33" spans="3:13" x14ac:dyDescent="0.2">
      <c r="C33" s="89" t="s">
        <v>279</v>
      </c>
      <c r="E33" s="354">
        <v>43524.722000000002</v>
      </c>
      <c r="F33" s="144">
        <v>4920.527</v>
      </c>
      <c r="G33" s="144">
        <v>18624.512999999999</v>
      </c>
      <c r="H33" s="144">
        <v>7773.8630000000003</v>
      </c>
      <c r="I33" s="144">
        <v>8850.7639999999992</v>
      </c>
      <c r="J33" s="144">
        <v>1671.2750000000001</v>
      </c>
      <c r="K33" s="144">
        <v>1683.78</v>
      </c>
    </row>
    <row r="34" spans="3:13" x14ac:dyDescent="0.2">
      <c r="C34" s="89" t="s">
        <v>306</v>
      </c>
      <c r="E34" s="354">
        <v>46435</v>
      </c>
      <c r="F34" s="144">
        <v>5358</v>
      </c>
      <c r="G34" s="144">
        <v>19431</v>
      </c>
      <c r="H34" s="144">
        <v>7944</v>
      </c>
      <c r="I34" s="144">
        <v>10519</v>
      </c>
      <c r="J34" s="144">
        <v>1578</v>
      </c>
      <c r="K34" s="144">
        <v>1605</v>
      </c>
    </row>
    <row r="35" spans="3:13" x14ac:dyDescent="0.2">
      <c r="C35" s="89" t="s">
        <v>325</v>
      </c>
      <c r="E35" s="354">
        <v>46641</v>
      </c>
      <c r="F35" s="307">
        <v>5324</v>
      </c>
      <c r="G35" s="307">
        <v>19942</v>
      </c>
      <c r="H35" s="307">
        <v>7775</v>
      </c>
      <c r="I35" s="307">
        <v>10560</v>
      </c>
      <c r="J35" s="307">
        <v>1477</v>
      </c>
      <c r="K35" s="307">
        <v>1563</v>
      </c>
    </row>
    <row r="36" spans="3:13" x14ac:dyDescent="0.2">
      <c r="C36" s="89" t="s">
        <v>338</v>
      </c>
      <c r="E36" s="232">
        <v>44565</v>
      </c>
      <c r="F36" s="364">
        <v>5232</v>
      </c>
      <c r="G36" s="364">
        <v>19103</v>
      </c>
      <c r="H36" s="364">
        <v>7572</v>
      </c>
      <c r="I36" s="364">
        <v>9426</v>
      </c>
      <c r="J36" s="364">
        <v>1580</v>
      </c>
      <c r="K36" s="364">
        <v>1652</v>
      </c>
    </row>
    <row r="37" spans="3:13" x14ac:dyDescent="0.2">
      <c r="C37" s="89" t="s">
        <v>392</v>
      </c>
      <c r="E37" s="232">
        <v>40503</v>
      </c>
      <c r="F37" s="364">
        <v>4228</v>
      </c>
      <c r="G37" s="364">
        <v>17352</v>
      </c>
      <c r="H37" s="364">
        <v>7034</v>
      </c>
      <c r="I37" s="364">
        <v>8637</v>
      </c>
      <c r="J37" s="364">
        <v>1610</v>
      </c>
      <c r="K37" s="364">
        <v>1642</v>
      </c>
    </row>
    <row r="38" spans="3:13" x14ac:dyDescent="0.2">
      <c r="C38" s="89"/>
      <c r="E38" s="232"/>
      <c r="F38" s="364"/>
      <c r="G38" s="364"/>
      <c r="H38" s="364"/>
      <c r="I38" s="364"/>
      <c r="J38" s="364"/>
      <c r="K38" s="364"/>
    </row>
    <row r="39" spans="3:13" x14ac:dyDescent="0.2">
      <c r="C39" s="89" t="s">
        <v>393</v>
      </c>
      <c r="E39" s="232">
        <v>40945</v>
      </c>
      <c r="F39" s="364">
        <v>5081</v>
      </c>
      <c r="G39" s="364">
        <v>18101</v>
      </c>
      <c r="H39" s="364">
        <v>7405</v>
      </c>
      <c r="I39" s="364">
        <v>7239</v>
      </c>
      <c r="J39" s="364">
        <v>1523</v>
      </c>
      <c r="K39" s="364">
        <v>1596</v>
      </c>
    </row>
    <row r="40" spans="3:13" x14ac:dyDescent="0.2">
      <c r="C40" s="89" t="s">
        <v>494</v>
      </c>
      <c r="E40" s="232">
        <v>38741</v>
      </c>
      <c r="F40" s="364">
        <v>4713</v>
      </c>
      <c r="G40" s="364">
        <v>17359</v>
      </c>
      <c r="H40" s="364">
        <v>7288</v>
      </c>
      <c r="I40" s="364">
        <v>6136</v>
      </c>
      <c r="J40" s="364">
        <v>1620</v>
      </c>
      <c r="K40" s="364">
        <v>1624</v>
      </c>
    </row>
    <row r="41" spans="3:13" x14ac:dyDescent="0.2">
      <c r="C41" s="89" t="s">
        <v>510</v>
      </c>
      <c r="E41" s="232">
        <v>37849</v>
      </c>
      <c r="F41" s="364">
        <v>4497</v>
      </c>
      <c r="G41" s="364">
        <v>16697</v>
      </c>
      <c r="H41" s="364">
        <v>6952</v>
      </c>
      <c r="I41" s="364">
        <v>6250</v>
      </c>
      <c r="J41" s="364">
        <v>1693</v>
      </c>
      <c r="K41" s="364">
        <v>1760</v>
      </c>
    </row>
    <row r="42" spans="3:13" x14ac:dyDescent="0.15">
      <c r="C42" s="80" t="s">
        <v>666</v>
      </c>
      <c r="E42" s="232">
        <v>37820</v>
      </c>
      <c r="F42" s="144">
        <v>5002</v>
      </c>
      <c r="G42" s="144">
        <v>15948</v>
      </c>
      <c r="H42" s="144">
        <v>6388</v>
      </c>
      <c r="I42" s="144">
        <v>7005</v>
      </c>
      <c r="J42" s="144">
        <v>1696</v>
      </c>
      <c r="K42" s="144">
        <v>1781</v>
      </c>
    </row>
    <row r="43" spans="3:13" x14ac:dyDescent="0.15">
      <c r="C43" s="80" t="s">
        <v>848</v>
      </c>
      <c r="E43" s="232">
        <v>30833</v>
      </c>
      <c r="F43" s="144">
        <v>3066</v>
      </c>
      <c r="G43" s="144">
        <v>11849</v>
      </c>
      <c r="H43" s="144">
        <v>6034</v>
      </c>
      <c r="I43" s="144">
        <v>6991</v>
      </c>
      <c r="J43" s="144">
        <v>1373</v>
      </c>
      <c r="K43" s="144">
        <v>1520</v>
      </c>
    </row>
    <row r="44" spans="3:13" x14ac:dyDescent="0.15">
      <c r="C44" s="80" t="s">
        <v>928</v>
      </c>
      <c r="E44" s="232">
        <f>SUM(E45+E50)</f>
        <v>27422</v>
      </c>
      <c r="F44" s="143">
        <f t="shared" ref="F44:J44" si="0">SUM(F45+F50)</f>
        <v>2087</v>
      </c>
      <c r="G44" s="143">
        <f t="shared" si="0"/>
        <v>10070</v>
      </c>
      <c r="H44" s="143">
        <f t="shared" si="0"/>
        <v>5851</v>
      </c>
      <c r="I44" s="143">
        <f t="shared" si="0"/>
        <v>6721</v>
      </c>
      <c r="J44" s="143">
        <f t="shared" si="0"/>
        <v>1257</v>
      </c>
      <c r="K44" s="143">
        <f>SUM(K45+K50)</f>
        <v>1436</v>
      </c>
    </row>
    <row r="45" spans="3:13" x14ac:dyDescent="0.2">
      <c r="C45" s="89" t="s">
        <v>152</v>
      </c>
      <c r="D45" s="222"/>
      <c r="E45" s="232">
        <f>SUM(E46:E48)</f>
        <v>26194</v>
      </c>
      <c r="F45" s="143">
        <f t="shared" ref="F45:K45" si="1">SUM(F46:F48)</f>
        <v>2087</v>
      </c>
      <c r="G45" s="143">
        <f t="shared" si="1"/>
        <v>10070</v>
      </c>
      <c r="H45" s="143">
        <f t="shared" si="1"/>
        <v>5850</v>
      </c>
      <c r="I45" s="143">
        <f t="shared" si="1"/>
        <v>5494</v>
      </c>
      <c r="J45" s="143">
        <f t="shared" si="1"/>
        <v>1257</v>
      </c>
      <c r="K45" s="143">
        <f t="shared" si="1"/>
        <v>1436</v>
      </c>
      <c r="M45" s="241"/>
    </row>
    <row r="46" spans="3:13" x14ac:dyDescent="0.2">
      <c r="C46" s="89" t="s">
        <v>153</v>
      </c>
      <c r="E46" s="232">
        <f>SUM(F46:K46)</f>
        <v>24691</v>
      </c>
      <c r="F46" s="304">
        <v>2087</v>
      </c>
      <c r="G46" s="304">
        <v>9650</v>
      </c>
      <c r="H46" s="304">
        <v>5535</v>
      </c>
      <c r="I46" s="304">
        <v>4726</v>
      </c>
      <c r="J46" s="304">
        <v>1257</v>
      </c>
      <c r="K46" s="304">
        <v>1436</v>
      </c>
    </row>
    <row r="47" spans="3:13" x14ac:dyDescent="0.2">
      <c r="C47" s="89" t="s">
        <v>154</v>
      </c>
      <c r="E47" s="232">
        <f>SUM(F47:I47)</f>
        <v>626</v>
      </c>
      <c r="F47" s="77">
        <v>0</v>
      </c>
      <c r="G47" s="77">
        <v>0</v>
      </c>
      <c r="H47" s="365">
        <v>8</v>
      </c>
      <c r="I47" s="304">
        <v>618</v>
      </c>
      <c r="J47" s="77">
        <v>0</v>
      </c>
      <c r="K47" s="77">
        <v>0</v>
      </c>
    </row>
    <row r="48" spans="3:13" x14ac:dyDescent="0.2">
      <c r="C48" s="89" t="s">
        <v>156</v>
      </c>
      <c r="E48" s="232">
        <f t="shared" ref="E48:E61" si="2">SUM(F48:I48)</f>
        <v>877</v>
      </c>
      <c r="F48" s="77">
        <v>0</v>
      </c>
      <c r="G48" s="304">
        <v>420</v>
      </c>
      <c r="H48" s="304">
        <v>307</v>
      </c>
      <c r="I48" s="304">
        <v>150</v>
      </c>
      <c r="J48" s="77">
        <v>0</v>
      </c>
      <c r="K48" s="77">
        <v>0</v>
      </c>
      <c r="M48" s="241"/>
    </row>
    <row r="49" spans="2:13" x14ac:dyDescent="0.15">
      <c r="E49" s="232"/>
      <c r="F49" s="304"/>
      <c r="G49" s="304"/>
      <c r="H49" s="304"/>
      <c r="I49" s="304"/>
      <c r="J49" s="304"/>
      <c r="K49" s="304"/>
    </row>
    <row r="50" spans="2:13" x14ac:dyDescent="0.2">
      <c r="C50" s="89" t="s">
        <v>157</v>
      </c>
      <c r="D50" s="119"/>
      <c r="E50" s="232">
        <f>SUM(E51:E61)</f>
        <v>1228</v>
      </c>
      <c r="F50" s="77">
        <v>0</v>
      </c>
      <c r="G50" s="77">
        <v>0</v>
      </c>
      <c r="H50" s="143">
        <f>SUM(H51:H61)</f>
        <v>1</v>
      </c>
      <c r="I50" s="143">
        <f>SUM(I51:I61)</f>
        <v>1227</v>
      </c>
      <c r="J50" s="77">
        <v>0</v>
      </c>
      <c r="K50" s="77">
        <v>0</v>
      </c>
      <c r="M50" s="241"/>
    </row>
    <row r="51" spans="2:13" x14ac:dyDescent="0.2">
      <c r="C51" s="89" t="s">
        <v>158</v>
      </c>
      <c r="D51" s="105"/>
      <c r="E51" s="232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/>
    </row>
    <row r="52" spans="2:13" x14ac:dyDescent="0.2">
      <c r="C52" s="89" t="s">
        <v>159</v>
      </c>
      <c r="E52" s="232">
        <f t="shared" si="2"/>
        <v>115</v>
      </c>
      <c r="F52" s="77">
        <v>0</v>
      </c>
      <c r="G52" s="77">
        <v>0</v>
      </c>
      <c r="H52" s="77">
        <v>0</v>
      </c>
      <c r="I52" s="366">
        <v>115</v>
      </c>
      <c r="J52" s="77">
        <v>0</v>
      </c>
      <c r="K52" s="77"/>
      <c r="M52" s="241"/>
    </row>
    <row r="53" spans="2:13" x14ac:dyDescent="0.2">
      <c r="C53" s="89" t="s">
        <v>160</v>
      </c>
      <c r="E53" s="232">
        <f t="shared" si="2"/>
        <v>645</v>
      </c>
      <c r="F53" s="77">
        <v>0</v>
      </c>
      <c r="G53" s="77">
        <v>0</v>
      </c>
      <c r="H53" s="77">
        <v>0</v>
      </c>
      <c r="I53" s="299">
        <v>645</v>
      </c>
      <c r="J53" s="77">
        <v>0</v>
      </c>
      <c r="K53" s="77"/>
    </row>
    <row r="54" spans="2:13" x14ac:dyDescent="0.2">
      <c r="C54" s="89" t="s">
        <v>155</v>
      </c>
      <c r="E54" s="232">
        <f t="shared" si="2"/>
        <v>339</v>
      </c>
      <c r="F54" s="77">
        <v>0</v>
      </c>
      <c r="G54" s="77">
        <v>0</v>
      </c>
      <c r="H54" s="77">
        <v>0</v>
      </c>
      <c r="I54" s="366">
        <v>339</v>
      </c>
      <c r="J54" s="77">
        <v>0</v>
      </c>
      <c r="K54" s="77"/>
    </row>
    <row r="55" spans="2:13" x14ac:dyDescent="0.2">
      <c r="C55" s="89" t="s">
        <v>161</v>
      </c>
      <c r="E55" s="232">
        <f t="shared" si="2"/>
        <v>14</v>
      </c>
      <c r="F55" s="77">
        <v>0</v>
      </c>
      <c r="G55" s="77">
        <v>0</v>
      </c>
      <c r="H55" s="77">
        <v>0</v>
      </c>
      <c r="I55" s="366">
        <v>14</v>
      </c>
      <c r="J55" s="77">
        <v>0</v>
      </c>
      <c r="K55" s="77"/>
    </row>
    <row r="56" spans="2:13" x14ac:dyDescent="0.2">
      <c r="C56" s="89" t="s">
        <v>162</v>
      </c>
      <c r="E56" s="232">
        <f t="shared" si="2"/>
        <v>53</v>
      </c>
      <c r="F56" s="77">
        <v>0</v>
      </c>
      <c r="G56" s="77">
        <v>0</v>
      </c>
      <c r="H56" s="77">
        <v>0</v>
      </c>
      <c r="I56" s="366">
        <v>53</v>
      </c>
      <c r="J56" s="77">
        <v>0</v>
      </c>
      <c r="K56" s="77"/>
    </row>
    <row r="57" spans="2:13" x14ac:dyDescent="0.2">
      <c r="C57" s="89" t="s">
        <v>163</v>
      </c>
      <c r="E57" s="232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/>
    </row>
    <row r="58" spans="2:13" x14ac:dyDescent="0.2">
      <c r="C58" s="89" t="s">
        <v>164</v>
      </c>
      <c r="E58" s="232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/>
    </row>
    <row r="59" spans="2:13" x14ac:dyDescent="0.2">
      <c r="C59" s="89" t="s">
        <v>165</v>
      </c>
      <c r="D59" s="87"/>
      <c r="E59" s="232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/>
    </row>
    <row r="60" spans="2:13" x14ac:dyDescent="0.2">
      <c r="C60" s="89" t="s">
        <v>166</v>
      </c>
      <c r="E60" s="232">
        <f t="shared" si="2"/>
        <v>19</v>
      </c>
      <c r="F60" s="77">
        <v>0</v>
      </c>
      <c r="G60" s="77">
        <v>0</v>
      </c>
      <c r="H60" s="365">
        <v>1</v>
      </c>
      <c r="I60" s="366">
        <v>18</v>
      </c>
      <c r="J60" s="77">
        <v>0</v>
      </c>
      <c r="K60" s="77"/>
    </row>
    <row r="61" spans="2:13" x14ac:dyDescent="0.2">
      <c r="C61" s="89" t="s">
        <v>167</v>
      </c>
      <c r="E61" s="232">
        <f t="shared" si="2"/>
        <v>43</v>
      </c>
      <c r="F61" s="77">
        <v>0</v>
      </c>
      <c r="G61" s="77">
        <v>0</v>
      </c>
      <c r="H61" s="366">
        <v>0</v>
      </c>
      <c r="I61" s="366">
        <v>43</v>
      </c>
      <c r="J61" s="77">
        <v>0</v>
      </c>
      <c r="K61" s="77"/>
    </row>
    <row r="62" spans="2:13" ht="18" thickBot="1" x14ac:dyDescent="0.2">
      <c r="B62" s="97"/>
      <c r="C62" s="97"/>
      <c r="D62" s="97"/>
      <c r="E62" s="140"/>
      <c r="F62" s="97"/>
      <c r="G62" s="97"/>
      <c r="H62" s="97"/>
      <c r="I62" s="97"/>
      <c r="J62" s="97"/>
      <c r="K62" s="97"/>
    </row>
    <row r="63" spans="2:13" x14ac:dyDescent="0.2">
      <c r="E63" s="89" t="s">
        <v>876</v>
      </c>
    </row>
    <row r="64" spans="2:13" x14ac:dyDescent="0.2">
      <c r="E64" s="89" t="s">
        <v>877</v>
      </c>
    </row>
    <row r="65" spans="1:1" x14ac:dyDescent="0.2">
      <c r="A65" s="89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8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83"/>
  <sheetViews>
    <sheetView view="pageBreakPreview" topLeftCell="A40" zoomScale="90" zoomScaleNormal="75" zoomScaleSheetLayoutView="90" workbookViewId="0">
      <selection activeCell="M65" sqref="M65"/>
    </sheetView>
  </sheetViews>
  <sheetFormatPr defaultColWidth="13.375" defaultRowHeight="17.25" x14ac:dyDescent="0.15"/>
  <cols>
    <col min="1" max="1" width="10.625" style="190" customWidth="1"/>
    <col min="2" max="2" width="29" style="367" customWidth="1"/>
    <col min="3" max="8" width="17.75" style="190" customWidth="1"/>
    <col min="9" max="9" width="3.25" style="190" customWidth="1"/>
    <col min="10" max="13" width="13.375" style="190"/>
    <col min="14" max="14" width="15.375" style="190" customWidth="1"/>
    <col min="15" max="15" width="13.375" style="368"/>
    <col min="16" max="16" width="14.875" style="368" customWidth="1"/>
    <col min="17" max="17" width="14.75" style="368" customWidth="1"/>
    <col min="18" max="18" width="17.375" style="368" customWidth="1"/>
    <col min="19" max="19" width="17.5" style="368" customWidth="1"/>
    <col min="20" max="16384" width="13.375" style="368"/>
  </cols>
  <sheetData>
    <row r="1" spans="1:8" x14ac:dyDescent="0.2">
      <c r="A1" s="111"/>
    </row>
    <row r="6" spans="1:8" x14ac:dyDescent="0.2">
      <c r="B6" s="484" t="s">
        <v>150</v>
      </c>
      <c r="C6" s="484"/>
      <c r="D6" s="484"/>
      <c r="E6" s="484"/>
      <c r="F6" s="484"/>
      <c r="G6" s="484"/>
      <c r="H6" s="484"/>
    </row>
    <row r="7" spans="1:8" ht="18" thickBot="1" x14ac:dyDescent="0.25">
      <c r="B7" s="443"/>
      <c r="C7" s="192" t="s">
        <v>169</v>
      </c>
      <c r="D7" s="191"/>
      <c r="E7" s="191"/>
      <c r="F7" s="191"/>
      <c r="G7" s="191"/>
      <c r="H7" s="448" t="s">
        <v>625</v>
      </c>
    </row>
    <row r="8" spans="1:8" x14ac:dyDescent="0.15">
      <c r="C8" s="511" t="s">
        <v>626</v>
      </c>
      <c r="D8" s="194"/>
      <c r="E8" s="194"/>
      <c r="F8" s="511" t="s">
        <v>495</v>
      </c>
      <c r="G8" s="194"/>
      <c r="H8" s="194"/>
    </row>
    <row r="9" spans="1:8" x14ac:dyDescent="0.2">
      <c r="B9" s="444"/>
      <c r="C9" s="489"/>
      <c r="D9" s="217" t="s">
        <v>8</v>
      </c>
      <c r="E9" s="217" t="s">
        <v>9</v>
      </c>
      <c r="F9" s="489"/>
      <c r="G9" s="217" t="s">
        <v>8</v>
      </c>
      <c r="H9" s="217" t="s">
        <v>9</v>
      </c>
    </row>
    <row r="10" spans="1:8" x14ac:dyDescent="0.2">
      <c r="B10" s="433"/>
      <c r="C10" s="445"/>
      <c r="D10" s="196"/>
      <c r="E10" s="196"/>
      <c r="F10" s="196"/>
      <c r="G10" s="196"/>
      <c r="H10" s="196"/>
    </row>
    <row r="11" spans="1:8" x14ac:dyDescent="0.2">
      <c r="B11" s="418" t="s">
        <v>627</v>
      </c>
      <c r="C11" s="419">
        <v>36757500</v>
      </c>
      <c r="D11" s="420">
        <v>13142308</v>
      </c>
      <c r="E11" s="420">
        <v>23615192</v>
      </c>
      <c r="F11" s="421">
        <v>35348709</v>
      </c>
      <c r="G11" s="421">
        <v>12814569</v>
      </c>
      <c r="H11" s="421">
        <v>22534140</v>
      </c>
    </row>
    <row r="12" spans="1:8" x14ac:dyDescent="0.2">
      <c r="B12" s="418" t="s">
        <v>668</v>
      </c>
      <c r="C12" s="419">
        <v>36630895</v>
      </c>
      <c r="D12" s="420">
        <v>13084087</v>
      </c>
      <c r="E12" s="420">
        <v>23546808</v>
      </c>
      <c r="F12" s="421">
        <v>35430644</v>
      </c>
      <c r="G12" s="421">
        <v>12726794</v>
      </c>
      <c r="H12" s="421">
        <v>22703850</v>
      </c>
    </row>
    <row r="13" spans="1:8" x14ac:dyDescent="0.2">
      <c r="B13" s="418" t="s">
        <v>878</v>
      </c>
      <c r="C13" s="419">
        <v>29560501</v>
      </c>
      <c r="D13" s="421">
        <v>10472501</v>
      </c>
      <c r="E13" s="421">
        <v>19088000</v>
      </c>
      <c r="F13" s="421">
        <f>SUM(G13:H13)</f>
        <v>28357280</v>
      </c>
      <c r="G13" s="421">
        <v>10151161</v>
      </c>
      <c r="H13" s="421">
        <v>18206119</v>
      </c>
    </row>
    <row r="14" spans="1:8" x14ac:dyDescent="0.2">
      <c r="B14" s="418" t="s">
        <v>929</v>
      </c>
      <c r="C14" s="419">
        <v>26193622</v>
      </c>
      <c r="D14" s="420">
        <v>13349377</v>
      </c>
      <c r="E14" s="420">
        <v>12844245</v>
      </c>
      <c r="F14" s="421">
        <f>SUM(F16:F80)</f>
        <v>24690703</v>
      </c>
      <c r="G14" s="421">
        <f>SUM(G16:G80)</f>
        <v>13034596</v>
      </c>
      <c r="H14" s="421">
        <f>SUM(H16:H80)</f>
        <v>11656107</v>
      </c>
    </row>
    <row r="15" spans="1:8" x14ac:dyDescent="0.2">
      <c r="B15" s="369"/>
      <c r="C15" s="422"/>
      <c r="D15" s="359"/>
      <c r="E15" s="359"/>
      <c r="F15" s="423"/>
      <c r="G15" s="359"/>
      <c r="H15" s="423"/>
    </row>
    <row r="16" spans="1:8" x14ac:dyDescent="0.2">
      <c r="B16" s="369" t="s">
        <v>930</v>
      </c>
      <c r="C16" s="422">
        <v>35</v>
      </c>
      <c r="D16" s="359">
        <v>35</v>
      </c>
      <c r="E16" s="359" t="s">
        <v>337</v>
      </c>
      <c r="F16" s="423">
        <v>35</v>
      </c>
      <c r="G16" s="359">
        <v>35</v>
      </c>
      <c r="H16" s="423">
        <v>0</v>
      </c>
    </row>
    <row r="17" spans="1:16384" x14ac:dyDescent="0.15">
      <c r="B17" s="367" t="s">
        <v>343</v>
      </c>
      <c r="C17" s="422">
        <v>0</v>
      </c>
      <c r="D17" s="359">
        <v>0</v>
      </c>
      <c r="E17" s="359">
        <v>0</v>
      </c>
      <c r="F17" s="423">
        <v>0</v>
      </c>
      <c r="G17" s="359">
        <v>0</v>
      </c>
      <c r="H17" s="359">
        <v>0</v>
      </c>
    </row>
    <row r="18" spans="1:16384" x14ac:dyDescent="0.2">
      <c r="B18" s="369" t="s">
        <v>440</v>
      </c>
      <c r="C18" s="422">
        <v>50</v>
      </c>
      <c r="D18" s="359">
        <v>41</v>
      </c>
      <c r="E18" s="359">
        <v>9</v>
      </c>
      <c r="F18" s="423">
        <v>41</v>
      </c>
      <c r="G18" s="359">
        <v>41</v>
      </c>
      <c r="H18" s="359">
        <v>0</v>
      </c>
    </row>
    <row r="19" spans="1:16384" x14ac:dyDescent="0.2">
      <c r="B19" s="369"/>
      <c r="C19" s="422"/>
      <c r="D19" s="359"/>
      <c r="E19" s="359"/>
      <c r="F19" s="423"/>
      <c r="G19" s="355"/>
      <c r="H19" s="122"/>
    </row>
    <row r="20" spans="1:16384" x14ac:dyDescent="0.2">
      <c r="B20" s="367" t="s">
        <v>237</v>
      </c>
      <c r="C20" s="422">
        <v>47579</v>
      </c>
      <c r="D20" s="359">
        <v>1533</v>
      </c>
      <c r="E20" s="359">
        <v>46046</v>
      </c>
      <c r="F20" s="423">
        <v>6946</v>
      </c>
      <c r="G20" s="355">
        <v>0</v>
      </c>
      <c r="H20" s="122">
        <v>6946</v>
      </c>
    </row>
    <row r="21" spans="1:16384" x14ac:dyDescent="0.2">
      <c r="B21" s="367" t="s">
        <v>288</v>
      </c>
      <c r="C21" s="422">
        <v>0</v>
      </c>
      <c r="D21" s="359">
        <v>0</v>
      </c>
      <c r="E21" s="359">
        <v>0</v>
      </c>
      <c r="F21" s="423">
        <v>0</v>
      </c>
      <c r="G21" s="355">
        <v>0</v>
      </c>
      <c r="H21" s="359">
        <v>0</v>
      </c>
    </row>
    <row r="22" spans="1:16384" x14ac:dyDescent="0.2">
      <c r="B22" s="369" t="s">
        <v>238</v>
      </c>
      <c r="C22" s="422">
        <v>0</v>
      </c>
      <c r="D22" s="359">
        <v>0</v>
      </c>
      <c r="E22" s="359">
        <v>0</v>
      </c>
      <c r="F22" s="423">
        <v>0</v>
      </c>
      <c r="G22" s="355">
        <v>0</v>
      </c>
      <c r="H22" s="355">
        <v>0</v>
      </c>
    </row>
    <row r="23" spans="1:16384" x14ac:dyDescent="0.2">
      <c r="B23" s="369" t="s">
        <v>239</v>
      </c>
      <c r="C23" s="422">
        <v>611202</v>
      </c>
      <c r="D23" s="359">
        <v>213059</v>
      </c>
      <c r="E23" s="359">
        <v>398143</v>
      </c>
      <c r="F23" s="423">
        <v>4243</v>
      </c>
      <c r="G23" s="122">
        <v>2181</v>
      </c>
      <c r="H23" s="122">
        <v>2062</v>
      </c>
    </row>
    <row r="24" spans="1:16384" x14ac:dyDescent="0.2">
      <c r="B24" s="369" t="s">
        <v>240</v>
      </c>
      <c r="C24" s="422">
        <v>11096</v>
      </c>
      <c r="D24" s="359">
        <v>9096</v>
      </c>
      <c r="E24" s="359">
        <v>2000</v>
      </c>
      <c r="F24" s="423">
        <v>6873</v>
      </c>
      <c r="G24" s="359">
        <v>6873</v>
      </c>
      <c r="H24" s="359">
        <v>0</v>
      </c>
    </row>
    <row r="25" spans="1:16384" x14ac:dyDescent="0.2">
      <c r="B25" s="369"/>
      <c r="C25" s="422"/>
      <c r="D25" s="359"/>
      <c r="E25" s="359"/>
      <c r="F25" s="423"/>
      <c r="G25" s="355"/>
      <c r="H25" s="355"/>
    </row>
    <row r="26" spans="1:16384" x14ac:dyDescent="0.2">
      <c r="B26" s="369" t="s">
        <v>241</v>
      </c>
      <c r="C26" s="422">
        <v>2430769</v>
      </c>
      <c r="D26" s="359">
        <v>0</v>
      </c>
      <c r="E26" s="359">
        <v>2430769</v>
      </c>
      <c r="F26" s="423">
        <v>2430769</v>
      </c>
      <c r="G26" s="355">
        <v>0</v>
      </c>
      <c r="H26" s="299">
        <v>2430769</v>
      </c>
    </row>
    <row r="27" spans="1:16384" x14ac:dyDescent="0.2">
      <c r="B27" s="367" t="s">
        <v>242</v>
      </c>
      <c r="C27" s="422">
        <v>4173033</v>
      </c>
      <c r="D27" s="359">
        <v>4171386</v>
      </c>
      <c r="E27" s="359">
        <v>1647</v>
      </c>
      <c r="F27" s="423">
        <v>4173033</v>
      </c>
      <c r="G27" s="355">
        <v>4171386</v>
      </c>
      <c r="H27" s="122">
        <v>1647</v>
      </c>
    </row>
    <row r="28" spans="1:16384" x14ac:dyDescent="0.2">
      <c r="B28" s="367" t="s">
        <v>336</v>
      </c>
      <c r="C28" s="422">
        <v>840</v>
      </c>
      <c r="D28" s="359">
        <v>0</v>
      </c>
      <c r="E28" s="359">
        <v>840</v>
      </c>
      <c r="F28" s="423">
        <v>840</v>
      </c>
      <c r="G28" s="355">
        <v>0</v>
      </c>
      <c r="H28" s="122">
        <v>840</v>
      </c>
    </row>
    <row r="29" spans="1:16384" x14ac:dyDescent="0.2">
      <c r="B29" s="369" t="s">
        <v>243</v>
      </c>
      <c r="C29" s="422">
        <v>1203123</v>
      </c>
      <c r="D29" s="359">
        <v>270004</v>
      </c>
      <c r="E29" s="359">
        <v>933119</v>
      </c>
      <c r="F29" s="423">
        <v>693667</v>
      </c>
      <c r="G29" s="355">
        <v>172257</v>
      </c>
      <c r="H29" s="355">
        <v>521410</v>
      </c>
    </row>
    <row r="30" spans="1:16384" x14ac:dyDescent="0.2">
      <c r="A30" s="369"/>
      <c r="B30" s="369" t="s">
        <v>335</v>
      </c>
      <c r="C30" s="422">
        <v>0</v>
      </c>
      <c r="D30" s="359">
        <v>0</v>
      </c>
      <c r="E30" s="359">
        <v>0</v>
      </c>
      <c r="F30" s="423">
        <v>0</v>
      </c>
      <c r="G30" s="424">
        <v>0</v>
      </c>
      <c r="H30" s="424">
        <v>0</v>
      </c>
      <c r="I30" s="369"/>
      <c r="J30" s="369"/>
      <c r="K30" s="369"/>
      <c r="L30" s="369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  <c r="AZ30" s="370"/>
      <c r="BA30" s="370"/>
      <c r="BB30" s="370"/>
      <c r="BC30" s="370"/>
      <c r="BD30" s="370"/>
      <c r="BE30" s="370"/>
      <c r="BF30" s="370"/>
      <c r="BG30" s="370"/>
      <c r="BH30" s="370"/>
      <c r="BI30" s="370"/>
      <c r="BJ30" s="370"/>
      <c r="BK30" s="370"/>
      <c r="BL30" s="370"/>
      <c r="BM30" s="370"/>
      <c r="BN30" s="370"/>
      <c r="BO30" s="370"/>
      <c r="BP30" s="370"/>
      <c r="BQ30" s="370"/>
      <c r="BR30" s="370"/>
      <c r="BS30" s="370"/>
      <c r="BT30" s="370"/>
      <c r="BU30" s="370"/>
      <c r="BV30" s="370"/>
      <c r="BW30" s="370"/>
      <c r="BX30" s="370"/>
      <c r="BY30" s="370"/>
      <c r="BZ30" s="370"/>
      <c r="CA30" s="370"/>
      <c r="CB30" s="370"/>
      <c r="CC30" s="370"/>
      <c r="CD30" s="370"/>
      <c r="CE30" s="370"/>
      <c r="CF30" s="370"/>
      <c r="CG30" s="370"/>
      <c r="CH30" s="370"/>
      <c r="CI30" s="370"/>
      <c r="CJ30" s="370"/>
      <c r="CK30" s="370"/>
      <c r="CL30" s="370"/>
      <c r="CM30" s="370"/>
      <c r="CN30" s="370"/>
      <c r="CO30" s="370"/>
      <c r="CP30" s="370"/>
      <c r="CQ30" s="370"/>
      <c r="CR30" s="370"/>
      <c r="CS30" s="370"/>
      <c r="CT30" s="370"/>
      <c r="CU30" s="370"/>
      <c r="CV30" s="370"/>
      <c r="CW30" s="370"/>
      <c r="CX30" s="370"/>
      <c r="CY30" s="370"/>
      <c r="CZ30" s="370"/>
      <c r="DA30" s="370"/>
      <c r="DB30" s="370"/>
      <c r="DC30" s="370"/>
      <c r="DD30" s="370"/>
      <c r="DE30" s="370"/>
      <c r="DF30" s="370"/>
      <c r="DG30" s="370"/>
      <c r="DH30" s="370"/>
      <c r="DI30" s="370"/>
      <c r="DJ30" s="370"/>
      <c r="DK30" s="370"/>
      <c r="DL30" s="370"/>
      <c r="DM30" s="370"/>
      <c r="DN30" s="370"/>
      <c r="DO30" s="370"/>
      <c r="DP30" s="370"/>
      <c r="DQ30" s="370"/>
      <c r="DR30" s="370"/>
      <c r="DS30" s="370"/>
      <c r="DT30" s="370"/>
      <c r="DU30" s="370"/>
      <c r="DV30" s="370"/>
      <c r="DW30" s="370"/>
      <c r="DX30" s="370"/>
      <c r="DY30" s="370"/>
      <c r="DZ30" s="370"/>
      <c r="EA30" s="370"/>
      <c r="EB30" s="370"/>
      <c r="EC30" s="370"/>
      <c r="ED30" s="370"/>
      <c r="EE30" s="370"/>
      <c r="EF30" s="370"/>
      <c r="EG30" s="370"/>
      <c r="EH30" s="370"/>
      <c r="EI30" s="370"/>
      <c r="EJ30" s="370"/>
      <c r="EK30" s="370"/>
      <c r="EL30" s="370"/>
      <c r="EM30" s="370"/>
      <c r="EN30" s="370"/>
      <c r="EO30" s="370"/>
      <c r="EP30" s="370"/>
      <c r="EQ30" s="370"/>
      <c r="ER30" s="370"/>
      <c r="ES30" s="370"/>
      <c r="ET30" s="370"/>
      <c r="EU30" s="370"/>
      <c r="EV30" s="370"/>
      <c r="EW30" s="370"/>
      <c r="EX30" s="370"/>
      <c r="EY30" s="370"/>
      <c r="EZ30" s="370"/>
      <c r="FA30" s="370"/>
      <c r="FB30" s="370"/>
      <c r="FC30" s="370"/>
      <c r="FD30" s="370"/>
      <c r="FE30" s="370"/>
      <c r="FF30" s="370"/>
      <c r="FG30" s="370"/>
      <c r="FH30" s="370"/>
      <c r="FI30" s="370"/>
      <c r="FJ30" s="370"/>
      <c r="FK30" s="370"/>
      <c r="FL30" s="370"/>
      <c r="FM30" s="370"/>
      <c r="FN30" s="370"/>
      <c r="FO30" s="370"/>
      <c r="FP30" s="370"/>
      <c r="FQ30" s="370"/>
      <c r="FR30" s="370"/>
      <c r="FS30" s="370"/>
      <c r="FT30" s="370"/>
      <c r="FU30" s="370"/>
      <c r="FV30" s="370"/>
      <c r="FW30" s="370"/>
      <c r="FX30" s="370"/>
      <c r="FY30" s="370"/>
      <c r="FZ30" s="370"/>
      <c r="GA30" s="370"/>
      <c r="GB30" s="370"/>
      <c r="GC30" s="370"/>
      <c r="GD30" s="370"/>
      <c r="GE30" s="370"/>
      <c r="GF30" s="370"/>
      <c r="GG30" s="370"/>
      <c r="GH30" s="370"/>
      <c r="GI30" s="370"/>
      <c r="GJ30" s="370"/>
      <c r="GK30" s="370"/>
      <c r="GL30" s="370"/>
      <c r="GM30" s="370"/>
      <c r="GN30" s="370"/>
      <c r="GO30" s="370"/>
      <c r="GP30" s="370"/>
      <c r="GQ30" s="370"/>
      <c r="GR30" s="370"/>
      <c r="GS30" s="370"/>
      <c r="GT30" s="370"/>
      <c r="GU30" s="370"/>
      <c r="GV30" s="370"/>
      <c r="GW30" s="370"/>
      <c r="GX30" s="370"/>
      <c r="GY30" s="370"/>
      <c r="GZ30" s="370"/>
      <c r="HA30" s="370"/>
      <c r="HB30" s="370"/>
      <c r="HC30" s="370"/>
      <c r="HD30" s="370"/>
      <c r="HE30" s="370"/>
      <c r="HF30" s="370"/>
      <c r="HG30" s="370"/>
      <c r="HH30" s="370"/>
      <c r="HI30" s="370"/>
      <c r="HJ30" s="370"/>
      <c r="HK30" s="370"/>
      <c r="HL30" s="370"/>
      <c r="HM30" s="370"/>
      <c r="HN30" s="370"/>
      <c r="HO30" s="370"/>
      <c r="HP30" s="370"/>
      <c r="HQ30" s="370"/>
      <c r="HR30" s="370"/>
      <c r="HS30" s="370"/>
      <c r="HT30" s="370"/>
      <c r="HU30" s="370"/>
      <c r="HV30" s="370"/>
      <c r="HW30" s="370"/>
      <c r="HX30" s="370"/>
      <c r="HY30" s="370"/>
      <c r="HZ30" s="370"/>
      <c r="IA30" s="370"/>
      <c r="IB30" s="370"/>
      <c r="IC30" s="370"/>
      <c r="ID30" s="370"/>
      <c r="IE30" s="370"/>
      <c r="IF30" s="370"/>
      <c r="IG30" s="370"/>
      <c r="IH30" s="370"/>
      <c r="II30" s="370"/>
      <c r="IJ30" s="370"/>
      <c r="IK30" s="370"/>
      <c r="IL30" s="370"/>
      <c r="IM30" s="370"/>
      <c r="IN30" s="370"/>
      <c r="IO30" s="370"/>
      <c r="IP30" s="370"/>
      <c r="IQ30" s="370"/>
      <c r="IR30" s="370"/>
      <c r="IS30" s="370"/>
      <c r="IT30" s="370"/>
      <c r="IU30" s="370"/>
      <c r="IV30" s="370"/>
      <c r="IW30" s="370"/>
      <c r="IX30" s="370"/>
      <c r="IY30" s="370"/>
      <c r="IZ30" s="370"/>
      <c r="JA30" s="370"/>
      <c r="JB30" s="370"/>
      <c r="JC30" s="370"/>
      <c r="JD30" s="370"/>
      <c r="JE30" s="370"/>
      <c r="JF30" s="370"/>
      <c r="JG30" s="370"/>
      <c r="JH30" s="370"/>
      <c r="JI30" s="370"/>
      <c r="JJ30" s="370"/>
      <c r="JK30" s="370"/>
      <c r="JL30" s="370"/>
      <c r="JM30" s="370"/>
      <c r="JN30" s="370"/>
      <c r="JO30" s="370"/>
      <c r="JP30" s="370"/>
      <c r="JQ30" s="370"/>
      <c r="JR30" s="370"/>
      <c r="JS30" s="370"/>
      <c r="JT30" s="370"/>
      <c r="JU30" s="370"/>
      <c r="JV30" s="370"/>
      <c r="JW30" s="370"/>
      <c r="JX30" s="370"/>
      <c r="JY30" s="370"/>
      <c r="JZ30" s="370"/>
      <c r="KA30" s="370"/>
      <c r="KB30" s="370"/>
      <c r="KC30" s="370"/>
      <c r="KD30" s="370"/>
      <c r="KE30" s="370"/>
      <c r="KF30" s="370"/>
      <c r="KG30" s="370"/>
      <c r="KH30" s="370"/>
      <c r="KI30" s="370"/>
      <c r="KJ30" s="370"/>
      <c r="KK30" s="370"/>
      <c r="KL30" s="370"/>
      <c r="KM30" s="370"/>
      <c r="KN30" s="370"/>
      <c r="KO30" s="370"/>
      <c r="KP30" s="370"/>
      <c r="KQ30" s="370"/>
      <c r="KR30" s="370"/>
      <c r="KS30" s="370"/>
      <c r="KT30" s="370"/>
      <c r="KU30" s="370"/>
      <c r="KV30" s="370"/>
      <c r="KW30" s="370"/>
      <c r="KX30" s="370"/>
      <c r="KY30" s="370"/>
      <c r="KZ30" s="370"/>
      <c r="LA30" s="370"/>
      <c r="LB30" s="370"/>
      <c r="LC30" s="370"/>
      <c r="LD30" s="370"/>
      <c r="LE30" s="370"/>
      <c r="LF30" s="370"/>
      <c r="LG30" s="370"/>
      <c r="LH30" s="370"/>
      <c r="LI30" s="370"/>
      <c r="LJ30" s="370"/>
      <c r="LK30" s="370"/>
      <c r="LL30" s="370"/>
      <c r="LM30" s="370"/>
      <c r="LN30" s="370"/>
      <c r="LO30" s="370"/>
      <c r="LP30" s="370"/>
      <c r="LQ30" s="370"/>
      <c r="LR30" s="370"/>
      <c r="LS30" s="370"/>
      <c r="LT30" s="370"/>
      <c r="LU30" s="370"/>
      <c r="LV30" s="370"/>
      <c r="LW30" s="370"/>
      <c r="LX30" s="370"/>
      <c r="LY30" s="370"/>
      <c r="LZ30" s="370"/>
      <c r="MA30" s="370"/>
      <c r="MB30" s="370"/>
      <c r="MC30" s="370"/>
      <c r="MD30" s="370"/>
      <c r="ME30" s="370"/>
      <c r="MF30" s="370"/>
      <c r="MG30" s="370"/>
      <c r="MH30" s="370"/>
      <c r="MI30" s="370"/>
      <c r="MJ30" s="370"/>
      <c r="MK30" s="370"/>
      <c r="ML30" s="370"/>
      <c r="MM30" s="370"/>
      <c r="MN30" s="370"/>
      <c r="MO30" s="370"/>
      <c r="MP30" s="370"/>
      <c r="MQ30" s="370"/>
      <c r="MR30" s="370"/>
      <c r="MS30" s="370"/>
      <c r="MT30" s="370"/>
      <c r="MU30" s="370"/>
      <c r="MV30" s="370"/>
      <c r="MW30" s="370"/>
      <c r="MX30" s="370"/>
      <c r="MY30" s="370"/>
      <c r="MZ30" s="370"/>
      <c r="NA30" s="370"/>
      <c r="NB30" s="370"/>
      <c r="NC30" s="370"/>
      <c r="ND30" s="370"/>
      <c r="NE30" s="370"/>
      <c r="NF30" s="370"/>
      <c r="NG30" s="370"/>
      <c r="NH30" s="370"/>
      <c r="NI30" s="370"/>
      <c r="NJ30" s="370"/>
      <c r="NK30" s="370"/>
      <c r="NL30" s="370"/>
      <c r="NM30" s="370"/>
      <c r="NN30" s="370"/>
      <c r="NO30" s="370"/>
      <c r="NP30" s="370"/>
      <c r="NQ30" s="370"/>
      <c r="NR30" s="370"/>
      <c r="NS30" s="370"/>
      <c r="NT30" s="370"/>
      <c r="NU30" s="370"/>
      <c r="NV30" s="370"/>
      <c r="NW30" s="370"/>
      <c r="NX30" s="370"/>
      <c r="NY30" s="370"/>
      <c r="NZ30" s="370"/>
      <c r="OA30" s="370"/>
      <c r="OB30" s="370"/>
      <c r="OC30" s="370"/>
      <c r="OD30" s="370"/>
      <c r="OE30" s="370"/>
      <c r="OF30" s="370"/>
      <c r="OG30" s="370"/>
      <c r="OH30" s="370"/>
      <c r="OI30" s="370"/>
      <c r="OJ30" s="370"/>
      <c r="OK30" s="370"/>
      <c r="OL30" s="370"/>
      <c r="OM30" s="370"/>
      <c r="ON30" s="370"/>
      <c r="OO30" s="370"/>
      <c r="OP30" s="370"/>
      <c r="OQ30" s="370"/>
      <c r="OR30" s="370"/>
      <c r="OS30" s="370"/>
      <c r="OT30" s="370"/>
      <c r="OU30" s="370"/>
      <c r="OV30" s="370"/>
      <c r="OW30" s="370"/>
      <c r="OX30" s="370"/>
      <c r="OY30" s="370"/>
      <c r="OZ30" s="370"/>
      <c r="PA30" s="370"/>
      <c r="PB30" s="370"/>
      <c r="PC30" s="370"/>
      <c r="PD30" s="370"/>
      <c r="PE30" s="370"/>
      <c r="PF30" s="370"/>
      <c r="PG30" s="370"/>
      <c r="PH30" s="370"/>
      <c r="PI30" s="370"/>
      <c r="PJ30" s="370"/>
      <c r="PK30" s="370"/>
      <c r="PL30" s="370"/>
      <c r="PM30" s="370"/>
      <c r="PN30" s="370"/>
      <c r="PO30" s="370"/>
      <c r="PP30" s="370"/>
      <c r="PQ30" s="370"/>
      <c r="PR30" s="370"/>
      <c r="PS30" s="370"/>
      <c r="PT30" s="370"/>
      <c r="PU30" s="370"/>
      <c r="PV30" s="370"/>
      <c r="PW30" s="370"/>
      <c r="PX30" s="370"/>
      <c r="PY30" s="370"/>
      <c r="PZ30" s="370"/>
      <c r="QA30" s="370"/>
      <c r="QB30" s="370"/>
      <c r="QC30" s="370"/>
      <c r="QD30" s="370"/>
      <c r="QE30" s="370"/>
      <c r="QF30" s="370"/>
      <c r="QG30" s="370"/>
      <c r="QH30" s="370"/>
      <c r="QI30" s="370"/>
      <c r="QJ30" s="370"/>
      <c r="QK30" s="370"/>
      <c r="QL30" s="370"/>
      <c r="QM30" s="370"/>
      <c r="QN30" s="370"/>
      <c r="QO30" s="370"/>
      <c r="QP30" s="370"/>
      <c r="QQ30" s="370"/>
      <c r="QR30" s="370"/>
      <c r="QS30" s="370"/>
      <c r="QT30" s="370"/>
      <c r="QU30" s="370"/>
      <c r="QV30" s="370"/>
      <c r="QW30" s="370"/>
      <c r="QX30" s="370"/>
      <c r="QY30" s="370"/>
      <c r="QZ30" s="370"/>
      <c r="RA30" s="370"/>
      <c r="RB30" s="370"/>
      <c r="RC30" s="370"/>
      <c r="RD30" s="370"/>
      <c r="RE30" s="370"/>
      <c r="RF30" s="370"/>
      <c r="RG30" s="370"/>
      <c r="RH30" s="370"/>
      <c r="RI30" s="370"/>
      <c r="RJ30" s="370"/>
      <c r="RK30" s="370"/>
      <c r="RL30" s="370"/>
      <c r="RM30" s="370"/>
      <c r="RN30" s="370"/>
      <c r="RO30" s="370"/>
      <c r="RP30" s="370"/>
      <c r="RQ30" s="370"/>
      <c r="RR30" s="370"/>
      <c r="RS30" s="370"/>
      <c r="RT30" s="370"/>
      <c r="RU30" s="370"/>
      <c r="RV30" s="370"/>
      <c r="RW30" s="370"/>
      <c r="RX30" s="370"/>
      <c r="RY30" s="370"/>
      <c r="RZ30" s="370"/>
      <c r="SA30" s="370"/>
      <c r="SB30" s="370"/>
      <c r="SC30" s="370"/>
      <c r="SD30" s="370"/>
      <c r="SE30" s="370"/>
      <c r="SF30" s="370"/>
      <c r="SG30" s="370"/>
      <c r="SH30" s="370"/>
      <c r="SI30" s="370"/>
      <c r="SJ30" s="370"/>
      <c r="SK30" s="370"/>
      <c r="SL30" s="370"/>
      <c r="SM30" s="370"/>
      <c r="SN30" s="370"/>
      <c r="SO30" s="370"/>
      <c r="SP30" s="370"/>
      <c r="SQ30" s="370"/>
      <c r="SR30" s="370"/>
      <c r="SS30" s="370"/>
      <c r="ST30" s="370"/>
      <c r="SU30" s="370"/>
      <c r="SV30" s="370"/>
      <c r="SW30" s="370"/>
      <c r="SX30" s="370"/>
      <c r="SY30" s="370"/>
      <c r="SZ30" s="370"/>
      <c r="TA30" s="370"/>
      <c r="TB30" s="370"/>
      <c r="TC30" s="370"/>
      <c r="TD30" s="370"/>
      <c r="TE30" s="370"/>
      <c r="TF30" s="370"/>
      <c r="TG30" s="370"/>
      <c r="TH30" s="370"/>
      <c r="TI30" s="370"/>
      <c r="TJ30" s="370"/>
      <c r="TK30" s="370"/>
      <c r="TL30" s="370"/>
      <c r="TM30" s="370"/>
      <c r="TN30" s="370"/>
      <c r="TO30" s="370"/>
      <c r="TP30" s="370"/>
      <c r="TQ30" s="370"/>
      <c r="TR30" s="370"/>
      <c r="TS30" s="370"/>
      <c r="TT30" s="370"/>
      <c r="TU30" s="370"/>
      <c r="TV30" s="370"/>
      <c r="TW30" s="370"/>
      <c r="TX30" s="370"/>
      <c r="TY30" s="370"/>
      <c r="TZ30" s="370"/>
      <c r="UA30" s="370"/>
      <c r="UB30" s="370"/>
      <c r="UC30" s="370"/>
      <c r="UD30" s="370"/>
      <c r="UE30" s="370"/>
      <c r="UF30" s="370"/>
      <c r="UG30" s="370"/>
      <c r="UH30" s="370"/>
      <c r="UI30" s="370"/>
      <c r="UJ30" s="370"/>
      <c r="UK30" s="370"/>
      <c r="UL30" s="370"/>
      <c r="UM30" s="370"/>
      <c r="UN30" s="370"/>
      <c r="UO30" s="370"/>
      <c r="UP30" s="370"/>
      <c r="UQ30" s="370"/>
      <c r="UR30" s="370"/>
      <c r="US30" s="370"/>
      <c r="UT30" s="370"/>
      <c r="UU30" s="370"/>
      <c r="UV30" s="370"/>
      <c r="UW30" s="370"/>
      <c r="UX30" s="370"/>
      <c r="UY30" s="370"/>
      <c r="UZ30" s="370"/>
      <c r="VA30" s="370"/>
      <c r="VB30" s="370"/>
      <c r="VC30" s="370"/>
      <c r="VD30" s="370"/>
      <c r="VE30" s="370"/>
      <c r="VF30" s="370"/>
      <c r="VG30" s="370"/>
      <c r="VH30" s="370"/>
      <c r="VI30" s="370"/>
      <c r="VJ30" s="370"/>
      <c r="VK30" s="370"/>
      <c r="VL30" s="370"/>
      <c r="VM30" s="370"/>
      <c r="VN30" s="370"/>
      <c r="VO30" s="370"/>
      <c r="VP30" s="370"/>
      <c r="VQ30" s="370"/>
      <c r="VR30" s="370"/>
      <c r="VS30" s="370"/>
      <c r="VT30" s="370"/>
      <c r="VU30" s="370"/>
      <c r="VV30" s="370"/>
      <c r="VW30" s="370"/>
      <c r="VX30" s="370"/>
      <c r="VY30" s="370"/>
      <c r="VZ30" s="370"/>
      <c r="WA30" s="370"/>
      <c r="WB30" s="370"/>
      <c r="WC30" s="370"/>
      <c r="WD30" s="370"/>
      <c r="WE30" s="370"/>
      <c r="WF30" s="370"/>
      <c r="WG30" s="370"/>
      <c r="WH30" s="370"/>
      <c r="WI30" s="370"/>
      <c r="WJ30" s="370"/>
      <c r="WK30" s="370"/>
      <c r="WL30" s="370"/>
      <c r="WM30" s="370"/>
      <c r="WN30" s="370"/>
      <c r="WO30" s="370"/>
      <c r="WP30" s="370"/>
      <c r="WQ30" s="370"/>
      <c r="WR30" s="370"/>
      <c r="WS30" s="370"/>
      <c r="WT30" s="370"/>
      <c r="WU30" s="370"/>
      <c r="WV30" s="370"/>
      <c r="WW30" s="370"/>
      <c r="WX30" s="370"/>
      <c r="WY30" s="370"/>
      <c r="WZ30" s="370"/>
      <c r="XA30" s="370"/>
      <c r="XB30" s="370"/>
      <c r="XC30" s="370"/>
      <c r="XD30" s="370"/>
      <c r="XE30" s="370"/>
      <c r="XF30" s="370"/>
      <c r="XG30" s="370"/>
      <c r="XH30" s="370"/>
      <c r="XI30" s="370"/>
      <c r="XJ30" s="370"/>
      <c r="XK30" s="370"/>
      <c r="XL30" s="370"/>
      <c r="XM30" s="370"/>
      <c r="XN30" s="370"/>
      <c r="XO30" s="370"/>
      <c r="XP30" s="370"/>
      <c r="XQ30" s="370"/>
      <c r="XR30" s="370"/>
      <c r="XS30" s="370"/>
      <c r="XT30" s="370"/>
      <c r="XU30" s="370"/>
      <c r="XV30" s="370"/>
      <c r="XW30" s="370"/>
      <c r="XX30" s="370"/>
      <c r="XY30" s="370"/>
      <c r="XZ30" s="370"/>
      <c r="YA30" s="370"/>
      <c r="YB30" s="370"/>
      <c r="YC30" s="370"/>
      <c r="YD30" s="370"/>
      <c r="YE30" s="370"/>
      <c r="YF30" s="370"/>
      <c r="YG30" s="370"/>
      <c r="YH30" s="370"/>
      <c r="YI30" s="370"/>
      <c r="YJ30" s="370"/>
      <c r="YK30" s="370"/>
      <c r="YL30" s="370"/>
      <c r="YM30" s="370"/>
      <c r="YN30" s="370"/>
      <c r="YO30" s="370"/>
      <c r="YP30" s="370"/>
      <c r="YQ30" s="370"/>
      <c r="YR30" s="370"/>
      <c r="YS30" s="370"/>
      <c r="YT30" s="370"/>
      <c r="YU30" s="370"/>
      <c r="YV30" s="370"/>
      <c r="YW30" s="370"/>
      <c r="YX30" s="370"/>
      <c r="YY30" s="370"/>
      <c r="YZ30" s="370"/>
      <c r="ZA30" s="370"/>
      <c r="ZB30" s="370"/>
      <c r="ZC30" s="370"/>
      <c r="ZD30" s="370"/>
      <c r="ZE30" s="370"/>
      <c r="ZF30" s="370"/>
      <c r="ZG30" s="370"/>
      <c r="ZH30" s="370"/>
      <c r="ZI30" s="370"/>
      <c r="ZJ30" s="370"/>
      <c r="ZK30" s="370"/>
      <c r="ZL30" s="370"/>
      <c r="ZM30" s="370"/>
      <c r="ZN30" s="370"/>
      <c r="ZO30" s="370"/>
      <c r="ZP30" s="370"/>
      <c r="ZQ30" s="370"/>
      <c r="ZR30" s="370"/>
      <c r="ZS30" s="370"/>
      <c r="ZT30" s="370"/>
      <c r="ZU30" s="370"/>
      <c r="ZV30" s="370"/>
      <c r="ZW30" s="370"/>
      <c r="ZX30" s="370"/>
      <c r="ZY30" s="370"/>
      <c r="ZZ30" s="370"/>
      <c r="AAA30" s="370"/>
      <c r="AAB30" s="370"/>
      <c r="AAC30" s="370"/>
      <c r="AAD30" s="370"/>
      <c r="AAE30" s="370"/>
      <c r="AAF30" s="370"/>
      <c r="AAG30" s="370"/>
      <c r="AAH30" s="370"/>
      <c r="AAI30" s="370"/>
      <c r="AAJ30" s="370"/>
      <c r="AAK30" s="370"/>
      <c r="AAL30" s="370"/>
      <c r="AAM30" s="370"/>
      <c r="AAN30" s="370"/>
      <c r="AAO30" s="370"/>
      <c r="AAP30" s="370"/>
      <c r="AAQ30" s="370"/>
      <c r="AAR30" s="370"/>
      <c r="AAS30" s="370"/>
      <c r="AAT30" s="370"/>
      <c r="AAU30" s="370"/>
      <c r="AAV30" s="370"/>
      <c r="AAW30" s="370"/>
      <c r="AAX30" s="370"/>
      <c r="AAY30" s="370"/>
      <c r="AAZ30" s="370"/>
      <c r="ABA30" s="370"/>
      <c r="ABB30" s="370"/>
      <c r="ABC30" s="370"/>
      <c r="ABD30" s="370"/>
      <c r="ABE30" s="370"/>
      <c r="ABF30" s="370"/>
      <c r="ABG30" s="370"/>
      <c r="ABH30" s="370"/>
      <c r="ABI30" s="370"/>
      <c r="ABJ30" s="370"/>
      <c r="ABK30" s="370"/>
      <c r="ABL30" s="370"/>
      <c r="ABM30" s="370"/>
      <c r="ABN30" s="370"/>
      <c r="ABO30" s="370"/>
      <c r="ABP30" s="370"/>
      <c r="ABQ30" s="370"/>
      <c r="ABR30" s="370"/>
      <c r="ABS30" s="370"/>
      <c r="ABT30" s="370"/>
      <c r="ABU30" s="370"/>
      <c r="ABV30" s="370"/>
      <c r="ABW30" s="370"/>
      <c r="ABX30" s="370"/>
      <c r="ABY30" s="370"/>
      <c r="ABZ30" s="370"/>
      <c r="ACA30" s="370"/>
      <c r="ACB30" s="370"/>
      <c r="ACC30" s="370"/>
      <c r="ACD30" s="370"/>
      <c r="ACE30" s="370"/>
      <c r="ACF30" s="370"/>
      <c r="ACG30" s="370"/>
      <c r="ACH30" s="370"/>
      <c r="ACI30" s="370"/>
      <c r="ACJ30" s="370"/>
      <c r="ACK30" s="370"/>
      <c r="ACL30" s="370"/>
      <c r="ACM30" s="370"/>
      <c r="ACN30" s="370"/>
      <c r="ACO30" s="370"/>
      <c r="ACP30" s="370"/>
      <c r="ACQ30" s="370"/>
      <c r="ACR30" s="370"/>
      <c r="ACS30" s="370"/>
      <c r="ACT30" s="370"/>
      <c r="ACU30" s="370"/>
      <c r="ACV30" s="370"/>
      <c r="ACW30" s="370"/>
      <c r="ACX30" s="370"/>
      <c r="ACY30" s="370"/>
      <c r="ACZ30" s="370"/>
      <c r="ADA30" s="370"/>
      <c r="ADB30" s="370"/>
      <c r="ADC30" s="370"/>
      <c r="ADD30" s="370"/>
      <c r="ADE30" s="370"/>
      <c r="ADF30" s="370"/>
      <c r="ADG30" s="370"/>
      <c r="ADH30" s="370"/>
      <c r="ADI30" s="370"/>
      <c r="ADJ30" s="370"/>
      <c r="ADK30" s="370"/>
      <c r="ADL30" s="370"/>
      <c r="ADM30" s="370"/>
      <c r="ADN30" s="370"/>
      <c r="ADO30" s="370"/>
      <c r="ADP30" s="370"/>
      <c r="ADQ30" s="370"/>
      <c r="ADR30" s="370"/>
      <c r="ADS30" s="370"/>
      <c r="ADT30" s="370"/>
      <c r="ADU30" s="370"/>
      <c r="ADV30" s="370"/>
      <c r="ADW30" s="370"/>
      <c r="ADX30" s="370"/>
      <c r="ADY30" s="370"/>
      <c r="ADZ30" s="370"/>
      <c r="AEA30" s="370"/>
      <c r="AEB30" s="370"/>
      <c r="AEC30" s="370"/>
      <c r="AED30" s="370"/>
      <c r="AEE30" s="370"/>
      <c r="AEF30" s="370"/>
      <c r="AEG30" s="370"/>
      <c r="AEH30" s="370"/>
      <c r="AEI30" s="370"/>
      <c r="AEJ30" s="370"/>
      <c r="AEK30" s="370"/>
      <c r="AEL30" s="370"/>
      <c r="AEM30" s="370"/>
      <c r="AEN30" s="370"/>
      <c r="AEO30" s="370"/>
      <c r="AEP30" s="370"/>
      <c r="AEQ30" s="370"/>
      <c r="AER30" s="370"/>
      <c r="AES30" s="370"/>
      <c r="AET30" s="370"/>
      <c r="AEU30" s="370"/>
      <c r="AEV30" s="370"/>
      <c r="AEW30" s="370"/>
      <c r="AEX30" s="370"/>
      <c r="AEY30" s="370"/>
      <c r="AEZ30" s="370"/>
      <c r="AFA30" s="370"/>
      <c r="AFB30" s="370"/>
      <c r="AFC30" s="370"/>
      <c r="AFD30" s="370"/>
      <c r="AFE30" s="370"/>
      <c r="AFF30" s="370"/>
      <c r="AFG30" s="370"/>
      <c r="AFH30" s="370"/>
      <c r="AFI30" s="370"/>
      <c r="AFJ30" s="370"/>
      <c r="AFK30" s="370"/>
      <c r="AFL30" s="370"/>
      <c r="AFM30" s="370"/>
      <c r="AFN30" s="370"/>
      <c r="AFO30" s="370"/>
      <c r="AFP30" s="370"/>
      <c r="AFQ30" s="370"/>
      <c r="AFR30" s="370"/>
      <c r="AFS30" s="370"/>
      <c r="AFT30" s="370"/>
      <c r="AFU30" s="370"/>
      <c r="AFV30" s="370"/>
      <c r="AFW30" s="370"/>
      <c r="AFX30" s="370"/>
      <c r="AFY30" s="370"/>
      <c r="AFZ30" s="370"/>
      <c r="AGA30" s="370"/>
      <c r="AGB30" s="370"/>
      <c r="AGC30" s="370"/>
      <c r="AGD30" s="370"/>
      <c r="AGE30" s="370"/>
      <c r="AGF30" s="370"/>
      <c r="AGG30" s="370"/>
      <c r="AGH30" s="370"/>
      <c r="AGI30" s="370"/>
      <c r="AGJ30" s="370"/>
      <c r="AGK30" s="370"/>
      <c r="AGL30" s="370"/>
      <c r="AGM30" s="370"/>
      <c r="AGN30" s="370"/>
      <c r="AGO30" s="370"/>
      <c r="AGP30" s="370"/>
      <c r="AGQ30" s="370"/>
      <c r="AGR30" s="370"/>
      <c r="AGS30" s="370"/>
      <c r="AGT30" s="370"/>
      <c r="AGU30" s="370"/>
      <c r="AGV30" s="370"/>
      <c r="AGW30" s="370"/>
      <c r="AGX30" s="370"/>
      <c r="AGY30" s="370"/>
      <c r="AGZ30" s="370"/>
      <c r="AHA30" s="370"/>
      <c r="AHB30" s="370"/>
      <c r="AHC30" s="370"/>
      <c r="AHD30" s="370"/>
      <c r="AHE30" s="370"/>
      <c r="AHF30" s="370"/>
      <c r="AHG30" s="370"/>
      <c r="AHH30" s="370"/>
      <c r="AHI30" s="370"/>
      <c r="AHJ30" s="370"/>
      <c r="AHK30" s="370"/>
      <c r="AHL30" s="370"/>
      <c r="AHM30" s="370"/>
      <c r="AHN30" s="370"/>
      <c r="AHO30" s="370"/>
      <c r="AHP30" s="370"/>
      <c r="AHQ30" s="370"/>
      <c r="AHR30" s="370"/>
      <c r="AHS30" s="370"/>
      <c r="AHT30" s="370"/>
      <c r="AHU30" s="370"/>
      <c r="AHV30" s="370"/>
      <c r="AHW30" s="370"/>
      <c r="AHX30" s="370"/>
      <c r="AHY30" s="370"/>
      <c r="AHZ30" s="370"/>
      <c r="AIA30" s="370"/>
      <c r="AIB30" s="370"/>
      <c r="AIC30" s="370"/>
      <c r="AID30" s="370"/>
      <c r="AIE30" s="370"/>
      <c r="AIF30" s="370"/>
      <c r="AIG30" s="370"/>
      <c r="AIH30" s="370"/>
      <c r="AII30" s="370"/>
      <c r="AIJ30" s="370"/>
      <c r="AIK30" s="370"/>
      <c r="AIL30" s="370"/>
      <c r="AIM30" s="370"/>
      <c r="AIN30" s="370"/>
      <c r="AIO30" s="370"/>
      <c r="AIP30" s="370"/>
      <c r="AIQ30" s="370"/>
      <c r="AIR30" s="370"/>
      <c r="AIS30" s="370"/>
      <c r="AIT30" s="370"/>
      <c r="AIU30" s="370"/>
      <c r="AIV30" s="370"/>
      <c r="AIW30" s="370"/>
      <c r="AIX30" s="370"/>
      <c r="AIY30" s="370"/>
      <c r="AIZ30" s="370"/>
      <c r="AJA30" s="370"/>
      <c r="AJB30" s="370"/>
      <c r="AJC30" s="370"/>
      <c r="AJD30" s="370"/>
      <c r="AJE30" s="370"/>
      <c r="AJF30" s="370"/>
      <c r="AJG30" s="370"/>
      <c r="AJH30" s="370"/>
      <c r="AJI30" s="370"/>
      <c r="AJJ30" s="370"/>
      <c r="AJK30" s="370"/>
      <c r="AJL30" s="370"/>
      <c r="AJM30" s="370"/>
      <c r="AJN30" s="370"/>
      <c r="AJO30" s="370"/>
      <c r="AJP30" s="370"/>
      <c r="AJQ30" s="370"/>
      <c r="AJR30" s="370"/>
      <c r="AJS30" s="370"/>
      <c r="AJT30" s="370"/>
      <c r="AJU30" s="370"/>
      <c r="AJV30" s="370"/>
      <c r="AJW30" s="370"/>
      <c r="AJX30" s="370"/>
      <c r="AJY30" s="370"/>
      <c r="AJZ30" s="370"/>
      <c r="AKA30" s="370"/>
      <c r="AKB30" s="370"/>
      <c r="AKC30" s="370"/>
      <c r="AKD30" s="370"/>
      <c r="AKE30" s="370"/>
      <c r="AKF30" s="370"/>
      <c r="AKG30" s="370"/>
      <c r="AKH30" s="370"/>
      <c r="AKI30" s="370"/>
      <c r="AKJ30" s="370"/>
      <c r="AKK30" s="370"/>
      <c r="AKL30" s="370"/>
      <c r="AKM30" s="370"/>
      <c r="AKN30" s="370"/>
      <c r="AKO30" s="370"/>
      <c r="AKP30" s="370"/>
      <c r="AKQ30" s="370"/>
      <c r="AKR30" s="370"/>
      <c r="AKS30" s="370"/>
      <c r="AKT30" s="370"/>
      <c r="AKU30" s="370"/>
      <c r="AKV30" s="370"/>
      <c r="AKW30" s="370"/>
      <c r="AKX30" s="370"/>
      <c r="AKY30" s="370"/>
      <c r="AKZ30" s="370"/>
      <c r="ALA30" s="370"/>
      <c r="ALB30" s="370"/>
      <c r="ALC30" s="370"/>
      <c r="ALD30" s="370"/>
      <c r="ALE30" s="370"/>
      <c r="ALF30" s="370"/>
      <c r="ALG30" s="370"/>
      <c r="ALH30" s="370"/>
      <c r="ALI30" s="370"/>
      <c r="ALJ30" s="370"/>
      <c r="ALK30" s="370"/>
      <c r="ALL30" s="370"/>
      <c r="ALM30" s="370"/>
      <c r="ALN30" s="370"/>
      <c r="ALO30" s="370"/>
      <c r="ALP30" s="370"/>
      <c r="ALQ30" s="370"/>
      <c r="ALR30" s="370"/>
      <c r="ALS30" s="370"/>
      <c r="ALT30" s="370"/>
      <c r="ALU30" s="370"/>
      <c r="ALV30" s="370"/>
      <c r="ALW30" s="370"/>
      <c r="ALX30" s="370"/>
      <c r="ALY30" s="370"/>
      <c r="ALZ30" s="370"/>
      <c r="AMA30" s="370"/>
      <c r="AMB30" s="370"/>
      <c r="AMC30" s="370"/>
      <c r="AMD30" s="370"/>
      <c r="AME30" s="370"/>
      <c r="AMF30" s="370"/>
      <c r="AMG30" s="370"/>
      <c r="AMH30" s="370"/>
      <c r="AMI30" s="370"/>
      <c r="AMJ30" s="370"/>
      <c r="AMK30" s="370"/>
      <c r="AML30" s="370"/>
      <c r="AMM30" s="370"/>
      <c r="AMN30" s="370"/>
      <c r="AMO30" s="370"/>
      <c r="AMP30" s="370"/>
      <c r="AMQ30" s="370"/>
      <c r="AMR30" s="370"/>
      <c r="AMS30" s="370"/>
      <c r="AMT30" s="370"/>
      <c r="AMU30" s="370"/>
      <c r="AMV30" s="370"/>
      <c r="AMW30" s="370"/>
      <c r="AMX30" s="370"/>
      <c r="AMY30" s="370"/>
      <c r="AMZ30" s="370"/>
      <c r="ANA30" s="370"/>
      <c r="ANB30" s="370"/>
      <c r="ANC30" s="370"/>
      <c r="AND30" s="370"/>
      <c r="ANE30" s="370"/>
      <c r="ANF30" s="370"/>
      <c r="ANG30" s="370"/>
      <c r="ANH30" s="370"/>
      <c r="ANI30" s="370"/>
      <c r="ANJ30" s="370"/>
      <c r="ANK30" s="370"/>
      <c r="ANL30" s="370"/>
      <c r="ANM30" s="370"/>
      <c r="ANN30" s="370"/>
      <c r="ANO30" s="370"/>
      <c r="ANP30" s="370"/>
      <c r="ANQ30" s="370"/>
      <c r="ANR30" s="370"/>
      <c r="ANS30" s="370"/>
      <c r="ANT30" s="370"/>
      <c r="ANU30" s="370"/>
      <c r="ANV30" s="370"/>
      <c r="ANW30" s="370"/>
      <c r="ANX30" s="370"/>
      <c r="ANY30" s="370"/>
      <c r="ANZ30" s="370"/>
      <c r="AOA30" s="370"/>
      <c r="AOB30" s="370"/>
      <c r="AOC30" s="370"/>
      <c r="AOD30" s="370"/>
      <c r="AOE30" s="370"/>
      <c r="AOF30" s="370"/>
      <c r="AOG30" s="370"/>
      <c r="AOH30" s="370"/>
      <c r="AOI30" s="370"/>
      <c r="AOJ30" s="370"/>
      <c r="AOK30" s="370"/>
      <c r="AOL30" s="370"/>
      <c r="AOM30" s="370"/>
      <c r="AON30" s="370"/>
      <c r="AOO30" s="370"/>
      <c r="AOP30" s="370"/>
      <c r="AOQ30" s="370"/>
      <c r="AOR30" s="370"/>
      <c r="AOS30" s="370"/>
      <c r="AOT30" s="370"/>
      <c r="AOU30" s="370"/>
      <c r="AOV30" s="370"/>
      <c r="AOW30" s="370"/>
      <c r="AOX30" s="370"/>
      <c r="AOY30" s="370"/>
      <c r="AOZ30" s="370"/>
      <c r="APA30" s="370"/>
      <c r="APB30" s="370"/>
      <c r="APC30" s="370"/>
      <c r="APD30" s="370"/>
      <c r="APE30" s="370"/>
      <c r="APF30" s="370"/>
      <c r="APG30" s="370"/>
      <c r="APH30" s="370"/>
      <c r="API30" s="370"/>
      <c r="APJ30" s="370"/>
      <c r="APK30" s="370"/>
      <c r="APL30" s="370"/>
      <c r="APM30" s="370"/>
      <c r="APN30" s="370"/>
      <c r="APO30" s="370"/>
      <c r="APP30" s="370"/>
      <c r="APQ30" s="370"/>
      <c r="APR30" s="370"/>
      <c r="APS30" s="370"/>
      <c r="APT30" s="370"/>
      <c r="APU30" s="370"/>
      <c r="APV30" s="370"/>
      <c r="APW30" s="370"/>
      <c r="APX30" s="370"/>
      <c r="APY30" s="370"/>
      <c r="APZ30" s="370"/>
      <c r="AQA30" s="370"/>
      <c r="AQB30" s="370"/>
      <c r="AQC30" s="370"/>
      <c r="AQD30" s="370"/>
      <c r="AQE30" s="370"/>
      <c r="AQF30" s="370"/>
      <c r="AQG30" s="370"/>
      <c r="AQH30" s="370"/>
      <c r="AQI30" s="370"/>
      <c r="AQJ30" s="370"/>
      <c r="AQK30" s="370"/>
      <c r="AQL30" s="370"/>
      <c r="AQM30" s="370"/>
      <c r="AQN30" s="370"/>
      <c r="AQO30" s="370"/>
      <c r="AQP30" s="370"/>
      <c r="AQQ30" s="370"/>
      <c r="AQR30" s="370"/>
      <c r="AQS30" s="370"/>
      <c r="AQT30" s="370"/>
      <c r="AQU30" s="370"/>
      <c r="AQV30" s="370"/>
      <c r="AQW30" s="370"/>
      <c r="AQX30" s="370"/>
      <c r="AQY30" s="370"/>
      <c r="AQZ30" s="370"/>
      <c r="ARA30" s="370"/>
      <c r="ARB30" s="370"/>
      <c r="ARC30" s="370"/>
      <c r="ARD30" s="370"/>
      <c r="ARE30" s="370"/>
      <c r="ARF30" s="370"/>
      <c r="ARG30" s="370"/>
      <c r="ARH30" s="370"/>
      <c r="ARI30" s="370"/>
      <c r="ARJ30" s="370"/>
      <c r="ARK30" s="370"/>
      <c r="ARL30" s="370"/>
      <c r="ARM30" s="370"/>
      <c r="ARN30" s="370"/>
      <c r="ARO30" s="370"/>
      <c r="ARP30" s="370"/>
      <c r="ARQ30" s="370"/>
      <c r="ARR30" s="370"/>
      <c r="ARS30" s="370"/>
      <c r="ART30" s="370"/>
      <c r="ARU30" s="370"/>
      <c r="ARV30" s="370"/>
      <c r="ARW30" s="370"/>
      <c r="ARX30" s="370"/>
      <c r="ARY30" s="370"/>
      <c r="ARZ30" s="370"/>
      <c r="ASA30" s="370"/>
      <c r="ASB30" s="370"/>
      <c r="ASC30" s="370"/>
      <c r="ASD30" s="370"/>
      <c r="ASE30" s="370"/>
      <c r="ASF30" s="370"/>
      <c r="ASG30" s="370"/>
      <c r="ASH30" s="370"/>
      <c r="ASI30" s="370"/>
      <c r="ASJ30" s="370"/>
      <c r="ASK30" s="370"/>
      <c r="ASL30" s="370"/>
      <c r="ASM30" s="370"/>
      <c r="ASN30" s="370"/>
      <c r="ASO30" s="370"/>
      <c r="ASP30" s="370"/>
      <c r="ASQ30" s="370"/>
      <c r="ASR30" s="370"/>
      <c r="ASS30" s="370"/>
      <c r="AST30" s="370"/>
      <c r="ASU30" s="370"/>
      <c r="ASV30" s="370"/>
      <c r="ASW30" s="370"/>
      <c r="ASX30" s="370"/>
      <c r="ASY30" s="370"/>
      <c r="ASZ30" s="370"/>
      <c r="ATA30" s="370"/>
      <c r="ATB30" s="370"/>
      <c r="ATC30" s="370"/>
      <c r="ATD30" s="370"/>
      <c r="ATE30" s="370"/>
      <c r="ATF30" s="370"/>
      <c r="ATG30" s="370"/>
      <c r="ATH30" s="370"/>
      <c r="ATI30" s="370"/>
      <c r="ATJ30" s="370"/>
      <c r="ATK30" s="370"/>
      <c r="ATL30" s="370"/>
      <c r="ATM30" s="370"/>
      <c r="ATN30" s="370"/>
      <c r="ATO30" s="370"/>
      <c r="ATP30" s="370"/>
      <c r="ATQ30" s="370"/>
      <c r="ATR30" s="370"/>
      <c r="ATS30" s="370"/>
      <c r="ATT30" s="370"/>
      <c r="ATU30" s="370"/>
      <c r="ATV30" s="370"/>
      <c r="ATW30" s="370"/>
      <c r="ATX30" s="370"/>
      <c r="ATY30" s="370"/>
      <c r="ATZ30" s="370"/>
      <c r="AUA30" s="370"/>
      <c r="AUB30" s="370"/>
      <c r="AUC30" s="370"/>
      <c r="AUD30" s="370"/>
      <c r="AUE30" s="370"/>
      <c r="AUF30" s="370"/>
      <c r="AUG30" s="370"/>
      <c r="AUH30" s="370"/>
      <c r="AUI30" s="370"/>
      <c r="AUJ30" s="370"/>
      <c r="AUK30" s="370"/>
      <c r="AUL30" s="370"/>
      <c r="AUM30" s="370"/>
      <c r="AUN30" s="370"/>
      <c r="AUO30" s="370"/>
      <c r="AUP30" s="370"/>
      <c r="AUQ30" s="370"/>
      <c r="AUR30" s="370"/>
      <c r="AUS30" s="370"/>
      <c r="AUT30" s="370"/>
      <c r="AUU30" s="370"/>
      <c r="AUV30" s="370"/>
      <c r="AUW30" s="370"/>
      <c r="AUX30" s="370"/>
      <c r="AUY30" s="370"/>
      <c r="AUZ30" s="370"/>
      <c r="AVA30" s="370"/>
      <c r="AVB30" s="370"/>
      <c r="AVC30" s="370"/>
      <c r="AVD30" s="370"/>
      <c r="AVE30" s="370"/>
      <c r="AVF30" s="370"/>
      <c r="AVG30" s="370"/>
      <c r="AVH30" s="370"/>
      <c r="AVI30" s="370"/>
      <c r="AVJ30" s="370"/>
      <c r="AVK30" s="370"/>
      <c r="AVL30" s="370"/>
      <c r="AVM30" s="370"/>
      <c r="AVN30" s="370"/>
      <c r="AVO30" s="370"/>
      <c r="AVP30" s="370"/>
      <c r="AVQ30" s="370"/>
      <c r="AVR30" s="370"/>
      <c r="AVS30" s="370"/>
      <c r="AVT30" s="370"/>
      <c r="AVU30" s="370"/>
      <c r="AVV30" s="370"/>
      <c r="AVW30" s="370"/>
      <c r="AVX30" s="370"/>
      <c r="AVY30" s="370"/>
      <c r="AVZ30" s="370"/>
      <c r="AWA30" s="370"/>
      <c r="AWB30" s="370"/>
      <c r="AWC30" s="370"/>
      <c r="AWD30" s="370"/>
      <c r="AWE30" s="370"/>
      <c r="AWF30" s="370"/>
      <c r="AWG30" s="370"/>
      <c r="AWH30" s="370"/>
      <c r="AWI30" s="370"/>
      <c r="AWJ30" s="370"/>
      <c r="AWK30" s="370"/>
      <c r="AWL30" s="370"/>
      <c r="AWM30" s="370"/>
      <c r="AWN30" s="370"/>
      <c r="AWO30" s="370"/>
      <c r="AWP30" s="370"/>
      <c r="AWQ30" s="370"/>
      <c r="AWR30" s="370"/>
      <c r="AWS30" s="370"/>
      <c r="AWT30" s="370"/>
      <c r="AWU30" s="370"/>
      <c r="AWV30" s="370"/>
      <c r="AWW30" s="370"/>
      <c r="AWX30" s="370"/>
      <c r="AWY30" s="370"/>
      <c r="AWZ30" s="370"/>
      <c r="AXA30" s="370"/>
      <c r="AXB30" s="370"/>
      <c r="AXC30" s="370"/>
      <c r="AXD30" s="370"/>
      <c r="AXE30" s="370"/>
      <c r="AXF30" s="370"/>
      <c r="AXG30" s="370"/>
      <c r="AXH30" s="370"/>
      <c r="AXI30" s="370"/>
      <c r="AXJ30" s="370"/>
      <c r="AXK30" s="370"/>
      <c r="AXL30" s="370"/>
      <c r="AXM30" s="370"/>
      <c r="AXN30" s="370"/>
      <c r="AXO30" s="370"/>
      <c r="AXP30" s="370"/>
      <c r="AXQ30" s="370"/>
      <c r="AXR30" s="370"/>
      <c r="AXS30" s="370"/>
      <c r="AXT30" s="370"/>
      <c r="AXU30" s="370"/>
      <c r="AXV30" s="370"/>
      <c r="AXW30" s="370"/>
      <c r="AXX30" s="370"/>
      <c r="AXY30" s="370"/>
      <c r="AXZ30" s="370"/>
      <c r="AYA30" s="370"/>
      <c r="AYB30" s="370"/>
      <c r="AYC30" s="370"/>
      <c r="AYD30" s="370"/>
      <c r="AYE30" s="370"/>
      <c r="AYF30" s="370"/>
      <c r="AYG30" s="370"/>
      <c r="AYH30" s="370"/>
      <c r="AYI30" s="370"/>
      <c r="AYJ30" s="370"/>
      <c r="AYK30" s="370"/>
      <c r="AYL30" s="370"/>
      <c r="AYM30" s="370"/>
      <c r="AYN30" s="370"/>
      <c r="AYO30" s="370"/>
      <c r="AYP30" s="370"/>
      <c r="AYQ30" s="370"/>
      <c r="AYR30" s="370"/>
      <c r="AYS30" s="370"/>
      <c r="AYT30" s="370"/>
      <c r="AYU30" s="370"/>
      <c r="AYV30" s="370"/>
      <c r="AYW30" s="370"/>
      <c r="AYX30" s="370"/>
      <c r="AYY30" s="370"/>
      <c r="AYZ30" s="370"/>
      <c r="AZA30" s="370"/>
      <c r="AZB30" s="370"/>
      <c r="AZC30" s="370"/>
      <c r="AZD30" s="370"/>
      <c r="AZE30" s="370"/>
      <c r="AZF30" s="370"/>
      <c r="AZG30" s="370"/>
      <c r="AZH30" s="370"/>
      <c r="AZI30" s="370"/>
      <c r="AZJ30" s="370"/>
      <c r="AZK30" s="370"/>
      <c r="AZL30" s="370"/>
      <c r="AZM30" s="370"/>
      <c r="AZN30" s="370"/>
      <c r="AZO30" s="370"/>
      <c r="AZP30" s="370"/>
      <c r="AZQ30" s="370"/>
      <c r="AZR30" s="370"/>
      <c r="AZS30" s="370"/>
      <c r="AZT30" s="370"/>
      <c r="AZU30" s="370"/>
      <c r="AZV30" s="370"/>
      <c r="AZW30" s="370"/>
      <c r="AZX30" s="370"/>
      <c r="AZY30" s="370"/>
      <c r="AZZ30" s="370"/>
      <c r="BAA30" s="370"/>
      <c r="BAB30" s="370"/>
      <c r="BAC30" s="370"/>
      <c r="BAD30" s="370"/>
      <c r="BAE30" s="370"/>
      <c r="BAF30" s="370"/>
      <c r="BAG30" s="370"/>
      <c r="BAH30" s="370"/>
      <c r="BAI30" s="370"/>
      <c r="BAJ30" s="370"/>
      <c r="BAK30" s="370"/>
      <c r="BAL30" s="370"/>
      <c r="BAM30" s="370"/>
      <c r="BAN30" s="370"/>
      <c r="BAO30" s="370"/>
      <c r="BAP30" s="370"/>
      <c r="BAQ30" s="370"/>
      <c r="BAR30" s="370"/>
      <c r="BAS30" s="370"/>
      <c r="BAT30" s="370"/>
      <c r="BAU30" s="370"/>
      <c r="BAV30" s="370"/>
      <c r="BAW30" s="370"/>
      <c r="BAX30" s="370"/>
      <c r="BAY30" s="370"/>
      <c r="BAZ30" s="370"/>
      <c r="BBA30" s="370"/>
      <c r="BBB30" s="370"/>
      <c r="BBC30" s="370"/>
      <c r="BBD30" s="370"/>
      <c r="BBE30" s="370"/>
      <c r="BBF30" s="370"/>
      <c r="BBG30" s="370"/>
      <c r="BBH30" s="370"/>
      <c r="BBI30" s="370"/>
      <c r="BBJ30" s="370"/>
      <c r="BBK30" s="370"/>
      <c r="BBL30" s="370"/>
      <c r="BBM30" s="370"/>
      <c r="BBN30" s="370"/>
      <c r="BBO30" s="370"/>
      <c r="BBP30" s="370"/>
      <c r="BBQ30" s="370"/>
      <c r="BBR30" s="370"/>
      <c r="BBS30" s="370"/>
      <c r="BBT30" s="370"/>
      <c r="BBU30" s="370"/>
      <c r="BBV30" s="370"/>
      <c r="BBW30" s="370"/>
      <c r="BBX30" s="370"/>
      <c r="BBY30" s="370"/>
      <c r="BBZ30" s="370"/>
      <c r="BCA30" s="370"/>
      <c r="BCB30" s="370"/>
      <c r="BCC30" s="370"/>
      <c r="BCD30" s="370"/>
      <c r="BCE30" s="370"/>
      <c r="BCF30" s="370"/>
      <c r="BCG30" s="370"/>
      <c r="BCH30" s="370"/>
      <c r="BCI30" s="370"/>
      <c r="BCJ30" s="370"/>
      <c r="BCK30" s="370"/>
      <c r="BCL30" s="370"/>
      <c r="BCM30" s="370"/>
      <c r="BCN30" s="370"/>
      <c r="BCO30" s="370"/>
      <c r="BCP30" s="370"/>
      <c r="BCQ30" s="370"/>
      <c r="BCR30" s="370"/>
      <c r="BCS30" s="370"/>
      <c r="BCT30" s="370"/>
      <c r="BCU30" s="370"/>
      <c r="BCV30" s="370"/>
      <c r="BCW30" s="370"/>
      <c r="BCX30" s="370"/>
      <c r="BCY30" s="370"/>
      <c r="BCZ30" s="370"/>
      <c r="BDA30" s="370"/>
      <c r="BDB30" s="370"/>
      <c r="BDC30" s="370"/>
      <c r="BDD30" s="370"/>
      <c r="BDE30" s="370"/>
      <c r="BDF30" s="370"/>
      <c r="BDG30" s="370"/>
      <c r="BDH30" s="370"/>
      <c r="BDI30" s="370"/>
      <c r="BDJ30" s="370"/>
      <c r="BDK30" s="370"/>
      <c r="BDL30" s="370"/>
      <c r="BDM30" s="370"/>
      <c r="BDN30" s="370"/>
      <c r="BDO30" s="370"/>
      <c r="BDP30" s="370"/>
      <c r="BDQ30" s="370"/>
      <c r="BDR30" s="370"/>
      <c r="BDS30" s="370"/>
      <c r="BDT30" s="370"/>
      <c r="BDU30" s="370"/>
      <c r="BDV30" s="370"/>
      <c r="BDW30" s="370"/>
      <c r="BDX30" s="370"/>
      <c r="BDY30" s="370"/>
      <c r="BDZ30" s="370"/>
      <c r="BEA30" s="370"/>
      <c r="BEB30" s="370"/>
      <c r="BEC30" s="370"/>
      <c r="BED30" s="370"/>
      <c r="BEE30" s="370"/>
      <c r="BEF30" s="370"/>
      <c r="BEG30" s="370"/>
      <c r="BEH30" s="370"/>
      <c r="BEI30" s="370"/>
      <c r="BEJ30" s="370"/>
      <c r="BEK30" s="370"/>
      <c r="BEL30" s="370"/>
      <c r="BEM30" s="370"/>
      <c r="BEN30" s="370"/>
      <c r="BEO30" s="370"/>
      <c r="BEP30" s="370"/>
      <c r="BEQ30" s="370"/>
      <c r="BER30" s="370"/>
      <c r="BES30" s="370"/>
      <c r="BET30" s="370"/>
      <c r="BEU30" s="370"/>
      <c r="BEV30" s="370"/>
      <c r="BEW30" s="370"/>
      <c r="BEX30" s="370"/>
      <c r="BEY30" s="370"/>
      <c r="BEZ30" s="370"/>
      <c r="BFA30" s="370"/>
      <c r="BFB30" s="370"/>
      <c r="BFC30" s="370"/>
      <c r="BFD30" s="370"/>
      <c r="BFE30" s="370"/>
      <c r="BFF30" s="370"/>
      <c r="BFG30" s="370"/>
      <c r="BFH30" s="370"/>
      <c r="BFI30" s="370"/>
      <c r="BFJ30" s="370"/>
      <c r="BFK30" s="370"/>
      <c r="BFL30" s="370"/>
      <c r="BFM30" s="370"/>
      <c r="BFN30" s="370"/>
      <c r="BFO30" s="370"/>
      <c r="BFP30" s="370"/>
      <c r="BFQ30" s="370"/>
      <c r="BFR30" s="370"/>
      <c r="BFS30" s="370"/>
      <c r="BFT30" s="370"/>
      <c r="BFU30" s="370"/>
      <c r="BFV30" s="370"/>
      <c r="BFW30" s="370"/>
      <c r="BFX30" s="370"/>
      <c r="BFY30" s="370"/>
      <c r="BFZ30" s="370"/>
      <c r="BGA30" s="370"/>
      <c r="BGB30" s="370"/>
      <c r="BGC30" s="370"/>
      <c r="BGD30" s="370"/>
      <c r="BGE30" s="370"/>
      <c r="BGF30" s="370"/>
      <c r="BGG30" s="370"/>
      <c r="BGH30" s="370"/>
      <c r="BGI30" s="370"/>
      <c r="BGJ30" s="370"/>
      <c r="BGK30" s="370"/>
      <c r="BGL30" s="370"/>
      <c r="BGM30" s="370"/>
      <c r="BGN30" s="370"/>
      <c r="BGO30" s="370"/>
      <c r="BGP30" s="370"/>
      <c r="BGQ30" s="370"/>
      <c r="BGR30" s="370"/>
      <c r="BGS30" s="370"/>
      <c r="BGT30" s="370"/>
      <c r="BGU30" s="370"/>
      <c r="BGV30" s="370"/>
      <c r="BGW30" s="370"/>
      <c r="BGX30" s="370"/>
      <c r="BGY30" s="370"/>
      <c r="BGZ30" s="370"/>
      <c r="BHA30" s="370"/>
      <c r="BHB30" s="370"/>
      <c r="BHC30" s="370"/>
      <c r="BHD30" s="370"/>
      <c r="BHE30" s="370"/>
      <c r="BHF30" s="370"/>
      <c r="BHG30" s="370"/>
      <c r="BHH30" s="370"/>
      <c r="BHI30" s="370"/>
      <c r="BHJ30" s="370"/>
      <c r="BHK30" s="370"/>
      <c r="BHL30" s="370"/>
      <c r="BHM30" s="370"/>
      <c r="BHN30" s="370"/>
      <c r="BHO30" s="370"/>
      <c r="BHP30" s="370"/>
      <c r="BHQ30" s="370"/>
      <c r="BHR30" s="370"/>
      <c r="BHS30" s="370"/>
      <c r="BHT30" s="370"/>
      <c r="BHU30" s="370"/>
      <c r="BHV30" s="370"/>
      <c r="BHW30" s="370"/>
      <c r="BHX30" s="370"/>
      <c r="BHY30" s="370"/>
      <c r="BHZ30" s="370"/>
      <c r="BIA30" s="370"/>
      <c r="BIB30" s="370"/>
      <c r="BIC30" s="370"/>
      <c r="BID30" s="370"/>
      <c r="BIE30" s="370"/>
      <c r="BIF30" s="370"/>
      <c r="BIG30" s="370"/>
      <c r="BIH30" s="370"/>
      <c r="BII30" s="370"/>
      <c r="BIJ30" s="370"/>
      <c r="BIK30" s="370"/>
      <c r="BIL30" s="370"/>
      <c r="BIM30" s="370"/>
      <c r="BIN30" s="370"/>
      <c r="BIO30" s="370"/>
      <c r="BIP30" s="370"/>
      <c r="BIQ30" s="370"/>
      <c r="BIR30" s="370"/>
      <c r="BIS30" s="370"/>
      <c r="BIT30" s="370"/>
      <c r="BIU30" s="370"/>
      <c r="BIV30" s="370"/>
      <c r="BIW30" s="370"/>
      <c r="BIX30" s="370"/>
      <c r="BIY30" s="370"/>
      <c r="BIZ30" s="370"/>
      <c r="BJA30" s="370"/>
      <c r="BJB30" s="370"/>
      <c r="BJC30" s="370"/>
      <c r="BJD30" s="370"/>
      <c r="BJE30" s="370"/>
      <c r="BJF30" s="370"/>
      <c r="BJG30" s="370"/>
      <c r="BJH30" s="370"/>
      <c r="BJI30" s="370"/>
      <c r="BJJ30" s="370"/>
      <c r="BJK30" s="370"/>
      <c r="BJL30" s="370"/>
      <c r="BJM30" s="370"/>
      <c r="BJN30" s="370"/>
      <c r="BJO30" s="370"/>
      <c r="BJP30" s="370"/>
      <c r="BJQ30" s="370"/>
      <c r="BJR30" s="370"/>
      <c r="BJS30" s="370"/>
      <c r="BJT30" s="370"/>
      <c r="BJU30" s="370"/>
      <c r="BJV30" s="370"/>
      <c r="BJW30" s="370"/>
      <c r="BJX30" s="370"/>
      <c r="BJY30" s="370"/>
      <c r="BJZ30" s="370"/>
      <c r="BKA30" s="370"/>
      <c r="BKB30" s="370"/>
      <c r="BKC30" s="370"/>
      <c r="BKD30" s="370"/>
      <c r="BKE30" s="370"/>
      <c r="BKF30" s="370"/>
      <c r="BKG30" s="370"/>
      <c r="BKH30" s="370"/>
      <c r="BKI30" s="370"/>
      <c r="BKJ30" s="370"/>
      <c r="BKK30" s="370"/>
      <c r="BKL30" s="370"/>
      <c r="BKM30" s="370"/>
      <c r="BKN30" s="370"/>
      <c r="BKO30" s="370"/>
      <c r="BKP30" s="370"/>
      <c r="BKQ30" s="370"/>
      <c r="BKR30" s="370"/>
      <c r="BKS30" s="370"/>
      <c r="BKT30" s="370"/>
      <c r="BKU30" s="370"/>
      <c r="BKV30" s="370"/>
      <c r="BKW30" s="370"/>
      <c r="BKX30" s="370"/>
      <c r="BKY30" s="370"/>
      <c r="BKZ30" s="370"/>
      <c r="BLA30" s="370"/>
      <c r="BLB30" s="370"/>
      <c r="BLC30" s="370"/>
      <c r="BLD30" s="370"/>
      <c r="BLE30" s="370"/>
      <c r="BLF30" s="370"/>
      <c r="BLG30" s="370"/>
      <c r="BLH30" s="370"/>
      <c r="BLI30" s="370"/>
      <c r="BLJ30" s="370"/>
      <c r="BLK30" s="370"/>
      <c r="BLL30" s="370"/>
      <c r="BLM30" s="370"/>
      <c r="BLN30" s="370"/>
      <c r="BLO30" s="370"/>
      <c r="BLP30" s="370"/>
      <c r="BLQ30" s="370"/>
      <c r="BLR30" s="370"/>
      <c r="BLS30" s="370"/>
      <c r="BLT30" s="370"/>
      <c r="BLU30" s="370"/>
      <c r="BLV30" s="370"/>
      <c r="BLW30" s="370"/>
      <c r="BLX30" s="370"/>
      <c r="BLY30" s="370"/>
      <c r="BLZ30" s="370"/>
      <c r="BMA30" s="370"/>
      <c r="BMB30" s="370"/>
      <c r="BMC30" s="370"/>
      <c r="BMD30" s="370"/>
      <c r="BME30" s="370"/>
      <c r="BMF30" s="370"/>
      <c r="BMG30" s="370"/>
      <c r="BMH30" s="370"/>
      <c r="BMI30" s="370"/>
      <c r="BMJ30" s="370"/>
      <c r="BMK30" s="370"/>
      <c r="BML30" s="370"/>
      <c r="BMM30" s="370"/>
      <c r="BMN30" s="370"/>
      <c r="BMO30" s="370"/>
      <c r="BMP30" s="370"/>
      <c r="BMQ30" s="370"/>
      <c r="BMR30" s="370"/>
      <c r="BMS30" s="370"/>
      <c r="BMT30" s="370"/>
      <c r="BMU30" s="370"/>
      <c r="BMV30" s="370"/>
      <c r="BMW30" s="370"/>
      <c r="BMX30" s="370"/>
      <c r="BMY30" s="370"/>
      <c r="BMZ30" s="370"/>
      <c r="BNA30" s="370"/>
      <c r="BNB30" s="370"/>
      <c r="BNC30" s="370"/>
      <c r="BND30" s="370"/>
      <c r="BNE30" s="370"/>
      <c r="BNF30" s="370"/>
      <c r="BNG30" s="370"/>
      <c r="BNH30" s="370"/>
      <c r="BNI30" s="370"/>
      <c r="BNJ30" s="370"/>
      <c r="BNK30" s="370"/>
      <c r="BNL30" s="370"/>
      <c r="BNM30" s="370"/>
      <c r="BNN30" s="370"/>
      <c r="BNO30" s="370"/>
      <c r="BNP30" s="370"/>
      <c r="BNQ30" s="370"/>
      <c r="BNR30" s="370"/>
      <c r="BNS30" s="370"/>
      <c r="BNT30" s="370"/>
      <c r="BNU30" s="370"/>
      <c r="BNV30" s="370"/>
      <c r="BNW30" s="370"/>
      <c r="BNX30" s="370"/>
      <c r="BNY30" s="370"/>
      <c r="BNZ30" s="370"/>
      <c r="BOA30" s="370"/>
      <c r="BOB30" s="370"/>
      <c r="BOC30" s="370"/>
      <c r="BOD30" s="370"/>
      <c r="BOE30" s="370"/>
      <c r="BOF30" s="370"/>
      <c r="BOG30" s="370"/>
      <c r="BOH30" s="370"/>
      <c r="BOI30" s="370"/>
      <c r="BOJ30" s="370"/>
      <c r="BOK30" s="370"/>
      <c r="BOL30" s="370"/>
      <c r="BOM30" s="370"/>
      <c r="BON30" s="370"/>
      <c r="BOO30" s="370"/>
      <c r="BOP30" s="370"/>
      <c r="BOQ30" s="370"/>
      <c r="BOR30" s="370"/>
      <c r="BOS30" s="370"/>
      <c r="BOT30" s="370"/>
      <c r="BOU30" s="370"/>
      <c r="BOV30" s="370"/>
      <c r="BOW30" s="370"/>
      <c r="BOX30" s="370"/>
      <c r="BOY30" s="370"/>
      <c r="BOZ30" s="370"/>
      <c r="BPA30" s="370"/>
      <c r="BPB30" s="370"/>
      <c r="BPC30" s="370"/>
      <c r="BPD30" s="370"/>
      <c r="BPE30" s="370"/>
      <c r="BPF30" s="370"/>
      <c r="BPG30" s="370"/>
      <c r="BPH30" s="370"/>
      <c r="BPI30" s="370"/>
      <c r="BPJ30" s="370"/>
      <c r="BPK30" s="370"/>
      <c r="BPL30" s="370"/>
      <c r="BPM30" s="370"/>
      <c r="BPN30" s="370"/>
      <c r="BPO30" s="370"/>
      <c r="BPP30" s="370"/>
      <c r="BPQ30" s="370"/>
      <c r="BPR30" s="370"/>
      <c r="BPS30" s="370"/>
      <c r="BPT30" s="370"/>
      <c r="BPU30" s="370"/>
      <c r="BPV30" s="370"/>
      <c r="BPW30" s="370"/>
      <c r="BPX30" s="370"/>
      <c r="BPY30" s="370"/>
      <c r="BPZ30" s="370"/>
      <c r="BQA30" s="370"/>
      <c r="BQB30" s="370"/>
      <c r="BQC30" s="370"/>
      <c r="BQD30" s="370"/>
      <c r="BQE30" s="370"/>
      <c r="BQF30" s="370"/>
      <c r="BQG30" s="370"/>
      <c r="BQH30" s="370"/>
      <c r="BQI30" s="370"/>
      <c r="BQJ30" s="370"/>
      <c r="BQK30" s="370"/>
      <c r="BQL30" s="370"/>
      <c r="BQM30" s="370"/>
      <c r="BQN30" s="370"/>
      <c r="BQO30" s="370"/>
      <c r="BQP30" s="370"/>
      <c r="BQQ30" s="370"/>
      <c r="BQR30" s="370"/>
      <c r="BQS30" s="370"/>
      <c r="BQT30" s="370"/>
      <c r="BQU30" s="370"/>
      <c r="BQV30" s="370"/>
      <c r="BQW30" s="370"/>
      <c r="BQX30" s="370"/>
      <c r="BQY30" s="370"/>
      <c r="BQZ30" s="370"/>
      <c r="BRA30" s="370"/>
      <c r="BRB30" s="370"/>
      <c r="BRC30" s="370"/>
      <c r="BRD30" s="370"/>
      <c r="BRE30" s="370"/>
      <c r="BRF30" s="370"/>
      <c r="BRG30" s="370"/>
      <c r="BRH30" s="370"/>
      <c r="BRI30" s="370"/>
      <c r="BRJ30" s="370"/>
      <c r="BRK30" s="370"/>
      <c r="BRL30" s="370"/>
      <c r="BRM30" s="370"/>
      <c r="BRN30" s="370"/>
      <c r="BRO30" s="370"/>
      <c r="BRP30" s="370"/>
      <c r="BRQ30" s="370"/>
      <c r="BRR30" s="370"/>
      <c r="BRS30" s="370"/>
      <c r="BRT30" s="370"/>
      <c r="BRU30" s="370"/>
      <c r="BRV30" s="370"/>
      <c r="BRW30" s="370"/>
      <c r="BRX30" s="370"/>
      <c r="BRY30" s="370"/>
      <c r="BRZ30" s="370"/>
      <c r="BSA30" s="370"/>
      <c r="BSB30" s="370"/>
      <c r="BSC30" s="370"/>
      <c r="BSD30" s="370"/>
      <c r="BSE30" s="370"/>
      <c r="BSF30" s="370"/>
      <c r="BSG30" s="370"/>
      <c r="BSH30" s="370"/>
      <c r="BSI30" s="370"/>
      <c r="BSJ30" s="370"/>
      <c r="BSK30" s="370"/>
      <c r="BSL30" s="370"/>
      <c r="BSM30" s="370"/>
      <c r="BSN30" s="370"/>
      <c r="BSO30" s="370"/>
      <c r="BSP30" s="370"/>
      <c r="BSQ30" s="370"/>
      <c r="BSR30" s="370"/>
      <c r="BSS30" s="370"/>
      <c r="BST30" s="370"/>
      <c r="BSU30" s="370"/>
      <c r="BSV30" s="370"/>
      <c r="BSW30" s="370"/>
      <c r="BSX30" s="370"/>
      <c r="BSY30" s="370"/>
      <c r="BSZ30" s="370"/>
      <c r="BTA30" s="370"/>
      <c r="BTB30" s="370"/>
      <c r="BTC30" s="370"/>
      <c r="BTD30" s="370"/>
      <c r="BTE30" s="370"/>
      <c r="BTF30" s="370"/>
      <c r="BTG30" s="370"/>
      <c r="BTH30" s="370"/>
      <c r="BTI30" s="370"/>
      <c r="BTJ30" s="370"/>
      <c r="BTK30" s="370"/>
      <c r="BTL30" s="370"/>
      <c r="BTM30" s="370"/>
      <c r="BTN30" s="370"/>
      <c r="BTO30" s="370"/>
      <c r="BTP30" s="370"/>
      <c r="BTQ30" s="370"/>
      <c r="BTR30" s="370"/>
      <c r="BTS30" s="370"/>
      <c r="BTT30" s="370"/>
      <c r="BTU30" s="370"/>
      <c r="BTV30" s="370"/>
      <c r="BTW30" s="370"/>
      <c r="BTX30" s="370"/>
      <c r="BTY30" s="370"/>
      <c r="BTZ30" s="370"/>
      <c r="BUA30" s="370"/>
      <c r="BUB30" s="370"/>
      <c r="BUC30" s="370"/>
      <c r="BUD30" s="370"/>
      <c r="BUE30" s="370"/>
      <c r="BUF30" s="370"/>
      <c r="BUG30" s="370"/>
      <c r="BUH30" s="370"/>
      <c r="BUI30" s="370"/>
      <c r="BUJ30" s="370"/>
      <c r="BUK30" s="370"/>
      <c r="BUL30" s="370"/>
      <c r="BUM30" s="370"/>
      <c r="BUN30" s="370"/>
      <c r="BUO30" s="370"/>
      <c r="BUP30" s="370"/>
      <c r="BUQ30" s="370"/>
      <c r="BUR30" s="370"/>
      <c r="BUS30" s="370"/>
      <c r="BUT30" s="370"/>
      <c r="BUU30" s="370"/>
      <c r="BUV30" s="370"/>
      <c r="BUW30" s="370"/>
      <c r="BUX30" s="370"/>
      <c r="BUY30" s="370"/>
      <c r="BUZ30" s="370"/>
      <c r="BVA30" s="370"/>
      <c r="BVB30" s="370"/>
      <c r="BVC30" s="370"/>
      <c r="BVD30" s="370"/>
      <c r="BVE30" s="370"/>
      <c r="BVF30" s="370"/>
      <c r="BVG30" s="370"/>
      <c r="BVH30" s="370"/>
      <c r="BVI30" s="370"/>
      <c r="BVJ30" s="370"/>
      <c r="BVK30" s="370"/>
      <c r="BVL30" s="370"/>
      <c r="BVM30" s="370"/>
      <c r="BVN30" s="370"/>
      <c r="BVO30" s="370"/>
      <c r="BVP30" s="370"/>
      <c r="BVQ30" s="370"/>
      <c r="BVR30" s="370"/>
      <c r="BVS30" s="370"/>
      <c r="BVT30" s="370"/>
      <c r="BVU30" s="370"/>
      <c r="BVV30" s="370"/>
      <c r="BVW30" s="370"/>
      <c r="BVX30" s="370"/>
      <c r="BVY30" s="370"/>
      <c r="BVZ30" s="370"/>
      <c r="BWA30" s="370"/>
      <c r="BWB30" s="370"/>
      <c r="BWC30" s="370"/>
      <c r="BWD30" s="370"/>
      <c r="BWE30" s="370"/>
      <c r="BWF30" s="370"/>
      <c r="BWG30" s="370"/>
      <c r="BWH30" s="370"/>
      <c r="BWI30" s="370"/>
      <c r="BWJ30" s="370"/>
      <c r="BWK30" s="370"/>
      <c r="BWL30" s="370"/>
      <c r="BWM30" s="370"/>
      <c r="BWN30" s="370"/>
      <c r="BWO30" s="370"/>
      <c r="BWP30" s="370"/>
      <c r="BWQ30" s="370"/>
      <c r="BWR30" s="370"/>
      <c r="BWS30" s="370"/>
      <c r="BWT30" s="370"/>
      <c r="BWU30" s="370"/>
      <c r="BWV30" s="370"/>
      <c r="BWW30" s="370"/>
      <c r="BWX30" s="370"/>
      <c r="BWY30" s="370"/>
      <c r="BWZ30" s="370"/>
      <c r="BXA30" s="370"/>
      <c r="BXB30" s="370"/>
      <c r="BXC30" s="370"/>
      <c r="BXD30" s="370"/>
      <c r="BXE30" s="370"/>
      <c r="BXF30" s="370"/>
      <c r="BXG30" s="370"/>
      <c r="BXH30" s="370"/>
      <c r="BXI30" s="370"/>
      <c r="BXJ30" s="370"/>
      <c r="BXK30" s="370"/>
      <c r="BXL30" s="370"/>
      <c r="BXM30" s="370"/>
      <c r="BXN30" s="370"/>
      <c r="BXO30" s="370"/>
      <c r="BXP30" s="370"/>
      <c r="BXQ30" s="370"/>
      <c r="BXR30" s="370"/>
      <c r="BXS30" s="370"/>
      <c r="BXT30" s="370"/>
      <c r="BXU30" s="370"/>
      <c r="BXV30" s="370"/>
      <c r="BXW30" s="370"/>
      <c r="BXX30" s="370"/>
      <c r="BXY30" s="370"/>
      <c r="BXZ30" s="370"/>
      <c r="BYA30" s="370"/>
      <c r="BYB30" s="370"/>
      <c r="BYC30" s="370"/>
      <c r="BYD30" s="370"/>
      <c r="BYE30" s="370"/>
      <c r="BYF30" s="370"/>
      <c r="BYG30" s="370"/>
      <c r="BYH30" s="370"/>
      <c r="BYI30" s="370"/>
      <c r="BYJ30" s="370"/>
      <c r="BYK30" s="370"/>
      <c r="BYL30" s="370"/>
      <c r="BYM30" s="370"/>
      <c r="BYN30" s="370"/>
      <c r="BYO30" s="370"/>
      <c r="BYP30" s="370"/>
      <c r="BYQ30" s="370"/>
      <c r="BYR30" s="370"/>
      <c r="BYS30" s="370"/>
      <c r="BYT30" s="370"/>
      <c r="BYU30" s="370"/>
      <c r="BYV30" s="370"/>
      <c r="BYW30" s="370"/>
      <c r="BYX30" s="370"/>
      <c r="BYY30" s="370"/>
      <c r="BYZ30" s="370"/>
      <c r="BZA30" s="370"/>
      <c r="BZB30" s="370"/>
      <c r="BZC30" s="370"/>
      <c r="BZD30" s="370"/>
      <c r="BZE30" s="370"/>
      <c r="BZF30" s="370"/>
      <c r="BZG30" s="370"/>
      <c r="BZH30" s="370"/>
      <c r="BZI30" s="370"/>
      <c r="BZJ30" s="370"/>
      <c r="BZK30" s="370"/>
      <c r="BZL30" s="370"/>
      <c r="BZM30" s="370"/>
      <c r="BZN30" s="370"/>
      <c r="BZO30" s="370"/>
      <c r="BZP30" s="370"/>
      <c r="BZQ30" s="370"/>
      <c r="BZR30" s="370"/>
      <c r="BZS30" s="370"/>
      <c r="BZT30" s="370"/>
      <c r="BZU30" s="370"/>
      <c r="BZV30" s="370"/>
      <c r="BZW30" s="370"/>
      <c r="BZX30" s="370"/>
      <c r="BZY30" s="370"/>
      <c r="BZZ30" s="370"/>
      <c r="CAA30" s="370"/>
      <c r="CAB30" s="370"/>
      <c r="CAC30" s="370"/>
      <c r="CAD30" s="370"/>
      <c r="CAE30" s="370"/>
      <c r="CAF30" s="370"/>
      <c r="CAG30" s="370"/>
      <c r="CAH30" s="370"/>
      <c r="CAI30" s="370"/>
      <c r="CAJ30" s="370"/>
      <c r="CAK30" s="370"/>
      <c r="CAL30" s="370"/>
      <c r="CAM30" s="370"/>
      <c r="CAN30" s="370"/>
      <c r="CAO30" s="370"/>
      <c r="CAP30" s="370"/>
      <c r="CAQ30" s="370"/>
      <c r="CAR30" s="370"/>
      <c r="CAS30" s="370"/>
      <c r="CAT30" s="370"/>
      <c r="CAU30" s="370"/>
      <c r="CAV30" s="370"/>
      <c r="CAW30" s="370"/>
      <c r="CAX30" s="370"/>
      <c r="CAY30" s="370"/>
      <c r="CAZ30" s="370"/>
      <c r="CBA30" s="370"/>
      <c r="CBB30" s="370"/>
      <c r="CBC30" s="370"/>
      <c r="CBD30" s="370"/>
      <c r="CBE30" s="370"/>
      <c r="CBF30" s="370"/>
      <c r="CBG30" s="370"/>
      <c r="CBH30" s="370"/>
      <c r="CBI30" s="370"/>
      <c r="CBJ30" s="370"/>
      <c r="CBK30" s="370"/>
      <c r="CBL30" s="370"/>
      <c r="CBM30" s="370"/>
      <c r="CBN30" s="370"/>
      <c r="CBO30" s="370"/>
      <c r="CBP30" s="370"/>
      <c r="CBQ30" s="370"/>
      <c r="CBR30" s="370"/>
      <c r="CBS30" s="370"/>
      <c r="CBT30" s="370"/>
      <c r="CBU30" s="370"/>
      <c r="CBV30" s="370"/>
      <c r="CBW30" s="370"/>
      <c r="CBX30" s="370"/>
      <c r="CBY30" s="370"/>
      <c r="CBZ30" s="370"/>
      <c r="CCA30" s="370"/>
      <c r="CCB30" s="370"/>
      <c r="CCC30" s="370"/>
      <c r="CCD30" s="370"/>
      <c r="CCE30" s="370"/>
      <c r="CCF30" s="370"/>
      <c r="CCG30" s="370"/>
      <c r="CCH30" s="370"/>
      <c r="CCI30" s="370"/>
      <c r="CCJ30" s="370"/>
      <c r="CCK30" s="370"/>
      <c r="CCL30" s="370"/>
      <c r="CCM30" s="370"/>
      <c r="CCN30" s="370"/>
      <c r="CCO30" s="370"/>
      <c r="CCP30" s="370"/>
      <c r="CCQ30" s="370"/>
      <c r="CCR30" s="370"/>
      <c r="CCS30" s="370"/>
      <c r="CCT30" s="370"/>
      <c r="CCU30" s="370"/>
      <c r="CCV30" s="370"/>
      <c r="CCW30" s="370"/>
      <c r="CCX30" s="370"/>
      <c r="CCY30" s="370"/>
      <c r="CCZ30" s="370"/>
      <c r="CDA30" s="370"/>
      <c r="CDB30" s="370"/>
      <c r="CDC30" s="370"/>
      <c r="CDD30" s="370"/>
      <c r="CDE30" s="370"/>
      <c r="CDF30" s="370"/>
      <c r="CDG30" s="370"/>
      <c r="CDH30" s="370"/>
      <c r="CDI30" s="370"/>
      <c r="CDJ30" s="370"/>
      <c r="CDK30" s="370"/>
      <c r="CDL30" s="370"/>
      <c r="CDM30" s="370"/>
      <c r="CDN30" s="370"/>
      <c r="CDO30" s="370"/>
      <c r="CDP30" s="370"/>
      <c r="CDQ30" s="370"/>
      <c r="CDR30" s="370"/>
      <c r="CDS30" s="370"/>
      <c r="CDT30" s="370"/>
      <c r="CDU30" s="370"/>
      <c r="CDV30" s="370"/>
      <c r="CDW30" s="370"/>
      <c r="CDX30" s="370"/>
      <c r="CDY30" s="370"/>
      <c r="CDZ30" s="370"/>
      <c r="CEA30" s="370"/>
      <c r="CEB30" s="370"/>
      <c r="CEC30" s="370"/>
      <c r="CED30" s="370"/>
      <c r="CEE30" s="370"/>
      <c r="CEF30" s="370"/>
      <c r="CEG30" s="370"/>
      <c r="CEH30" s="370"/>
      <c r="CEI30" s="370"/>
      <c r="CEJ30" s="370"/>
      <c r="CEK30" s="370"/>
      <c r="CEL30" s="370"/>
      <c r="CEM30" s="370"/>
      <c r="CEN30" s="370"/>
      <c r="CEO30" s="370"/>
      <c r="CEP30" s="370"/>
      <c r="CEQ30" s="370"/>
      <c r="CER30" s="370"/>
      <c r="CES30" s="370"/>
      <c r="CET30" s="370"/>
      <c r="CEU30" s="370"/>
      <c r="CEV30" s="370"/>
      <c r="CEW30" s="370"/>
      <c r="CEX30" s="370"/>
      <c r="CEY30" s="370"/>
      <c r="CEZ30" s="370"/>
      <c r="CFA30" s="370"/>
      <c r="CFB30" s="370"/>
      <c r="CFC30" s="370"/>
      <c r="CFD30" s="370"/>
      <c r="CFE30" s="370"/>
      <c r="CFF30" s="370"/>
      <c r="CFG30" s="370"/>
      <c r="CFH30" s="370"/>
      <c r="CFI30" s="370"/>
      <c r="CFJ30" s="370"/>
      <c r="CFK30" s="370"/>
      <c r="CFL30" s="370"/>
      <c r="CFM30" s="370"/>
      <c r="CFN30" s="370"/>
      <c r="CFO30" s="370"/>
      <c r="CFP30" s="370"/>
      <c r="CFQ30" s="370"/>
      <c r="CFR30" s="370"/>
      <c r="CFS30" s="370"/>
      <c r="CFT30" s="370"/>
      <c r="CFU30" s="370"/>
      <c r="CFV30" s="370"/>
      <c r="CFW30" s="370"/>
      <c r="CFX30" s="370"/>
      <c r="CFY30" s="370"/>
      <c r="CFZ30" s="370"/>
      <c r="CGA30" s="370"/>
      <c r="CGB30" s="370"/>
      <c r="CGC30" s="370"/>
      <c r="CGD30" s="370"/>
      <c r="CGE30" s="370"/>
      <c r="CGF30" s="370"/>
      <c r="CGG30" s="370"/>
      <c r="CGH30" s="370"/>
      <c r="CGI30" s="370"/>
      <c r="CGJ30" s="370"/>
      <c r="CGK30" s="370"/>
      <c r="CGL30" s="370"/>
      <c r="CGM30" s="370"/>
      <c r="CGN30" s="370"/>
      <c r="CGO30" s="370"/>
      <c r="CGP30" s="370"/>
      <c r="CGQ30" s="370"/>
      <c r="CGR30" s="370"/>
      <c r="CGS30" s="370"/>
      <c r="CGT30" s="370"/>
      <c r="CGU30" s="370"/>
      <c r="CGV30" s="370"/>
      <c r="CGW30" s="370"/>
      <c r="CGX30" s="370"/>
      <c r="CGY30" s="370"/>
      <c r="CGZ30" s="370"/>
      <c r="CHA30" s="370"/>
      <c r="CHB30" s="370"/>
      <c r="CHC30" s="370"/>
      <c r="CHD30" s="370"/>
      <c r="CHE30" s="370"/>
      <c r="CHF30" s="370"/>
      <c r="CHG30" s="370"/>
      <c r="CHH30" s="370"/>
      <c r="CHI30" s="370"/>
      <c r="CHJ30" s="370"/>
      <c r="CHK30" s="370"/>
      <c r="CHL30" s="370"/>
      <c r="CHM30" s="370"/>
      <c r="CHN30" s="370"/>
      <c r="CHO30" s="370"/>
      <c r="CHP30" s="370"/>
      <c r="CHQ30" s="370"/>
      <c r="CHR30" s="370"/>
      <c r="CHS30" s="370"/>
      <c r="CHT30" s="370"/>
      <c r="CHU30" s="370"/>
      <c r="CHV30" s="370"/>
      <c r="CHW30" s="370"/>
      <c r="CHX30" s="370"/>
      <c r="CHY30" s="370"/>
      <c r="CHZ30" s="370"/>
      <c r="CIA30" s="370"/>
      <c r="CIB30" s="370"/>
      <c r="CIC30" s="370"/>
      <c r="CID30" s="370"/>
      <c r="CIE30" s="370"/>
      <c r="CIF30" s="370"/>
      <c r="CIG30" s="370"/>
      <c r="CIH30" s="370"/>
      <c r="CII30" s="370"/>
      <c r="CIJ30" s="370"/>
      <c r="CIK30" s="370"/>
      <c r="CIL30" s="370"/>
      <c r="CIM30" s="370"/>
      <c r="CIN30" s="370"/>
      <c r="CIO30" s="370"/>
      <c r="CIP30" s="370"/>
      <c r="CIQ30" s="370"/>
      <c r="CIR30" s="370"/>
      <c r="CIS30" s="370"/>
      <c r="CIT30" s="370"/>
      <c r="CIU30" s="370"/>
      <c r="CIV30" s="370"/>
      <c r="CIW30" s="370"/>
      <c r="CIX30" s="370"/>
      <c r="CIY30" s="370"/>
      <c r="CIZ30" s="370"/>
      <c r="CJA30" s="370"/>
      <c r="CJB30" s="370"/>
      <c r="CJC30" s="370"/>
      <c r="CJD30" s="370"/>
      <c r="CJE30" s="370"/>
      <c r="CJF30" s="370"/>
      <c r="CJG30" s="370"/>
      <c r="CJH30" s="370"/>
      <c r="CJI30" s="370"/>
      <c r="CJJ30" s="370"/>
      <c r="CJK30" s="370"/>
      <c r="CJL30" s="370"/>
      <c r="CJM30" s="370"/>
      <c r="CJN30" s="370"/>
      <c r="CJO30" s="370"/>
      <c r="CJP30" s="370"/>
      <c r="CJQ30" s="370"/>
      <c r="CJR30" s="370"/>
      <c r="CJS30" s="370"/>
      <c r="CJT30" s="370"/>
      <c r="CJU30" s="370"/>
      <c r="CJV30" s="370"/>
      <c r="CJW30" s="370"/>
      <c r="CJX30" s="370"/>
      <c r="CJY30" s="370"/>
      <c r="CJZ30" s="370"/>
      <c r="CKA30" s="370"/>
      <c r="CKB30" s="370"/>
      <c r="CKC30" s="370"/>
      <c r="CKD30" s="370"/>
      <c r="CKE30" s="370"/>
      <c r="CKF30" s="370"/>
      <c r="CKG30" s="370"/>
      <c r="CKH30" s="370"/>
      <c r="CKI30" s="370"/>
      <c r="CKJ30" s="370"/>
      <c r="CKK30" s="370"/>
      <c r="CKL30" s="370"/>
      <c r="CKM30" s="370"/>
      <c r="CKN30" s="370"/>
      <c r="CKO30" s="370"/>
      <c r="CKP30" s="370"/>
      <c r="CKQ30" s="370"/>
      <c r="CKR30" s="370"/>
      <c r="CKS30" s="370"/>
      <c r="CKT30" s="370"/>
      <c r="CKU30" s="370"/>
      <c r="CKV30" s="370"/>
      <c r="CKW30" s="370"/>
      <c r="CKX30" s="370"/>
      <c r="CKY30" s="370"/>
      <c r="CKZ30" s="370"/>
      <c r="CLA30" s="370"/>
      <c r="CLB30" s="370"/>
      <c r="CLC30" s="370"/>
      <c r="CLD30" s="370"/>
      <c r="CLE30" s="370"/>
      <c r="CLF30" s="370"/>
      <c r="CLG30" s="370"/>
      <c r="CLH30" s="370"/>
      <c r="CLI30" s="370"/>
      <c r="CLJ30" s="370"/>
      <c r="CLK30" s="370"/>
      <c r="CLL30" s="370"/>
      <c r="CLM30" s="370"/>
      <c r="CLN30" s="370"/>
      <c r="CLO30" s="370"/>
      <c r="CLP30" s="370"/>
      <c r="CLQ30" s="370"/>
      <c r="CLR30" s="370"/>
      <c r="CLS30" s="370"/>
      <c r="CLT30" s="370"/>
      <c r="CLU30" s="370"/>
      <c r="CLV30" s="370"/>
      <c r="CLW30" s="370"/>
      <c r="CLX30" s="370"/>
      <c r="CLY30" s="370"/>
      <c r="CLZ30" s="370"/>
      <c r="CMA30" s="370"/>
      <c r="CMB30" s="370"/>
      <c r="CMC30" s="370"/>
      <c r="CMD30" s="370"/>
      <c r="CME30" s="370"/>
      <c r="CMF30" s="370"/>
      <c r="CMG30" s="370"/>
      <c r="CMH30" s="370"/>
      <c r="CMI30" s="370"/>
      <c r="CMJ30" s="370"/>
      <c r="CMK30" s="370"/>
      <c r="CML30" s="370"/>
      <c r="CMM30" s="370"/>
      <c r="CMN30" s="370"/>
      <c r="CMO30" s="370"/>
      <c r="CMP30" s="370"/>
      <c r="CMQ30" s="370"/>
      <c r="CMR30" s="370"/>
      <c r="CMS30" s="370"/>
      <c r="CMT30" s="370"/>
      <c r="CMU30" s="370"/>
      <c r="CMV30" s="370"/>
      <c r="CMW30" s="370"/>
      <c r="CMX30" s="370"/>
      <c r="CMY30" s="370"/>
      <c r="CMZ30" s="370"/>
      <c r="CNA30" s="370"/>
      <c r="CNB30" s="370"/>
      <c r="CNC30" s="370"/>
      <c r="CND30" s="370"/>
      <c r="CNE30" s="370"/>
      <c r="CNF30" s="370"/>
      <c r="CNG30" s="370"/>
      <c r="CNH30" s="370"/>
      <c r="CNI30" s="370"/>
      <c r="CNJ30" s="370"/>
      <c r="CNK30" s="370"/>
      <c r="CNL30" s="370"/>
      <c r="CNM30" s="370"/>
      <c r="CNN30" s="370"/>
      <c r="CNO30" s="370"/>
      <c r="CNP30" s="370"/>
      <c r="CNQ30" s="370"/>
      <c r="CNR30" s="370"/>
      <c r="CNS30" s="370"/>
      <c r="CNT30" s="370"/>
      <c r="CNU30" s="370"/>
      <c r="CNV30" s="370"/>
      <c r="CNW30" s="370"/>
      <c r="CNX30" s="370"/>
      <c r="CNY30" s="370"/>
      <c r="CNZ30" s="370"/>
      <c r="COA30" s="370"/>
      <c r="COB30" s="370"/>
      <c r="COC30" s="370"/>
      <c r="COD30" s="370"/>
      <c r="COE30" s="370"/>
      <c r="COF30" s="370"/>
      <c r="COG30" s="370"/>
      <c r="COH30" s="370"/>
      <c r="COI30" s="370"/>
      <c r="COJ30" s="370"/>
      <c r="COK30" s="370"/>
      <c r="COL30" s="370"/>
      <c r="COM30" s="370"/>
      <c r="CON30" s="370"/>
      <c r="COO30" s="370"/>
      <c r="COP30" s="370"/>
      <c r="COQ30" s="370"/>
      <c r="COR30" s="370"/>
      <c r="COS30" s="370"/>
      <c r="COT30" s="370"/>
      <c r="COU30" s="370"/>
      <c r="COV30" s="370"/>
      <c r="COW30" s="370"/>
      <c r="COX30" s="370"/>
      <c r="COY30" s="370"/>
      <c r="COZ30" s="370"/>
      <c r="CPA30" s="370"/>
      <c r="CPB30" s="370"/>
      <c r="CPC30" s="370"/>
      <c r="CPD30" s="370"/>
      <c r="CPE30" s="370"/>
      <c r="CPF30" s="370"/>
      <c r="CPG30" s="370"/>
      <c r="CPH30" s="370"/>
      <c r="CPI30" s="370"/>
      <c r="CPJ30" s="370"/>
      <c r="CPK30" s="370"/>
      <c r="CPL30" s="370"/>
      <c r="CPM30" s="370"/>
      <c r="CPN30" s="370"/>
      <c r="CPO30" s="370"/>
      <c r="CPP30" s="370"/>
      <c r="CPQ30" s="370"/>
      <c r="CPR30" s="370"/>
      <c r="CPS30" s="370"/>
      <c r="CPT30" s="370"/>
      <c r="CPU30" s="370"/>
      <c r="CPV30" s="370"/>
      <c r="CPW30" s="370"/>
      <c r="CPX30" s="370"/>
      <c r="CPY30" s="370"/>
      <c r="CPZ30" s="370"/>
      <c r="CQA30" s="370"/>
      <c r="CQB30" s="370"/>
      <c r="CQC30" s="370"/>
      <c r="CQD30" s="370"/>
      <c r="CQE30" s="370"/>
      <c r="CQF30" s="370"/>
      <c r="CQG30" s="370"/>
      <c r="CQH30" s="370"/>
      <c r="CQI30" s="370"/>
      <c r="CQJ30" s="370"/>
      <c r="CQK30" s="370"/>
      <c r="CQL30" s="370"/>
      <c r="CQM30" s="370"/>
      <c r="CQN30" s="370"/>
      <c r="CQO30" s="370"/>
      <c r="CQP30" s="370"/>
      <c r="CQQ30" s="370"/>
      <c r="CQR30" s="370"/>
      <c r="CQS30" s="370"/>
      <c r="CQT30" s="370"/>
      <c r="CQU30" s="370"/>
      <c r="CQV30" s="370"/>
      <c r="CQW30" s="370"/>
      <c r="CQX30" s="370"/>
      <c r="CQY30" s="370"/>
      <c r="CQZ30" s="370"/>
      <c r="CRA30" s="370"/>
      <c r="CRB30" s="370"/>
      <c r="CRC30" s="370"/>
      <c r="CRD30" s="370"/>
      <c r="CRE30" s="370"/>
      <c r="CRF30" s="370"/>
      <c r="CRG30" s="370"/>
      <c r="CRH30" s="370"/>
      <c r="CRI30" s="370"/>
      <c r="CRJ30" s="370"/>
      <c r="CRK30" s="370"/>
      <c r="CRL30" s="370"/>
      <c r="CRM30" s="370"/>
      <c r="CRN30" s="370"/>
      <c r="CRO30" s="370"/>
      <c r="CRP30" s="370"/>
      <c r="CRQ30" s="370"/>
      <c r="CRR30" s="370"/>
      <c r="CRS30" s="370"/>
      <c r="CRT30" s="370"/>
      <c r="CRU30" s="370"/>
      <c r="CRV30" s="370"/>
      <c r="CRW30" s="370"/>
      <c r="CRX30" s="370"/>
      <c r="CRY30" s="370"/>
      <c r="CRZ30" s="370"/>
      <c r="CSA30" s="370"/>
      <c r="CSB30" s="370"/>
      <c r="CSC30" s="370"/>
      <c r="CSD30" s="370"/>
      <c r="CSE30" s="370"/>
      <c r="CSF30" s="370"/>
      <c r="CSG30" s="370"/>
      <c r="CSH30" s="370"/>
      <c r="CSI30" s="370"/>
      <c r="CSJ30" s="370"/>
      <c r="CSK30" s="370"/>
      <c r="CSL30" s="370"/>
      <c r="CSM30" s="370"/>
      <c r="CSN30" s="370"/>
      <c r="CSO30" s="370"/>
      <c r="CSP30" s="370"/>
      <c r="CSQ30" s="370"/>
      <c r="CSR30" s="370"/>
      <c r="CSS30" s="370"/>
      <c r="CST30" s="370"/>
      <c r="CSU30" s="370"/>
      <c r="CSV30" s="370"/>
      <c r="CSW30" s="370"/>
      <c r="CSX30" s="370"/>
      <c r="CSY30" s="370"/>
      <c r="CSZ30" s="370"/>
      <c r="CTA30" s="370"/>
      <c r="CTB30" s="370"/>
      <c r="CTC30" s="370"/>
      <c r="CTD30" s="370"/>
      <c r="CTE30" s="370"/>
      <c r="CTF30" s="370"/>
      <c r="CTG30" s="370"/>
      <c r="CTH30" s="370"/>
      <c r="CTI30" s="370"/>
      <c r="CTJ30" s="370"/>
      <c r="CTK30" s="370"/>
      <c r="CTL30" s="370"/>
      <c r="CTM30" s="370"/>
      <c r="CTN30" s="370"/>
      <c r="CTO30" s="370"/>
      <c r="CTP30" s="370"/>
      <c r="CTQ30" s="370"/>
      <c r="CTR30" s="370"/>
      <c r="CTS30" s="370"/>
      <c r="CTT30" s="370"/>
      <c r="CTU30" s="370"/>
      <c r="CTV30" s="370"/>
      <c r="CTW30" s="370"/>
      <c r="CTX30" s="370"/>
      <c r="CTY30" s="370"/>
      <c r="CTZ30" s="370"/>
      <c r="CUA30" s="370"/>
      <c r="CUB30" s="370"/>
      <c r="CUC30" s="370"/>
      <c r="CUD30" s="370"/>
      <c r="CUE30" s="370"/>
      <c r="CUF30" s="370"/>
      <c r="CUG30" s="370"/>
      <c r="CUH30" s="370"/>
      <c r="CUI30" s="370"/>
      <c r="CUJ30" s="370"/>
      <c r="CUK30" s="370"/>
      <c r="CUL30" s="370"/>
      <c r="CUM30" s="370"/>
      <c r="CUN30" s="370"/>
      <c r="CUO30" s="370"/>
      <c r="CUP30" s="370"/>
      <c r="CUQ30" s="370"/>
      <c r="CUR30" s="370"/>
      <c r="CUS30" s="370"/>
      <c r="CUT30" s="370"/>
      <c r="CUU30" s="370"/>
      <c r="CUV30" s="370"/>
      <c r="CUW30" s="370"/>
      <c r="CUX30" s="370"/>
      <c r="CUY30" s="370"/>
      <c r="CUZ30" s="370"/>
      <c r="CVA30" s="370"/>
      <c r="CVB30" s="370"/>
      <c r="CVC30" s="370"/>
      <c r="CVD30" s="370"/>
      <c r="CVE30" s="370"/>
      <c r="CVF30" s="370"/>
      <c r="CVG30" s="370"/>
      <c r="CVH30" s="370"/>
      <c r="CVI30" s="370"/>
      <c r="CVJ30" s="370"/>
      <c r="CVK30" s="370"/>
      <c r="CVL30" s="370"/>
      <c r="CVM30" s="370"/>
      <c r="CVN30" s="370"/>
      <c r="CVO30" s="370"/>
      <c r="CVP30" s="370"/>
      <c r="CVQ30" s="370"/>
      <c r="CVR30" s="370"/>
      <c r="CVS30" s="370"/>
      <c r="CVT30" s="370"/>
      <c r="CVU30" s="370"/>
      <c r="CVV30" s="370"/>
      <c r="CVW30" s="370"/>
      <c r="CVX30" s="370"/>
      <c r="CVY30" s="370"/>
      <c r="CVZ30" s="370"/>
      <c r="CWA30" s="370"/>
      <c r="CWB30" s="370"/>
      <c r="CWC30" s="370"/>
      <c r="CWD30" s="370"/>
      <c r="CWE30" s="370"/>
      <c r="CWF30" s="370"/>
      <c r="CWG30" s="370"/>
      <c r="CWH30" s="370"/>
      <c r="CWI30" s="370"/>
      <c r="CWJ30" s="370"/>
      <c r="CWK30" s="370"/>
      <c r="CWL30" s="370"/>
      <c r="CWM30" s="370"/>
      <c r="CWN30" s="370"/>
      <c r="CWO30" s="370"/>
      <c r="CWP30" s="370"/>
      <c r="CWQ30" s="370"/>
      <c r="CWR30" s="370"/>
      <c r="CWS30" s="370"/>
      <c r="CWT30" s="370"/>
      <c r="CWU30" s="370"/>
      <c r="CWV30" s="370"/>
      <c r="CWW30" s="370"/>
      <c r="CWX30" s="370"/>
      <c r="CWY30" s="370"/>
      <c r="CWZ30" s="370"/>
      <c r="CXA30" s="370"/>
      <c r="CXB30" s="370"/>
      <c r="CXC30" s="370"/>
      <c r="CXD30" s="370"/>
      <c r="CXE30" s="370"/>
      <c r="CXF30" s="370"/>
      <c r="CXG30" s="370"/>
      <c r="CXH30" s="370"/>
      <c r="CXI30" s="370"/>
      <c r="CXJ30" s="370"/>
      <c r="CXK30" s="370"/>
      <c r="CXL30" s="370"/>
      <c r="CXM30" s="370"/>
      <c r="CXN30" s="370"/>
      <c r="CXO30" s="370"/>
      <c r="CXP30" s="370"/>
      <c r="CXQ30" s="370"/>
      <c r="CXR30" s="370"/>
      <c r="CXS30" s="370"/>
      <c r="CXT30" s="370"/>
      <c r="CXU30" s="370"/>
      <c r="CXV30" s="370"/>
      <c r="CXW30" s="370"/>
      <c r="CXX30" s="370"/>
      <c r="CXY30" s="370"/>
      <c r="CXZ30" s="370"/>
      <c r="CYA30" s="370"/>
      <c r="CYB30" s="370"/>
      <c r="CYC30" s="370"/>
      <c r="CYD30" s="370"/>
      <c r="CYE30" s="370"/>
      <c r="CYF30" s="370"/>
      <c r="CYG30" s="370"/>
      <c r="CYH30" s="370"/>
      <c r="CYI30" s="370"/>
      <c r="CYJ30" s="370"/>
      <c r="CYK30" s="370"/>
      <c r="CYL30" s="370"/>
      <c r="CYM30" s="370"/>
      <c r="CYN30" s="370"/>
      <c r="CYO30" s="370"/>
      <c r="CYP30" s="370"/>
      <c r="CYQ30" s="370"/>
      <c r="CYR30" s="370"/>
      <c r="CYS30" s="370"/>
      <c r="CYT30" s="370"/>
      <c r="CYU30" s="370"/>
      <c r="CYV30" s="370"/>
      <c r="CYW30" s="370"/>
      <c r="CYX30" s="370"/>
      <c r="CYY30" s="370"/>
      <c r="CYZ30" s="370"/>
      <c r="CZA30" s="370"/>
      <c r="CZB30" s="370"/>
      <c r="CZC30" s="370"/>
      <c r="CZD30" s="370"/>
      <c r="CZE30" s="370"/>
      <c r="CZF30" s="370"/>
      <c r="CZG30" s="370"/>
      <c r="CZH30" s="370"/>
      <c r="CZI30" s="370"/>
      <c r="CZJ30" s="370"/>
      <c r="CZK30" s="370"/>
      <c r="CZL30" s="370"/>
      <c r="CZM30" s="370"/>
      <c r="CZN30" s="370"/>
      <c r="CZO30" s="370"/>
      <c r="CZP30" s="370"/>
      <c r="CZQ30" s="370"/>
      <c r="CZR30" s="370"/>
      <c r="CZS30" s="370"/>
      <c r="CZT30" s="370"/>
      <c r="CZU30" s="370"/>
      <c r="CZV30" s="370"/>
      <c r="CZW30" s="370"/>
      <c r="CZX30" s="370"/>
      <c r="CZY30" s="370"/>
      <c r="CZZ30" s="370"/>
      <c r="DAA30" s="370"/>
      <c r="DAB30" s="370"/>
      <c r="DAC30" s="370"/>
      <c r="DAD30" s="370"/>
      <c r="DAE30" s="370"/>
      <c r="DAF30" s="370"/>
      <c r="DAG30" s="370"/>
      <c r="DAH30" s="370"/>
      <c r="DAI30" s="370"/>
      <c r="DAJ30" s="370"/>
      <c r="DAK30" s="370"/>
      <c r="DAL30" s="370"/>
      <c r="DAM30" s="370"/>
      <c r="DAN30" s="370"/>
      <c r="DAO30" s="370"/>
      <c r="DAP30" s="370"/>
      <c r="DAQ30" s="370"/>
      <c r="DAR30" s="370"/>
      <c r="DAS30" s="370"/>
      <c r="DAT30" s="370"/>
      <c r="DAU30" s="370"/>
      <c r="DAV30" s="370"/>
      <c r="DAW30" s="370"/>
      <c r="DAX30" s="370"/>
      <c r="DAY30" s="370"/>
      <c r="DAZ30" s="370"/>
      <c r="DBA30" s="370"/>
      <c r="DBB30" s="370"/>
      <c r="DBC30" s="370"/>
      <c r="DBD30" s="370"/>
      <c r="DBE30" s="370"/>
      <c r="DBF30" s="370"/>
      <c r="DBG30" s="370"/>
      <c r="DBH30" s="370"/>
      <c r="DBI30" s="370"/>
      <c r="DBJ30" s="370"/>
      <c r="DBK30" s="370"/>
      <c r="DBL30" s="370"/>
      <c r="DBM30" s="370"/>
      <c r="DBN30" s="370"/>
      <c r="DBO30" s="370"/>
      <c r="DBP30" s="370"/>
      <c r="DBQ30" s="370"/>
      <c r="DBR30" s="370"/>
      <c r="DBS30" s="370"/>
      <c r="DBT30" s="370"/>
      <c r="DBU30" s="370"/>
      <c r="DBV30" s="370"/>
      <c r="DBW30" s="370"/>
      <c r="DBX30" s="370"/>
      <c r="DBY30" s="370"/>
      <c r="DBZ30" s="370"/>
      <c r="DCA30" s="370"/>
      <c r="DCB30" s="370"/>
      <c r="DCC30" s="370"/>
      <c r="DCD30" s="370"/>
      <c r="DCE30" s="370"/>
      <c r="DCF30" s="370"/>
      <c r="DCG30" s="370"/>
      <c r="DCH30" s="370"/>
      <c r="DCI30" s="370"/>
      <c r="DCJ30" s="370"/>
      <c r="DCK30" s="370"/>
      <c r="DCL30" s="370"/>
      <c r="DCM30" s="370"/>
      <c r="DCN30" s="370"/>
      <c r="DCO30" s="370"/>
      <c r="DCP30" s="370"/>
      <c r="DCQ30" s="370"/>
      <c r="DCR30" s="370"/>
      <c r="DCS30" s="370"/>
      <c r="DCT30" s="370"/>
      <c r="DCU30" s="370"/>
      <c r="DCV30" s="370"/>
      <c r="DCW30" s="370"/>
      <c r="DCX30" s="370"/>
      <c r="DCY30" s="370"/>
      <c r="DCZ30" s="370"/>
      <c r="DDA30" s="370"/>
      <c r="DDB30" s="370"/>
      <c r="DDC30" s="370"/>
      <c r="DDD30" s="370"/>
      <c r="DDE30" s="370"/>
      <c r="DDF30" s="370"/>
      <c r="DDG30" s="370"/>
      <c r="DDH30" s="370"/>
      <c r="DDI30" s="370"/>
      <c r="DDJ30" s="370"/>
      <c r="DDK30" s="370"/>
      <c r="DDL30" s="370"/>
      <c r="DDM30" s="370"/>
      <c r="DDN30" s="370"/>
      <c r="DDO30" s="370"/>
      <c r="DDP30" s="370"/>
      <c r="DDQ30" s="370"/>
      <c r="DDR30" s="370"/>
      <c r="DDS30" s="370"/>
      <c r="DDT30" s="370"/>
      <c r="DDU30" s="370"/>
      <c r="DDV30" s="370"/>
      <c r="DDW30" s="370"/>
      <c r="DDX30" s="370"/>
      <c r="DDY30" s="370"/>
      <c r="DDZ30" s="370"/>
      <c r="DEA30" s="370"/>
      <c r="DEB30" s="370"/>
      <c r="DEC30" s="370"/>
      <c r="DED30" s="370"/>
      <c r="DEE30" s="370"/>
      <c r="DEF30" s="370"/>
      <c r="DEG30" s="370"/>
      <c r="DEH30" s="370"/>
      <c r="DEI30" s="370"/>
      <c r="DEJ30" s="370"/>
      <c r="DEK30" s="370"/>
      <c r="DEL30" s="370"/>
      <c r="DEM30" s="370"/>
      <c r="DEN30" s="370"/>
      <c r="DEO30" s="370"/>
      <c r="DEP30" s="370"/>
      <c r="DEQ30" s="370"/>
      <c r="DER30" s="370"/>
      <c r="DES30" s="370"/>
      <c r="DET30" s="370"/>
      <c r="DEU30" s="370"/>
      <c r="DEV30" s="370"/>
      <c r="DEW30" s="370"/>
      <c r="DEX30" s="370"/>
      <c r="DEY30" s="370"/>
      <c r="DEZ30" s="370"/>
      <c r="DFA30" s="370"/>
      <c r="DFB30" s="370"/>
      <c r="DFC30" s="370"/>
      <c r="DFD30" s="370"/>
      <c r="DFE30" s="370"/>
      <c r="DFF30" s="370"/>
      <c r="DFG30" s="370"/>
      <c r="DFH30" s="370"/>
      <c r="DFI30" s="370"/>
      <c r="DFJ30" s="370"/>
      <c r="DFK30" s="370"/>
      <c r="DFL30" s="370"/>
      <c r="DFM30" s="370"/>
      <c r="DFN30" s="370"/>
      <c r="DFO30" s="370"/>
      <c r="DFP30" s="370"/>
      <c r="DFQ30" s="370"/>
      <c r="DFR30" s="370"/>
      <c r="DFS30" s="370"/>
      <c r="DFT30" s="370"/>
      <c r="DFU30" s="370"/>
      <c r="DFV30" s="370"/>
      <c r="DFW30" s="370"/>
      <c r="DFX30" s="370"/>
      <c r="DFY30" s="370"/>
      <c r="DFZ30" s="370"/>
      <c r="DGA30" s="370"/>
      <c r="DGB30" s="370"/>
      <c r="DGC30" s="370"/>
      <c r="DGD30" s="370"/>
      <c r="DGE30" s="370"/>
      <c r="DGF30" s="370"/>
      <c r="DGG30" s="370"/>
      <c r="DGH30" s="370"/>
      <c r="DGI30" s="370"/>
      <c r="DGJ30" s="370"/>
      <c r="DGK30" s="370"/>
      <c r="DGL30" s="370"/>
      <c r="DGM30" s="370"/>
      <c r="DGN30" s="370"/>
      <c r="DGO30" s="370"/>
      <c r="DGP30" s="370"/>
      <c r="DGQ30" s="370"/>
      <c r="DGR30" s="370"/>
      <c r="DGS30" s="370"/>
      <c r="DGT30" s="370"/>
      <c r="DGU30" s="370"/>
      <c r="DGV30" s="370"/>
      <c r="DGW30" s="370"/>
      <c r="DGX30" s="370"/>
      <c r="DGY30" s="370"/>
      <c r="DGZ30" s="370"/>
      <c r="DHA30" s="370"/>
      <c r="DHB30" s="370"/>
      <c r="DHC30" s="370"/>
      <c r="DHD30" s="370"/>
      <c r="DHE30" s="370"/>
      <c r="DHF30" s="370"/>
      <c r="DHG30" s="370"/>
      <c r="DHH30" s="370"/>
      <c r="DHI30" s="370"/>
      <c r="DHJ30" s="370"/>
      <c r="DHK30" s="370"/>
      <c r="DHL30" s="370"/>
      <c r="DHM30" s="370"/>
      <c r="DHN30" s="370"/>
      <c r="DHO30" s="370"/>
      <c r="DHP30" s="370"/>
      <c r="DHQ30" s="370"/>
      <c r="DHR30" s="370"/>
      <c r="DHS30" s="370"/>
      <c r="DHT30" s="370"/>
      <c r="DHU30" s="370"/>
      <c r="DHV30" s="370"/>
      <c r="DHW30" s="370"/>
      <c r="DHX30" s="370"/>
      <c r="DHY30" s="370"/>
      <c r="DHZ30" s="370"/>
      <c r="DIA30" s="370"/>
      <c r="DIB30" s="370"/>
      <c r="DIC30" s="370"/>
      <c r="DID30" s="370"/>
      <c r="DIE30" s="370"/>
      <c r="DIF30" s="370"/>
      <c r="DIG30" s="370"/>
      <c r="DIH30" s="370"/>
      <c r="DII30" s="370"/>
      <c r="DIJ30" s="370"/>
      <c r="DIK30" s="370"/>
      <c r="DIL30" s="370"/>
      <c r="DIM30" s="370"/>
      <c r="DIN30" s="370"/>
      <c r="DIO30" s="370"/>
      <c r="DIP30" s="370"/>
      <c r="DIQ30" s="370"/>
      <c r="DIR30" s="370"/>
      <c r="DIS30" s="370"/>
      <c r="DIT30" s="370"/>
      <c r="DIU30" s="370"/>
      <c r="DIV30" s="370"/>
      <c r="DIW30" s="370"/>
      <c r="DIX30" s="370"/>
      <c r="DIY30" s="370"/>
      <c r="DIZ30" s="370"/>
      <c r="DJA30" s="370"/>
      <c r="DJB30" s="370"/>
      <c r="DJC30" s="370"/>
      <c r="DJD30" s="370"/>
      <c r="DJE30" s="370"/>
      <c r="DJF30" s="370"/>
      <c r="DJG30" s="370"/>
      <c r="DJH30" s="370"/>
      <c r="DJI30" s="370"/>
      <c r="DJJ30" s="370"/>
      <c r="DJK30" s="370"/>
      <c r="DJL30" s="370"/>
      <c r="DJM30" s="370"/>
      <c r="DJN30" s="370"/>
      <c r="DJO30" s="370"/>
      <c r="DJP30" s="370"/>
      <c r="DJQ30" s="370"/>
      <c r="DJR30" s="370"/>
      <c r="DJS30" s="370"/>
      <c r="DJT30" s="370"/>
      <c r="DJU30" s="370"/>
      <c r="DJV30" s="370"/>
      <c r="DJW30" s="370"/>
      <c r="DJX30" s="370"/>
      <c r="DJY30" s="370"/>
      <c r="DJZ30" s="370"/>
      <c r="DKA30" s="370"/>
      <c r="DKB30" s="370"/>
      <c r="DKC30" s="370"/>
      <c r="DKD30" s="370"/>
      <c r="DKE30" s="370"/>
      <c r="DKF30" s="370"/>
      <c r="DKG30" s="370"/>
      <c r="DKH30" s="370"/>
      <c r="DKI30" s="370"/>
      <c r="DKJ30" s="370"/>
      <c r="DKK30" s="370"/>
      <c r="DKL30" s="370"/>
      <c r="DKM30" s="370"/>
      <c r="DKN30" s="370"/>
      <c r="DKO30" s="370"/>
      <c r="DKP30" s="370"/>
      <c r="DKQ30" s="370"/>
      <c r="DKR30" s="370"/>
      <c r="DKS30" s="370"/>
      <c r="DKT30" s="370"/>
      <c r="DKU30" s="370"/>
      <c r="DKV30" s="370"/>
      <c r="DKW30" s="370"/>
      <c r="DKX30" s="370"/>
      <c r="DKY30" s="370"/>
      <c r="DKZ30" s="370"/>
      <c r="DLA30" s="370"/>
      <c r="DLB30" s="370"/>
      <c r="DLC30" s="370"/>
      <c r="DLD30" s="370"/>
      <c r="DLE30" s="370"/>
      <c r="DLF30" s="370"/>
      <c r="DLG30" s="370"/>
      <c r="DLH30" s="370"/>
      <c r="DLI30" s="370"/>
      <c r="DLJ30" s="370"/>
      <c r="DLK30" s="370"/>
      <c r="DLL30" s="370"/>
      <c r="DLM30" s="370"/>
      <c r="DLN30" s="370"/>
      <c r="DLO30" s="370"/>
      <c r="DLP30" s="370"/>
      <c r="DLQ30" s="370"/>
      <c r="DLR30" s="370"/>
      <c r="DLS30" s="370"/>
      <c r="DLT30" s="370"/>
      <c r="DLU30" s="370"/>
      <c r="DLV30" s="370"/>
      <c r="DLW30" s="370"/>
      <c r="DLX30" s="370"/>
      <c r="DLY30" s="370"/>
      <c r="DLZ30" s="370"/>
      <c r="DMA30" s="370"/>
      <c r="DMB30" s="370"/>
      <c r="DMC30" s="370"/>
      <c r="DMD30" s="370"/>
      <c r="DME30" s="370"/>
      <c r="DMF30" s="370"/>
      <c r="DMG30" s="370"/>
      <c r="DMH30" s="370"/>
      <c r="DMI30" s="370"/>
      <c r="DMJ30" s="370"/>
      <c r="DMK30" s="370"/>
      <c r="DML30" s="370"/>
      <c r="DMM30" s="370"/>
      <c r="DMN30" s="370"/>
      <c r="DMO30" s="370"/>
      <c r="DMP30" s="370"/>
      <c r="DMQ30" s="370"/>
      <c r="DMR30" s="370"/>
      <c r="DMS30" s="370"/>
      <c r="DMT30" s="370"/>
      <c r="DMU30" s="370"/>
      <c r="DMV30" s="370"/>
      <c r="DMW30" s="370"/>
      <c r="DMX30" s="370"/>
      <c r="DMY30" s="370"/>
      <c r="DMZ30" s="370"/>
      <c r="DNA30" s="370"/>
      <c r="DNB30" s="370"/>
      <c r="DNC30" s="370"/>
      <c r="DND30" s="370"/>
      <c r="DNE30" s="370"/>
      <c r="DNF30" s="370"/>
      <c r="DNG30" s="370"/>
      <c r="DNH30" s="370"/>
      <c r="DNI30" s="370"/>
      <c r="DNJ30" s="370"/>
      <c r="DNK30" s="370"/>
      <c r="DNL30" s="370"/>
      <c r="DNM30" s="370"/>
      <c r="DNN30" s="370"/>
      <c r="DNO30" s="370"/>
      <c r="DNP30" s="370"/>
      <c r="DNQ30" s="370"/>
      <c r="DNR30" s="370"/>
      <c r="DNS30" s="370"/>
      <c r="DNT30" s="370"/>
      <c r="DNU30" s="370"/>
      <c r="DNV30" s="370"/>
      <c r="DNW30" s="370"/>
      <c r="DNX30" s="370"/>
      <c r="DNY30" s="370"/>
      <c r="DNZ30" s="370"/>
      <c r="DOA30" s="370"/>
      <c r="DOB30" s="370"/>
      <c r="DOC30" s="370"/>
      <c r="DOD30" s="370"/>
      <c r="DOE30" s="370"/>
      <c r="DOF30" s="370"/>
      <c r="DOG30" s="370"/>
      <c r="DOH30" s="370"/>
      <c r="DOI30" s="370"/>
      <c r="DOJ30" s="370"/>
      <c r="DOK30" s="370"/>
      <c r="DOL30" s="370"/>
      <c r="DOM30" s="370"/>
      <c r="DON30" s="370"/>
      <c r="DOO30" s="370"/>
      <c r="DOP30" s="370"/>
      <c r="DOQ30" s="370"/>
      <c r="DOR30" s="370"/>
      <c r="DOS30" s="370"/>
      <c r="DOT30" s="370"/>
      <c r="DOU30" s="370"/>
      <c r="DOV30" s="370"/>
      <c r="DOW30" s="370"/>
      <c r="DOX30" s="370"/>
      <c r="DOY30" s="370"/>
      <c r="DOZ30" s="370"/>
      <c r="DPA30" s="370"/>
      <c r="DPB30" s="370"/>
      <c r="DPC30" s="370"/>
      <c r="DPD30" s="370"/>
      <c r="DPE30" s="370"/>
      <c r="DPF30" s="370"/>
      <c r="DPG30" s="370"/>
      <c r="DPH30" s="370"/>
      <c r="DPI30" s="370"/>
      <c r="DPJ30" s="370"/>
      <c r="DPK30" s="370"/>
      <c r="DPL30" s="370"/>
      <c r="DPM30" s="370"/>
      <c r="DPN30" s="370"/>
      <c r="DPO30" s="370"/>
      <c r="DPP30" s="370"/>
      <c r="DPQ30" s="370"/>
      <c r="DPR30" s="370"/>
      <c r="DPS30" s="370"/>
      <c r="DPT30" s="370"/>
      <c r="DPU30" s="370"/>
      <c r="DPV30" s="370"/>
      <c r="DPW30" s="370"/>
      <c r="DPX30" s="370"/>
      <c r="DPY30" s="370"/>
      <c r="DPZ30" s="370"/>
      <c r="DQA30" s="370"/>
      <c r="DQB30" s="370"/>
      <c r="DQC30" s="370"/>
      <c r="DQD30" s="370"/>
      <c r="DQE30" s="370"/>
      <c r="DQF30" s="370"/>
      <c r="DQG30" s="370"/>
      <c r="DQH30" s="370"/>
      <c r="DQI30" s="370"/>
      <c r="DQJ30" s="370"/>
      <c r="DQK30" s="370"/>
      <c r="DQL30" s="370"/>
      <c r="DQM30" s="370"/>
      <c r="DQN30" s="370"/>
      <c r="DQO30" s="370"/>
      <c r="DQP30" s="370"/>
      <c r="DQQ30" s="370"/>
      <c r="DQR30" s="370"/>
      <c r="DQS30" s="370"/>
      <c r="DQT30" s="370"/>
      <c r="DQU30" s="370"/>
      <c r="DQV30" s="370"/>
      <c r="DQW30" s="370"/>
      <c r="DQX30" s="370"/>
      <c r="DQY30" s="370"/>
      <c r="DQZ30" s="370"/>
      <c r="DRA30" s="370"/>
      <c r="DRB30" s="370"/>
      <c r="DRC30" s="370"/>
      <c r="DRD30" s="370"/>
      <c r="DRE30" s="370"/>
      <c r="DRF30" s="370"/>
      <c r="DRG30" s="370"/>
      <c r="DRH30" s="370"/>
      <c r="DRI30" s="370"/>
      <c r="DRJ30" s="370"/>
      <c r="DRK30" s="370"/>
      <c r="DRL30" s="370"/>
      <c r="DRM30" s="370"/>
      <c r="DRN30" s="370"/>
      <c r="DRO30" s="370"/>
      <c r="DRP30" s="370"/>
      <c r="DRQ30" s="370"/>
      <c r="DRR30" s="370"/>
      <c r="DRS30" s="370"/>
      <c r="DRT30" s="370"/>
      <c r="DRU30" s="370"/>
      <c r="DRV30" s="370"/>
      <c r="DRW30" s="370"/>
      <c r="DRX30" s="370"/>
      <c r="DRY30" s="370"/>
      <c r="DRZ30" s="370"/>
      <c r="DSA30" s="370"/>
      <c r="DSB30" s="370"/>
      <c r="DSC30" s="370"/>
      <c r="DSD30" s="370"/>
      <c r="DSE30" s="370"/>
      <c r="DSF30" s="370"/>
      <c r="DSG30" s="370"/>
      <c r="DSH30" s="370"/>
      <c r="DSI30" s="370"/>
      <c r="DSJ30" s="370"/>
      <c r="DSK30" s="370"/>
      <c r="DSL30" s="370"/>
      <c r="DSM30" s="370"/>
      <c r="DSN30" s="370"/>
      <c r="DSO30" s="370"/>
      <c r="DSP30" s="370"/>
      <c r="DSQ30" s="370"/>
      <c r="DSR30" s="370"/>
      <c r="DSS30" s="370"/>
      <c r="DST30" s="370"/>
      <c r="DSU30" s="370"/>
      <c r="DSV30" s="370"/>
      <c r="DSW30" s="370"/>
      <c r="DSX30" s="370"/>
      <c r="DSY30" s="370"/>
      <c r="DSZ30" s="370"/>
      <c r="DTA30" s="370"/>
      <c r="DTB30" s="370"/>
      <c r="DTC30" s="370"/>
      <c r="DTD30" s="370"/>
      <c r="DTE30" s="370"/>
      <c r="DTF30" s="370"/>
      <c r="DTG30" s="370"/>
      <c r="DTH30" s="370"/>
      <c r="DTI30" s="370"/>
      <c r="DTJ30" s="370"/>
      <c r="DTK30" s="370"/>
      <c r="DTL30" s="370"/>
      <c r="DTM30" s="370"/>
      <c r="DTN30" s="370"/>
      <c r="DTO30" s="370"/>
      <c r="DTP30" s="370"/>
      <c r="DTQ30" s="370"/>
      <c r="DTR30" s="370"/>
      <c r="DTS30" s="370"/>
      <c r="DTT30" s="370"/>
      <c r="DTU30" s="370"/>
      <c r="DTV30" s="370"/>
      <c r="DTW30" s="370"/>
      <c r="DTX30" s="370"/>
      <c r="DTY30" s="370"/>
      <c r="DTZ30" s="370"/>
      <c r="DUA30" s="370"/>
      <c r="DUB30" s="370"/>
      <c r="DUC30" s="370"/>
      <c r="DUD30" s="370"/>
      <c r="DUE30" s="370"/>
      <c r="DUF30" s="370"/>
      <c r="DUG30" s="370"/>
      <c r="DUH30" s="370"/>
      <c r="DUI30" s="370"/>
      <c r="DUJ30" s="370"/>
      <c r="DUK30" s="370"/>
      <c r="DUL30" s="370"/>
      <c r="DUM30" s="370"/>
      <c r="DUN30" s="370"/>
      <c r="DUO30" s="370"/>
      <c r="DUP30" s="370"/>
      <c r="DUQ30" s="370"/>
      <c r="DUR30" s="370"/>
      <c r="DUS30" s="370"/>
      <c r="DUT30" s="370"/>
      <c r="DUU30" s="370"/>
      <c r="DUV30" s="370"/>
      <c r="DUW30" s="370"/>
      <c r="DUX30" s="370"/>
      <c r="DUY30" s="370"/>
      <c r="DUZ30" s="370"/>
      <c r="DVA30" s="370"/>
      <c r="DVB30" s="370"/>
      <c r="DVC30" s="370"/>
      <c r="DVD30" s="370"/>
      <c r="DVE30" s="370"/>
      <c r="DVF30" s="370"/>
      <c r="DVG30" s="370"/>
      <c r="DVH30" s="370"/>
      <c r="DVI30" s="370"/>
      <c r="DVJ30" s="370"/>
      <c r="DVK30" s="370"/>
      <c r="DVL30" s="370"/>
      <c r="DVM30" s="370"/>
      <c r="DVN30" s="370"/>
      <c r="DVO30" s="370"/>
      <c r="DVP30" s="370"/>
      <c r="DVQ30" s="370"/>
      <c r="DVR30" s="370"/>
      <c r="DVS30" s="370"/>
      <c r="DVT30" s="370"/>
      <c r="DVU30" s="370"/>
      <c r="DVV30" s="370"/>
      <c r="DVW30" s="370"/>
      <c r="DVX30" s="370"/>
      <c r="DVY30" s="370"/>
      <c r="DVZ30" s="370"/>
      <c r="DWA30" s="370"/>
      <c r="DWB30" s="370"/>
      <c r="DWC30" s="370"/>
      <c r="DWD30" s="370"/>
      <c r="DWE30" s="370"/>
      <c r="DWF30" s="370"/>
      <c r="DWG30" s="370"/>
      <c r="DWH30" s="370"/>
      <c r="DWI30" s="370"/>
      <c r="DWJ30" s="370"/>
      <c r="DWK30" s="370"/>
      <c r="DWL30" s="370"/>
      <c r="DWM30" s="370"/>
      <c r="DWN30" s="370"/>
      <c r="DWO30" s="370"/>
      <c r="DWP30" s="370"/>
      <c r="DWQ30" s="370"/>
      <c r="DWR30" s="370"/>
      <c r="DWS30" s="370"/>
      <c r="DWT30" s="370"/>
      <c r="DWU30" s="370"/>
      <c r="DWV30" s="370"/>
      <c r="DWW30" s="370"/>
      <c r="DWX30" s="370"/>
      <c r="DWY30" s="370"/>
      <c r="DWZ30" s="370"/>
      <c r="DXA30" s="370"/>
      <c r="DXB30" s="370"/>
      <c r="DXC30" s="370"/>
      <c r="DXD30" s="370"/>
      <c r="DXE30" s="370"/>
      <c r="DXF30" s="370"/>
      <c r="DXG30" s="370"/>
      <c r="DXH30" s="370"/>
      <c r="DXI30" s="370"/>
      <c r="DXJ30" s="370"/>
      <c r="DXK30" s="370"/>
      <c r="DXL30" s="370"/>
      <c r="DXM30" s="370"/>
      <c r="DXN30" s="370"/>
      <c r="DXO30" s="370"/>
      <c r="DXP30" s="370"/>
      <c r="DXQ30" s="370"/>
      <c r="DXR30" s="370"/>
      <c r="DXS30" s="370"/>
      <c r="DXT30" s="370"/>
      <c r="DXU30" s="370"/>
      <c r="DXV30" s="370"/>
      <c r="DXW30" s="370"/>
      <c r="DXX30" s="370"/>
      <c r="DXY30" s="370"/>
      <c r="DXZ30" s="370"/>
      <c r="DYA30" s="370"/>
      <c r="DYB30" s="370"/>
      <c r="DYC30" s="370"/>
      <c r="DYD30" s="370"/>
      <c r="DYE30" s="370"/>
      <c r="DYF30" s="370"/>
      <c r="DYG30" s="370"/>
      <c r="DYH30" s="370"/>
      <c r="DYI30" s="370"/>
      <c r="DYJ30" s="370"/>
      <c r="DYK30" s="370"/>
      <c r="DYL30" s="370"/>
      <c r="DYM30" s="370"/>
      <c r="DYN30" s="370"/>
      <c r="DYO30" s="370"/>
      <c r="DYP30" s="370"/>
      <c r="DYQ30" s="370"/>
      <c r="DYR30" s="370"/>
      <c r="DYS30" s="370"/>
      <c r="DYT30" s="370"/>
      <c r="DYU30" s="370"/>
      <c r="DYV30" s="370"/>
      <c r="DYW30" s="370"/>
      <c r="DYX30" s="370"/>
      <c r="DYY30" s="370"/>
      <c r="DYZ30" s="370"/>
      <c r="DZA30" s="370"/>
      <c r="DZB30" s="370"/>
      <c r="DZC30" s="370"/>
      <c r="DZD30" s="370"/>
      <c r="DZE30" s="370"/>
      <c r="DZF30" s="370"/>
      <c r="DZG30" s="370"/>
      <c r="DZH30" s="370"/>
      <c r="DZI30" s="370"/>
      <c r="DZJ30" s="370"/>
      <c r="DZK30" s="370"/>
      <c r="DZL30" s="370"/>
      <c r="DZM30" s="370"/>
      <c r="DZN30" s="370"/>
      <c r="DZO30" s="370"/>
      <c r="DZP30" s="370"/>
      <c r="DZQ30" s="370"/>
      <c r="DZR30" s="370"/>
      <c r="DZS30" s="370"/>
      <c r="DZT30" s="370"/>
      <c r="DZU30" s="370"/>
      <c r="DZV30" s="370"/>
      <c r="DZW30" s="370"/>
      <c r="DZX30" s="370"/>
      <c r="DZY30" s="370"/>
      <c r="DZZ30" s="370"/>
      <c r="EAA30" s="370"/>
      <c r="EAB30" s="370"/>
      <c r="EAC30" s="370"/>
      <c r="EAD30" s="370"/>
      <c r="EAE30" s="370"/>
      <c r="EAF30" s="370"/>
      <c r="EAG30" s="370"/>
      <c r="EAH30" s="370"/>
      <c r="EAI30" s="370"/>
      <c r="EAJ30" s="370"/>
      <c r="EAK30" s="370"/>
      <c r="EAL30" s="370"/>
      <c r="EAM30" s="370"/>
      <c r="EAN30" s="370"/>
      <c r="EAO30" s="370"/>
      <c r="EAP30" s="370"/>
      <c r="EAQ30" s="370"/>
      <c r="EAR30" s="370"/>
      <c r="EAS30" s="370"/>
      <c r="EAT30" s="370"/>
      <c r="EAU30" s="370"/>
      <c r="EAV30" s="370"/>
      <c r="EAW30" s="370"/>
      <c r="EAX30" s="370"/>
      <c r="EAY30" s="370"/>
      <c r="EAZ30" s="370"/>
      <c r="EBA30" s="370"/>
      <c r="EBB30" s="370"/>
      <c r="EBC30" s="370"/>
      <c r="EBD30" s="370"/>
      <c r="EBE30" s="370"/>
      <c r="EBF30" s="370"/>
      <c r="EBG30" s="370"/>
      <c r="EBH30" s="370"/>
      <c r="EBI30" s="370"/>
      <c r="EBJ30" s="370"/>
      <c r="EBK30" s="370"/>
      <c r="EBL30" s="370"/>
      <c r="EBM30" s="370"/>
      <c r="EBN30" s="370"/>
      <c r="EBO30" s="370"/>
      <c r="EBP30" s="370"/>
      <c r="EBQ30" s="370"/>
      <c r="EBR30" s="370"/>
      <c r="EBS30" s="370"/>
      <c r="EBT30" s="370"/>
      <c r="EBU30" s="370"/>
      <c r="EBV30" s="370"/>
      <c r="EBW30" s="370"/>
      <c r="EBX30" s="370"/>
      <c r="EBY30" s="370"/>
      <c r="EBZ30" s="370"/>
      <c r="ECA30" s="370"/>
      <c r="ECB30" s="370"/>
      <c r="ECC30" s="370"/>
      <c r="ECD30" s="370"/>
      <c r="ECE30" s="370"/>
      <c r="ECF30" s="370"/>
      <c r="ECG30" s="370"/>
      <c r="ECH30" s="370"/>
      <c r="ECI30" s="370"/>
      <c r="ECJ30" s="370"/>
      <c r="ECK30" s="370"/>
      <c r="ECL30" s="370"/>
      <c r="ECM30" s="370"/>
      <c r="ECN30" s="370"/>
      <c r="ECO30" s="370"/>
      <c r="ECP30" s="370"/>
      <c r="ECQ30" s="370"/>
      <c r="ECR30" s="370"/>
      <c r="ECS30" s="370"/>
      <c r="ECT30" s="370"/>
      <c r="ECU30" s="370"/>
      <c r="ECV30" s="370"/>
      <c r="ECW30" s="370"/>
      <c r="ECX30" s="370"/>
      <c r="ECY30" s="370"/>
      <c r="ECZ30" s="370"/>
      <c r="EDA30" s="370"/>
      <c r="EDB30" s="370"/>
      <c r="EDC30" s="370"/>
      <c r="EDD30" s="370"/>
      <c r="EDE30" s="370"/>
      <c r="EDF30" s="370"/>
      <c r="EDG30" s="370"/>
      <c r="EDH30" s="370"/>
      <c r="EDI30" s="370"/>
      <c r="EDJ30" s="370"/>
      <c r="EDK30" s="370"/>
      <c r="EDL30" s="370"/>
      <c r="EDM30" s="370"/>
      <c r="EDN30" s="370"/>
      <c r="EDO30" s="370"/>
      <c r="EDP30" s="370"/>
      <c r="EDQ30" s="370"/>
      <c r="EDR30" s="370"/>
      <c r="EDS30" s="370"/>
      <c r="EDT30" s="370"/>
      <c r="EDU30" s="370"/>
      <c r="EDV30" s="370"/>
      <c r="EDW30" s="370"/>
      <c r="EDX30" s="370"/>
      <c r="EDY30" s="370"/>
      <c r="EDZ30" s="370"/>
      <c r="EEA30" s="370"/>
      <c r="EEB30" s="370"/>
      <c r="EEC30" s="370"/>
      <c r="EED30" s="370"/>
      <c r="EEE30" s="370"/>
      <c r="EEF30" s="370"/>
      <c r="EEG30" s="370"/>
      <c r="EEH30" s="370"/>
      <c r="EEI30" s="370"/>
      <c r="EEJ30" s="370"/>
      <c r="EEK30" s="370"/>
      <c r="EEL30" s="370"/>
      <c r="EEM30" s="370"/>
      <c r="EEN30" s="370"/>
      <c r="EEO30" s="370"/>
      <c r="EEP30" s="370"/>
      <c r="EEQ30" s="370"/>
      <c r="EER30" s="370"/>
      <c r="EES30" s="370"/>
      <c r="EET30" s="370"/>
      <c r="EEU30" s="370"/>
      <c r="EEV30" s="370"/>
      <c r="EEW30" s="370"/>
      <c r="EEX30" s="370"/>
      <c r="EEY30" s="370"/>
      <c r="EEZ30" s="370"/>
      <c r="EFA30" s="370"/>
      <c r="EFB30" s="370"/>
      <c r="EFC30" s="370"/>
      <c r="EFD30" s="370"/>
      <c r="EFE30" s="370"/>
      <c r="EFF30" s="370"/>
      <c r="EFG30" s="370"/>
      <c r="EFH30" s="370"/>
      <c r="EFI30" s="370"/>
      <c r="EFJ30" s="370"/>
      <c r="EFK30" s="370"/>
      <c r="EFL30" s="370"/>
      <c r="EFM30" s="370"/>
      <c r="EFN30" s="370"/>
      <c r="EFO30" s="370"/>
      <c r="EFP30" s="370"/>
      <c r="EFQ30" s="370"/>
      <c r="EFR30" s="370"/>
      <c r="EFS30" s="370"/>
      <c r="EFT30" s="370"/>
      <c r="EFU30" s="370"/>
      <c r="EFV30" s="370"/>
      <c r="EFW30" s="370"/>
      <c r="EFX30" s="370"/>
      <c r="EFY30" s="370"/>
      <c r="EFZ30" s="370"/>
      <c r="EGA30" s="370"/>
      <c r="EGB30" s="370"/>
      <c r="EGC30" s="370"/>
      <c r="EGD30" s="370"/>
      <c r="EGE30" s="370"/>
      <c r="EGF30" s="370"/>
      <c r="EGG30" s="370"/>
      <c r="EGH30" s="370"/>
      <c r="EGI30" s="370"/>
      <c r="EGJ30" s="370"/>
      <c r="EGK30" s="370"/>
      <c r="EGL30" s="370"/>
      <c r="EGM30" s="370"/>
      <c r="EGN30" s="370"/>
      <c r="EGO30" s="370"/>
      <c r="EGP30" s="370"/>
      <c r="EGQ30" s="370"/>
      <c r="EGR30" s="370"/>
      <c r="EGS30" s="370"/>
      <c r="EGT30" s="370"/>
      <c r="EGU30" s="370"/>
      <c r="EGV30" s="370"/>
      <c r="EGW30" s="370"/>
      <c r="EGX30" s="370"/>
      <c r="EGY30" s="370"/>
      <c r="EGZ30" s="370"/>
      <c r="EHA30" s="370"/>
      <c r="EHB30" s="370"/>
      <c r="EHC30" s="370"/>
      <c r="EHD30" s="370"/>
      <c r="EHE30" s="370"/>
      <c r="EHF30" s="370"/>
      <c r="EHG30" s="370"/>
      <c r="EHH30" s="370"/>
      <c r="EHI30" s="370"/>
      <c r="EHJ30" s="370"/>
      <c r="EHK30" s="370"/>
      <c r="EHL30" s="370"/>
      <c r="EHM30" s="370"/>
      <c r="EHN30" s="370"/>
      <c r="EHO30" s="370"/>
      <c r="EHP30" s="370"/>
      <c r="EHQ30" s="370"/>
      <c r="EHR30" s="370"/>
      <c r="EHS30" s="370"/>
      <c r="EHT30" s="370"/>
      <c r="EHU30" s="370"/>
      <c r="EHV30" s="370"/>
      <c r="EHW30" s="370"/>
      <c r="EHX30" s="370"/>
      <c r="EHY30" s="370"/>
      <c r="EHZ30" s="370"/>
      <c r="EIA30" s="370"/>
      <c r="EIB30" s="370"/>
      <c r="EIC30" s="370"/>
      <c r="EID30" s="370"/>
      <c r="EIE30" s="370"/>
      <c r="EIF30" s="370"/>
      <c r="EIG30" s="370"/>
      <c r="EIH30" s="370"/>
      <c r="EII30" s="370"/>
      <c r="EIJ30" s="370"/>
      <c r="EIK30" s="370"/>
      <c r="EIL30" s="370"/>
      <c r="EIM30" s="370"/>
      <c r="EIN30" s="370"/>
      <c r="EIO30" s="370"/>
      <c r="EIP30" s="370"/>
      <c r="EIQ30" s="370"/>
      <c r="EIR30" s="370"/>
      <c r="EIS30" s="370"/>
      <c r="EIT30" s="370"/>
      <c r="EIU30" s="370"/>
      <c r="EIV30" s="370"/>
      <c r="EIW30" s="370"/>
      <c r="EIX30" s="370"/>
      <c r="EIY30" s="370"/>
      <c r="EIZ30" s="370"/>
      <c r="EJA30" s="370"/>
      <c r="EJB30" s="370"/>
      <c r="EJC30" s="370"/>
      <c r="EJD30" s="370"/>
      <c r="EJE30" s="370"/>
      <c r="EJF30" s="370"/>
      <c r="EJG30" s="370"/>
      <c r="EJH30" s="370"/>
      <c r="EJI30" s="370"/>
      <c r="EJJ30" s="370"/>
      <c r="EJK30" s="370"/>
      <c r="EJL30" s="370"/>
      <c r="EJM30" s="370"/>
      <c r="EJN30" s="370"/>
      <c r="EJO30" s="370"/>
      <c r="EJP30" s="370"/>
      <c r="EJQ30" s="370"/>
      <c r="EJR30" s="370"/>
      <c r="EJS30" s="370"/>
      <c r="EJT30" s="370"/>
      <c r="EJU30" s="370"/>
      <c r="EJV30" s="370"/>
      <c r="EJW30" s="370"/>
      <c r="EJX30" s="370"/>
      <c r="EJY30" s="370"/>
      <c r="EJZ30" s="370"/>
      <c r="EKA30" s="370"/>
      <c r="EKB30" s="370"/>
      <c r="EKC30" s="370"/>
      <c r="EKD30" s="370"/>
      <c r="EKE30" s="370"/>
      <c r="EKF30" s="370"/>
      <c r="EKG30" s="370"/>
      <c r="EKH30" s="370"/>
      <c r="EKI30" s="370"/>
      <c r="EKJ30" s="370"/>
      <c r="EKK30" s="370"/>
      <c r="EKL30" s="370"/>
      <c r="EKM30" s="370"/>
      <c r="EKN30" s="370"/>
      <c r="EKO30" s="370"/>
      <c r="EKP30" s="370"/>
      <c r="EKQ30" s="370"/>
      <c r="EKR30" s="370"/>
      <c r="EKS30" s="370"/>
      <c r="EKT30" s="370"/>
      <c r="EKU30" s="370"/>
      <c r="EKV30" s="370"/>
      <c r="EKW30" s="370"/>
      <c r="EKX30" s="370"/>
      <c r="EKY30" s="370"/>
      <c r="EKZ30" s="370"/>
      <c r="ELA30" s="370"/>
      <c r="ELB30" s="370"/>
      <c r="ELC30" s="370"/>
      <c r="ELD30" s="370"/>
      <c r="ELE30" s="370"/>
      <c r="ELF30" s="370"/>
      <c r="ELG30" s="370"/>
      <c r="ELH30" s="370"/>
      <c r="ELI30" s="370"/>
      <c r="ELJ30" s="370"/>
      <c r="ELK30" s="370"/>
      <c r="ELL30" s="370"/>
      <c r="ELM30" s="370"/>
      <c r="ELN30" s="370"/>
      <c r="ELO30" s="370"/>
      <c r="ELP30" s="370"/>
      <c r="ELQ30" s="370"/>
      <c r="ELR30" s="370"/>
      <c r="ELS30" s="370"/>
      <c r="ELT30" s="370"/>
      <c r="ELU30" s="370"/>
      <c r="ELV30" s="370"/>
      <c r="ELW30" s="370"/>
      <c r="ELX30" s="370"/>
      <c r="ELY30" s="370"/>
      <c r="ELZ30" s="370"/>
      <c r="EMA30" s="370"/>
      <c r="EMB30" s="370"/>
      <c r="EMC30" s="370"/>
      <c r="EMD30" s="370"/>
      <c r="EME30" s="370"/>
      <c r="EMF30" s="370"/>
      <c r="EMG30" s="370"/>
      <c r="EMH30" s="370"/>
      <c r="EMI30" s="370"/>
      <c r="EMJ30" s="370"/>
      <c r="EMK30" s="370"/>
      <c r="EML30" s="370"/>
      <c r="EMM30" s="370"/>
      <c r="EMN30" s="370"/>
      <c r="EMO30" s="370"/>
      <c r="EMP30" s="370"/>
      <c r="EMQ30" s="370"/>
      <c r="EMR30" s="370"/>
      <c r="EMS30" s="370"/>
      <c r="EMT30" s="370"/>
      <c r="EMU30" s="370"/>
      <c r="EMV30" s="370"/>
      <c r="EMW30" s="370"/>
      <c r="EMX30" s="370"/>
      <c r="EMY30" s="370"/>
      <c r="EMZ30" s="370"/>
      <c r="ENA30" s="370"/>
      <c r="ENB30" s="370"/>
      <c r="ENC30" s="370"/>
      <c r="END30" s="370"/>
      <c r="ENE30" s="370"/>
      <c r="ENF30" s="370"/>
      <c r="ENG30" s="370"/>
      <c r="ENH30" s="370"/>
      <c r="ENI30" s="370"/>
      <c r="ENJ30" s="370"/>
      <c r="ENK30" s="370"/>
      <c r="ENL30" s="370"/>
      <c r="ENM30" s="370"/>
      <c r="ENN30" s="370"/>
      <c r="ENO30" s="370"/>
      <c r="ENP30" s="370"/>
      <c r="ENQ30" s="370"/>
      <c r="ENR30" s="370"/>
      <c r="ENS30" s="370"/>
      <c r="ENT30" s="370"/>
      <c r="ENU30" s="370"/>
      <c r="ENV30" s="370"/>
      <c r="ENW30" s="370"/>
      <c r="ENX30" s="370"/>
      <c r="ENY30" s="370"/>
      <c r="ENZ30" s="370"/>
      <c r="EOA30" s="370"/>
      <c r="EOB30" s="370"/>
      <c r="EOC30" s="370"/>
      <c r="EOD30" s="370"/>
      <c r="EOE30" s="370"/>
      <c r="EOF30" s="370"/>
      <c r="EOG30" s="370"/>
      <c r="EOH30" s="370"/>
      <c r="EOI30" s="370"/>
      <c r="EOJ30" s="370"/>
      <c r="EOK30" s="370"/>
      <c r="EOL30" s="370"/>
      <c r="EOM30" s="370"/>
      <c r="EON30" s="370"/>
      <c r="EOO30" s="370"/>
      <c r="EOP30" s="370"/>
      <c r="EOQ30" s="370"/>
      <c r="EOR30" s="370"/>
      <c r="EOS30" s="370"/>
      <c r="EOT30" s="370"/>
      <c r="EOU30" s="370"/>
      <c r="EOV30" s="370"/>
      <c r="EOW30" s="370"/>
      <c r="EOX30" s="370"/>
      <c r="EOY30" s="370"/>
      <c r="EOZ30" s="370"/>
      <c r="EPA30" s="370"/>
      <c r="EPB30" s="370"/>
      <c r="EPC30" s="370"/>
      <c r="EPD30" s="370"/>
      <c r="EPE30" s="370"/>
      <c r="EPF30" s="370"/>
      <c r="EPG30" s="370"/>
      <c r="EPH30" s="370"/>
      <c r="EPI30" s="370"/>
      <c r="EPJ30" s="370"/>
      <c r="EPK30" s="370"/>
      <c r="EPL30" s="370"/>
      <c r="EPM30" s="370"/>
      <c r="EPN30" s="370"/>
      <c r="EPO30" s="370"/>
      <c r="EPP30" s="370"/>
      <c r="EPQ30" s="370"/>
      <c r="EPR30" s="370"/>
      <c r="EPS30" s="370"/>
      <c r="EPT30" s="370"/>
      <c r="EPU30" s="370"/>
      <c r="EPV30" s="370"/>
      <c r="EPW30" s="370"/>
      <c r="EPX30" s="370"/>
      <c r="EPY30" s="370"/>
      <c r="EPZ30" s="370"/>
      <c r="EQA30" s="370"/>
      <c r="EQB30" s="370"/>
      <c r="EQC30" s="370"/>
      <c r="EQD30" s="370"/>
      <c r="EQE30" s="370"/>
      <c r="EQF30" s="370"/>
      <c r="EQG30" s="370"/>
      <c r="EQH30" s="370"/>
      <c r="EQI30" s="370"/>
      <c r="EQJ30" s="370"/>
      <c r="EQK30" s="370"/>
      <c r="EQL30" s="370"/>
      <c r="EQM30" s="370"/>
      <c r="EQN30" s="370"/>
      <c r="EQO30" s="370"/>
      <c r="EQP30" s="370"/>
      <c r="EQQ30" s="370"/>
      <c r="EQR30" s="370"/>
      <c r="EQS30" s="370"/>
      <c r="EQT30" s="370"/>
      <c r="EQU30" s="370"/>
      <c r="EQV30" s="370"/>
      <c r="EQW30" s="370"/>
      <c r="EQX30" s="370"/>
      <c r="EQY30" s="370"/>
      <c r="EQZ30" s="370"/>
      <c r="ERA30" s="370"/>
      <c r="ERB30" s="370"/>
      <c r="ERC30" s="370"/>
      <c r="ERD30" s="370"/>
      <c r="ERE30" s="370"/>
      <c r="ERF30" s="370"/>
      <c r="ERG30" s="370"/>
      <c r="ERH30" s="370"/>
      <c r="ERI30" s="370"/>
      <c r="ERJ30" s="370"/>
      <c r="ERK30" s="370"/>
      <c r="ERL30" s="370"/>
      <c r="ERM30" s="370"/>
      <c r="ERN30" s="370"/>
      <c r="ERO30" s="370"/>
      <c r="ERP30" s="370"/>
      <c r="ERQ30" s="370"/>
      <c r="ERR30" s="370"/>
      <c r="ERS30" s="370"/>
      <c r="ERT30" s="370"/>
      <c r="ERU30" s="370"/>
      <c r="ERV30" s="370"/>
      <c r="ERW30" s="370"/>
      <c r="ERX30" s="370"/>
      <c r="ERY30" s="370"/>
      <c r="ERZ30" s="370"/>
      <c r="ESA30" s="370"/>
      <c r="ESB30" s="370"/>
      <c r="ESC30" s="370"/>
      <c r="ESD30" s="370"/>
      <c r="ESE30" s="370"/>
      <c r="ESF30" s="370"/>
      <c r="ESG30" s="370"/>
      <c r="ESH30" s="370"/>
      <c r="ESI30" s="370"/>
      <c r="ESJ30" s="370"/>
      <c r="ESK30" s="370"/>
      <c r="ESL30" s="370"/>
      <c r="ESM30" s="370"/>
      <c r="ESN30" s="370"/>
      <c r="ESO30" s="370"/>
      <c r="ESP30" s="370"/>
      <c r="ESQ30" s="370"/>
      <c r="ESR30" s="370"/>
      <c r="ESS30" s="370"/>
      <c r="EST30" s="370"/>
      <c r="ESU30" s="370"/>
      <c r="ESV30" s="370"/>
      <c r="ESW30" s="370"/>
      <c r="ESX30" s="370"/>
      <c r="ESY30" s="370"/>
      <c r="ESZ30" s="370"/>
      <c r="ETA30" s="370"/>
      <c r="ETB30" s="370"/>
      <c r="ETC30" s="370"/>
      <c r="ETD30" s="370"/>
      <c r="ETE30" s="370"/>
      <c r="ETF30" s="370"/>
      <c r="ETG30" s="370"/>
      <c r="ETH30" s="370"/>
      <c r="ETI30" s="370"/>
      <c r="ETJ30" s="370"/>
      <c r="ETK30" s="370"/>
      <c r="ETL30" s="370"/>
      <c r="ETM30" s="370"/>
      <c r="ETN30" s="370"/>
      <c r="ETO30" s="370"/>
      <c r="ETP30" s="370"/>
      <c r="ETQ30" s="370"/>
      <c r="ETR30" s="370"/>
      <c r="ETS30" s="370"/>
      <c r="ETT30" s="370"/>
      <c r="ETU30" s="370"/>
      <c r="ETV30" s="370"/>
      <c r="ETW30" s="370"/>
      <c r="ETX30" s="370"/>
      <c r="ETY30" s="370"/>
      <c r="ETZ30" s="370"/>
      <c r="EUA30" s="370"/>
      <c r="EUB30" s="370"/>
      <c r="EUC30" s="370"/>
      <c r="EUD30" s="370"/>
      <c r="EUE30" s="370"/>
      <c r="EUF30" s="370"/>
      <c r="EUG30" s="370"/>
      <c r="EUH30" s="370"/>
      <c r="EUI30" s="370"/>
      <c r="EUJ30" s="370"/>
      <c r="EUK30" s="370"/>
      <c r="EUL30" s="370"/>
      <c r="EUM30" s="370"/>
      <c r="EUN30" s="370"/>
      <c r="EUO30" s="370"/>
      <c r="EUP30" s="370"/>
      <c r="EUQ30" s="370"/>
      <c r="EUR30" s="370"/>
      <c r="EUS30" s="370"/>
      <c r="EUT30" s="370"/>
      <c r="EUU30" s="370"/>
      <c r="EUV30" s="370"/>
      <c r="EUW30" s="370"/>
      <c r="EUX30" s="370"/>
      <c r="EUY30" s="370"/>
      <c r="EUZ30" s="370"/>
      <c r="EVA30" s="370"/>
      <c r="EVB30" s="370"/>
      <c r="EVC30" s="370"/>
      <c r="EVD30" s="370"/>
      <c r="EVE30" s="370"/>
      <c r="EVF30" s="370"/>
      <c r="EVG30" s="370"/>
      <c r="EVH30" s="370"/>
      <c r="EVI30" s="370"/>
      <c r="EVJ30" s="370"/>
      <c r="EVK30" s="370"/>
      <c r="EVL30" s="370"/>
      <c r="EVM30" s="370"/>
      <c r="EVN30" s="370"/>
      <c r="EVO30" s="370"/>
      <c r="EVP30" s="370"/>
      <c r="EVQ30" s="370"/>
      <c r="EVR30" s="370"/>
      <c r="EVS30" s="370"/>
      <c r="EVT30" s="370"/>
      <c r="EVU30" s="370"/>
      <c r="EVV30" s="370"/>
      <c r="EVW30" s="370"/>
      <c r="EVX30" s="370"/>
      <c r="EVY30" s="370"/>
      <c r="EVZ30" s="370"/>
      <c r="EWA30" s="370"/>
      <c r="EWB30" s="370"/>
      <c r="EWC30" s="370"/>
      <c r="EWD30" s="370"/>
      <c r="EWE30" s="370"/>
      <c r="EWF30" s="370"/>
      <c r="EWG30" s="370"/>
      <c r="EWH30" s="370"/>
      <c r="EWI30" s="370"/>
      <c r="EWJ30" s="370"/>
      <c r="EWK30" s="370"/>
      <c r="EWL30" s="370"/>
      <c r="EWM30" s="370"/>
      <c r="EWN30" s="370"/>
      <c r="EWO30" s="370"/>
      <c r="EWP30" s="370"/>
      <c r="EWQ30" s="370"/>
      <c r="EWR30" s="370"/>
      <c r="EWS30" s="370"/>
      <c r="EWT30" s="370"/>
      <c r="EWU30" s="370"/>
      <c r="EWV30" s="370"/>
      <c r="EWW30" s="370"/>
      <c r="EWX30" s="370"/>
      <c r="EWY30" s="370"/>
      <c r="EWZ30" s="370"/>
      <c r="EXA30" s="370"/>
      <c r="EXB30" s="370"/>
      <c r="EXC30" s="370"/>
      <c r="EXD30" s="370"/>
      <c r="EXE30" s="370"/>
      <c r="EXF30" s="370"/>
      <c r="EXG30" s="370"/>
      <c r="EXH30" s="370"/>
      <c r="EXI30" s="370"/>
      <c r="EXJ30" s="370"/>
      <c r="EXK30" s="370"/>
      <c r="EXL30" s="370"/>
      <c r="EXM30" s="370"/>
      <c r="EXN30" s="370"/>
      <c r="EXO30" s="370"/>
      <c r="EXP30" s="370"/>
      <c r="EXQ30" s="370"/>
      <c r="EXR30" s="370"/>
      <c r="EXS30" s="370"/>
      <c r="EXT30" s="370"/>
      <c r="EXU30" s="370"/>
      <c r="EXV30" s="370"/>
      <c r="EXW30" s="370"/>
      <c r="EXX30" s="370"/>
      <c r="EXY30" s="370"/>
      <c r="EXZ30" s="370"/>
      <c r="EYA30" s="370"/>
      <c r="EYB30" s="370"/>
      <c r="EYC30" s="370"/>
      <c r="EYD30" s="370"/>
      <c r="EYE30" s="370"/>
      <c r="EYF30" s="370"/>
      <c r="EYG30" s="370"/>
      <c r="EYH30" s="370"/>
      <c r="EYI30" s="370"/>
      <c r="EYJ30" s="370"/>
      <c r="EYK30" s="370"/>
      <c r="EYL30" s="370"/>
      <c r="EYM30" s="370"/>
      <c r="EYN30" s="370"/>
      <c r="EYO30" s="370"/>
      <c r="EYP30" s="370"/>
      <c r="EYQ30" s="370"/>
      <c r="EYR30" s="370"/>
      <c r="EYS30" s="370"/>
      <c r="EYT30" s="370"/>
      <c r="EYU30" s="370"/>
      <c r="EYV30" s="370"/>
      <c r="EYW30" s="370"/>
      <c r="EYX30" s="370"/>
      <c r="EYY30" s="370"/>
      <c r="EYZ30" s="370"/>
      <c r="EZA30" s="370"/>
      <c r="EZB30" s="370"/>
      <c r="EZC30" s="370"/>
      <c r="EZD30" s="370"/>
      <c r="EZE30" s="370"/>
      <c r="EZF30" s="370"/>
      <c r="EZG30" s="370"/>
      <c r="EZH30" s="370"/>
      <c r="EZI30" s="370"/>
      <c r="EZJ30" s="370"/>
      <c r="EZK30" s="370"/>
      <c r="EZL30" s="370"/>
      <c r="EZM30" s="370"/>
      <c r="EZN30" s="370"/>
      <c r="EZO30" s="370"/>
      <c r="EZP30" s="370"/>
      <c r="EZQ30" s="370"/>
      <c r="EZR30" s="370"/>
      <c r="EZS30" s="370"/>
      <c r="EZT30" s="370"/>
      <c r="EZU30" s="370"/>
      <c r="EZV30" s="370"/>
      <c r="EZW30" s="370"/>
      <c r="EZX30" s="370"/>
      <c r="EZY30" s="370"/>
      <c r="EZZ30" s="370"/>
      <c r="FAA30" s="370"/>
      <c r="FAB30" s="370"/>
      <c r="FAC30" s="370"/>
      <c r="FAD30" s="370"/>
      <c r="FAE30" s="370"/>
      <c r="FAF30" s="370"/>
      <c r="FAG30" s="370"/>
      <c r="FAH30" s="370"/>
      <c r="FAI30" s="370"/>
      <c r="FAJ30" s="370"/>
      <c r="FAK30" s="370"/>
      <c r="FAL30" s="370"/>
      <c r="FAM30" s="370"/>
      <c r="FAN30" s="370"/>
      <c r="FAO30" s="370"/>
      <c r="FAP30" s="370"/>
      <c r="FAQ30" s="370"/>
      <c r="FAR30" s="370"/>
      <c r="FAS30" s="370"/>
      <c r="FAT30" s="370"/>
      <c r="FAU30" s="370"/>
      <c r="FAV30" s="370"/>
      <c r="FAW30" s="370"/>
      <c r="FAX30" s="370"/>
      <c r="FAY30" s="370"/>
      <c r="FAZ30" s="370"/>
      <c r="FBA30" s="370"/>
      <c r="FBB30" s="370"/>
      <c r="FBC30" s="370"/>
      <c r="FBD30" s="370"/>
      <c r="FBE30" s="370"/>
      <c r="FBF30" s="370"/>
      <c r="FBG30" s="370"/>
      <c r="FBH30" s="370"/>
      <c r="FBI30" s="370"/>
      <c r="FBJ30" s="370"/>
      <c r="FBK30" s="370"/>
      <c r="FBL30" s="370"/>
      <c r="FBM30" s="370"/>
      <c r="FBN30" s="370"/>
      <c r="FBO30" s="370"/>
      <c r="FBP30" s="370"/>
      <c r="FBQ30" s="370"/>
      <c r="FBR30" s="370"/>
      <c r="FBS30" s="370"/>
      <c r="FBT30" s="370"/>
      <c r="FBU30" s="370"/>
      <c r="FBV30" s="370"/>
      <c r="FBW30" s="370"/>
      <c r="FBX30" s="370"/>
      <c r="FBY30" s="370"/>
      <c r="FBZ30" s="370"/>
      <c r="FCA30" s="370"/>
      <c r="FCB30" s="370"/>
      <c r="FCC30" s="370"/>
      <c r="FCD30" s="370"/>
      <c r="FCE30" s="370"/>
      <c r="FCF30" s="370"/>
      <c r="FCG30" s="370"/>
      <c r="FCH30" s="370"/>
      <c r="FCI30" s="370"/>
      <c r="FCJ30" s="370"/>
      <c r="FCK30" s="370"/>
      <c r="FCL30" s="370"/>
      <c r="FCM30" s="370"/>
      <c r="FCN30" s="370"/>
      <c r="FCO30" s="370"/>
      <c r="FCP30" s="370"/>
      <c r="FCQ30" s="370"/>
      <c r="FCR30" s="370"/>
      <c r="FCS30" s="370"/>
      <c r="FCT30" s="370"/>
      <c r="FCU30" s="370"/>
      <c r="FCV30" s="370"/>
      <c r="FCW30" s="370"/>
      <c r="FCX30" s="370"/>
      <c r="FCY30" s="370"/>
      <c r="FCZ30" s="370"/>
      <c r="FDA30" s="370"/>
      <c r="FDB30" s="370"/>
      <c r="FDC30" s="370"/>
      <c r="FDD30" s="370"/>
      <c r="FDE30" s="370"/>
      <c r="FDF30" s="370"/>
      <c r="FDG30" s="370"/>
      <c r="FDH30" s="370"/>
      <c r="FDI30" s="370"/>
      <c r="FDJ30" s="370"/>
      <c r="FDK30" s="370"/>
      <c r="FDL30" s="370"/>
      <c r="FDM30" s="370"/>
      <c r="FDN30" s="370"/>
      <c r="FDO30" s="370"/>
      <c r="FDP30" s="370"/>
      <c r="FDQ30" s="370"/>
      <c r="FDR30" s="370"/>
      <c r="FDS30" s="370"/>
      <c r="FDT30" s="370"/>
      <c r="FDU30" s="370"/>
      <c r="FDV30" s="370"/>
      <c r="FDW30" s="370"/>
      <c r="FDX30" s="370"/>
      <c r="FDY30" s="370"/>
      <c r="FDZ30" s="370"/>
      <c r="FEA30" s="370"/>
      <c r="FEB30" s="370"/>
      <c r="FEC30" s="370"/>
      <c r="FED30" s="370"/>
      <c r="FEE30" s="370"/>
      <c r="FEF30" s="370"/>
      <c r="FEG30" s="370"/>
      <c r="FEH30" s="370"/>
      <c r="FEI30" s="370"/>
      <c r="FEJ30" s="370"/>
      <c r="FEK30" s="370"/>
      <c r="FEL30" s="370"/>
      <c r="FEM30" s="370"/>
      <c r="FEN30" s="370"/>
      <c r="FEO30" s="370"/>
      <c r="FEP30" s="370"/>
      <c r="FEQ30" s="370"/>
      <c r="FER30" s="370"/>
      <c r="FES30" s="370"/>
      <c r="FET30" s="370"/>
      <c r="FEU30" s="370"/>
      <c r="FEV30" s="370"/>
      <c r="FEW30" s="370"/>
      <c r="FEX30" s="370"/>
      <c r="FEY30" s="370"/>
      <c r="FEZ30" s="370"/>
      <c r="FFA30" s="370"/>
      <c r="FFB30" s="370"/>
      <c r="FFC30" s="370"/>
      <c r="FFD30" s="370"/>
      <c r="FFE30" s="370"/>
      <c r="FFF30" s="370"/>
      <c r="FFG30" s="370"/>
      <c r="FFH30" s="370"/>
      <c r="FFI30" s="370"/>
      <c r="FFJ30" s="370"/>
      <c r="FFK30" s="370"/>
      <c r="FFL30" s="370"/>
      <c r="FFM30" s="370"/>
      <c r="FFN30" s="370"/>
      <c r="FFO30" s="370"/>
      <c r="FFP30" s="370"/>
      <c r="FFQ30" s="370"/>
      <c r="FFR30" s="370"/>
      <c r="FFS30" s="370"/>
      <c r="FFT30" s="370"/>
      <c r="FFU30" s="370"/>
      <c r="FFV30" s="370"/>
      <c r="FFW30" s="370"/>
      <c r="FFX30" s="370"/>
      <c r="FFY30" s="370"/>
      <c r="FFZ30" s="370"/>
      <c r="FGA30" s="370"/>
      <c r="FGB30" s="370"/>
      <c r="FGC30" s="370"/>
      <c r="FGD30" s="370"/>
      <c r="FGE30" s="370"/>
      <c r="FGF30" s="370"/>
      <c r="FGG30" s="370"/>
      <c r="FGH30" s="370"/>
      <c r="FGI30" s="370"/>
      <c r="FGJ30" s="370"/>
      <c r="FGK30" s="370"/>
      <c r="FGL30" s="370"/>
      <c r="FGM30" s="370"/>
      <c r="FGN30" s="370"/>
      <c r="FGO30" s="370"/>
      <c r="FGP30" s="370"/>
      <c r="FGQ30" s="370"/>
      <c r="FGR30" s="370"/>
      <c r="FGS30" s="370"/>
      <c r="FGT30" s="370"/>
      <c r="FGU30" s="370"/>
      <c r="FGV30" s="370"/>
      <c r="FGW30" s="370"/>
      <c r="FGX30" s="370"/>
      <c r="FGY30" s="370"/>
      <c r="FGZ30" s="370"/>
      <c r="FHA30" s="370"/>
      <c r="FHB30" s="370"/>
      <c r="FHC30" s="370"/>
      <c r="FHD30" s="370"/>
      <c r="FHE30" s="370"/>
      <c r="FHF30" s="370"/>
      <c r="FHG30" s="370"/>
      <c r="FHH30" s="370"/>
      <c r="FHI30" s="370"/>
      <c r="FHJ30" s="370"/>
      <c r="FHK30" s="370"/>
      <c r="FHL30" s="370"/>
      <c r="FHM30" s="370"/>
      <c r="FHN30" s="370"/>
      <c r="FHO30" s="370"/>
      <c r="FHP30" s="370"/>
      <c r="FHQ30" s="370"/>
      <c r="FHR30" s="370"/>
      <c r="FHS30" s="370"/>
      <c r="FHT30" s="370"/>
      <c r="FHU30" s="370"/>
      <c r="FHV30" s="370"/>
      <c r="FHW30" s="370"/>
      <c r="FHX30" s="370"/>
      <c r="FHY30" s="370"/>
      <c r="FHZ30" s="370"/>
      <c r="FIA30" s="370"/>
      <c r="FIB30" s="370"/>
      <c r="FIC30" s="370"/>
      <c r="FID30" s="370"/>
      <c r="FIE30" s="370"/>
      <c r="FIF30" s="370"/>
      <c r="FIG30" s="370"/>
      <c r="FIH30" s="370"/>
      <c r="FII30" s="370"/>
      <c r="FIJ30" s="370"/>
      <c r="FIK30" s="370"/>
      <c r="FIL30" s="370"/>
      <c r="FIM30" s="370"/>
      <c r="FIN30" s="370"/>
      <c r="FIO30" s="370"/>
      <c r="FIP30" s="370"/>
      <c r="FIQ30" s="370"/>
      <c r="FIR30" s="370"/>
      <c r="FIS30" s="370"/>
      <c r="FIT30" s="370"/>
      <c r="FIU30" s="370"/>
      <c r="FIV30" s="370"/>
      <c r="FIW30" s="370"/>
      <c r="FIX30" s="370"/>
      <c r="FIY30" s="370"/>
      <c r="FIZ30" s="370"/>
      <c r="FJA30" s="370"/>
      <c r="FJB30" s="370"/>
      <c r="FJC30" s="370"/>
      <c r="FJD30" s="370"/>
      <c r="FJE30" s="370"/>
      <c r="FJF30" s="370"/>
      <c r="FJG30" s="370"/>
      <c r="FJH30" s="370"/>
      <c r="FJI30" s="370"/>
      <c r="FJJ30" s="370"/>
      <c r="FJK30" s="370"/>
      <c r="FJL30" s="370"/>
      <c r="FJM30" s="370"/>
      <c r="FJN30" s="370"/>
      <c r="FJO30" s="370"/>
      <c r="FJP30" s="370"/>
      <c r="FJQ30" s="370"/>
      <c r="FJR30" s="370"/>
      <c r="FJS30" s="370"/>
      <c r="FJT30" s="370"/>
      <c r="FJU30" s="370"/>
      <c r="FJV30" s="370"/>
      <c r="FJW30" s="370"/>
      <c r="FJX30" s="370"/>
      <c r="FJY30" s="370"/>
      <c r="FJZ30" s="370"/>
      <c r="FKA30" s="370"/>
      <c r="FKB30" s="370"/>
      <c r="FKC30" s="370"/>
      <c r="FKD30" s="370"/>
      <c r="FKE30" s="370"/>
      <c r="FKF30" s="370"/>
      <c r="FKG30" s="370"/>
      <c r="FKH30" s="370"/>
      <c r="FKI30" s="370"/>
      <c r="FKJ30" s="370"/>
      <c r="FKK30" s="370"/>
      <c r="FKL30" s="370"/>
      <c r="FKM30" s="370"/>
      <c r="FKN30" s="370"/>
      <c r="FKO30" s="370"/>
      <c r="FKP30" s="370"/>
      <c r="FKQ30" s="370"/>
      <c r="FKR30" s="370"/>
      <c r="FKS30" s="370"/>
      <c r="FKT30" s="370"/>
      <c r="FKU30" s="370"/>
      <c r="FKV30" s="370"/>
      <c r="FKW30" s="370"/>
      <c r="FKX30" s="370"/>
      <c r="FKY30" s="370"/>
      <c r="FKZ30" s="370"/>
      <c r="FLA30" s="370"/>
      <c r="FLB30" s="370"/>
      <c r="FLC30" s="370"/>
      <c r="FLD30" s="370"/>
      <c r="FLE30" s="370"/>
      <c r="FLF30" s="370"/>
      <c r="FLG30" s="370"/>
      <c r="FLH30" s="370"/>
      <c r="FLI30" s="370"/>
      <c r="FLJ30" s="370"/>
      <c r="FLK30" s="370"/>
      <c r="FLL30" s="370"/>
      <c r="FLM30" s="370"/>
      <c r="FLN30" s="370"/>
      <c r="FLO30" s="370"/>
      <c r="FLP30" s="370"/>
      <c r="FLQ30" s="370"/>
      <c r="FLR30" s="370"/>
      <c r="FLS30" s="370"/>
      <c r="FLT30" s="370"/>
      <c r="FLU30" s="370"/>
      <c r="FLV30" s="370"/>
      <c r="FLW30" s="370"/>
      <c r="FLX30" s="370"/>
      <c r="FLY30" s="370"/>
      <c r="FLZ30" s="370"/>
      <c r="FMA30" s="370"/>
      <c r="FMB30" s="370"/>
      <c r="FMC30" s="370"/>
      <c r="FMD30" s="370"/>
      <c r="FME30" s="370"/>
      <c r="FMF30" s="370"/>
      <c r="FMG30" s="370"/>
      <c r="FMH30" s="370"/>
      <c r="FMI30" s="370"/>
      <c r="FMJ30" s="370"/>
      <c r="FMK30" s="370"/>
      <c r="FML30" s="370"/>
      <c r="FMM30" s="370"/>
      <c r="FMN30" s="370"/>
      <c r="FMO30" s="370"/>
      <c r="FMP30" s="370"/>
      <c r="FMQ30" s="370"/>
      <c r="FMR30" s="370"/>
      <c r="FMS30" s="370"/>
      <c r="FMT30" s="370"/>
      <c r="FMU30" s="370"/>
      <c r="FMV30" s="370"/>
      <c r="FMW30" s="370"/>
      <c r="FMX30" s="370"/>
      <c r="FMY30" s="370"/>
      <c r="FMZ30" s="370"/>
      <c r="FNA30" s="370"/>
      <c r="FNB30" s="370"/>
      <c r="FNC30" s="370"/>
      <c r="FND30" s="370"/>
      <c r="FNE30" s="370"/>
      <c r="FNF30" s="370"/>
      <c r="FNG30" s="370"/>
      <c r="FNH30" s="370"/>
      <c r="FNI30" s="370"/>
      <c r="FNJ30" s="370"/>
      <c r="FNK30" s="370"/>
      <c r="FNL30" s="370"/>
      <c r="FNM30" s="370"/>
      <c r="FNN30" s="370"/>
      <c r="FNO30" s="370"/>
      <c r="FNP30" s="370"/>
      <c r="FNQ30" s="370"/>
      <c r="FNR30" s="370"/>
      <c r="FNS30" s="370"/>
      <c r="FNT30" s="370"/>
      <c r="FNU30" s="370"/>
      <c r="FNV30" s="370"/>
      <c r="FNW30" s="370"/>
      <c r="FNX30" s="370"/>
      <c r="FNY30" s="370"/>
      <c r="FNZ30" s="370"/>
      <c r="FOA30" s="370"/>
      <c r="FOB30" s="370"/>
      <c r="FOC30" s="370"/>
      <c r="FOD30" s="370"/>
      <c r="FOE30" s="370"/>
      <c r="FOF30" s="370"/>
      <c r="FOG30" s="370"/>
      <c r="FOH30" s="370"/>
      <c r="FOI30" s="370"/>
      <c r="FOJ30" s="370"/>
      <c r="FOK30" s="370"/>
      <c r="FOL30" s="370"/>
      <c r="FOM30" s="370"/>
      <c r="FON30" s="370"/>
      <c r="FOO30" s="370"/>
      <c r="FOP30" s="370"/>
      <c r="FOQ30" s="370"/>
      <c r="FOR30" s="370"/>
      <c r="FOS30" s="370"/>
      <c r="FOT30" s="370"/>
      <c r="FOU30" s="370"/>
      <c r="FOV30" s="370"/>
      <c r="FOW30" s="370"/>
      <c r="FOX30" s="370"/>
      <c r="FOY30" s="370"/>
      <c r="FOZ30" s="370"/>
      <c r="FPA30" s="370"/>
      <c r="FPB30" s="370"/>
      <c r="FPC30" s="370"/>
      <c r="FPD30" s="370"/>
      <c r="FPE30" s="370"/>
      <c r="FPF30" s="370"/>
      <c r="FPG30" s="370"/>
      <c r="FPH30" s="370"/>
      <c r="FPI30" s="370"/>
      <c r="FPJ30" s="370"/>
      <c r="FPK30" s="370"/>
      <c r="FPL30" s="370"/>
      <c r="FPM30" s="370"/>
      <c r="FPN30" s="370"/>
      <c r="FPO30" s="370"/>
      <c r="FPP30" s="370"/>
      <c r="FPQ30" s="370"/>
      <c r="FPR30" s="370"/>
      <c r="FPS30" s="370"/>
      <c r="FPT30" s="370"/>
      <c r="FPU30" s="370"/>
      <c r="FPV30" s="370"/>
      <c r="FPW30" s="370"/>
      <c r="FPX30" s="370"/>
      <c r="FPY30" s="370"/>
      <c r="FPZ30" s="370"/>
      <c r="FQA30" s="370"/>
      <c r="FQB30" s="370"/>
      <c r="FQC30" s="370"/>
      <c r="FQD30" s="370"/>
      <c r="FQE30" s="370"/>
      <c r="FQF30" s="370"/>
      <c r="FQG30" s="370"/>
      <c r="FQH30" s="370"/>
      <c r="FQI30" s="370"/>
      <c r="FQJ30" s="370"/>
      <c r="FQK30" s="370"/>
      <c r="FQL30" s="370"/>
      <c r="FQM30" s="370"/>
      <c r="FQN30" s="370"/>
      <c r="FQO30" s="370"/>
      <c r="FQP30" s="370"/>
      <c r="FQQ30" s="370"/>
      <c r="FQR30" s="370"/>
      <c r="FQS30" s="370"/>
      <c r="FQT30" s="370"/>
      <c r="FQU30" s="370"/>
      <c r="FQV30" s="370"/>
      <c r="FQW30" s="370"/>
      <c r="FQX30" s="370"/>
      <c r="FQY30" s="370"/>
      <c r="FQZ30" s="370"/>
      <c r="FRA30" s="370"/>
      <c r="FRB30" s="370"/>
      <c r="FRC30" s="370"/>
      <c r="FRD30" s="370"/>
      <c r="FRE30" s="370"/>
      <c r="FRF30" s="370"/>
      <c r="FRG30" s="370"/>
      <c r="FRH30" s="370"/>
      <c r="FRI30" s="370"/>
      <c r="FRJ30" s="370"/>
      <c r="FRK30" s="370"/>
      <c r="FRL30" s="370"/>
      <c r="FRM30" s="370"/>
      <c r="FRN30" s="370"/>
      <c r="FRO30" s="370"/>
      <c r="FRP30" s="370"/>
      <c r="FRQ30" s="370"/>
      <c r="FRR30" s="370"/>
      <c r="FRS30" s="370"/>
      <c r="FRT30" s="370"/>
      <c r="FRU30" s="370"/>
      <c r="FRV30" s="370"/>
      <c r="FRW30" s="370"/>
      <c r="FRX30" s="370"/>
      <c r="FRY30" s="370"/>
      <c r="FRZ30" s="370"/>
      <c r="FSA30" s="370"/>
      <c r="FSB30" s="370"/>
      <c r="FSC30" s="370"/>
      <c r="FSD30" s="370"/>
      <c r="FSE30" s="370"/>
      <c r="FSF30" s="370"/>
      <c r="FSG30" s="370"/>
      <c r="FSH30" s="370"/>
      <c r="FSI30" s="370"/>
      <c r="FSJ30" s="370"/>
      <c r="FSK30" s="370"/>
      <c r="FSL30" s="370"/>
      <c r="FSM30" s="370"/>
      <c r="FSN30" s="370"/>
      <c r="FSO30" s="370"/>
      <c r="FSP30" s="370"/>
      <c r="FSQ30" s="370"/>
      <c r="FSR30" s="370"/>
      <c r="FSS30" s="370"/>
      <c r="FST30" s="370"/>
      <c r="FSU30" s="370"/>
      <c r="FSV30" s="370"/>
      <c r="FSW30" s="370"/>
      <c r="FSX30" s="370"/>
      <c r="FSY30" s="370"/>
      <c r="FSZ30" s="370"/>
      <c r="FTA30" s="370"/>
      <c r="FTB30" s="370"/>
      <c r="FTC30" s="370"/>
      <c r="FTD30" s="370"/>
      <c r="FTE30" s="370"/>
      <c r="FTF30" s="370"/>
      <c r="FTG30" s="370"/>
      <c r="FTH30" s="370"/>
      <c r="FTI30" s="370"/>
      <c r="FTJ30" s="370"/>
      <c r="FTK30" s="370"/>
      <c r="FTL30" s="370"/>
      <c r="FTM30" s="370"/>
      <c r="FTN30" s="370"/>
      <c r="FTO30" s="370"/>
      <c r="FTP30" s="370"/>
      <c r="FTQ30" s="370"/>
      <c r="FTR30" s="370"/>
      <c r="FTS30" s="370"/>
      <c r="FTT30" s="370"/>
      <c r="FTU30" s="370"/>
      <c r="FTV30" s="370"/>
      <c r="FTW30" s="370"/>
      <c r="FTX30" s="370"/>
      <c r="FTY30" s="370"/>
      <c r="FTZ30" s="370"/>
      <c r="FUA30" s="370"/>
      <c r="FUB30" s="370"/>
      <c r="FUC30" s="370"/>
      <c r="FUD30" s="370"/>
      <c r="FUE30" s="370"/>
      <c r="FUF30" s="370"/>
      <c r="FUG30" s="370"/>
      <c r="FUH30" s="370"/>
      <c r="FUI30" s="370"/>
      <c r="FUJ30" s="370"/>
      <c r="FUK30" s="370"/>
      <c r="FUL30" s="370"/>
      <c r="FUM30" s="370"/>
      <c r="FUN30" s="370"/>
      <c r="FUO30" s="370"/>
      <c r="FUP30" s="370"/>
      <c r="FUQ30" s="370"/>
      <c r="FUR30" s="370"/>
      <c r="FUS30" s="370"/>
      <c r="FUT30" s="370"/>
      <c r="FUU30" s="370"/>
      <c r="FUV30" s="370"/>
      <c r="FUW30" s="370"/>
      <c r="FUX30" s="370"/>
      <c r="FUY30" s="370"/>
      <c r="FUZ30" s="370"/>
      <c r="FVA30" s="370"/>
      <c r="FVB30" s="370"/>
      <c r="FVC30" s="370"/>
      <c r="FVD30" s="370"/>
      <c r="FVE30" s="370"/>
      <c r="FVF30" s="370"/>
      <c r="FVG30" s="370"/>
      <c r="FVH30" s="370"/>
      <c r="FVI30" s="370"/>
      <c r="FVJ30" s="370"/>
      <c r="FVK30" s="370"/>
      <c r="FVL30" s="370"/>
      <c r="FVM30" s="370"/>
      <c r="FVN30" s="370"/>
      <c r="FVO30" s="370"/>
      <c r="FVP30" s="370"/>
      <c r="FVQ30" s="370"/>
      <c r="FVR30" s="370"/>
      <c r="FVS30" s="370"/>
      <c r="FVT30" s="370"/>
      <c r="FVU30" s="370"/>
      <c r="FVV30" s="370"/>
      <c r="FVW30" s="370"/>
      <c r="FVX30" s="370"/>
      <c r="FVY30" s="370"/>
      <c r="FVZ30" s="370"/>
      <c r="FWA30" s="370"/>
      <c r="FWB30" s="370"/>
      <c r="FWC30" s="370"/>
      <c r="FWD30" s="370"/>
      <c r="FWE30" s="370"/>
      <c r="FWF30" s="370"/>
      <c r="FWG30" s="370"/>
      <c r="FWH30" s="370"/>
      <c r="FWI30" s="370"/>
      <c r="FWJ30" s="370"/>
      <c r="FWK30" s="370"/>
      <c r="FWL30" s="370"/>
      <c r="FWM30" s="370"/>
      <c r="FWN30" s="370"/>
      <c r="FWO30" s="370"/>
      <c r="FWP30" s="370"/>
      <c r="FWQ30" s="370"/>
      <c r="FWR30" s="370"/>
      <c r="FWS30" s="370"/>
      <c r="FWT30" s="370"/>
      <c r="FWU30" s="370"/>
      <c r="FWV30" s="370"/>
      <c r="FWW30" s="370"/>
      <c r="FWX30" s="370"/>
      <c r="FWY30" s="370"/>
      <c r="FWZ30" s="370"/>
      <c r="FXA30" s="370"/>
      <c r="FXB30" s="370"/>
      <c r="FXC30" s="370"/>
      <c r="FXD30" s="370"/>
      <c r="FXE30" s="370"/>
      <c r="FXF30" s="370"/>
      <c r="FXG30" s="370"/>
      <c r="FXH30" s="370"/>
      <c r="FXI30" s="370"/>
      <c r="FXJ30" s="370"/>
      <c r="FXK30" s="370"/>
      <c r="FXL30" s="370"/>
      <c r="FXM30" s="370"/>
      <c r="FXN30" s="370"/>
      <c r="FXO30" s="370"/>
      <c r="FXP30" s="370"/>
      <c r="FXQ30" s="370"/>
      <c r="FXR30" s="370"/>
      <c r="FXS30" s="370"/>
      <c r="FXT30" s="370"/>
      <c r="FXU30" s="370"/>
      <c r="FXV30" s="370"/>
      <c r="FXW30" s="370"/>
      <c r="FXX30" s="370"/>
      <c r="FXY30" s="370"/>
      <c r="FXZ30" s="370"/>
      <c r="FYA30" s="370"/>
      <c r="FYB30" s="370"/>
      <c r="FYC30" s="370"/>
      <c r="FYD30" s="370"/>
      <c r="FYE30" s="370"/>
      <c r="FYF30" s="370"/>
      <c r="FYG30" s="370"/>
      <c r="FYH30" s="370"/>
      <c r="FYI30" s="370"/>
      <c r="FYJ30" s="370"/>
      <c r="FYK30" s="370"/>
      <c r="FYL30" s="370"/>
      <c r="FYM30" s="370"/>
      <c r="FYN30" s="370"/>
      <c r="FYO30" s="370"/>
      <c r="FYP30" s="370"/>
      <c r="FYQ30" s="370"/>
      <c r="FYR30" s="370"/>
      <c r="FYS30" s="370"/>
      <c r="FYT30" s="370"/>
      <c r="FYU30" s="370"/>
      <c r="FYV30" s="370"/>
      <c r="FYW30" s="370"/>
      <c r="FYX30" s="370"/>
      <c r="FYY30" s="370"/>
      <c r="FYZ30" s="370"/>
      <c r="FZA30" s="370"/>
      <c r="FZB30" s="370"/>
      <c r="FZC30" s="370"/>
      <c r="FZD30" s="370"/>
      <c r="FZE30" s="370"/>
      <c r="FZF30" s="370"/>
      <c r="FZG30" s="370"/>
      <c r="FZH30" s="370"/>
      <c r="FZI30" s="370"/>
      <c r="FZJ30" s="370"/>
      <c r="FZK30" s="370"/>
      <c r="FZL30" s="370"/>
      <c r="FZM30" s="370"/>
      <c r="FZN30" s="370"/>
      <c r="FZO30" s="370"/>
      <c r="FZP30" s="370"/>
      <c r="FZQ30" s="370"/>
      <c r="FZR30" s="370"/>
      <c r="FZS30" s="370"/>
      <c r="FZT30" s="370"/>
      <c r="FZU30" s="370"/>
      <c r="FZV30" s="370"/>
      <c r="FZW30" s="370"/>
      <c r="FZX30" s="370"/>
      <c r="FZY30" s="370"/>
      <c r="FZZ30" s="370"/>
      <c r="GAA30" s="370"/>
      <c r="GAB30" s="370"/>
      <c r="GAC30" s="370"/>
      <c r="GAD30" s="370"/>
      <c r="GAE30" s="370"/>
      <c r="GAF30" s="370"/>
      <c r="GAG30" s="370"/>
      <c r="GAH30" s="370"/>
      <c r="GAI30" s="370"/>
      <c r="GAJ30" s="370"/>
      <c r="GAK30" s="370"/>
      <c r="GAL30" s="370"/>
      <c r="GAM30" s="370"/>
      <c r="GAN30" s="370"/>
      <c r="GAO30" s="370"/>
      <c r="GAP30" s="370"/>
      <c r="GAQ30" s="370"/>
      <c r="GAR30" s="370"/>
      <c r="GAS30" s="370"/>
      <c r="GAT30" s="370"/>
      <c r="GAU30" s="370"/>
      <c r="GAV30" s="370"/>
      <c r="GAW30" s="370"/>
      <c r="GAX30" s="370"/>
      <c r="GAY30" s="370"/>
      <c r="GAZ30" s="370"/>
      <c r="GBA30" s="370"/>
      <c r="GBB30" s="370"/>
      <c r="GBC30" s="370"/>
      <c r="GBD30" s="370"/>
      <c r="GBE30" s="370"/>
      <c r="GBF30" s="370"/>
      <c r="GBG30" s="370"/>
      <c r="GBH30" s="370"/>
      <c r="GBI30" s="370"/>
      <c r="GBJ30" s="370"/>
      <c r="GBK30" s="370"/>
      <c r="GBL30" s="370"/>
      <c r="GBM30" s="370"/>
      <c r="GBN30" s="370"/>
      <c r="GBO30" s="370"/>
      <c r="GBP30" s="370"/>
      <c r="GBQ30" s="370"/>
      <c r="GBR30" s="370"/>
      <c r="GBS30" s="370"/>
      <c r="GBT30" s="370"/>
      <c r="GBU30" s="370"/>
      <c r="GBV30" s="370"/>
      <c r="GBW30" s="370"/>
      <c r="GBX30" s="370"/>
      <c r="GBY30" s="370"/>
      <c r="GBZ30" s="370"/>
      <c r="GCA30" s="370"/>
      <c r="GCB30" s="370"/>
      <c r="GCC30" s="370"/>
      <c r="GCD30" s="370"/>
      <c r="GCE30" s="370"/>
      <c r="GCF30" s="370"/>
      <c r="GCG30" s="370"/>
      <c r="GCH30" s="370"/>
      <c r="GCI30" s="370"/>
      <c r="GCJ30" s="370"/>
      <c r="GCK30" s="370"/>
      <c r="GCL30" s="370"/>
      <c r="GCM30" s="370"/>
      <c r="GCN30" s="370"/>
      <c r="GCO30" s="370"/>
      <c r="GCP30" s="370"/>
      <c r="GCQ30" s="370"/>
      <c r="GCR30" s="370"/>
      <c r="GCS30" s="370"/>
      <c r="GCT30" s="370"/>
      <c r="GCU30" s="370"/>
      <c r="GCV30" s="370"/>
      <c r="GCW30" s="370"/>
      <c r="GCX30" s="370"/>
      <c r="GCY30" s="370"/>
      <c r="GCZ30" s="370"/>
      <c r="GDA30" s="370"/>
      <c r="GDB30" s="370"/>
      <c r="GDC30" s="370"/>
      <c r="GDD30" s="370"/>
      <c r="GDE30" s="370"/>
      <c r="GDF30" s="370"/>
      <c r="GDG30" s="370"/>
      <c r="GDH30" s="370"/>
      <c r="GDI30" s="370"/>
      <c r="GDJ30" s="370"/>
      <c r="GDK30" s="370"/>
      <c r="GDL30" s="370"/>
      <c r="GDM30" s="370"/>
      <c r="GDN30" s="370"/>
      <c r="GDO30" s="370"/>
      <c r="GDP30" s="370"/>
      <c r="GDQ30" s="370"/>
      <c r="GDR30" s="370"/>
      <c r="GDS30" s="370"/>
      <c r="GDT30" s="370"/>
      <c r="GDU30" s="370"/>
      <c r="GDV30" s="370"/>
      <c r="GDW30" s="370"/>
      <c r="GDX30" s="370"/>
      <c r="GDY30" s="370"/>
      <c r="GDZ30" s="370"/>
      <c r="GEA30" s="370"/>
      <c r="GEB30" s="370"/>
      <c r="GEC30" s="370"/>
      <c r="GED30" s="370"/>
      <c r="GEE30" s="370"/>
      <c r="GEF30" s="370"/>
      <c r="GEG30" s="370"/>
      <c r="GEH30" s="370"/>
      <c r="GEI30" s="370"/>
      <c r="GEJ30" s="370"/>
      <c r="GEK30" s="370"/>
      <c r="GEL30" s="370"/>
      <c r="GEM30" s="370"/>
      <c r="GEN30" s="370"/>
      <c r="GEO30" s="370"/>
      <c r="GEP30" s="370"/>
      <c r="GEQ30" s="370"/>
      <c r="GER30" s="370"/>
      <c r="GES30" s="370"/>
      <c r="GET30" s="370"/>
      <c r="GEU30" s="370"/>
      <c r="GEV30" s="370"/>
      <c r="GEW30" s="370"/>
      <c r="GEX30" s="370"/>
      <c r="GEY30" s="370"/>
      <c r="GEZ30" s="370"/>
      <c r="GFA30" s="370"/>
      <c r="GFB30" s="370"/>
      <c r="GFC30" s="370"/>
      <c r="GFD30" s="370"/>
      <c r="GFE30" s="370"/>
      <c r="GFF30" s="370"/>
      <c r="GFG30" s="370"/>
      <c r="GFH30" s="370"/>
      <c r="GFI30" s="370"/>
      <c r="GFJ30" s="370"/>
      <c r="GFK30" s="370"/>
      <c r="GFL30" s="370"/>
      <c r="GFM30" s="370"/>
      <c r="GFN30" s="370"/>
      <c r="GFO30" s="370"/>
      <c r="GFP30" s="370"/>
      <c r="GFQ30" s="370"/>
      <c r="GFR30" s="370"/>
      <c r="GFS30" s="370"/>
      <c r="GFT30" s="370"/>
      <c r="GFU30" s="370"/>
      <c r="GFV30" s="370"/>
      <c r="GFW30" s="370"/>
      <c r="GFX30" s="370"/>
      <c r="GFY30" s="370"/>
      <c r="GFZ30" s="370"/>
      <c r="GGA30" s="370"/>
      <c r="GGB30" s="370"/>
      <c r="GGC30" s="370"/>
      <c r="GGD30" s="370"/>
      <c r="GGE30" s="370"/>
      <c r="GGF30" s="370"/>
      <c r="GGG30" s="370"/>
      <c r="GGH30" s="370"/>
      <c r="GGI30" s="370"/>
      <c r="GGJ30" s="370"/>
      <c r="GGK30" s="370"/>
      <c r="GGL30" s="370"/>
      <c r="GGM30" s="370"/>
      <c r="GGN30" s="370"/>
      <c r="GGO30" s="370"/>
      <c r="GGP30" s="370"/>
      <c r="GGQ30" s="370"/>
      <c r="GGR30" s="370"/>
      <c r="GGS30" s="370"/>
      <c r="GGT30" s="370"/>
      <c r="GGU30" s="370"/>
      <c r="GGV30" s="370"/>
      <c r="GGW30" s="370"/>
      <c r="GGX30" s="370"/>
      <c r="GGY30" s="370"/>
      <c r="GGZ30" s="370"/>
      <c r="GHA30" s="370"/>
      <c r="GHB30" s="370"/>
      <c r="GHC30" s="370"/>
      <c r="GHD30" s="370"/>
      <c r="GHE30" s="370"/>
      <c r="GHF30" s="370"/>
      <c r="GHG30" s="370"/>
      <c r="GHH30" s="370"/>
      <c r="GHI30" s="370"/>
      <c r="GHJ30" s="370"/>
      <c r="GHK30" s="370"/>
      <c r="GHL30" s="370"/>
      <c r="GHM30" s="370"/>
      <c r="GHN30" s="370"/>
      <c r="GHO30" s="370"/>
      <c r="GHP30" s="370"/>
      <c r="GHQ30" s="370"/>
      <c r="GHR30" s="370"/>
      <c r="GHS30" s="370"/>
      <c r="GHT30" s="370"/>
      <c r="GHU30" s="370"/>
      <c r="GHV30" s="370"/>
      <c r="GHW30" s="370"/>
      <c r="GHX30" s="370"/>
      <c r="GHY30" s="370"/>
      <c r="GHZ30" s="370"/>
      <c r="GIA30" s="370"/>
      <c r="GIB30" s="370"/>
      <c r="GIC30" s="370"/>
      <c r="GID30" s="370"/>
      <c r="GIE30" s="370"/>
      <c r="GIF30" s="370"/>
      <c r="GIG30" s="370"/>
      <c r="GIH30" s="370"/>
      <c r="GII30" s="370"/>
      <c r="GIJ30" s="370"/>
      <c r="GIK30" s="370"/>
      <c r="GIL30" s="370"/>
      <c r="GIM30" s="370"/>
      <c r="GIN30" s="370"/>
      <c r="GIO30" s="370"/>
      <c r="GIP30" s="370"/>
      <c r="GIQ30" s="370"/>
      <c r="GIR30" s="370"/>
      <c r="GIS30" s="370"/>
      <c r="GIT30" s="370"/>
      <c r="GIU30" s="370"/>
      <c r="GIV30" s="370"/>
      <c r="GIW30" s="370"/>
      <c r="GIX30" s="370"/>
      <c r="GIY30" s="370"/>
      <c r="GIZ30" s="370"/>
      <c r="GJA30" s="370"/>
      <c r="GJB30" s="370"/>
      <c r="GJC30" s="370"/>
      <c r="GJD30" s="370"/>
      <c r="GJE30" s="370"/>
      <c r="GJF30" s="370"/>
      <c r="GJG30" s="370"/>
      <c r="GJH30" s="370"/>
      <c r="GJI30" s="370"/>
      <c r="GJJ30" s="370"/>
      <c r="GJK30" s="370"/>
      <c r="GJL30" s="370"/>
      <c r="GJM30" s="370"/>
      <c r="GJN30" s="370"/>
      <c r="GJO30" s="370"/>
      <c r="GJP30" s="370"/>
      <c r="GJQ30" s="370"/>
      <c r="GJR30" s="370"/>
      <c r="GJS30" s="370"/>
      <c r="GJT30" s="370"/>
      <c r="GJU30" s="370"/>
      <c r="GJV30" s="370"/>
      <c r="GJW30" s="370"/>
      <c r="GJX30" s="370"/>
      <c r="GJY30" s="370"/>
      <c r="GJZ30" s="370"/>
      <c r="GKA30" s="370"/>
      <c r="GKB30" s="370"/>
      <c r="GKC30" s="370"/>
      <c r="GKD30" s="370"/>
      <c r="GKE30" s="370"/>
      <c r="GKF30" s="370"/>
      <c r="GKG30" s="370"/>
      <c r="GKH30" s="370"/>
      <c r="GKI30" s="370"/>
      <c r="GKJ30" s="370"/>
      <c r="GKK30" s="370"/>
      <c r="GKL30" s="370"/>
      <c r="GKM30" s="370"/>
      <c r="GKN30" s="370"/>
      <c r="GKO30" s="370"/>
      <c r="GKP30" s="370"/>
      <c r="GKQ30" s="370"/>
      <c r="GKR30" s="370"/>
      <c r="GKS30" s="370"/>
      <c r="GKT30" s="370"/>
      <c r="GKU30" s="370"/>
      <c r="GKV30" s="370"/>
      <c r="GKW30" s="370"/>
      <c r="GKX30" s="370"/>
      <c r="GKY30" s="370"/>
      <c r="GKZ30" s="370"/>
      <c r="GLA30" s="370"/>
      <c r="GLB30" s="370"/>
      <c r="GLC30" s="370"/>
      <c r="GLD30" s="370"/>
      <c r="GLE30" s="370"/>
      <c r="GLF30" s="370"/>
      <c r="GLG30" s="370"/>
      <c r="GLH30" s="370"/>
      <c r="GLI30" s="370"/>
      <c r="GLJ30" s="370"/>
      <c r="GLK30" s="370"/>
      <c r="GLL30" s="370"/>
      <c r="GLM30" s="370"/>
      <c r="GLN30" s="370"/>
      <c r="GLO30" s="370"/>
      <c r="GLP30" s="370"/>
      <c r="GLQ30" s="370"/>
      <c r="GLR30" s="370"/>
      <c r="GLS30" s="370"/>
      <c r="GLT30" s="370"/>
      <c r="GLU30" s="370"/>
      <c r="GLV30" s="370"/>
      <c r="GLW30" s="370"/>
      <c r="GLX30" s="370"/>
      <c r="GLY30" s="370"/>
      <c r="GLZ30" s="370"/>
      <c r="GMA30" s="370"/>
      <c r="GMB30" s="370"/>
      <c r="GMC30" s="370"/>
      <c r="GMD30" s="370"/>
      <c r="GME30" s="370"/>
      <c r="GMF30" s="370"/>
      <c r="GMG30" s="370"/>
      <c r="GMH30" s="370"/>
      <c r="GMI30" s="370"/>
      <c r="GMJ30" s="370"/>
      <c r="GMK30" s="370"/>
      <c r="GML30" s="370"/>
      <c r="GMM30" s="370"/>
      <c r="GMN30" s="370"/>
      <c r="GMO30" s="370"/>
      <c r="GMP30" s="370"/>
      <c r="GMQ30" s="370"/>
      <c r="GMR30" s="370"/>
      <c r="GMS30" s="370"/>
      <c r="GMT30" s="370"/>
      <c r="GMU30" s="370"/>
      <c r="GMV30" s="370"/>
      <c r="GMW30" s="370"/>
      <c r="GMX30" s="370"/>
      <c r="GMY30" s="370"/>
      <c r="GMZ30" s="370"/>
      <c r="GNA30" s="370"/>
      <c r="GNB30" s="370"/>
      <c r="GNC30" s="370"/>
      <c r="GND30" s="370"/>
      <c r="GNE30" s="370"/>
      <c r="GNF30" s="370"/>
      <c r="GNG30" s="370"/>
      <c r="GNH30" s="370"/>
      <c r="GNI30" s="370"/>
      <c r="GNJ30" s="370"/>
      <c r="GNK30" s="370"/>
      <c r="GNL30" s="370"/>
      <c r="GNM30" s="370"/>
      <c r="GNN30" s="370"/>
      <c r="GNO30" s="370"/>
      <c r="GNP30" s="370"/>
      <c r="GNQ30" s="370"/>
      <c r="GNR30" s="370"/>
      <c r="GNS30" s="370"/>
      <c r="GNT30" s="370"/>
      <c r="GNU30" s="370"/>
      <c r="GNV30" s="370"/>
      <c r="GNW30" s="370"/>
      <c r="GNX30" s="370"/>
      <c r="GNY30" s="370"/>
      <c r="GNZ30" s="370"/>
      <c r="GOA30" s="370"/>
      <c r="GOB30" s="370"/>
      <c r="GOC30" s="370"/>
      <c r="GOD30" s="370"/>
      <c r="GOE30" s="370"/>
      <c r="GOF30" s="370"/>
      <c r="GOG30" s="370"/>
      <c r="GOH30" s="370"/>
      <c r="GOI30" s="370"/>
      <c r="GOJ30" s="370"/>
      <c r="GOK30" s="370"/>
      <c r="GOL30" s="370"/>
      <c r="GOM30" s="370"/>
      <c r="GON30" s="370"/>
      <c r="GOO30" s="370"/>
      <c r="GOP30" s="370"/>
      <c r="GOQ30" s="370"/>
      <c r="GOR30" s="370"/>
      <c r="GOS30" s="370"/>
      <c r="GOT30" s="370"/>
      <c r="GOU30" s="370"/>
      <c r="GOV30" s="370"/>
      <c r="GOW30" s="370"/>
      <c r="GOX30" s="370"/>
      <c r="GOY30" s="370"/>
      <c r="GOZ30" s="370"/>
      <c r="GPA30" s="370"/>
      <c r="GPB30" s="370"/>
      <c r="GPC30" s="370"/>
      <c r="GPD30" s="370"/>
      <c r="GPE30" s="370"/>
      <c r="GPF30" s="370"/>
      <c r="GPG30" s="370"/>
      <c r="GPH30" s="370"/>
      <c r="GPI30" s="370"/>
      <c r="GPJ30" s="370"/>
      <c r="GPK30" s="370"/>
      <c r="GPL30" s="370"/>
      <c r="GPM30" s="370"/>
      <c r="GPN30" s="370"/>
      <c r="GPO30" s="370"/>
      <c r="GPP30" s="370"/>
      <c r="GPQ30" s="370"/>
      <c r="GPR30" s="370"/>
      <c r="GPS30" s="370"/>
      <c r="GPT30" s="370"/>
      <c r="GPU30" s="370"/>
      <c r="GPV30" s="370"/>
      <c r="GPW30" s="370"/>
      <c r="GPX30" s="370"/>
      <c r="GPY30" s="370"/>
      <c r="GPZ30" s="370"/>
      <c r="GQA30" s="370"/>
      <c r="GQB30" s="370"/>
      <c r="GQC30" s="370"/>
      <c r="GQD30" s="370"/>
      <c r="GQE30" s="370"/>
      <c r="GQF30" s="370"/>
      <c r="GQG30" s="370"/>
      <c r="GQH30" s="370"/>
      <c r="GQI30" s="370"/>
      <c r="GQJ30" s="370"/>
      <c r="GQK30" s="370"/>
      <c r="GQL30" s="370"/>
      <c r="GQM30" s="370"/>
      <c r="GQN30" s="370"/>
      <c r="GQO30" s="370"/>
      <c r="GQP30" s="370"/>
      <c r="GQQ30" s="370"/>
      <c r="GQR30" s="370"/>
      <c r="GQS30" s="370"/>
      <c r="GQT30" s="370"/>
      <c r="GQU30" s="370"/>
      <c r="GQV30" s="370"/>
      <c r="GQW30" s="370"/>
      <c r="GQX30" s="370"/>
      <c r="GQY30" s="370"/>
      <c r="GQZ30" s="370"/>
      <c r="GRA30" s="370"/>
      <c r="GRB30" s="370"/>
      <c r="GRC30" s="370"/>
      <c r="GRD30" s="370"/>
      <c r="GRE30" s="370"/>
      <c r="GRF30" s="370"/>
      <c r="GRG30" s="370"/>
      <c r="GRH30" s="370"/>
      <c r="GRI30" s="370"/>
      <c r="GRJ30" s="370"/>
      <c r="GRK30" s="370"/>
      <c r="GRL30" s="370"/>
      <c r="GRM30" s="370"/>
      <c r="GRN30" s="370"/>
      <c r="GRO30" s="370"/>
      <c r="GRP30" s="370"/>
      <c r="GRQ30" s="370"/>
      <c r="GRR30" s="370"/>
      <c r="GRS30" s="370"/>
      <c r="GRT30" s="370"/>
      <c r="GRU30" s="370"/>
      <c r="GRV30" s="370"/>
      <c r="GRW30" s="370"/>
      <c r="GRX30" s="370"/>
      <c r="GRY30" s="370"/>
      <c r="GRZ30" s="370"/>
      <c r="GSA30" s="370"/>
      <c r="GSB30" s="370"/>
      <c r="GSC30" s="370"/>
      <c r="GSD30" s="370"/>
      <c r="GSE30" s="370"/>
      <c r="GSF30" s="370"/>
      <c r="GSG30" s="370"/>
      <c r="GSH30" s="370"/>
      <c r="GSI30" s="370"/>
      <c r="GSJ30" s="370"/>
      <c r="GSK30" s="370"/>
      <c r="GSL30" s="370"/>
      <c r="GSM30" s="370"/>
      <c r="GSN30" s="370"/>
      <c r="GSO30" s="370"/>
      <c r="GSP30" s="370"/>
      <c r="GSQ30" s="370"/>
      <c r="GSR30" s="370"/>
      <c r="GSS30" s="370"/>
      <c r="GST30" s="370"/>
      <c r="GSU30" s="370"/>
      <c r="GSV30" s="370"/>
      <c r="GSW30" s="370"/>
      <c r="GSX30" s="370"/>
      <c r="GSY30" s="370"/>
      <c r="GSZ30" s="370"/>
      <c r="GTA30" s="370"/>
      <c r="GTB30" s="370"/>
      <c r="GTC30" s="370"/>
      <c r="GTD30" s="370"/>
      <c r="GTE30" s="370"/>
      <c r="GTF30" s="370"/>
      <c r="GTG30" s="370"/>
      <c r="GTH30" s="370"/>
      <c r="GTI30" s="370"/>
      <c r="GTJ30" s="370"/>
      <c r="GTK30" s="370"/>
      <c r="GTL30" s="370"/>
      <c r="GTM30" s="370"/>
      <c r="GTN30" s="370"/>
      <c r="GTO30" s="370"/>
      <c r="GTP30" s="370"/>
      <c r="GTQ30" s="370"/>
      <c r="GTR30" s="370"/>
      <c r="GTS30" s="370"/>
      <c r="GTT30" s="370"/>
      <c r="GTU30" s="370"/>
      <c r="GTV30" s="370"/>
      <c r="GTW30" s="370"/>
      <c r="GTX30" s="370"/>
      <c r="GTY30" s="370"/>
      <c r="GTZ30" s="370"/>
      <c r="GUA30" s="370"/>
      <c r="GUB30" s="370"/>
      <c r="GUC30" s="370"/>
      <c r="GUD30" s="370"/>
      <c r="GUE30" s="370"/>
      <c r="GUF30" s="370"/>
      <c r="GUG30" s="370"/>
      <c r="GUH30" s="370"/>
      <c r="GUI30" s="370"/>
      <c r="GUJ30" s="370"/>
      <c r="GUK30" s="370"/>
      <c r="GUL30" s="370"/>
      <c r="GUM30" s="370"/>
      <c r="GUN30" s="370"/>
      <c r="GUO30" s="370"/>
      <c r="GUP30" s="370"/>
      <c r="GUQ30" s="370"/>
      <c r="GUR30" s="370"/>
      <c r="GUS30" s="370"/>
      <c r="GUT30" s="370"/>
      <c r="GUU30" s="370"/>
      <c r="GUV30" s="370"/>
      <c r="GUW30" s="370"/>
      <c r="GUX30" s="370"/>
      <c r="GUY30" s="370"/>
      <c r="GUZ30" s="370"/>
      <c r="GVA30" s="370"/>
      <c r="GVB30" s="370"/>
      <c r="GVC30" s="370"/>
      <c r="GVD30" s="370"/>
      <c r="GVE30" s="370"/>
      <c r="GVF30" s="370"/>
      <c r="GVG30" s="370"/>
      <c r="GVH30" s="370"/>
      <c r="GVI30" s="370"/>
      <c r="GVJ30" s="370"/>
      <c r="GVK30" s="370"/>
      <c r="GVL30" s="370"/>
      <c r="GVM30" s="370"/>
      <c r="GVN30" s="370"/>
      <c r="GVO30" s="370"/>
      <c r="GVP30" s="370"/>
      <c r="GVQ30" s="370"/>
      <c r="GVR30" s="370"/>
      <c r="GVS30" s="370"/>
      <c r="GVT30" s="370"/>
      <c r="GVU30" s="370"/>
      <c r="GVV30" s="370"/>
      <c r="GVW30" s="370"/>
      <c r="GVX30" s="370"/>
      <c r="GVY30" s="370"/>
      <c r="GVZ30" s="370"/>
      <c r="GWA30" s="370"/>
      <c r="GWB30" s="370"/>
      <c r="GWC30" s="370"/>
      <c r="GWD30" s="370"/>
      <c r="GWE30" s="370"/>
      <c r="GWF30" s="370"/>
      <c r="GWG30" s="370"/>
      <c r="GWH30" s="370"/>
      <c r="GWI30" s="370"/>
      <c r="GWJ30" s="370"/>
      <c r="GWK30" s="370"/>
      <c r="GWL30" s="370"/>
      <c r="GWM30" s="370"/>
      <c r="GWN30" s="370"/>
      <c r="GWO30" s="370"/>
      <c r="GWP30" s="370"/>
      <c r="GWQ30" s="370"/>
      <c r="GWR30" s="370"/>
      <c r="GWS30" s="370"/>
      <c r="GWT30" s="370"/>
      <c r="GWU30" s="370"/>
      <c r="GWV30" s="370"/>
      <c r="GWW30" s="370"/>
      <c r="GWX30" s="370"/>
      <c r="GWY30" s="370"/>
      <c r="GWZ30" s="370"/>
      <c r="GXA30" s="370"/>
      <c r="GXB30" s="370"/>
      <c r="GXC30" s="370"/>
      <c r="GXD30" s="370"/>
      <c r="GXE30" s="370"/>
      <c r="GXF30" s="370"/>
      <c r="GXG30" s="370"/>
      <c r="GXH30" s="370"/>
      <c r="GXI30" s="370"/>
      <c r="GXJ30" s="370"/>
      <c r="GXK30" s="370"/>
      <c r="GXL30" s="370"/>
      <c r="GXM30" s="370"/>
      <c r="GXN30" s="370"/>
      <c r="GXO30" s="370"/>
      <c r="GXP30" s="370"/>
      <c r="GXQ30" s="370"/>
      <c r="GXR30" s="370"/>
      <c r="GXS30" s="370"/>
      <c r="GXT30" s="370"/>
      <c r="GXU30" s="370"/>
      <c r="GXV30" s="370"/>
      <c r="GXW30" s="370"/>
      <c r="GXX30" s="370"/>
      <c r="GXY30" s="370"/>
      <c r="GXZ30" s="370"/>
      <c r="GYA30" s="370"/>
      <c r="GYB30" s="370"/>
      <c r="GYC30" s="370"/>
      <c r="GYD30" s="370"/>
      <c r="GYE30" s="370"/>
      <c r="GYF30" s="370"/>
      <c r="GYG30" s="370"/>
      <c r="GYH30" s="370"/>
      <c r="GYI30" s="370"/>
      <c r="GYJ30" s="370"/>
      <c r="GYK30" s="370"/>
      <c r="GYL30" s="370"/>
      <c r="GYM30" s="370"/>
      <c r="GYN30" s="370"/>
      <c r="GYO30" s="370"/>
      <c r="GYP30" s="370"/>
      <c r="GYQ30" s="370"/>
      <c r="GYR30" s="370"/>
      <c r="GYS30" s="370"/>
      <c r="GYT30" s="370"/>
      <c r="GYU30" s="370"/>
      <c r="GYV30" s="370"/>
      <c r="GYW30" s="370"/>
      <c r="GYX30" s="370"/>
      <c r="GYY30" s="370"/>
      <c r="GYZ30" s="370"/>
      <c r="GZA30" s="370"/>
      <c r="GZB30" s="370"/>
      <c r="GZC30" s="370"/>
      <c r="GZD30" s="370"/>
      <c r="GZE30" s="370"/>
      <c r="GZF30" s="370"/>
      <c r="GZG30" s="370"/>
      <c r="GZH30" s="370"/>
      <c r="GZI30" s="370"/>
      <c r="GZJ30" s="370"/>
      <c r="GZK30" s="370"/>
      <c r="GZL30" s="370"/>
      <c r="GZM30" s="370"/>
      <c r="GZN30" s="370"/>
      <c r="GZO30" s="370"/>
      <c r="GZP30" s="370"/>
      <c r="GZQ30" s="370"/>
      <c r="GZR30" s="370"/>
      <c r="GZS30" s="370"/>
      <c r="GZT30" s="370"/>
      <c r="GZU30" s="370"/>
      <c r="GZV30" s="370"/>
      <c r="GZW30" s="370"/>
      <c r="GZX30" s="370"/>
      <c r="GZY30" s="370"/>
      <c r="GZZ30" s="370"/>
      <c r="HAA30" s="370"/>
      <c r="HAB30" s="370"/>
      <c r="HAC30" s="370"/>
      <c r="HAD30" s="370"/>
      <c r="HAE30" s="370"/>
      <c r="HAF30" s="370"/>
      <c r="HAG30" s="370"/>
      <c r="HAH30" s="370"/>
      <c r="HAI30" s="370"/>
      <c r="HAJ30" s="370"/>
      <c r="HAK30" s="370"/>
      <c r="HAL30" s="370"/>
      <c r="HAM30" s="370"/>
      <c r="HAN30" s="370"/>
      <c r="HAO30" s="370"/>
      <c r="HAP30" s="370"/>
      <c r="HAQ30" s="370"/>
      <c r="HAR30" s="370"/>
      <c r="HAS30" s="370"/>
      <c r="HAT30" s="370"/>
      <c r="HAU30" s="370"/>
      <c r="HAV30" s="370"/>
      <c r="HAW30" s="370"/>
      <c r="HAX30" s="370"/>
      <c r="HAY30" s="370"/>
      <c r="HAZ30" s="370"/>
      <c r="HBA30" s="370"/>
      <c r="HBB30" s="370"/>
      <c r="HBC30" s="370"/>
      <c r="HBD30" s="370"/>
      <c r="HBE30" s="370"/>
      <c r="HBF30" s="370"/>
      <c r="HBG30" s="370"/>
      <c r="HBH30" s="370"/>
      <c r="HBI30" s="370"/>
      <c r="HBJ30" s="370"/>
      <c r="HBK30" s="370"/>
      <c r="HBL30" s="370"/>
      <c r="HBM30" s="370"/>
      <c r="HBN30" s="370"/>
      <c r="HBO30" s="370"/>
      <c r="HBP30" s="370"/>
      <c r="HBQ30" s="370"/>
      <c r="HBR30" s="370"/>
      <c r="HBS30" s="370"/>
      <c r="HBT30" s="370"/>
      <c r="HBU30" s="370"/>
      <c r="HBV30" s="370"/>
      <c r="HBW30" s="370"/>
      <c r="HBX30" s="370"/>
      <c r="HBY30" s="370"/>
      <c r="HBZ30" s="370"/>
      <c r="HCA30" s="370"/>
      <c r="HCB30" s="370"/>
      <c r="HCC30" s="370"/>
      <c r="HCD30" s="370"/>
      <c r="HCE30" s="370"/>
      <c r="HCF30" s="370"/>
      <c r="HCG30" s="370"/>
      <c r="HCH30" s="370"/>
      <c r="HCI30" s="370"/>
      <c r="HCJ30" s="370"/>
      <c r="HCK30" s="370"/>
      <c r="HCL30" s="370"/>
      <c r="HCM30" s="370"/>
      <c r="HCN30" s="370"/>
      <c r="HCO30" s="370"/>
      <c r="HCP30" s="370"/>
      <c r="HCQ30" s="370"/>
      <c r="HCR30" s="370"/>
      <c r="HCS30" s="370"/>
      <c r="HCT30" s="370"/>
      <c r="HCU30" s="370"/>
      <c r="HCV30" s="370"/>
      <c r="HCW30" s="370"/>
      <c r="HCX30" s="370"/>
      <c r="HCY30" s="370"/>
      <c r="HCZ30" s="370"/>
      <c r="HDA30" s="370"/>
      <c r="HDB30" s="370"/>
      <c r="HDC30" s="370"/>
      <c r="HDD30" s="370"/>
      <c r="HDE30" s="370"/>
      <c r="HDF30" s="370"/>
      <c r="HDG30" s="370"/>
      <c r="HDH30" s="370"/>
      <c r="HDI30" s="370"/>
      <c r="HDJ30" s="370"/>
      <c r="HDK30" s="370"/>
      <c r="HDL30" s="370"/>
      <c r="HDM30" s="370"/>
      <c r="HDN30" s="370"/>
      <c r="HDO30" s="370"/>
      <c r="HDP30" s="370"/>
      <c r="HDQ30" s="370"/>
      <c r="HDR30" s="370"/>
      <c r="HDS30" s="370"/>
      <c r="HDT30" s="370"/>
      <c r="HDU30" s="370"/>
      <c r="HDV30" s="370"/>
      <c r="HDW30" s="370"/>
      <c r="HDX30" s="370"/>
      <c r="HDY30" s="370"/>
      <c r="HDZ30" s="370"/>
      <c r="HEA30" s="370"/>
      <c r="HEB30" s="370"/>
      <c r="HEC30" s="370"/>
      <c r="HED30" s="370"/>
      <c r="HEE30" s="370"/>
      <c r="HEF30" s="370"/>
      <c r="HEG30" s="370"/>
      <c r="HEH30" s="370"/>
      <c r="HEI30" s="370"/>
      <c r="HEJ30" s="370"/>
      <c r="HEK30" s="370"/>
      <c r="HEL30" s="370"/>
      <c r="HEM30" s="370"/>
      <c r="HEN30" s="370"/>
      <c r="HEO30" s="370"/>
      <c r="HEP30" s="370"/>
      <c r="HEQ30" s="370"/>
      <c r="HER30" s="370"/>
      <c r="HES30" s="370"/>
      <c r="HET30" s="370"/>
      <c r="HEU30" s="370"/>
      <c r="HEV30" s="370"/>
      <c r="HEW30" s="370"/>
      <c r="HEX30" s="370"/>
      <c r="HEY30" s="370"/>
      <c r="HEZ30" s="370"/>
      <c r="HFA30" s="370"/>
      <c r="HFB30" s="370"/>
      <c r="HFC30" s="370"/>
      <c r="HFD30" s="370"/>
      <c r="HFE30" s="370"/>
      <c r="HFF30" s="370"/>
      <c r="HFG30" s="370"/>
      <c r="HFH30" s="370"/>
      <c r="HFI30" s="370"/>
      <c r="HFJ30" s="370"/>
      <c r="HFK30" s="370"/>
      <c r="HFL30" s="370"/>
      <c r="HFM30" s="370"/>
      <c r="HFN30" s="370"/>
      <c r="HFO30" s="370"/>
      <c r="HFP30" s="370"/>
      <c r="HFQ30" s="370"/>
      <c r="HFR30" s="370"/>
      <c r="HFS30" s="370"/>
      <c r="HFT30" s="370"/>
      <c r="HFU30" s="370"/>
      <c r="HFV30" s="370"/>
      <c r="HFW30" s="370"/>
      <c r="HFX30" s="370"/>
      <c r="HFY30" s="370"/>
      <c r="HFZ30" s="370"/>
      <c r="HGA30" s="370"/>
      <c r="HGB30" s="370"/>
      <c r="HGC30" s="370"/>
      <c r="HGD30" s="370"/>
      <c r="HGE30" s="370"/>
      <c r="HGF30" s="370"/>
      <c r="HGG30" s="370"/>
      <c r="HGH30" s="370"/>
      <c r="HGI30" s="370"/>
      <c r="HGJ30" s="370"/>
      <c r="HGK30" s="370"/>
      <c r="HGL30" s="370"/>
      <c r="HGM30" s="370"/>
      <c r="HGN30" s="370"/>
      <c r="HGO30" s="370"/>
      <c r="HGP30" s="370"/>
      <c r="HGQ30" s="370"/>
      <c r="HGR30" s="370"/>
      <c r="HGS30" s="370"/>
      <c r="HGT30" s="370"/>
      <c r="HGU30" s="370"/>
      <c r="HGV30" s="370"/>
      <c r="HGW30" s="370"/>
      <c r="HGX30" s="370"/>
      <c r="HGY30" s="370"/>
      <c r="HGZ30" s="370"/>
      <c r="HHA30" s="370"/>
      <c r="HHB30" s="370"/>
      <c r="HHC30" s="370"/>
      <c r="HHD30" s="370"/>
      <c r="HHE30" s="370"/>
      <c r="HHF30" s="370"/>
      <c r="HHG30" s="370"/>
      <c r="HHH30" s="370"/>
      <c r="HHI30" s="370"/>
      <c r="HHJ30" s="370"/>
      <c r="HHK30" s="370"/>
      <c r="HHL30" s="370"/>
      <c r="HHM30" s="370"/>
      <c r="HHN30" s="370"/>
      <c r="HHO30" s="370"/>
      <c r="HHP30" s="370"/>
      <c r="HHQ30" s="370"/>
      <c r="HHR30" s="370"/>
      <c r="HHS30" s="370"/>
      <c r="HHT30" s="370"/>
      <c r="HHU30" s="370"/>
      <c r="HHV30" s="370"/>
      <c r="HHW30" s="370"/>
      <c r="HHX30" s="370"/>
      <c r="HHY30" s="370"/>
      <c r="HHZ30" s="370"/>
      <c r="HIA30" s="370"/>
      <c r="HIB30" s="370"/>
      <c r="HIC30" s="370"/>
      <c r="HID30" s="370"/>
      <c r="HIE30" s="370"/>
      <c r="HIF30" s="370"/>
      <c r="HIG30" s="370"/>
      <c r="HIH30" s="370"/>
      <c r="HII30" s="370"/>
      <c r="HIJ30" s="370"/>
      <c r="HIK30" s="370"/>
      <c r="HIL30" s="370"/>
      <c r="HIM30" s="370"/>
      <c r="HIN30" s="370"/>
      <c r="HIO30" s="370"/>
      <c r="HIP30" s="370"/>
      <c r="HIQ30" s="370"/>
      <c r="HIR30" s="370"/>
      <c r="HIS30" s="370"/>
      <c r="HIT30" s="370"/>
      <c r="HIU30" s="370"/>
      <c r="HIV30" s="370"/>
      <c r="HIW30" s="370"/>
      <c r="HIX30" s="370"/>
      <c r="HIY30" s="370"/>
      <c r="HIZ30" s="370"/>
      <c r="HJA30" s="370"/>
      <c r="HJB30" s="370"/>
      <c r="HJC30" s="370"/>
      <c r="HJD30" s="370"/>
      <c r="HJE30" s="370"/>
      <c r="HJF30" s="370"/>
      <c r="HJG30" s="370"/>
      <c r="HJH30" s="370"/>
      <c r="HJI30" s="370"/>
      <c r="HJJ30" s="370"/>
      <c r="HJK30" s="370"/>
      <c r="HJL30" s="370"/>
      <c r="HJM30" s="370"/>
      <c r="HJN30" s="370"/>
      <c r="HJO30" s="370"/>
      <c r="HJP30" s="370"/>
      <c r="HJQ30" s="370"/>
      <c r="HJR30" s="370"/>
      <c r="HJS30" s="370"/>
      <c r="HJT30" s="370"/>
      <c r="HJU30" s="370"/>
      <c r="HJV30" s="370"/>
      <c r="HJW30" s="370"/>
      <c r="HJX30" s="370"/>
      <c r="HJY30" s="370"/>
      <c r="HJZ30" s="370"/>
      <c r="HKA30" s="370"/>
      <c r="HKB30" s="370"/>
      <c r="HKC30" s="370"/>
      <c r="HKD30" s="370"/>
      <c r="HKE30" s="370"/>
      <c r="HKF30" s="370"/>
      <c r="HKG30" s="370"/>
      <c r="HKH30" s="370"/>
      <c r="HKI30" s="370"/>
      <c r="HKJ30" s="370"/>
      <c r="HKK30" s="370"/>
      <c r="HKL30" s="370"/>
      <c r="HKM30" s="370"/>
      <c r="HKN30" s="370"/>
      <c r="HKO30" s="370"/>
      <c r="HKP30" s="370"/>
      <c r="HKQ30" s="370"/>
      <c r="HKR30" s="370"/>
      <c r="HKS30" s="370"/>
      <c r="HKT30" s="370"/>
      <c r="HKU30" s="370"/>
      <c r="HKV30" s="370"/>
      <c r="HKW30" s="370"/>
      <c r="HKX30" s="370"/>
      <c r="HKY30" s="370"/>
      <c r="HKZ30" s="370"/>
      <c r="HLA30" s="370"/>
      <c r="HLB30" s="370"/>
      <c r="HLC30" s="370"/>
      <c r="HLD30" s="370"/>
      <c r="HLE30" s="370"/>
      <c r="HLF30" s="370"/>
      <c r="HLG30" s="370"/>
      <c r="HLH30" s="370"/>
      <c r="HLI30" s="370"/>
      <c r="HLJ30" s="370"/>
      <c r="HLK30" s="370"/>
      <c r="HLL30" s="370"/>
      <c r="HLM30" s="370"/>
      <c r="HLN30" s="370"/>
      <c r="HLO30" s="370"/>
      <c r="HLP30" s="370"/>
      <c r="HLQ30" s="370"/>
      <c r="HLR30" s="370"/>
      <c r="HLS30" s="370"/>
      <c r="HLT30" s="370"/>
      <c r="HLU30" s="370"/>
      <c r="HLV30" s="370"/>
      <c r="HLW30" s="370"/>
      <c r="HLX30" s="370"/>
      <c r="HLY30" s="370"/>
      <c r="HLZ30" s="370"/>
      <c r="HMA30" s="370"/>
      <c r="HMB30" s="370"/>
      <c r="HMC30" s="370"/>
      <c r="HMD30" s="370"/>
      <c r="HME30" s="370"/>
      <c r="HMF30" s="370"/>
      <c r="HMG30" s="370"/>
      <c r="HMH30" s="370"/>
      <c r="HMI30" s="370"/>
      <c r="HMJ30" s="370"/>
      <c r="HMK30" s="370"/>
      <c r="HML30" s="370"/>
      <c r="HMM30" s="370"/>
      <c r="HMN30" s="370"/>
      <c r="HMO30" s="370"/>
      <c r="HMP30" s="370"/>
      <c r="HMQ30" s="370"/>
      <c r="HMR30" s="370"/>
      <c r="HMS30" s="370"/>
      <c r="HMT30" s="370"/>
      <c r="HMU30" s="370"/>
      <c r="HMV30" s="370"/>
      <c r="HMW30" s="370"/>
      <c r="HMX30" s="370"/>
      <c r="HMY30" s="370"/>
      <c r="HMZ30" s="370"/>
      <c r="HNA30" s="370"/>
      <c r="HNB30" s="370"/>
      <c r="HNC30" s="370"/>
      <c r="HND30" s="370"/>
      <c r="HNE30" s="370"/>
      <c r="HNF30" s="370"/>
      <c r="HNG30" s="370"/>
      <c r="HNH30" s="370"/>
      <c r="HNI30" s="370"/>
      <c r="HNJ30" s="370"/>
      <c r="HNK30" s="370"/>
      <c r="HNL30" s="370"/>
      <c r="HNM30" s="370"/>
      <c r="HNN30" s="370"/>
      <c r="HNO30" s="370"/>
      <c r="HNP30" s="370"/>
      <c r="HNQ30" s="370"/>
      <c r="HNR30" s="370"/>
      <c r="HNS30" s="370"/>
      <c r="HNT30" s="370"/>
      <c r="HNU30" s="370"/>
      <c r="HNV30" s="370"/>
      <c r="HNW30" s="370"/>
      <c r="HNX30" s="370"/>
      <c r="HNY30" s="370"/>
      <c r="HNZ30" s="370"/>
      <c r="HOA30" s="370"/>
      <c r="HOB30" s="370"/>
      <c r="HOC30" s="370"/>
      <c r="HOD30" s="370"/>
      <c r="HOE30" s="370"/>
      <c r="HOF30" s="370"/>
      <c r="HOG30" s="370"/>
      <c r="HOH30" s="370"/>
      <c r="HOI30" s="370"/>
      <c r="HOJ30" s="370"/>
      <c r="HOK30" s="370"/>
      <c r="HOL30" s="370"/>
      <c r="HOM30" s="370"/>
      <c r="HON30" s="370"/>
      <c r="HOO30" s="370"/>
      <c r="HOP30" s="370"/>
      <c r="HOQ30" s="370"/>
      <c r="HOR30" s="370"/>
      <c r="HOS30" s="370"/>
      <c r="HOT30" s="370"/>
      <c r="HOU30" s="370"/>
      <c r="HOV30" s="370"/>
      <c r="HOW30" s="370"/>
      <c r="HOX30" s="370"/>
      <c r="HOY30" s="370"/>
      <c r="HOZ30" s="370"/>
      <c r="HPA30" s="370"/>
      <c r="HPB30" s="370"/>
      <c r="HPC30" s="370"/>
      <c r="HPD30" s="370"/>
      <c r="HPE30" s="370"/>
      <c r="HPF30" s="370"/>
      <c r="HPG30" s="370"/>
      <c r="HPH30" s="370"/>
      <c r="HPI30" s="370"/>
      <c r="HPJ30" s="370"/>
      <c r="HPK30" s="370"/>
      <c r="HPL30" s="370"/>
      <c r="HPM30" s="370"/>
      <c r="HPN30" s="370"/>
      <c r="HPO30" s="370"/>
      <c r="HPP30" s="370"/>
      <c r="HPQ30" s="370"/>
      <c r="HPR30" s="370"/>
      <c r="HPS30" s="370"/>
      <c r="HPT30" s="370"/>
      <c r="HPU30" s="370"/>
      <c r="HPV30" s="370"/>
      <c r="HPW30" s="370"/>
      <c r="HPX30" s="370"/>
      <c r="HPY30" s="370"/>
      <c r="HPZ30" s="370"/>
      <c r="HQA30" s="370"/>
      <c r="HQB30" s="370"/>
      <c r="HQC30" s="370"/>
      <c r="HQD30" s="370"/>
      <c r="HQE30" s="370"/>
      <c r="HQF30" s="370"/>
      <c r="HQG30" s="370"/>
      <c r="HQH30" s="370"/>
      <c r="HQI30" s="370"/>
      <c r="HQJ30" s="370"/>
      <c r="HQK30" s="370"/>
      <c r="HQL30" s="370"/>
      <c r="HQM30" s="370"/>
      <c r="HQN30" s="370"/>
      <c r="HQO30" s="370"/>
      <c r="HQP30" s="370"/>
      <c r="HQQ30" s="370"/>
      <c r="HQR30" s="370"/>
      <c r="HQS30" s="370"/>
      <c r="HQT30" s="370"/>
      <c r="HQU30" s="370"/>
      <c r="HQV30" s="370"/>
      <c r="HQW30" s="370"/>
      <c r="HQX30" s="370"/>
      <c r="HQY30" s="370"/>
      <c r="HQZ30" s="370"/>
      <c r="HRA30" s="370"/>
      <c r="HRB30" s="370"/>
      <c r="HRC30" s="370"/>
      <c r="HRD30" s="370"/>
      <c r="HRE30" s="370"/>
      <c r="HRF30" s="370"/>
      <c r="HRG30" s="370"/>
      <c r="HRH30" s="370"/>
      <c r="HRI30" s="370"/>
      <c r="HRJ30" s="370"/>
      <c r="HRK30" s="370"/>
      <c r="HRL30" s="370"/>
      <c r="HRM30" s="370"/>
      <c r="HRN30" s="370"/>
      <c r="HRO30" s="370"/>
      <c r="HRP30" s="370"/>
      <c r="HRQ30" s="370"/>
      <c r="HRR30" s="370"/>
      <c r="HRS30" s="370"/>
      <c r="HRT30" s="370"/>
      <c r="HRU30" s="370"/>
      <c r="HRV30" s="370"/>
      <c r="HRW30" s="370"/>
      <c r="HRX30" s="370"/>
      <c r="HRY30" s="370"/>
      <c r="HRZ30" s="370"/>
      <c r="HSA30" s="370"/>
      <c r="HSB30" s="370"/>
      <c r="HSC30" s="370"/>
      <c r="HSD30" s="370"/>
      <c r="HSE30" s="370"/>
      <c r="HSF30" s="370"/>
      <c r="HSG30" s="370"/>
      <c r="HSH30" s="370"/>
      <c r="HSI30" s="370"/>
      <c r="HSJ30" s="370"/>
      <c r="HSK30" s="370"/>
      <c r="HSL30" s="370"/>
      <c r="HSM30" s="370"/>
      <c r="HSN30" s="370"/>
      <c r="HSO30" s="370"/>
      <c r="HSP30" s="370"/>
      <c r="HSQ30" s="370"/>
      <c r="HSR30" s="370"/>
      <c r="HSS30" s="370"/>
      <c r="HST30" s="370"/>
      <c r="HSU30" s="370"/>
      <c r="HSV30" s="370"/>
      <c r="HSW30" s="370"/>
      <c r="HSX30" s="370"/>
      <c r="HSY30" s="370"/>
      <c r="HSZ30" s="370"/>
      <c r="HTA30" s="370"/>
      <c r="HTB30" s="370"/>
      <c r="HTC30" s="370"/>
      <c r="HTD30" s="370"/>
      <c r="HTE30" s="370"/>
      <c r="HTF30" s="370"/>
      <c r="HTG30" s="370"/>
      <c r="HTH30" s="370"/>
      <c r="HTI30" s="370"/>
      <c r="HTJ30" s="370"/>
      <c r="HTK30" s="370"/>
      <c r="HTL30" s="370"/>
      <c r="HTM30" s="370"/>
      <c r="HTN30" s="370"/>
      <c r="HTO30" s="370"/>
      <c r="HTP30" s="370"/>
      <c r="HTQ30" s="370"/>
      <c r="HTR30" s="370"/>
      <c r="HTS30" s="370"/>
      <c r="HTT30" s="370"/>
      <c r="HTU30" s="370"/>
      <c r="HTV30" s="370"/>
      <c r="HTW30" s="370"/>
      <c r="HTX30" s="370"/>
      <c r="HTY30" s="370"/>
      <c r="HTZ30" s="370"/>
      <c r="HUA30" s="370"/>
      <c r="HUB30" s="370"/>
      <c r="HUC30" s="370"/>
      <c r="HUD30" s="370"/>
      <c r="HUE30" s="370"/>
      <c r="HUF30" s="370"/>
      <c r="HUG30" s="370"/>
      <c r="HUH30" s="370"/>
      <c r="HUI30" s="370"/>
      <c r="HUJ30" s="370"/>
      <c r="HUK30" s="370"/>
      <c r="HUL30" s="370"/>
      <c r="HUM30" s="370"/>
      <c r="HUN30" s="370"/>
      <c r="HUO30" s="370"/>
      <c r="HUP30" s="370"/>
      <c r="HUQ30" s="370"/>
      <c r="HUR30" s="370"/>
      <c r="HUS30" s="370"/>
      <c r="HUT30" s="370"/>
      <c r="HUU30" s="370"/>
      <c r="HUV30" s="370"/>
      <c r="HUW30" s="370"/>
      <c r="HUX30" s="370"/>
      <c r="HUY30" s="370"/>
      <c r="HUZ30" s="370"/>
      <c r="HVA30" s="370"/>
      <c r="HVB30" s="370"/>
      <c r="HVC30" s="370"/>
      <c r="HVD30" s="370"/>
      <c r="HVE30" s="370"/>
      <c r="HVF30" s="370"/>
      <c r="HVG30" s="370"/>
      <c r="HVH30" s="370"/>
      <c r="HVI30" s="370"/>
      <c r="HVJ30" s="370"/>
      <c r="HVK30" s="370"/>
      <c r="HVL30" s="370"/>
      <c r="HVM30" s="370"/>
      <c r="HVN30" s="370"/>
      <c r="HVO30" s="370"/>
      <c r="HVP30" s="370"/>
      <c r="HVQ30" s="370"/>
      <c r="HVR30" s="370"/>
      <c r="HVS30" s="370"/>
      <c r="HVT30" s="370"/>
      <c r="HVU30" s="370"/>
      <c r="HVV30" s="370"/>
      <c r="HVW30" s="370"/>
      <c r="HVX30" s="370"/>
      <c r="HVY30" s="370"/>
      <c r="HVZ30" s="370"/>
      <c r="HWA30" s="370"/>
      <c r="HWB30" s="370"/>
      <c r="HWC30" s="370"/>
      <c r="HWD30" s="370"/>
      <c r="HWE30" s="370"/>
      <c r="HWF30" s="370"/>
      <c r="HWG30" s="370"/>
      <c r="HWH30" s="370"/>
      <c r="HWI30" s="370"/>
      <c r="HWJ30" s="370"/>
      <c r="HWK30" s="370"/>
      <c r="HWL30" s="370"/>
      <c r="HWM30" s="370"/>
      <c r="HWN30" s="370"/>
      <c r="HWO30" s="370"/>
      <c r="HWP30" s="370"/>
      <c r="HWQ30" s="370"/>
      <c r="HWR30" s="370"/>
      <c r="HWS30" s="370"/>
      <c r="HWT30" s="370"/>
      <c r="HWU30" s="370"/>
      <c r="HWV30" s="370"/>
      <c r="HWW30" s="370"/>
      <c r="HWX30" s="370"/>
      <c r="HWY30" s="370"/>
      <c r="HWZ30" s="370"/>
      <c r="HXA30" s="370"/>
      <c r="HXB30" s="370"/>
      <c r="HXC30" s="370"/>
      <c r="HXD30" s="370"/>
      <c r="HXE30" s="370"/>
      <c r="HXF30" s="370"/>
      <c r="HXG30" s="370"/>
      <c r="HXH30" s="370"/>
      <c r="HXI30" s="370"/>
      <c r="HXJ30" s="370"/>
      <c r="HXK30" s="370"/>
      <c r="HXL30" s="370"/>
      <c r="HXM30" s="370"/>
      <c r="HXN30" s="370"/>
      <c r="HXO30" s="370"/>
      <c r="HXP30" s="370"/>
      <c r="HXQ30" s="370"/>
      <c r="HXR30" s="370"/>
      <c r="HXS30" s="370"/>
      <c r="HXT30" s="370"/>
      <c r="HXU30" s="370"/>
      <c r="HXV30" s="370"/>
      <c r="HXW30" s="370"/>
      <c r="HXX30" s="370"/>
      <c r="HXY30" s="370"/>
      <c r="HXZ30" s="370"/>
      <c r="HYA30" s="370"/>
      <c r="HYB30" s="370"/>
      <c r="HYC30" s="370"/>
      <c r="HYD30" s="370"/>
      <c r="HYE30" s="370"/>
      <c r="HYF30" s="370"/>
      <c r="HYG30" s="370"/>
      <c r="HYH30" s="370"/>
      <c r="HYI30" s="370"/>
      <c r="HYJ30" s="370"/>
      <c r="HYK30" s="370"/>
      <c r="HYL30" s="370"/>
      <c r="HYM30" s="370"/>
      <c r="HYN30" s="370"/>
      <c r="HYO30" s="370"/>
      <c r="HYP30" s="370"/>
      <c r="HYQ30" s="370"/>
      <c r="HYR30" s="370"/>
      <c r="HYS30" s="370"/>
      <c r="HYT30" s="370"/>
      <c r="HYU30" s="370"/>
      <c r="HYV30" s="370"/>
      <c r="HYW30" s="370"/>
      <c r="HYX30" s="370"/>
      <c r="HYY30" s="370"/>
      <c r="HYZ30" s="370"/>
      <c r="HZA30" s="370"/>
      <c r="HZB30" s="370"/>
      <c r="HZC30" s="370"/>
      <c r="HZD30" s="370"/>
      <c r="HZE30" s="370"/>
      <c r="HZF30" s="370"/>
      <c r="HZG30" s="370"/>
      <c r="HZH30" s="370"/>
      <c r="HZI30" s="370"/>
      <c r="HZJ30" s="370"/>
      <c r="HZK30" s="370"/>
      <c r="HZL30" s="370"/>
      <c r="HZM30" s="370"/>
      <c r="HZN30" s="370"/>
      <c r="HZO30" s="370"/>
      <c r="HZP30" s="370"/>
      <c r="HZQ30" s="370"/>
      <c r="HZR30" s="370"/>
      <c r="HZS30" s="370"/>
      <c r="HZT30" s="370"/>
      <c r="HZU30" s="370"/>
      <c r="HZV30" s="370"/>
      <c r="HZW30" s="370"/>
      <c r="HZX30" s="370"/>
      <c r="HZY30" s="370"/>
      <c r="HZZ30" s="370"/>
      <c r="IAA30" s="370"/>
      <c r="IAB30" s="370"/>
      <c r="IAC30" s="370"/>
      <c r="IAD30" s="370"/>
      <c r="IAE30" s="370"/>
      <c r="IAF30" s="370"/>
      <c r="IAG30" s="370"/>
      <c r="IAH30" s="370"/>
      <c r="IAI30" s="370"/>
      <c r="IAJ30" s="370"/>
      <c r="IAK30" s="370"/>
      <c r="IAL30" s="370"/>
      <c r="IAM30" s="370"/>
      <c r="IAN30" s="370"/>
      <c r="IAO30" s="370"/>
      <c r="IAP30" s="370"/>
      <c r="IAQ30" s="370"/>
      <c r="IAR30" s="370"/>
      <c r="IAS30" s="370"/>
      <c r="IAT30" s="370"/>
      <c r="IAU30" s="370"/>
      <c r="IAV30" s="370"/>
      <c r="IAW30" s="370"/>
      <c r="IAX30" s="370"/>
      <c r="IAY30" s="370"/>
      <c r="IAZ30" s="370"/>
      <c r="IBA30" s="370"/>
      <c r="IBB30" s="370"/>
      <c r="IBC30" s="370"/>
      <c r="IBD30" s="370"/>
      <c r="IBE30" s="370"/>
      <c r="IBF30" s="370"/>
      <c r="IBG30" s="370"/>
      <c r="IBH30" s="370"/>
      <c r="IBI30" s="370"/>
      <c r="IBJ30" s="370"/>
      <c r="IBK30" s="370"/>
      <c r="IBL30" s="370"/>
      <c r="IBM30" s="370"/>
      <c r="IBN30" s="370"/>
      <c r="IBO30" s="370"/>
      <c r="IBP30" s="370"/>
      <c r="IBQ30" s="370"/>
      <c r="IBR30" s="370"/>
      <c r="IBS30" s="370"/>
      <c r="IBT30" s="370"/>
      <c r="IBU30" s="370"/>
      <c r="IBV30" s="370"/>
      <c r="IBW30" s="370"/>
      <c r="IBX30" s="370"/>
      <c r="IBY30" s="370"/>
      <c r="IBZ30" s="370"/>
      <c r="ICA30" s="370"/>
      <c r="ICB30" s="370"/>
      <c r="ICC30" s="370"/>
      <c r="ICD30" s="370"/>
      <c r="ICE30" s="370"/>
      <c r="ICF30" s="370"/>
      <c r="ICG30" s="370"/>
      <c r="ICH30" s="370"/>
      <c r="ICI30" s="370"/>
      <c r="ICJ30" s="370"/>
      <c r="ICK30" s="370"/>
      <c r="ICL30" s="370"/>
      <c r="ICM30" s="370"/>
      <c r="ICN30" s="370"/>
      <c r="ICO30" s="370"/>
      <c r="ICP30" s="370"/>
      <c r="ICQ30" s="370"/>
      <c r="ICR30" s="370"/>
      <c r="ICS30" s="370"/>
      <c r="ICT30" s="370"/>
      <c r="ICU30" s="370"/>
      <c r="ICV30" s="370"/>
      <c r="ICW30" s="370"/>
      <c r="ICX30" s="370"/>
      <c r="ICY30" s="370"/>
      <c r="ICZ30" s="370"/>
      <c r="IDA30" s="370"/>
      <c r="IDB30" s="370"/>
      <c r="IDC30" s="370"/>
      <c r="IDD30" s="370"/>
      <c r="IDE30" s="370"/>
      <c r="IDF30" s="370"/>
      <c r="IDG30" s="370"/>
      <c r="IDH30" s="370"/>
      <c r="IDI30" s="370"/>
      <c r="IDJ30" s="370"/>
      <c r="IDK30" s="370"/>
      <c r="IDL30" s="370"/>
      <c r="IDM30" s="370"/>
      <c r="IDN30" s="370"/>
      <c r="IDO30" s="370"/>
      <c r="IDP30" s="370"/>
      <c r="IDQ30" s="370"/>
      <c r="IDR30" s="370"/>
      <c r="IDS30" s="370"/>
      <c r="IDT30" s="370"/>
      <c r="IDU30" s="370"/>
      <c r="IDV30" s="370"/>
      <c r="IDW30" s="370"/>
      <c r="IDX30" s="370"/>
      <c r="IDY30" s="370"/>
      <c r="IDZ30" s="370"/>
      <c r="IEA30" s="370"/>
      <c r="IEB30" s="370"/>
      <c r="IEC30" s="370"/>
      <c r="IED30" s="370"/>
      <c r="IEE30" s="370"/>
      <c r="IEF30" s="370"/>
      <c r="IEG30" s="370"/>
      <c r="IEH30" s="370"/>
      <c r="IEI30" s="370"/>
      <c r="IEJ30" s="370"/>
      <c r="IEK30" s="370"/>
      <c r="IEL30" s="370"/>
      <c r="IEM30" s="370"/>
      <c r="IEN30" s="370"/>
      <c r="IEO30" s="370"/>
      <c r="IEP30" s="370"/>
      <c r="IEQ30" s="370"/>
      <c r="IER30" s="370"/>
      <c r="IES30" s="370"/>
      <c r="IET30" s="370"/>
      <c r="IEU30" s="370"/>
      <c r="IEV30" s="370"/>
      <c r="IEW30" s="370"/>
      <c r="IEX30" s="370"/>
      <c r="IEY30" s="370"/>
      <c r="IEZ30" s="370"/>
      <c r="IFA30" s="370"/>
      <c r="IFB30" s="370"/>
      <c r="IFC30" s="370"/>
      <c r="IFD30" s="370"/>
      <c r="IFE30" s="370"/>
      <c r="IFF30" s="370"/>
      <c r="IFG30" s="370"/>
      <c r="IFH30" s="370"/>
      <c r="IFI30" s="370"/>
      <c r="IFJ30" s="370"/>
      <c r="IFK30" s="370"/>
      <c r="IFL30" s="370"/>
      <c r="IFM30" s="370"/>
      <c r="IFN30" s="370"/>
      <c r="IFO30" s="370"/>
      <c r="IFP30" s="370"/>
      <c r="IFQ30" s="370"/>
      <c r="IFR30" s="370"/>
      <c r="IFS30" s="370"/>
      <c r="IFT30" s="370"/>
      <c r="IFU30" s="370"/>
      <c r="IFV30" s="370"/>
      <c r="IFW30" s="370"/>
      <c r="IFX30" s="370"/>
      <c r="IFY30" s="370"/>
      <c r="IFZ30" s="370"/>
      <c r="IGA30" s="370"/>
      <c r="IGB30" s="370"/>
      <c r="IGC30" s="370"/>
      <c r="IGD30" s="370"/>
      <c r="IGE30" s="370"/>
      <c r="IGF30" s="370"/>
      <c r="IGG30" s="370"/>
      <c r="IGH30" s="370"/>
      <c r="IGI30" s="370"/>
      <c r="IGJ30" s="370"/>
      <c r="IGK30" s="370"/>
      <c r="IGL30" s="370"/>
      <c r="IGM30" s="370"/>
      <c r="IGN30" s="370"/>
      <c r="IGO30" s="370"/>
      <c r="IGP30" s="370"/>
      <c r="IGQ30" s="370"/>
      <c r="IGR30" s="370"/>
      <c r="IGS30" s="370"/>
      <c r="IGT30" s="370"/>
      <c r="IGU30" s="370"/>
      <c r="IGV30" s="370"/>
      <c r="IGW30" s="370"/>
      <c r="IGX30" s="370"/>
      <c r="IGY30" s="370"/>
      <c r="IGZ30" s="370"/>
      <c r="IHA30" s="370"/>
      <c r="IHB30" s="370"/>
      <c r="IHC30" s="370"/>
      <c r="IHD30" s="370"/>
      <c r="IHE30" s="370"/>
      <c r="IHF30" s="370"/>
      <c r="IHG30" s="370"/>
      <c r="IHH30" s="370"/>
      <c r="IHI30" s="370"/>
      <c r="IHJ30" s="370"/>
      <c r="IHK30" s="370"/>
      <c r="IHL30" s="370"/>
      <c r="IHM30" s="370"/>
      <c r="IHN30" s="370"/>
      <c r="IHO30" s="370"/>
      <c r="IHP30" s="370"/>
      <c r="IHQ30" s="370"/>
      <c r="IHR30" s="370"/>
      <c r="IHS30" s="370"/>
      <c r="IHT30" s="370"/>
      <c r="IHU30" s="370"/>
      <c r="IHV30" s="370"/>
      <c r="IHW30" s="370"/>
      <c r="IHX30" s="370"/>
      <c r="IHY30" s="370"/>
      <c r="IHZ30" s="370"/>
      <c r="IIA30" s="370"/>
      <c r="IIB30" s="370"/>
      <c r="IIC30" s="370"/>
      <c r="IID30" s="370"/>
      <c r="IIE30" s="370"/>
      <c r="IIF30" s="370"/>
      <c r="IIG30" s="370"/>
      <c r="IIH30" s="370"/>
      <c r="III30" s="370"/>
      <c r="IIJ30" s="370"/>
      <c r="IIK30" s="370"/>
      <c r="IIL30" s="370"/>
      <c r="IIM30" s="370"/>
      <c r="IIN30" s="370"/>
      <c r="IIO30" s="370"/>
      <c r="IIP30" s="370"/>
      <c r="IIQ30" s="370"/>
      <c r="IIR30" s="370"/>
      <c r="IIS30" s="370"/>
      <c r="IIT30" s="370"/>
      <c r="IIU30" s="370"/>
      <c r="IIV30" s="370"/>
      <c r="IIW30" s="370"/>
      <c r="IIX30" s="370"/>
      <c r="IIY30" s="370"/>
      <c r="IIZ30" s="370"/>
      <c r="IJA30" s="370"/>
      <c r="IJB30" s="370"/>
      <c r="IJC30" s="370"/>
      <c r="IJD30" s="370"/>
      <c r="IJE30" s="370"/>
      <c r="IJF30" s="370"/>
      <c r="IJG30" s="370"/>
      <c r="IJH30" s="370"/>
      <c r="IJI30" s="370"/>
      <c r="IJJ30" s="370"/>
      <c r="IJK30" s="370"/>
      <c r="IJL30" s="370"/>
      <c r="IJM30" s="370"/>
      <c r="IJN30" s="370"/>
      <c r="IJO30" s="370"/>
      <c r="IJP30" s="370"/>
      <c r="IJQ30" s="370"/>
      <c r="IJR30" s="370"/>
      <c r="IJS30" s="370"/>
      <c r="IJT30" s="370"/>
      <c r="IJU30" s="370"/>
      <c r="IJV30" s="370"/>
      <c r="IJW30" s="370"/>
      <c r="IJX30" s="370"/>
      <c r="IJY30" s="370"/>
      <c r="IJZ30" s="370"/>
      <c r="IKA30" s="370"/>
      <c r="IKB30" s="370"/>
      <c r="IKC30" s="370"/>
      <c r="IKD30" s="370"/>
      <c r="IKE30" s="370"/>
      <c r="IKF30" s="370"/>
      <c r="IKG30" s="370"/>
      <c r="IKH30" s="370"/>
      <c r="IKI30" s="370"/>
      <c r="IKJ30" s="370"/>
      <c r="IKK30" s="370"/>
      <c r="IKL30" s="370"/>
      <c r="IKM30" s="370"/>
      <c r="IKN30" s="370"/>
      <c r="IKO30" s="370"/>
      <c r="IKP30" s="370"/>
      <c r="IKQ30" s="370"/>
      <c r="IKR30" s="370"/>
      <c r="IKS30" s="370"/>
      <c r="IKT30" s="370"/>
      <c r="IKU30" s="370"/>
      <c r="IKV30" s="370"/>
      <c r="IKW30" s="370"/>
      <c r="IKX30" s="370"/>
      <c r="IKY30" s="370"/>
      <c r="IKZ30" s="370"/>
      <c r="ILA30" s="370"/>
      <c r="ILB30" s="370"/>
      <c r="ILC30" s="370"/>
      <c r="ILD30" s="370"/>
      <c r="ILE30" s="370"/>
      <c r="ILF30" s="370"/>
      <c r="ILG30" s="370"/>
      <c r="ILH30" s="370"/>
      <c r="ILI30" s="370"/>
      <c r="ILJ30" s="370"/>
      <c r="ILK30" s="370"/>
      <c r="ILL30" s="370"/>
      <c r="ILM30" s="370"/>
      <c r="ILN30" s="370"/>
      <c r="ILO30" s="370"/>
      <c r="ILP30" s="370"/>
      <c r="ILQ30" s="370"/>
      <c r="ILR30" s="370"/>
      <c r="ILS30" s="370"/>
      <c r="ILT30" s="370"/>
      <c r="ILU30" s="370"/>
      <c r="ILV30" s="370"/>
      <c r="ILW30" s="370"/>
      <c r="ILX30" s="370"/>
      <c r="ILY30" s="370"/>
      <c r="ILZ30" s="370"/>
      <c r="IMA30" s="370"/>
      <c r="IMB30" s="370"/>
      <c r="IMC30" s="370"/>
      <c r="IMD30" s="370"/>
      <c r="IME30" s="370"/>
      <c r="IMF30" s="370"/>
      <c r="IMG30" s="370"/>
      <c r="IMH30" s="370"/>
      <c r="IMI30" s="370"/>
      <c r="IMJ30" s="370"/>
      <c r="IMK30" s="370"/>
      <c r="IML30" s="370"/>
      <c r="IMM30" s="370"/>
      <c r="IMN30" s="370"/>
      <c r="IMO30" s="370"/>
      <c r="IMP30" s="370"/>
      <c r="IMQ30" s="370"/>
      <c r="IMR30" s="370"/>
      <c r="IMS30" s="370"/>
      <c r="IMT30" s="370"/>
      <c r="IMU30" s="370"/>
      <c r="IMV30" s="370"/>
      <c r="IMW30" s="370"/>
      <c r="IMX30" s="370"/>
      <c r="IMY30" s="370"/>
      <c r="IMZ30" s="370"/>
      <c r="INA30" s="370"/>
      <c r="INB30" s="370"/>
      <c r="INC30" s="370"/>
      <c r="IND30" s="370"/>
      <c r="INE30" s="370"/>
      <c r="INF30" s="370"/>
      <c r="ING30" s="370"/>
      <c r="INH30" s="370"/>
      <c r="INI30" s="370"/>
      <c r="INJ30" s="370"/>
      <c r="INK30" s="370"/>
      <c r="INL30" s="370"/>
      <c r="INM30" s="370"/>
      <c r="INN30" s="370"/>
      <c r="INO30" s="370"/>
      <c r="INP30" s="370"/>
      <c r="INQ30" s="370"/>
      <c r="INR30" s="370"/>
      <c r="INS30" s="370"/>
      <c r="INT30" s="370"/>
      <c r="INU30" s="370"/>
      <c r="INV30" s="370"/>
      <c r="INW30" s="370"/>
      <c r="INX30" s="370"/>
      <c r="INY30" s="370"/>
      <c r="INZ30" s="370"/>
      <c r="IOA30" s="370"/>
      <c r="IOB30" s="370"/>
      <c r="IOC30" s="370"/>
      <c r="IOD30" s="370"/>
      <c r="IOE30" s="370"/>
      <c r="IOF30" s="370"/>
      <c r="IOG30" s="370"/>
      <c r="IOH30" s="370"/>
      <c r="IOI30" s="370"/>
      <c r="IOJ30" s="370"/>
      <c r="IOK30" s="370"/>
      <c r="IOL30" s="370"/>
      <c r="IOM30" s="370"/>
      <c r="ION30" s="370"/>
      <c r="IOO30" s="370"/>
      <c r="IOP30" s="370"/>
      <c r="IOQ30" s="370"/>
      <c r="IOR30" s="370"/>
      <c r="IOS30" s="370"/>
      <c r="IOT30" s="370"/>
      <c r="IOU30" s="370"/>
      <c r="IOV30" s="370"/>
      <c r="IOW30" s="370"/>
      <c r="IOX30" s="370"/>
      <c r="IOY30" s="370"/>
      <c r="IOZ30" s="370"/>
      <c r="IPA30" s="370"/>
      <c r="IPB30" s="370"/>
      <c r="IPC30" s="370"/>
      <c r="IPD30" s="370"/>
      <c r="IPE30" s="370"/>
      <c r="IPF30" s="370"/>
      <c r="IPG30" s="370"/>
      <c r="IPH30" s="370"/>
      <c r="IPI30" s="370"/>
      <c r="IPJ30" s="370"/>
      <c r="IPK30" s="370"/>
      <c r="IPL30" s="370"/>
      <c r="IPM30" s="370"/>
      <c r="IPN30" s="370"/>
      <c r="IPO30" s="370"/>
      <c r="IPP30" s="370"/>
      <c r="IPQ30" s="370"/>
      <c r="IPR30" s="370"/>
      <c r="IPS30" s="370"/>
      <c r="IPT30" s="370"/>
      <c r="IPU30" s="370"/>
      <c r="IPV30" s="370"/>
      <c r="IPW30" s="370"/>
      <c r="IPX30" s="370"/>
      <c r="IPY30" s="370"/>
      <c r="IPZ30" s="370"/>
      <c r="IQA30" s="370"/>
      <c r="IQB30" s="370"/>
      <c r="IQC30" s="370"/>
      <c r="IQD30" s="370"/>
      <c r="IQE30" s="370"/>
      <c r="IQF30" s="370"/>
      <c r="IQG30" s="370"/>
      <c r="IQH30" s="370"/>
      <c r="IQI30" s="370"/>
      <c r="IQJ30" s="370"/>
      <c r="IQK30" s="370"/>
      <c r="IQL30" s="370"/>
      <c r="IQM30" s="370"/>
      <c r="IQN30" s="370"/>
      <c r="IQO30" s="370"/>
      <c r="IQP30" s="370"/>
      <c r="IQQ30" s="370"/>
      <c r="IQR30" s="370"/>
      <c r="IQS30" s="370"/>
      <c r="IQT30" s="370"/>
      <c r="IQU30" s="370"/>
      <c r="IQV30" s="370"/>
      <c r="IQW30" s="370"/>
      <c r="IQX30" s="370"/>
      <c r="IQY30" s="370"/>
      <c r="IQZ30" s="370"/>
      <c r="IRA30" s="370"/>
      <c r="IRB30" s="370"/>
      <c r="IRC30" s="370"/>
      <c r="IRD30" s="370"/>
      <c r="IRE30" s="370"/>
      <c r="IRF30" s="370"/>
      <c r="IRG30" s="370"/>
      <c r="IRH30" s="370"/>
      <c r="IRI30" s="370"/>
      <c r="IRJ30" s="370"/>
      <c r="IRK30" s="370"/>
      <c r="IRL30" s="370"/>
      <c r="IRM30" s="370"/>
      <c r="IRN30" s="370"/>
      <c r="IRO30" s="370"/>
      <c r="IRP30" s="370"/>
      <c r="IRQ30" s="370"/>
      <c r="IRR30" s="370"/>
      <c r="IRS30" s="370"/>
      <c r="IRT30" s="370"/>
      <c r="IRU30" s="370"/>
      <c r="IRV30" s="370"/>
      <c r="IRW30" s="370"/>
      <c r="IRX30" s="370"/>
      <c r="IRY30" s="370"/>
      <c r="IRZ30" s="370"/>
      <c r="ISA30" s="370"/>
      <c r="ISB30" s="370"/>
      <c r="ISC30" s="370"/>
      <c r="ISD30" s="370"/>
      <c r="ISE30" s="370"/>
      <c r="ISF30" s="370"/>
      <c r="ISG30" s="370"/>
      <c r="ISH30" s="370"/>
      <c r="ISI30" s="370"/>
      <c r="ISJ30" s="370"/>
      <c r="ISK30" s="370"/>
      <c r="ISL30" s="370"/>
      <c r="ISM30" s="370"/>
      <c r="ISN30" s="370"/>
      <c r="ISO30" s="370"/>
      <c r="ISP30" s="370"/>
      <c r="ISQ30" s="370"/>
      <c r="ISR30" s="370"/>
      <c r="ISS30" s="370"/>
      <c r="IST30" s="370"/>
      <c r="ISU30" s="370"/>
      <c r="ISV30" s="370"/>
      <c r="ISW30" s="370"/>
      <c r="ISX30" s="370"/>
      <c r="ISY30" s="370"/>
      <c r="ISZ30" s="370"/>
      <c r="ITA30" s="370"/>
      <c r="ITB30" s="370"/>
      <c r="ITC30" s="370"/>
      <c r="ITD30" s="370"/>
      <c r="ITE30" s="370"/>
      <c r="ITF30" s="370"/>
      <c r="ITG30" s="370"/>
      <c r="ITH30" s="370"/>
      <c r="ITI30" s="370"/>
      <c r="ITJ30" s="370"/>
      <c r="ITK30" s="370"/>
      <c r="ITL30" s="370"/>
      <c r="ITM30" s="370"/>
      <c r="ITN30" s="370"/>
      <c r="ITO30" s="370"/>
      <c r="ITP30" s="370"/>
      <c r="ITQ30" s="370"/>
      <c r="ITR30" s="370"/>
      <c r="ITS30" s="370"/>
      <c r="ITT30" s="370"/>
      <c r="ITU30" s="370"/>
      <c r="ITV30" s="370"/>
      <c r="ITW30" s="370"/>
      <c r="ITX30" s="370"/>
      <c r="ITY30" s="370"/>
      <c r="ITZ30" s="370"/>
      <c r="IUA30" s="370"/>
      <c r="IUB30" s="370"/>
      <c r="IUC30" s="370"/>
      <c r="IUD30" s="370"/>
      <c r="IUE30" s="370"/>
      <c r="IUF30" s="370"/>
      <c r="IUG30" s="370"/>
      <c r="IUH30" s="370"/>
      <c r="IUI30" s="370"/>
      <c r="IUJ30" s="370"/>
      <c r="IUK30" s="370"/>
      <c r="IUL30" s="370"/>
      <c r="IUM30" s="370"/>
      <c r="IUN30" s="370"/>
      <c r="IUO30" s="370"/>
      <c r="IUP30" s="370"/>
      <c r="IUQ30" s="370"/>
      <c r="IUR30" s="370"/>
      <c r="IUS30" s="370"/>
      <c r="IUT30" s="370"/>
      <c r="IUU30" s="370"/>
      <c r="IUV30" s="370"/>
      <c r="IUW30" s="370"/>
      <c r="IUX30" s="370"/>
      <c r="IUY30" s="370"/>
      <c r="IUZ30" s="370"/>
      <c r="IVA30" s="370"/>
      <c r="IVB30" s="370"/>
      <c r="IVC30" s="370"/>
      <c r="IVD30" s="370"/>
      <c r="IVE30" s="370"/>
      <c r="IVF30" s="370"/>
      <c r="IVG30" s="370"/>
      <c r="IVH30" s="370"/>
      <c r="IVI30" s="370"/>
      <c r="IVJ30" s="370"/>
      <c r="IVK30" s="370"/>
      <c r="IVL30" s="370"/>
      <c r="IVM30" s="370"/>
      <c r="IVN30" s="370"/>
      <c r="IVO30" s="370"/>
      <c r="IVP30" s="370"/>
      <c r="IVQ30" s="370"/>
      <c r="IVR30" s="370"/>
      <c r="IVS30" s="370"/>
      <c r="IVT30" s="370"/>
      <c r="IVU30" s="370"/>
      <c r="IVV30" s="370"/>
      <c r="IVW30" s="370"/>
      <c r="IVX30" s="370"/>
      <c r="IVY30" s="370"/>
      <c r="IVZ30" s="370"/>
      <c r="IWA30" s="370"/>
      <c r="IWB30" s="370"/>
      <c r="IWC30" s="370"/>
      <c r="IWD30" s="370"/>
      <c r="IWE30" s="370"/>
      <c r="IWF30" s="370"/>
      <c r="IWG30" s="370"/>
      <c r="IWH30" s="370"/>
      <c r="IWI30" s="370"/>
      <c r="IWJ30" s="370"/>
      <c r="IWK30" s="370"/>
      <c r="IWL30" s="370"/>
      <c r="IWM30" s="370"/>
      <c r="IWN30" s="370"/>
      <c r="IWO30" s="370"/>
      <c r="IWP30" s="370"/>
      <c r="IWQ30" s="370"/>
      <c r="IWR30" s="370"/>
      <c r="IWS30" s="370"/>
      <c r="IWT30" s="370"/>
      <c r="IWU30" s="370"/>
      <c r="IWV30" s="370"/>
      <c r="IWW30" s="370"/>
      <c r="IWX30" s="370"/>
      <c r="IWY30" s="370"/>
      <c r="IWZ30" s="370"/>
      <c r="IXA30" s="370"/>
      <c r="IXB30" s="370"/>
      <c r="IXC30" s="370"/>
      <c r="IXD30" s="370"/>
      <c r="IXE30" s="370"/>
      <c r="IXF30" s="370"/>
      <c r="IXG30" s="370"/>
      <c r="IXH30" s="370"/>
      <c r="IXI30" s="370"/>
      <c r="IXJ30" s="370"/>
      <c r="IXK30" s="370"/>
      <c r="IXL30" s="370"/>
      <c r="IXM30" s="370"/>
      <c r="IXN30" s="370"/>
      <c r="IXO30" s="370"/>
      <c r="IXP30" s="370"/>
      <c r="IXQ30" s="370"/>
      <c r="IXR30" s="370"/>
      <c r="IXS30" s="370"/>
      <c r="IXT30" s="370"/>
      <c r="IXU30" s="370"/>
      <c r="IXV30" s="370"/>
      <c r="IXW30" s="370"/>
      <c r="IXX30" s="370"/>
      <c r="IXY30" s="370"/>
      <c r="IXZ30" s="370"/>
      <c r="IYA30" s="370"/>
      <c r="IYB30" s="370"/>
      <c r="IYC30" s="370"/>
      <c r="IYD30" s="370"/>
      <c r="IYE30" s="370"/>
      <c r="IYF30" s="370"/>
      <c r="IYG30" s="370"/>
      <c r="IYH30" s="370"/>
      <c r="IYI30" s="370"/>
      <c r="IYJ30" s="370"/>
      <c r="IYK30" s="370"/>
      <c r="IYL30" s="370"/>
      <c r="IYM30" s="370"/>
      <c r="IYN30" s="370"/>
      <c r="IYO30" s="370"/>
      <c r="IYP30" s="370"/>
      <c r="IYQ30" s="370"/>
      <c r="IYR30" s="370"/>
      <c r="IYS30" s="370"/>
      <c r="IYT30" s="370"/>
      <c r="IYU30" s="370"/>
      <c r="IYV30" s="370"/>
      <c r="IYW30" s="370"/>
      <c r="IYX30" s="370"/>
      <c r="IYY30" s="370"/>
      <c r="IYZ30" s="370"/>
      <c r="IZA30" s="370"/>
      <c r="IZB30" s="370"/>
      <c r="IZC30" s="370"/>
      <c r="IZD30" s="370"/>
      <c r="IZE30" s="370"/>
      <c r="IZF30" s="370"/>
      <c r="IZG30" s="370"/>
      <c r="IZH30" s="370"/>
      <c r="IZI30" s="370"/>
      <c r="IZJ30" s="370"/>
      <c r="IZK30" s="370"/>
      <c r="IZL30" s="370"/>
      <c r="IZM30" s="370"/>
      <c r="IZN30" s="370"/>
      <c r="IZO30" s="370"/>
      <c r="IZP30" s="370"/>
      <c r="IZQ30" s="370"/>
      <c r="IZR30" s="370"/>
      <c r="IZS30" s="370"/>
      <c r="IZT30" s="370"/>
      <c r="IZU30" s="370"/>
      <c r="IZV30" s="370"/>
      <c r="IZW30" s="370"/>
      <c r="IZX30" s="370"/>
      <c r="IZY30" s="370"/>
      <c r="IZZ30" s="370"/>
      <c r="JAA30" s="370"/>
      <c r="JAB30" s="370"/>
      <c r="JAC30" s="370"/>
      <c r="JAD30" s="370"/>
      <c r="JAE30" s="370"/>
      <c r="JAF30" s="370"/>
      <c r="JAG30" s="370"/>
      <c r="JAH30" s="370"/>
      <c r="JAI30" s="370"/>
      <c r="JAJ30" s="370"/>
      <c r="JAK30" s="370"/>
      <c r="JAL30" s="370"/>
      <c r="JAM30" s="370"/>
      <c r="JAN30" s="370"/>
      <c r="JAO30" s="370"/>
      <c r="JAP30" s="370"/>
      <c r="JAQ30" s="370"/>
      <c r="JAR30" s="370"/>
      <c r="JAS30" s="370"/>
      <c r="JAT30" s="370"/>
      <c r="JAU30" s="370"/>
      <c r="JAV30" s="370"/>
      <c r="JAW30" s="370"/>
      <c r="JAX30" s="370"/>
      <c r="JAY30" s="370"/>
      <c r="JAZ30" s="370"/>
      <c r="JBA30" s="370"/>
      <c r="JBB30" s="370"/>
      <c r="JBC30" s="370"/>
      <c r="JBD30" s="370"/>
      <c r="JBE30" s="370"/>
      <c r="JBF30" s="370"/>
      <c r="JBG30" s="370"/>
      <c r="JBH30" s="370"/>
      <c r="JBI30" s="370"/>
      <c r="JBJ30" s="370"/>
      <c r="JBK30" s="370"/>
      <c r="JBL30" s="370"/>
      <c r="JBM30" s="370"/>
      <c r="JBN30" s="370"/>
      <c r="JBO30" s="370"/>
      <c r="JBP30" s="370"/>
      <c r="JBQ30" s="370"/>
      <c r="JBR30" s="370"/>
      <c r="JBS30" s="370"/>
      <c r="JBT30" s="370"/>
      <c r="JBU30" s="370"/>
      <c r="JBV30" s="370"/>
      <c r="JBW30" s="370"/>
      <c r="JBX30" s="370"/>
      <c r="JBY30" s="370"/>
      <c r="JBZ30" s="370"/>
      <c r="JCA30" s="370"/>
      <c r="JCB30" s="370"/>
      <c r="JCC30" s="370"/>
      <c r="JCD30" s="370"/>
      <c r="JCE30" s="370"/>
      <c r="JCF30" s="370"/>
      <c r="JCG30" s="370"/>
      <c r="JCH30" s="370"/>
      <c r="JCI30" s="370"/>
      <c r="JCJ30" s="370"/>
      <c r="JCK30" s="370"/>
      <c r="JCL30" s="370"/>
      <c r="JCM30" s="370"/>
      <c r="JCN30" s="370"/>
      <c r="JCO30" s="370"/>
      <c r="JCP30" s="370"/>
      <c r="JCQ30" s="370"/>
      <c r="JCR30" s="370"/>
      <c r="JCS30" s="370"/>
      <c r="JCT30" s="370"/>
      <c r="JCU30" s="370"/>
      <c r="JCV30" s="370"/>
      <c r="JCW30" s="370"/>
      <c r="JCX30" s="370"/>
      <c r="JCY30" s="370"/>
      <c r="JCZ30" s="370"/>
      <c r="JDA30" s="370"/>
      <c r="JDB30" s="370"/>
      <c r="JDC30" s="370"/>
      <c r="JDD30" s="370"/>
      <c r="JDE30" s="370"/>
      <c r="JDF30" s="370"/>
      <c r="JDG30" s="370"/>
      <c r="JDH30" s="370"/>
      <c r="JDI30" s="370"/>
      <c r="JDJ30" s="370"/>
      <c r="JDK30" s="370"/>
      <c r="JDL30" s="370"/>
      <c r="JDM30" s="370"/>
      <c r="JDN30" s="370"/>
      <c r="JDO30" s="370"/>
      <c r="JDP30" s="370"/>
      <c r="JDQ30" s="370"/>
      <c r="JDR30" s="370"/>
      <c r="JDS30" s="370"/>
      <c r="JDT30" s="370"/>
      <c r="JDU30" s="370"/>
      <c r="JDV30" s="370"/>
      <c r="JDW30" s="370"/>
      <c r="JDX30" s="370"/>
      <c r="JDY30" s="370"/>
      <c r="JDZ30" s="370"/>
      <c r="JEA30" s="370"/>
      <c r="JEB30" s="370"/>
      <c r="JEC30" s="370"/>
      <c r="JED30" s="370"/>
      <c r="JEE30" s="370"/>
      <c r="JEF30" s="370"/>
      <c r="JEG30" s="370"/>
      <c r="JEH30" s="370"/>
      <c r="JEI30" s="370"/>
      <c r="JEJ30" s="370"/>
      <c r="JEK30" s="370"/>
      <c r="JEL30" s="370"/>
      <c r="JEM30" s="370"/>
      <c r="JEN30" s="370"/>
      <c r="JEO30" s="370"/>
      <c r="JEP30" s="370"/>
      <c r="JEQ30" s="370"/>
      <c r="JER30" s="370"/>
      <c r="JES30" s="370"/>
      <c r="JET30" s="370"/>
      <c r="JEU30" s="370"/>
      <c r="JEV30" s="370"/>
      <c r="JEW30" s="370"/>
      <c r="JEX30" s="370"/>
      <c r="JEY30" s="370"/>
      <c r="JEZ30" s="370"/>
      <c r="JFA30" s="370"/>
      <c r="JFB30" s="370"/>
      <c r="JFC30" s="370"/>
      <c r="JFD30" s="370"/>
      <c r="JFE30" s="370"/>
      <c r="JFF30" s="370"/>
      <c r="JFG30" s="370"/>
      <c r="JFH30" s="370"/>
      <c r="JFI30" s="370"/>
      <c r="JFJ30" s="370"/>
      <c r="JFK30" s="370"/>
      <c r="JFL30" s="370"/>
      <c r="JFM30" s="370"/>
      <c r="JFN30" s="370"/>
      <c r="JFO30" s="370"/>
      <c r="JFP30" s="370"/>
      <c r="JFQ30" s="370"/>
      <c r="JFR30" s="370"/>
      <c r="JFS30" s="370"/>
      <c r="JFT30" s="370"/>
      <c r="JFU30" s="370"/>
      <c r="JFV30" s="370"/>
      <c r="JFW30" s="370"/>
      <c r="JFX30" s="370"/>
      <c r="JFY30" s="370"/>
      <c r="JFZ30" s="370"/>
      <c r="JGA30" s="370"/>
      <c r="JGB30" s="370"/>
      <c r="JGC30" s="370"/>
      <c r="JGD30" s="370"/>
      <c r="JGE30" s="370"/>
      <c r="JGF30" s="370"/>
      <c r="JGG30" s="370"/>
      <c r="JGH30" s="370"/>
      <c r="JGI30" s="370"/>
      <c r="JGJ30" s="370"/>
      <c r="JGK30" s="370"/>
      <c r="JGL30" s="370"/>
      <c r="JGM30" s="370"/>
      <c r="JGN30" s="370"/>
      <c r="JGO30" s="370"/>
      <c r="JGP30" s="370"/>
      <c r="JGQ30" s="370"/>
      <c r="JGR30" s="370"/>
      <c r="JGS30" s="370"/>
      <c r="JGT30" s="370"/>
      <c r="JGU30" s="370"/>
      <c r="JGV30" s="370"/>
      <c r="JGW30" s="370"/>
      <c r="JGX30" s="370"/>
      <c r="JGY30" s="370"/>
      <c r="JGZ30" s="370"/>
      <c r="JHA30" s="370"/>
      <c r="JHB30" s="370"/>
      <c r="JHC30" s="370"/>
      <c r="JHD30" s="370"/>
      <c r="JHE30" s="370"/>
      <c r="JHF30" s="370"/>
      <c r="JHG30" s="370"/>
      <c r="JHH30" s="370"/>
      <c r="JHI30" s="370"/>
      <c r="JHJ30" s="370"/>
      <c r="JHK30" s="370"/>
      <c r="JHL30" s="370"/>
      <c r="JHM30" s="370"/>
      <c r="JHN30" s="370"/>
      <c r="JHO30" s="370"/>
      <c r="JHP30" s="370"/>
      <c r="JHQ30" s="370"/>
      <c r="JHR30" s="370"/>
      <c r="JHS30" s="370"/>
      <c r="JHT30" s="370"/>
      <c r="JHU30" s="370"/>
      <c r="JHV30" s="370"/>
      <c r="JHW30" s="370"/>
      <c r="JHX30" s="370"/>
      <c r="JHY30" s="370"/>
      <c r="JHZ30" s="370"/>
      <c r="JIA30" s="370"/>
      <c r="JIB30" s="370"/>
      <c r="JIC30" s="370"/>
      <c r="JID30" s="370"/>
      <c r="JIE30" s="370"/>
      <c r="JIF30" s="370"/>
      <c r="JIG30" s="370"/>
      <c r="JIH30" s="370"/>
      <c r="JII30" s="370"/>
      <c r="JIJ30" s="370"/>
      <c r="JIK30" s="370"/>
      <c r="JIL30" s="370"/>
      <c r="JIM30" s="370"/>
      <c r="JIN30" s="370"/>
      <c r="JIO30" s="370"/>
      <c r="JIP30" s="370"/>
      <c r="JIQ30" s="370"/>
      <c r="JIR30" s="370"/>
      <c r="JIS30" s="370"/>
      <c r="JIT30" s="370"/>
      <c r="JIU30" s="370"/>
      <c r="JIV30" s="370"/>
      <c r="JIW30" s="370"/>
      <c r="JIX30" s="370"/>
      <c r="JIY30" s="370"/>
      <c r="JIZ30" s="370"/>
      <c r="JJA30" s="370"/>
      <c r="JJB30" s="370"/>
      <c r="JJC30" s="370"/>
      <c r="JJD30" s="370"/>
      <c r="JJE30" s="370"/>
      <c r="JJF30" s="370"/>
      <c r="JJG30" s="370"/>
      <c r="JJH30" s="370"/>
      <c r="JJI30" s="370"/>
      <c r="JJJ30" s="370"/>
      <c r="JJK30" s="370"/>
      <c r="JJL30" s="370"/>
      <c r="JJM30" s="370"/>
      <c r="JJN30" s="370"/>
      <c r="JJO30" s="370"/>
      <c r="JJP30" s="370"/>
      <c r="JJQ30" s="370"/>
      <c r="JJR30" s="370"/>
      <c r="JJS30" s="370"/>
      <c r="JJT30" s="370"/>
      <c r="JJU30" s="370"/>
      <c r="JJV30" s="370"/>
      <c r="JJW30" s="370"/>
      <c r="JJX30" s="370"/>
      <c r="JJY30" s="370"/>
      <c r="JJZ30" s="370"/>
      <c r="JKA30" s="370"/>
      <c r="JKB30" s="370"/>
      <c r="JKC30" s="370"/>
      <c r="JKD30" s="370"/>
      <c r="JKE30" s="370"/>
      <c r="JKF30" s="370"/>
      <c r="JKG30" s="370"/>
      <c r="JKH30" s="370"/>
      <c r="JKI30" s="370"/>
      <c r="JKJ30" s="370"/>
      <c r="JKK30" s="370"/>
      <c r="JKL30" s="370"/>
      <c r="JKM30" s="370"/>
      <c r="JKN30" s="370"/>
      <c r="JKO30" s="370"/>
      <c r="JKP30" s="370"/>
      <c r="JKQ30" s="370"/>
      <c r="JKR30" s="370"/>
      <c r="JKS30" s="370"/>
      <c r="JKT30" s="370"/>
      <c r="JKU30" s="370"/>
      <c r="JKV30" s="370"/>
      <c r="JKW30" s="370"/>
      <c r="JKX30" s="370"/>
      <c r="JKY30" s="370"/>
      <c r="JKZ30" s="370"/>
      <c r="JLA30" s="370"/>
      <c r="JLB30" s="370"/>
      <c r="JLC30" s="370"/>
      <c r="JLD30" s="370"/>
      <c r="JLE30" s="370"/>
      <c r="JLF30" s="370"/>
      <c r="JLG30" s="370"/>
      <c r="JLH30" s="370"/>
      <c r="JLI30" s="370"/>
      <c r="JLJ30" s="370"/>
      <c r="JLK30" s="370"/>
      <c r="JLL30" s="370"/>
      <c r="JLM30" s="370"/>
      <c r="JLN30" s="370"/>
      <c r="JLO30" s="370"/>
      <c r="JLP30" s="370"/>
      <c r="JLQ30" s="370"/>
      <c r="JLR30" s="370"/>
      <c r="JLS30" s="370"/>
      <c r="JLT30" s="370"/>
      <c r="JLU30" s="370"/>
      <c r="JLV30" s="370"/>
      <c r="JLW30" s="370"/>
      <c r="JLX30" s="370"/>
      <c r="JLY30" s="370"/>
      <c r="JLZ30" s="370"/>
      <c r="JMA30" s="370"/>
      <c r="JMB30" s="370"/>
      <c r="JMC30" s="370"/>
      <c r="JMD30" s="370"/>
      <c r="JME30" s="370"/>
      <c r="JMF30" s="370"/>
      <c r="JMG30" s="370"/>
      <c r="JMH30" s="370"/>
      <c r="JMI30" s="370"/>
      <c r="JMJ30" s="370"/>
      <c r="JMK30" s="370"/>
      <c r="JML30" s="370"/>
      <c r="JMM30" s="370"/>
      <c r="JMN30" s="370"/>
      <c r="JMO30" s="370"/>
      <c r="JMP30" s="370"/>
      <c r="JMQ30" s="370"/>
      <c r="JMR30" s="370"/>
      <c r="JMS30" s="370"/>
      <c r="JMT30" s="370"/>
      <c r="JMU30" s="370"/>
      <c r="JMV30" s="370"/>
      <c r="JMW30" s="370"/>
      <c r="JMX30" s="370"/>
      <c r="JMY30" s="370"/>
      <c r="JMZ30" s="370"/>
      <c r="JNA30" s="370"/>
      <c r="JNB30" s="370"/>
      <c r="JNC30" s="370"/>
      <c r="JND30" s="370"/>
      <c r="JNE30" s="370"/>
      <c r="JNF30" s="370"/>
      <c r="JNG30" s="370"/>
      <c r="JNH30" s="370"/>
      <c r="JNI30" s="370"/>
      <c r="JNJ30" s="370"/>
      <c r="JNK30" s="370"/>
      <c r="JNL30" s="370"/>
      <c r="JNM30" s="370"/>
      <c r="JNN30" s="370"/>
      <c r="JNO30" s="370"/>
      <c r="JNP30" s="370"/>
      <c r="JNQ30" s="370"/>
      <c r="JNR30" s="370"/>
      <c r="JNS30" s="370"/>
      <c r="JNT30" s="370"/>
      <c r="JNU30" s="370"/>
      <c r="JNV30" s="370"/>
      <c r="JNW30" s="370"/>
      <c r="JNX30" s="370"/>
      <c r="JNY30" s="370"/>
      <c r="JNZ30" s="370"/>
      <c r="JOA30" s="370"/>
      <c r="JOB30" s="370"/>
      <c r="JOC30" s="370"/>
      <c r="JOD30" s="370"/>
      <c r="JOE30" s="370"/>
      <c r="JOF30" s="370"/>
      <c r="JOG30" s="370"/>
      <c r="JOH30" s="370"/>
      <c r="JOI30" s="370"/>
      <c r="JOJ30" s="370"/>
      <c r="JOK30" s="370"/>
      <c r="JOL30" s="370"/>
      <c r="JOM30" s="370"/>
      <c r="JON30" s="370"/>
      <c r="JOO30" s="370"/>
      <c r="JOP30" s="370"/>
      <c r="JOQ30" s="370"/>
      <c r="JOR30" s="370"/>
      <c r="JOS30" s="370"/>
      <c r="JOT30" s="370"/>
      <c r="JOU30" s="370"/>
      <c r="JOV30" s="370"/>
      <c r="JOW30" s="370"/>
      <c r="JOX30" s="370"/>
      <c r="JOY30" s="370"/>
      <c r="JOZ30" s="370"/>
      <c r="JPA30" s="370"/>
      <c r="JPB30" s="370"/>
      <c r="JPC30" s="370"/>
      <c r="JPD30" s="370"/>
      <c r="JPE30" s="370"/>
      <c r="JPF30" s="370"/>
      <c r="JPG30" s="370"/>
      <c r="JPH30" s="370"/>
      <c r="JPI30" s="370"/>
      <c r="JPJ30" s="370"/>
      <c r="JPK30" s="370"/>
      <c r="JPL30" s="370"/>
      <c r="JPM30" s="370"/>
      <c r="JPN30" s="370"/>
      <c r="JPO30" s="370"/>
      <c r="JPP30" s="370"/>
      <c r="JPQ30" s="370"/>
      <c r="JPR30" s="370"/>
      <c r="JPS30" s="370"/>
      <c r="JPT30" s="370"/>
      <c r="JPU30" s="370"/>
      <c r="JPV30" s="370"/>
      <c r="JPW30" s="370"/>
      <c r="JPX30" s="370"/>
      <c r="JPY30" s="370"/>
      <c r="JPZ30" s="370"/>
      <c r="JQA30" s="370"/>
      <c r="JQB30" s="370"/>
      <c r="JQC30" s="370"/>
      <c r="JQD30" s="370"/>
      <c r="JQE30" s="370"/>
      <c r="JQF30" s="370"/>
      <c r="JQG30" s="370"/>
      <c r="JQH30" s="370"/>
      <c r="JQI30" s="370"/>
      <c r="JQJ30" s="370"/>
      <c r="JQK30" s="370"/>
      <c r="JQL30" s="370"/>
      <c r="JQM30" s="370"/>
      <c r="JQN30" s="370"/>
      <c r="JQO30" s="370"/>
      <c r="JQP30" s="370"/>
      <c r="JQQ30" s="370"/>
      <c r="JQR30" s="370"/>
      <c r="JQS30" s="370"/>
      <c r="JQT30" s="370"/>
      <c r="JQU30" s="370"/>
      <c r="JQV30" s="370"/>
      <c r="JQW30" s="370"/>
      <c r="JQX30" s="370"/>
      <c r="JQY30" s="370"/>
      <c r="JQZ30" s="370"/>
      <c r="JRA30" s="370"/>
      <c r="JRB30" s="370"/>
      <c r="JRC30" s="370"/>
      <c r="JRD30" s="370"/>
      <c r="JRE30" s="370"/>
      <c r="JRF30" s="370"/>
      <c r="JRG30" s="370"/>
      <c r="JRH30" s="370"/>
      <c r="JRI30" s="370"/>
      <c r="JRJ30" s="370"/>
      <c r="JRK30" s="370"/>
      <c r="JRL30" s="370"/>
      <c r="JRM30" s="370"/>
      <c r="JRN30" s="370"/>
      <c r="JRO30" s="370"/>
      <c r="JRP30" s="370"/>
      <c r="JRQ30" s="370"/>
      <c r="JRR30" s="370"/>
      <c r="JRS30" s="370"/>
      <c r="JRT30" s="370"/>
      <c r="JRU30" s="370"/>
      <c r="JRV30" s="370"/>
      <c r="JRW30" s="370"/>
      <c r="JRX30" s="370"/>
      <c r="JRY30" s="370"/>
      <c r="JRZ30" s="370"/>
      <c r="JSA30" s="370"/>
      <c r="JSB30" s="370"/>
      <c r="JSC30" s="370"/>
      <c r="JSD30" s="370"/>
      <c r="JSE30" s="370"/>
      <c r="JSF30" s="370"/>
      <c r="JSG30" s="370"/>
      <c r="JSH30" s="370"/>
      <c r="JSI30" s="370"/>
      <c r="JSJ30" s="370"/>
      <c r="JSK30" s="370"/>
      <c r="JSL30" s="370"/>
      <c r="JSM30" s="370"/>
      <c r="JSN30" s="370"/>
      <c r="JSO30" s="370"/>
      <c r="JSP30" s="370"/>
      <c r="JSQ30" s="370"/>
      <c r="JSR30" s="370"/>
      <c r="JSS30" s="370"/>
      <c r="JST30" s="370"/>
      <c r="JSU30" s="370"/>
      <c r="JSV30" s="370"/>
      <c r="JSW30" s="370"/>
      <c r="JSX30" s="370"/>
      <c r="JSY30" s="370"/>
      <c r="JSZ30" s="370"/>
      <c r="JTA30" s="370"/>
      <c r="JTB30" s="370"/>
      <c r="JTC30" s="370"/>
      <c r="JTD30" s="370"/>
      <c r="JTE30" s="370"/>
      <c r="JTF30" s="370"/>
      <c r="JTG30" s="370"/>
      <c r="JTH30" s="370"/>
      <c r="JTI30" s="370"/>
      <c r="JTJ30" s="370"/>
      <c r="JTK30" s="370"/>
      <c r="JTL30" s="370"/>
      <c r="JTM30" s="370"/>
      <c r="JTN30" s="370"/>
      <c r="JTO30" s="370"/>
      <c r="JTP30" s="370"/>
      <c r="JTQ30" s="370"/>
      <c r="JTR30" s="370"/>
      <c r="JTS30" s="370"/>
      <c r="JTT30" s="370"/>
      <c r="JTU30" s="370"/>
      <c r="JTV30" s="370"/>
      <c r="JTW30" s="370"/>
      <c r="JTX30" s="370"/>
      <c r="JTY30" s="370"/>
      <c r="JTZ30" s="370"/>
      <c r="JUA30" s="370"/>
      <c r="JUB30" s="370"/>
      <c r="JUC30" s="370"/>
      <c r="JUD30" s="370"/>
      <c r="JUE30" s="370"/>
      <c r="JUF30" s="370"/>
      <c r="JUG30" s="370"/>
      <c r="JUH30" s="370"/>
      <c r="JUI30" s="370"/>
      <c r="JUJ30" s="370"/>
      <c r="JUK30" s="370"/>
      <c r="JUL30" s="370"/>
      <c r="JUM30" s="370"/>
      <c r="JUN30" s="370"/>
      <c r="JUO30" s="370"/>
      <c r="JUP30" s="370"/>
      <c r="JUQ30" s="370"/>
      <c r="JUR30" s="370"/>
      <c r="JUS30" s="370"/>
      <c r="JUT30" s="370"/>
      <c r="JUU30" s="370"/>
      <c r="JUV30" s="370"/>
      <c r="JUW30" s="370"/>
      <c r="JUX30" s="370"/>
      <c r="JUY30" s="370"/>
      <c r="JUZ30" s="370"/>
      <c r="JVA30" s="370"/>
      <c r="JVB30" s="370"/>
      <c r="JVC30" s="370"/>
      <c r="JVD30" s="370"/>
      <c r="JVE30" s="370"/>
      <c r="JVF30" s="370"/>
      <c r="JVG30" s="370"/>
      <c r="JVH30" s="370"/>
      <c r="JVI30" s="370"/>
      <c r="JVJ30" s="370"/>
      <c r="JVK30" s="370"/>
      <c r="JVL30" s="370"/>
      <c r="JVM30" s="370"/>
      <c r="JVN30" s="370"/>
      <c r="JVO30" s="370"/>
      <c r="JVP30" s="370"/>
      <c r="JVQ30" s="370"/>
      <c r="JVR30" s="370"/>
      <c r="JVS30" s="370"/>
      <c r="JVT30" s="370"/>
      <c r="JVU30" s="370"/>
      <c r="JVV30" s="370"/>
      <c r="JVW30" s="370"/>
      <c r="JVX30" s="370"/>
      <c r="JVY30" s="370"/>
      <c r="JVZ30" s="370"/>
      <c r="JWA30" s="370"/>
      <c r="JWB30" s="370"/>
      <c r="JWC30" s="370"/>
      <c r="JWD30" s="370"/>
      <c r="JWE30" s="370"/>
      <c r="JWF30" s="370"/>
      <c r="JWG30" s="370"/>
      <c r="JWH30" s="370"/>
      <c r="JWI30" s="370"/>
      <c r="JWJ30" s="370"/>
      <c r="JWK30" s="370"/>
      <c r="JWL30" s="370"/>
      <c r="JWM30" s="370"/>
      <c r="JWN30" s="370"/>
      <c r="JWO30" s="370"/>
      <c r="JWP30" s="370"/>
      <c r="JWQ30" s="370"/>
      <c r="JWR30" s="370"/>
      <c r="JWS30" s="370"/>
      <c r="JWT30" s="370"/>
      <c r="JWU30" s="370"/>
      <c r="JWV30" s="370"/>
      <c r="JWW30" s="370"/>
      <c r="JWX30" s="370"/>
      <c r="JWY30" s="370"/>
      <c r="JWZ30" s="370"/>
      <c r="JXA30" s="370"/>
      <c r="JXB30" s="370"/>
      <c r="JXC30" s="370"/>
      <c r="JXD30" s="370"/>
      <c r="JXE30" s="370"/>
      <c r="JXF30" s="370"/>
      <c r="JXG30" s="370"/>
      <c r="JXH30" s="370"/>
      <c r="JXI30" s="370"/>
      <c r="JXJ30" s="370"/>
      <c r="JXK30" s="370"/>
      <c r="JXL30" s="370"/>
      <c r="JXM30" s="370"/>
      <c r="JXN30" s="370"/>
      <c r="JXO30" s="370"/>
      <c r="JXP30" s="370"/>
      <c r="JXQ30" s="370"/>
      <c r="JXR30" s="370"/>
      <c r="JXS30" s="370"/>
      <c r="JXT30" s="370"/>
      <c r="JXU30" s="370"/>
      <c r="JXV30" s="370"/>
      <c r="JXW30" s="370"/>
      <c r="JXX30" s="370"/>
      <c r="JXY30" s="370"/>
      <c r="JXZ30" s="370"/>
      <c r="JYA30" s="370"/>
      <c r="JYB30" s="370"/>
      <c r="JYC30" s="370"/>
      <c r="JYD30" s="370"/>
      <c r="JYE30" s="370"/>
      <c r="JYF30" s="370"/>
      <c r="JYG30" s="370"/>
      <c r="JYH30" s="370"/>
      <c r="JYI30" s="370"/>
      <c r="JYJ30" s="370"/>
      <c r="JYK30" s="370"/>
      <c r="JYL30" s="370"/>
      <c r="JYM30" s="370"/>
      <c r="JYN30" s="370"/>
      <c r="JYO30" s="370"/>
      <c r="JYP30" s="370"/>
      <c r="JYQ30" s="370"/>
      <c r="JYR30" s="370"/>
      <c r="JYS30" s="370"/>
      <c r="JYT30" s="370"/>
      <c r="JYU30" s="370"/>
      <c r="JYV30" s="370"/>
      <c r="JYW30" s="370"/>
      <c r="JYX30" s="370"/>
      <c r="JYY30" s="370"/>
      <c r="JYZ30" s="370"/>
      <c r="JZA30" s="370"/>
      <c r="JZB30" s="370"/>
      <c r="JZC30" s="370"/>
      <c r="JZD30" s="370"/>
      <c r="JZE30" s="370"/>
      <c r="JZF30" s="370"/>
      <c r="JZG30" s="370"/>
      <c r="JZH30" s="370"/>
      <c r="JZI30" s="370"/>
      <c r="JZJ30" s="370"/>
      <c r="JZK30" s="370"/>
      <c r="JZL30" s="370"/>
      <c r="JZM30" s="370"/>
      <c r="JZN30" s="370"/>
      <c r="JZO30" s="370"/>
      <c r="JZP30" s="370"/>
      <c r="JZQ30" s="370"/>
      <c r="JZR30" s="370"/>
      <c r="JZS30" s="370"/>
      <c r="JZT30" s="370"/>
      <c r="JZU30" s="370"/>
      <c r="JZV30" s="370"/>
      <c r="JZW30" s="370"/>
      <c r="JZX30" s="370"/>
      <c r="JZY30" s="370"/>
      <c r="JZZ30" s="370"/>
      <c r="KAA30" s="370"/>
      <c r="KAB30" s="370"/>
      <c r="KAC30" s="370"/>
      <c r="KAD30" s="370"/>
      <c r="KAE30" s="370"/>
      <c r="KAF30" s="370"/>
      <c r="KAG30" s="370"/>
      <c r="KAH30" s="370"/>
      <c r="KAI30" s="370"/>
      <c r="KAJ30" s="370"/>
      <c r="KAK30" s="370"/>
      <c r="KAL30" s="370"/>
      <c r="KAM30" s="370"/>
      <c r="KAN30" s="370"/>
      <c r="KAO30" s="370"/>
      <c r="KAP30" s="370"/>
      <c r="KAQ30" s="370"/>
      <c r="KAR30" s="370"/>
      <c r="KAS30" s="370"/>
      <c r="KAT30" s="370"/>
      <c r="KAU30" s="370"/>
      <c r="KAV30" s="370"/>
      <c r="KAW30" s="370"/>
      <c r="KAX30" s="370"/>
      <c r="KAY30" s="370"/>
      <c r="KAZ30" s="370"/>
      <c r="KBA30" s="370"/>
      <c r="KBB30" s="370"/>
      <c r="KBC30" s="370"/>
      <c r="KBD30" s="370"/>
      <c r="KBE30" s="370"/>
      <c r="KBF30" s="370"/>
      <c r="KBG30" s="370"/>
      <c r="KBH30" s="370"/>
      <c r="KBI30" s="370"/>
      <c r="KBJ30" s="370"/>
      <c r="KBK30" s="370"/>
      <c r="KBL30" s="370"/>
      <c r="KBM30" s="370"/>
      <c r="KBN30" s="370"/>
      <c r="KBO30" s="370"/>
      <c r="KBP30" s="370"/>
      <c r="KBQ30" s="370"/>
      <c r="KBR30" s="370"/>
      <c r="KBS30" s="370"/>
      <c r="KBT30" s="370"/>
      <c r="KBU30" s="370"/>
      <c r="KBV30" s="370"/>
      <c r="KBW30" s="370"/>
      <c r="KBX30" s="370"/>
      <c r="KBY30" s="370"/>
      <c r="KBZ30" s="370"/>
      <c r="KCA30" s="370"/>
      <c r="KCB30" s="370"/>
      <c r="KCC30" s="370"/>
      <c r="KCD30" s="370"/>
      <c r="KCE30" s="370"/>
      <c r="KCF30" s="370"/>
      <c r="KCG30" s="370"/>
      <c r="KCH30" s="370"/>
      <c r="KCI30" s="370"/>
      <c r="KCJ30" s="370"/>
      <c r="KCK30" s="370"/>
      <c r="KCL30" s="370"/>
      <c r="KCM30" s="370"/>
      <c r="KCN30" s="370"/>
      <c r="KCO30" s="370"/>
      <c r="KCP30" s="370"/>
      <c r="KCQ30" s="370"/>
      <c r="KCR30" s="370"/>
      <c r="KCS30" s="370"/>
      <c r="KCT30" s="370"/>
      <c r="KCU30" s="370"/>
      <c r="KCV30" s="370"/>
      <c r="KCW30" s="370"/>
      <c r="KCX30" s="370"/>
      <c r="KCY30" s="370"/>
      <c r="KCZ30" s="370"/>
      <c r="KDA30" s="370"/>
      <c r="KDB30" s="370"/>
      <c r="KDC30" s="370"/>
      <c r="KDD30" s="370"/>
      <c r="KDE30" s="370"/>
      <c r="KDF30" s="370"/>
      <c r="KDG30" s="370"/>
      <c r="KDH30" s="370"/>
      <c r="KDI30" s="370"/>
      <c r="KDJ30" s="370"/>
      <c r="KDK30" s="370"/>
      <c r="KDL30" s="370"/>
      <c r="KDM30" s="370"/>
      <c r="KDN30" s="370"/>
      <c r="KDO30" s="370"/>
      <c r="KDP30" s="370"/>
      <c r="KDQ30" s="370"/>
      <c r="KDR30" s="370"/>
      <c r="KDS30" s="370"/>
      <c r="KDT30" s="370"/>
      <c r="KDU30" s="370"/>
      <c r="KDV30" s="370"/>
      <c r="KDW30" s="370"/>
      <c r="KDX30" s="370"/>
      <c r="KDY30" s="370"/>
      <c r="KDZ30" s="370"/>
      <c r="KEA30" s="370"/>
      <c r="KEB30" s="370"/>
      <c r="KEC30" s="370"/>
      <c r="KED30" s="370"/>
      <c r="KEE30" s="370"/>
      <c r="KEF30" s="370"/>
      <c r="KEG30" s="370"/>
      <c r="KEH30" s="370"/>
      <c r="KEI30" s="370"/>
      <c r="KEJ30" s="370"/>
      <c r="KEK30" s="370"/>
      <c r="KEL30" s="370"/>
      <c r="KEM30" s="370"/>
      <c r="KEN30" s="370"/>
      <c r="KEO30" s="370"/>
      <c r="KEP30" s="370"/>
      <c r="KEQ30" s="370"/>
      <c r="KER30" s="370"/>
      <c r="KES30" s="370"/>
      <c r="KET30" s="370"/>
      <c r="KEU30" s="370"/>
      <c r="KEV30" s="370"/>
      <c r="KEW30" s="370"/>
      <c r="KEX30" s="370"/>
      <c r="KEY30" s="370"/>
      <c r="KEZ30" s="370"/>
      <c r="KFA30" s="370"/>
      <c r="KFB30" s="370"/>
      <c r="KFC30" s="370"/>
      <c r="KFD30" s="370"/>
      <c r="KFE30" s="370"/>
      <c r="KFF30" s="370"/>
      <c r="KFG30" s="370"/>
      <c r="KFH30" s="370"/>
      <c r="KFI30" s="370"/>
      <c r="KFJ30" s="370"/>
      <c r="KFK30" s="370"/>
      <c r="KFL30" s="370"/>
      <c r="KFM30" s="370"/>
      <c r="KFN30" s="370"/>
      <c r="KFO30" s="370"/>
      <c r="KFP30" s="370"/>
      <c r="KFQ30" s="370"/>
      <c r="KFR30" s="370"/>
      <c r="KFS30" s="370"/>
      <c r="KFT30" s="370"/>
      <c r="KFU30" s="370"/>
      <c r="KFV30" s="370"/>
      <c r="KFW30" s="370"/>
      <c r="KFX30" s="370"/>
      <c r="KFY30" s="370"/>
      <c r="KFZ30" s="370"/>
      <c r="KGA30" s="370"/>
      <c r="KGB30" s="370"/>
      <c r="KGC30" s="370"/>
      <c r="KGD30" s="370"/>
      <c r="KGE30" s="370"/>
      <c r="KGF30" s="370"/>
      <c r="KGG30" s="370"/>
      <c r="KGH30" s="370"/>
      <c r="KGI30" s="370"/>
      <c r="KGJ30" s="370"/>
      <c r="KGK30" s="370"/>
      <c r="KGL30" s="370"/>
      <c r="KGM30" s="370"/>
      <c r="KGN30" s="370"/>
      <c r="KGO30" s="370"/>
      <c r="KGP30" s="370"/>
      <c r="KGQ30" s="370"/>
      <c r="KGR30" s="370"/>
      <c r="KGS30" s="370"/>
      <c r="KGT30" s="370"/>
      <c r="KGU30" s="370"/>
      <c r="KGV30" s="370"/>
      <c r="KGW30" s="370"/>
      <c r="KGX30" s="370"/>
      <c r="KGY30" s="370"/>
      <c r="KGZ30" s="370"/>
      <c r="KHA30" s="370"/>
      <c r="KHB30" s="370"/>
      <c r="KHC30" s="370"/>
      <c r="KHD30" s="370"/>
      <c r="KHE30" s="370"/>
      <c r="KHF30" s="370"/>
      <c r="KHG30" s="370"/>
      <c r="KHH30" s="370"/>
      <c r="KHI30" s="370"/>
      <c r="KHJ30" s="370"/>
      <c r="KHK30" s="370"/>
      <c r="KHL30" s="370"/>
      <c r="KHM30" s="370"/>
      <c r="KHN30" s="370"/>
      <c r="KHO30" s="370"/>
      <c r="KHP30" s="370"/>
      <c r="KHQ30" s="370"/>
      <c r="KHR30" s="370"/>
      <c r="KHS30" s="370"/>
      <c r="KHT30" s="370"/>
      <c r="KHU30" s="370"/>
      <c r="KHV30" s="370"/>
      <c r="KHW30" s="370"/>
      <c r="KHX30" s="370"/>
      <c r="KHY30" s="370"/>
      <c r="KHZ30" s="370"/>
      <c r="KIA30" s="370"/>
      <c r="KIB30" s="370"/>
      <c r="KIC30" s="370"/>
      <c r="KID30" s="370"/>
      <c r="KIE30" s="370"/>
      <c r="KIF30" s="370"/>
      <c r="KIG30" s="370"/>
      <c r="KIH30" s="370"/>
      <c r="KII30" s="370"/>
      <c r="KIJ30" s="370"/>
      <c r="KIK30" s="370"/>
      <c r="KIL30" s="370"/>
      <c r="KIM30" s="370"/>
      <c r="KIN30" s="370"/>
      <c r="KIO30" s="370"/>
      <c r="KIP30" s="370"/>
      <c r="KIQ30" s="370"/>
      <c r="KIR30" s="370"/>
      <c r="KIS30" s="370"/>
      <c r="KIT30" s="370"/>
      <c r="KIU30" s="370"/>
      <c r="KIV30" s="370"/>
      <c r="KIW30" s="370"/>
      <c r="KIX30" s="370"/>
      <c r="KIY30" s="370"/>
      <c r="KIZ30" s="370"/>
      <c r="KJA30" s="370"/>
      <c r="KJB30" s="370"/>
      <c r="KJC30" s="370"/>
      <c r="KJD30" s="370"/>
      <c r="KJE30" s="370"/>
      <c r="KJF30" s="370"/>
      <c r="KJG30" s="370"/>
      <c r="KJH30" s="370"/>
      <c r="KJI30" s="370"/>
      <c r="KJJ30" s="370"/>
      <c r="KJK30" s="370"/>
      <c r="KJL30" s="370"/>
      <c r="KJM30" s="370"/>
      <c r="KJN30" s="370"/>
      <c r="KJO30" s="370"/>
      <c r="KJP30" s="370"/>
      <c r="KJQ30" s="370"/>
      <c r="KJR30" s="370"/>
      <c r="KJS30" s="370"/>
      <c r="KJT30" s="370"/>
      <c r="KJU30" s="370"/>
      <c r="KJV30" s="370"/>
      <c r="KJW30" s="370"/>
      <c r="KJX30" s="370"/>
      <c r="KJY30" s="370"/>
      <c r="KJZ30" s="370"/>
      <c r="KKA30" s="370"/>
      <c r="KKB30" s="370"/>
      <c r="KKC30" s="370"/>
      <c r="KKD30" s="370"/>
      <c r="KKE30" s="370"/>
      <c r="KKF30" s="370"/>
      <c r="KKG30" s="370"/>
      <c r="KKH30" s="370"/>
      <c r="KKI30" s="370"/>
      <c r="KKJ30" s="370"/>
      <c r="KKK30" s="370"/>
      <c r="KKL30" s="370"/>
      <c r="KKM30" s="370"/>
      <c r="KKN30" s="370"/>
      <c r="KKO30" s="370"/>
      <c r="KKP30" s="370"/>
      <c r="KKQ30" s="370"/>
      <c r="KKR30" s="370"/>
      <c r="KKS30" s="370"/>
      <c r="KKT30" s="370"/>
      <c r="KKU30" s="370"/>
      <c r="KKV30" s="370"/>
      <c r="KKW30" s="370"/>
      <c r="KKX30" s="370"/>
      <c r="KKY30" s="370"/>
      <c r="KKZ30" s="370"/>
      <c r="KLA30" s="370"/>
      <c r="KLB30" s="370"/>
      <c r="KLC30" s="370"/>
      <c r="KLD30" s="370"/>
      <c r="KLE30" s="370"/>
      <c r="KLF30" s="370"/>
      <c r="KLG30" s="370"/>
      <c r="KLH30" s="370"/>
      <c r="KLI30" s="370"/>
      <c r="KLJ30" s="370"/>
      <c r="KLK30" s="370"/>
      <c r="KLL30" s="370"/>
      <c r="KLM30" s="370"/>
      <c r="KLN30" s="370"/>
      <c r="KLO30" s="370"/>
      <c r="KLP30" s="370"/>
      <c r="KLQ30" s="370"/>
      <c r="KLR30" s="370"/>
      <c r="KLS30" s="370"/>
      <c r="KLT30" s="370"/>
      <c r="KLU30" s="370"/>
      <c r="KLV30" s="370"/>
      <c r="KLW30" s="370"/>
      <c r="KLX30" s="370"/>
      <c r="KLY30" s="370"/>
      <c r="KLZ30" s="370"/>
      <c r="KMA30" s="370"/>
      <c r="KMB30" s="370"/>
      <c r="KMC30" s="370"/>
      <c r="KMD30" s="370"/>
      <c r="KME30" s="370"/>
      <c r="KMF30" s="370"/>
      <c r="KMG30" s="370"/>
      <c r="KMH30" s="370"/>
      <c r="KMI30" s="370"/>
      <c r="KMJ30" s="370"/>
      <c r="KMK30" s="370"/>
      <c r="KML30" s="370"/>
      <c r="KMM30" s="370"/>
      <c r="KMN30" s="370"/>
      <c r="KMO30" s="370"/>
      <c r="KMP30" s="370"/>
      <c r="KMQ30" s="370"/>
      <c r="KMR30" s="370"/>
      <c r="KMS30" s="370"/>
      <c r="KMT30" s="370"/>
      <c r="KMU30" s="370"/>
      <c r="KMV30" s="370"/>
      <c r="KMW30" s="370"/>
      <c r="KMX30" s="370"/>
      <c r="KMY30" s="370"/>
      <c r="KMZ30" s="370"/>
      <c r="KNA30" s="370"/>
      <c r="KNB30" s="370"/>
      <c r="KNC30" s="370"/>
      <c r="KND30" s="370"/>
      <c r="KNE30" s="370"/>
      <c r="KNF30" s="370"/>
      <c r="KNG30" s="370"/>
      <c r="KNH30" s="370"/>
      <c r="KNI30" s="370"/>
      <c r="KNJ30" s="370"/>
      <c r="KNK30" s="370"/>
      <c r="KNL30" s="370"/>
      <c r="KNM30" s="370"/>
      <c r="KNN30" s="370"/>
      <c r="KNO30" s="370"/>
      <c r="KNP30" s="370"/>
      <c r="KNQ30" s="370"/>
      <c r="KNR30" s="370"/>
      <c r="KNS30" s="370"/>
      <c r="KNT30" s="370"/>
      <c r="KNU30" s="370"/>
      <c r="KNV30" s="370"/>
      <c r="KNW30" s="370"/>
      <c r="KNX30" s="370"/>
      <c r="KNY30" s="370"/>
      <c r="KNZ30" s="370"/>
      <c r="KOA30" s="370"/>
      <c r="KOB30" s="370"/>
      <c r="KOC30" s="370"/>
      <c r="KOD30" s="370"/>
      <c r="KOE30" s="370"/>
      <c r="KOF30" s="370"/>
      <c r="KOG30" s="370"/>
      <c r="KOH30" s="370"/>
      <c r="KOI30" s="370"/>
      <c r="KOJ30" s="370"/>
      <c r="KOK30" s="370"/>
      <c r="KOL30" s="370"/>
      <c r="KOM30" s="370"/>
      <c r="KON30" s="370"/>
      <c r="KOO30" s="370"/>
      <c r="KOP30" s="370"/>
      <c r="KOQ30" s="370"/>
      <c r="KOR30" s="370"/>
      <c r="KOS30" s="370"/>
      <c r="KOT30" s="370"/>
      <c r="KOU30" s="370"/>
      <c r="KOV30" s="370"/>
      <c r="KOW30" s="370"/>
      <c r="KOX30" s="370"/>
      <c r="KOY30" s="370"/>
      <c r="KOZ30" s="370"/>
      <c r="KPA30" s="370"/>
      <c r="KPB30" s="370"/>
      <c r="KPC30" s="370"/>
      <c r="KPD30" s="370"/>
      <c r="KPE30" s="370"/>
      <c r="KPF30" s="370"/>
      <c r="KPG30" s="370"/>
      <c r="KPH30" s="370"/>
      <c r="KPI30" s="370"/>
      <c r="KPJ30" s="370"/>
      <c r="KPK30" s="370"/>
      <c r="KPL30" s="370"/>
      <c r="KPM30" s="370"/>
      <c r="KPN30" s="370"/>
      <c r="KPO30" s="370"/>
      <c r="KPP30" s="370"/>
      <c r="KPQ30" s="370"/>
      <c r="KPR30" s="370"/>
      <c r="KPS30" s="370"/>
      <c r="KPT30" s="370"/>
      <c r="KPU30" s="370"/>
      <c r="KPV30" s="370"/>
      <c r="KPW30" s="370"/>
      <c r="KPX30" s="370"/>
      <c r="KPY30" s="370"/>
      <c r="KPZ30" s="370"/>
      <c r="KQA30" s="370"/>
      <c r="KQB30" s="370"/>
      <c r="KQC30" s="370"/>
      <c r="KQD30" s="370"/>
      <c r="KQE30" s="370"/>
      <c r="KQF30" s="370"/>
      <c r="KQG30" s="370"/>
      <c r="KQH30" s="370"/>
      <c r="KQI30" s="370"/>
      <c r="KQJ30" s="370"/>
      <c r="KQK30" s="370"/>
      <c r="KQL30" s="370"/>
      <c r="KQM30" s="370"/>
      <c r="KQN30" s="370"/>
      <c r="KQO30" s="370"/>
      <c r="KQP30" s="370"/>
      <c r="KQQ30" s="370"/>
      <c r="KQR30" s="370"/>
      <c r="KQS30" s="370"/>
      <c r="KQT30" s="370"/>
      <c r="KQU30" s="370"/>
      <c r="KQV30" s="370"/>
      <c r="KQW30" s="370"/>
      <c r="KQX30" s="370"/>
      <c r="KQY30" s="370"/>
      <c r="KQZ30" s="370"/>
      <c r="KRA30" s="370"/>
      <c r="KRB30" s="370"/>
      <c r="KRC30" s="370"/>
      <c r="KRD30" s="370"/>
      <c r="KRE30" s="370"/>
      <c r="KRF30" s="370"/>
      <c r="KRG30" s="370"/>
      <c r="KRH30" s="370"/>
      <c r="KRI30" s="370"/>
      <c r="KRJ30" s="370"/>
      <c r="KRK30" s="370"/>
      <c r="KRL30" s="370"/>
      <c r="KRM30" s="370"/>
      <c r="KRN30" s="370"/>
      <c r="KRO30" s="370"/>
      <c r="KRP30" s="370"/>
      <c r="KRQ30" s="370"/>
      <c r="KRR30" s="370"/>
      <c r="KRS30" s="370"/>
      <c r="KRT30" s="370"/>
      <c r="KRU30" s="370"/>
      <c r="KRV30" s="370"/>
      <c r="KRW30" s="370"/>
      <c r="KRX30" s="370"/>
      <c r="KRY30" s="370"/>
      <c r="KRZ30" s="370"/>
      <c r="KSA30" s="370"/>
      <c r="KSB30" s="370"/>
      <c r="KSC30" s="370"/>
      <c r="KSD30" s="370"/>
      <c r="KSE30" s="370"/>
      <c r="KSF30" s="370"/>
      <c r="KSG30" s="370"/>
      <c r="KSH30" s="370"/>
      <c r="KSI30" s="370"/>
      <c r="KSJ30" s="370"/>
      <c r="KSK30" s="370"/>
      <c r="KSL30" s="370"/>
      <c r="KSM30" s="370"/>
      <c r="KSN30" s="370"/>
      <c r="KSO30" s="370"/>
      <c r="KSP30" s="370"/>
      <c r="KSQ30" s="370"/>
      <c r="KSR30" s="370"/>
      <c r="KSS30" s="370"/>
      <c r="KST30" s="370"/>
      <c r="KSU30" s="370"/>
      <c r="KSV30" s="370"/>
      <c r="KSW30" s="370"/>
      <c r="KSX30" s="370"/>
      <c r="KSY30" s="370"/>
      <c r="KSZ30" s="370"/>
      <c r="KTA30" s="370"/>
      <c r="KTB30" s="370"/>
      <c r="KTC30" s="370"/>
      <c r="KTD30" s="370"/>
      <c r="KTE30" s="370"/>
      <c r="KTF30" s="370"/>
      <c r="KTG30" s="370"/>
      <c r="KTH30" s="370"/>
      <c r="KTI30" s="370"/>
      <c r="KTJ30" s="370"/>
      <c r="KTK30" s="370"/>
      <c r="KTL30" s="370"/>
      <c r="KTM30" s="370"/>
      <c r="KTN30" s="370"/>
      <c r="KTO30" s="370"/>
      <c r="KTP30" s="370"/>
      <c r="KTQ30" s="370"/>
      <c r="KTR30" s="370"/>
      <c r="KTS30" s="370"/>
      <c r="KTT30" s="370"/>
      <c r="KTU30" s="370"/>
      <c r="KTV30" s="370"/>
      <c r="KTW30" s="370"/>
      <c r="KTX30" s="370"/>
      <c r="KTY30" s="370"/>
      <c r="KTZ30" s="370"/>
      <c r="KUA30" s="370"/>
      <c r="KUB30" s="370"/>
      <c r="KUC30" s="370"/>
      <c r="KUD30" s="370"/>
      <c r="KUE30" s="370"/>
      <c r="KUF30" s="370"/>
      <c r="KUG30" s="370"/>
      <c r="KUH30" s="370"/>
      <c r="KUI30" s="370"/>
      <c r="KUJ30" s="370"/>
      <c r="KUK30" s="370"/>
      <c r="KUL30" s="370"/>
      <c r="KUM30" s="370"/>
      <c r="KUN30" s="370"/>
      <c r="KUO30" s="370"/>
      <c r="KUP30" s="370"/>
      <c r="KUQ30" s="370"/>
      <c r="KUR30" s="370"/>
      <c r="KUS30" s="370"/>
      <c r="KUT30" s="370"/>
      <c r="KUU30" s="370"/>
      <c r="KUV30" s="370"/>
      <c r="KUW30" s="370"/>
      <c r="KUX30" s="370"/>
      <c r="KUY30" s="370"/>
      <c r="KUZ30" s="370"/>
      <c r="KVA30" s="370"/>
      <c r="KVB30" s="370"/>
      <c r="KVC30" s="370"/>
      <c r="KVD30" s="370"/>
      <c r="KVE30" s="370"/>
      <c r="KVF30" s="370"/>
      <c r="KVG30" s="370"/>
      <c r="KVH30" s="370"/>
      <c r="KVI30" s="370"/>
      <c r="KVJ30" s="370"/>
      <c r="KVK30" s="370"/>
      <c r="KVL30" s="370"/>
      <c r="KVM30" s="370"/>
      <c r="KVN30" s="370"/>
      <c r="KVO30" s="370"/>
      <c r="KVP30" s="370"/>
      <c r="KVQ30" s="370"/>
      <c r="KVR30" s="370"/>
      <c r="KVS30" s="370"/>
      <c r="KVT30" s="370"/>
      <c r="KVU30" s="370"/>
      <c r="KVV30" s="370"/>
      <c r="KVW30" s="370"/>
      <c r="KVX30" s="370"/>
      <c r="KVY30" s="370"/>
      <c r="KVZ30" s="370"/>
      <c r="KWA30" s="370"/>
      <c r="KWB30" s="370"/>
      <c r="KWC30" s="370"/>
      <c r="KWD30" s="370"/>
      <c r="KWE30" s="370"/>
      <c r="KWF30" s="370"/>
      <c r="KWG30" s="370"/>
      <c r="KWH30" s="370"/>
      <c r="KWI30" s="370"/>
      <c r="KWJ30" s="370"/>
      <c r="KWK30" s="370"/>
      <c r="KWL30" s="370"/>
      <c r="KWM30" s="370"/>
      <c r="KWN30" s="370"/>
      <c r="KWO30" s="370"/>
      <c r="KWP30" s="370"/>
      <c r="KWQ30" s="370"/>
      <c r="KWR30" s="370"/>
      <c r="KWS30" s="370"/>
      <c r="KWT30" s="370"/>
      <c r="KWU30" s="370"/>
      <c r="KWV30" s="370"/>
      <c r="KWW30" s="370"/>
      <c r="KWX30" s="370"/>
      <c r="KWY30" s="370"/>
      <c r="KWZ30" s="370"/>
      <c r="KXA30" s="370"/>
      <c r="KXB30" s="370"/>
      <c r="KXC30" s="370"/>
      <c r="KXD30" s="370"/>
      <c r="KXE30" s="370"/>
      <c r="KXF30" s="370"/>
      <c r="KXG30" s="370"/>
      <c r="KXH30" s="370"/>
      <c r="KXI30" s="370"/>
      <c r="KXJ30" s="370"/>
      <c r="KXK30" s="370"/>
      <c r="KXL30" s="370"/>
      <c r="KXM30" s="370"/>
      <c r="KXN30" s="370"/>
      <c r="KXO30" s="370"/>
      <c r="KXP30" s="370"/>
      <c r="KXQ30" s="370"/>
      <c r="KXR30" s="370"/>
      <c r="KXS30" s="370"/>
      <c r="KXT30" s="370"/>
      <c r="KXU30" s="370"/>
      <c r="KXV30" s="370"/>
      <c r="KXW30" s="370"/>
      <c r="KXX30" s="370"/>
      <c r="KXY30" s="370"/>
      <c r="KXZ30" s="370"/>
      <c r="KYA30" s="370"/>
      <c r="KYB30" s="370"/>
      <c r="KYC30" s="370"/>
      <c r="KYD30" s="370"/>
      <c r="KYE30" s="370"/>
      <c r="KYF30" s="370"/>
      <c r="KYG30" s="370"/>
      <c r="KYH30" s="370"/>
      <c r="KYI30" s="370"/>
      <c r="KYJ30" s="370"/>
      <c r="KYK30" s="370"/>
      <c r="KYL30" s="370"/>
      <c r="KYM30" s="370"/>
      <c r="KYN30" s="370"/>
      <c r="KYO30" s="370"/>
      <c r="KYP30" s="370"/>
      <c r="KYQ30" s="370"/>
      <c r="KYR30" s="370"/>
      <c r="KYS30" s="370"/>
      <c r="KYT30" s="370"/>
      <c r="KYU30" s="370"/>
      <c r="KYV30" s="370"/>
      <c r="KYW30" s="370"/>
      <c r="KYX30" s="370"/>
      <c r="KYY30" s="370"/>
      <c r="KYZ30" s="370"/>
      <c r="KZA30" s="370"/>
      <c r="KZB30" s="370"/>
      <c r="KZC30" s="370"/>
      <c r="KZD30" s="370"/>
      <c r="KZE30" s="370"/>
      <c r="KZF30" s="370"/>
      <c r="KZG30" s="370"/>
      <c r="KZH30" s="370"/>
      <c r="KZI30" s="370"/>
      <c r="KZJ30" s="370"/>
      <c r="KZK30" s="370"/>
      <c r="KZL30" s="370"/>
      <c r="KZM30" s="370"/>
      <c r="KZN30" s="370"/>
      <c r="KZO30" s="370"/>
      <c r="KZP30" s="370"/>
      <c r="KZQ30" s="370"/>
      <c r="KZR30" s="370"/>
      <c r="KZS30" s="370"/>
      <c r="KZT30" s="370"/>
      <c r="KZU30" s="370"/>
      <c r="KZV30" s="370"/>
      <c r="KZW30" s="370"/>
      <c r="KZX30" s="370"/>
      <c r="KZY30" s="370"/>
      <c r="KZZ30" s="370"/>
      <c r="LAA30" s="370"/>
      <c r="LAB30" s="370"/>
      <c r="LAC30" s="370"/>
      <c r="LAD30" s="370"/>
      <c r="LAE30" s="370"/>
      <c r="LAF30" s="370"/>
      <c r="LAG30" s="370"/>
      <c r="LAH30" s="370"/>
      <c r="LAI30" s="370"/>
      <c r="LAJ30" s="370"/>
      <c r="LAK30" s="370"/>
      <c r="LAL30" s="370"/>
      <c r="LAM30" s="370"/>
      <c r="LAN30" s="370"/>
      <c r="LAO30" s="370"/>
      <c r="LAP30" s="370"/>
      <c r="LAQ30" s="370"/>
      <c r="LAR30" s="370"/>
      <c r="LAS30" s="370"/>
      <c r="LAT30" s="370"/>
      <c r="LAU30" s="370"/>
      <c r="LAV30" s="370"/>
      <c r="LAW30" s="370"/>
      <c r="LAX30" s="370"/>
      <c r="LAY30" s="370"/>
      <c r="LAZ30" s="370"/>
      <c r="LBA30" s="370"/>
      <c r="LBB30" s="370"/>
      <c r="LBC30" s="370"/>
      <c r="LBD30" s="370"/>
      <c r="LBE30" s="370"/>
      <c r="LBF30" s="370"/>
      <c r="LBG30" s="370"/>
      <c r="LBH30" s="370"/>
      <c r="LBI30" s="370"/>
      <c r="LBJ30" s="370"/>
      <c r="LBK30" s="370"/>
      <c r="LBL30" s="370"/>
      <c r="LBM30" s="370"/>
      <c r="LBN30" s="370"/>
      <c r="LBO30" s="370"/>
      <c r="LBP30" s="370"/>
      <c r="LBQ30" s="370"/>
      <c r="LBR30" s="370"/>
      <c r="LBS30" s="370"/>
      <c r="LBT30" s="370"/>
      <c r="LBU30" s="370"/>
      <c r="LBV30" s="370"/>
      <c r="LBW30" s="370"/>
      <c r="LBX30" s="370"/>
      <c r="LBY30" s="370"/>
      <c r="LBZ30" s="370"/>
      <c r="LCA30" s="370"/>
      <c r="LCB30" s="370"/>
      <c r="LCC30" s="370"/>
      <c r="LCD30" s="370"/>
      <c r="LCE30" s="370"/>
      <c r="LCF30" s="370"/>
      <c r="LCG30" s="370"/>
      <c r="LCH30" s="370"/>
      <c r="LCI30" s="370"/>
      <c r="LCJ30" s="370"/>
      <c r="LCK30" s="370"/>
      <c r="LCL30" s="370"/>
      <c r="LCM30" s="370"/>
      <c r="LCN30" s="370"/>
      <c r="LCO30" s="370"/>
      <c r="LCP30" s="370"/>
      <c r="LCQ30" s="370"/>
      <c r="LCR30" s="370"/>
      <c r="LCS30" s="370"/>
      <c r="LCT30" s="370"/>
      <c r="LCU30" s="370"/>
      <c r="LCV30" s="370"/>
      <c r="LCW30" s="370"/>
      <c r="LCX30" s="370"/>
      <c r="LCY30" s="370"/>
      <c r="LCZ30" s="370"/>
      <c r="LDA30" s="370"/>
      <c r="LDB30" s="370"/>
      <c r="LDC30" s="370"/>
      <c r="LDD30" s="370"/>
      <c r="LDE30" s="370"/>
      <c r="LDF30" s="370"/>
      <c r="LDG30" s="370"/>
      <c r="LDH30" s="370"/>
      <c r="LDI30" s="370"/>
      <c r="LDJ30" s="370"/>
      <c r="LDK30" s="370"/>
      <c r="LDL30" s="370"/>
      <c r="LDM30" s="370"/>
      <c r="LDN30" s="370"/>
      <c r="LDO30" s="370"/>
      <c r="LDP30" s="370"/>
      <c r="LDQ30" s="370"/>
      <c r="LDR30" s="370"/>
      <c r="LDS30" s="370"/>
      <c r="LDT30" s="370"/>
      <c r="LDU30" s="370"/>
      <c r="LDV30" s="370"/>
      <c r="LDW30" s="370"/>
      <c r="LDX30" s="370"/>
      <c r="LDY30" s="370"/>
      <c r="LDZ30" s="370"/>
      <c r="LEA30" s="370"/>
      <c r="LEB30" s="370"/>
      <c r="LEC30" s="370"/>
      <c r="LED30" s="370"/>
      <c r="LEE30" s="370"/>
      <c r="LEF30" s="370"/>
      <c r="LEG30" s="370"/>
      <c r="LEH30" s="370"/>
      <c r="LEI30" s="370"/>
      <c r="LEJ30" s="370"/>
      <c r="LEK30" s="370"/>
      <c r="LEL30" s="370"/>
      <c r="LEM30" s="370"/>
      <c r="LEN30" s="370"/>
      <c r="LEO30" s="370"/>
      <c r="LEP30" s="370"/>
      <c r="LEQ30" s="370"/>
      <c r="LER30" s="370"/>
      <c r="LES30" s="370"/>
      <c r="LET30" s="370"/>
      <c r="LEU30" s="370"/>
      <c r="LEV30" s="370"/>
      <c r="LEW30" s="370"/>
      <c r="LEX30" s="370"/>
      <c r="LEY30" s="370"/>
      <c r="LEZ30" s="370"/>
      <c r="LFA30" s="370"/>
      <c r="LFB30" s="370"/>
      <c r="LFC30" s="370"/>
      <c r="LFD30" s="370"/>
      <c r="LFE30" s="370"/>
      <c r="LFF30" s="370"/>
      <c r="LFG30" s="370"/>
      <c r="LFH30" s="370"/>
      <c r="LFI30" s="370"/>
      <c r="LFJ30" s="370"/>
      <c r="LFK30" s="370"/>
      <c r="LFL30" s="370"/>
      <c r="LFM30" s="370"/>
      <c r="LFN30" s="370"/>
      <c r="LFO30" s="370"/>
      <c r="LFP30" s="370"/>
      <c r="LFQ30" s="370"/>
      <c r="LFR30" s="370"/>
      <c r="LFS30" s="370"/>
      <c r="LFT30" s="370"/>
      <c r="LFU30" s="370"/>
      <c r="LFV30" s="370"/>
      <c r="LFW30" s="370"/>
      <c r="LFX30" s="370"/>
      <c r="LFY30" s="370"/>
      <c r="LFZ30" s="370"/>
      <c r="LGA30" s="370"/>
      <c r="LGB30" s="370"/>
      <c r="LGC30" s="370"/>
      <c r="LGD30" s="370"/>
      <c r="LGE30" s="370"/>
      <c r="LGF30" s="370"/>
      <c r="LGG30" s="370"/>
      <c r="LGH30" s="370"/>
      <c r="LGI30" s="370"/>
      <c r="LGJ30" s="370"/>
      <c r="LGK30" s="370"/>
      <c r="LGL30" s="370"/>
      <c r="LGM30" s="370"/>
      <c r="LGN30" s="370"/>
      <c r="LGO30" s="370"/>
      <c r="LGP30" s="370"/>
      <c r="LGQ30" s="370"/>
      <c r="LGR30" s="370"/>
      <c r="LGS30" s="370"/>
      <c r="LGT30" s="370"/>
      <c r="LGU30" s="370"/>
      <c r="LGV30" s="370"/>
      <c r="LGW30" s="370"/>
      <c r="LGX30" s="370"/>
      <c r="LGY30" s="370"/>
      <c r="LGZ30" s="370"/>
      <c r="LHA30" s="370"/>
      <c r="LHB30" s="370"/>
      <c r="LHC30" s="370"/>
      <c r="LHD30" s="370"/>
      <c r="LHE30" s="370"/>
      <c r="LHF30" s="370"/>
      <c r="LHG30" s="370"/>
      <c r="LHH30" s="370"/>
      <c r="LHI30" s="370"/>
      <c r="LHJ30" s="370"/>
      <c r="LHK30" s="370"/>
      <c r="LHL30" s="370"/>
      <c r="LHM30" s="370"/>
      <c r="LHN30" s="370"/>
      <c r="LHO30" s="370"/>
      <c r="LHP30" s="370"/>
      <c r="LHQ30" s="370"/>
      <c r="LHR30" s="370"/>
      <c r="LHS30" s="370"/>
      <c r="LHT30" s="370"/>
      <c r="LHU30" s="370"/>
      <c r="LHV30" s="370"/>
      <c r="LHW30" s="370"/>
      <c r="LHX30" s="370"/>
      <c r="LHY30" s="370"/>
      <c r="LHZ30" s="370"/>
      <c r="LIA30" s="370"/>
      <c r="LIB30" s="370"/>
      <c r="LIC30" s="370"/>
      <c r="LID30" s="370"/>
      <c r="LIE30" s="370"/>
      <c r="LIF30" s="370"/>
      <c r="LIG30" s="370"/>
      <c r="LIH30" s="370"/>
      <c r="LII30" s="370"/>
      <c r="LIJ30" s="370"/>
      <c r="LIK30" s="370"/>
      <c r="LIL30" s="370"/>
      <c r="LIM30" s="370"/>
      <c r="LIN30" s="370"/>
      <c r="LIO30" s="370"/>
      <c r="LIP30" s="370"/>
      <c r="LIQ30" s="370"/>
      <c r="LIR30" s="370"/>
      <c r="LIS30" s="370"/>
      <c r="LIT30" s="370"/>
      <c r="LIU30" s="370"/>
      <c r="LIV30" s="370"/>
      <c r="LIW30" s="370"/>
      <c r="LIX30" s="370"/>
      <c r="LIY30" s="370"/>
      <c r="LIZ30" s="370"/>
      <c r="LJA30" s="370"/>
      <c r="LJB30" s="370"/>
      <c r="LJC30" s="370"/>
      <c r="LJD30" s="370"/>
      <c r="LJE30" s="370"/>
      <c r="LJF30" s="370"/>
      <c r="LJG30" s="370"/>
      <c r="LJH30" s="370"/>
      <c r="LJI30" s="370"/>
      <c r="LJJ30" s="370"/>
      <c r="LJK30" s="370"/>
      <c r="LJL30" s="370"/>
      <c r="LJM30" s="370"/>
      <c r="LJN30" s="370"/>
      <c r="LJO30" s="370"/>
      <c r="LJP30" s="370"/>
      <c r="LJQ30" s="370"/>
      <c r="LJR30" s="370"/>
      <c r="LJS30" s="370"/>
      <c r="LJT30" s="370"/>
      <c r="LJU30" s="370"/>
      <c r="LJV30" s="370"/>
      <c r="LJW30" s="370"/>
      <c r="LJX30" s="370"/>
      <c r="LJY30" s="370"/>
      <c r="LJZ30" s="370"/>
      <c r="LKA30" s="370"/>
      <c r="LKB30" s="370"/>
      <c r="LKC30" s="370"/>
      <c r="LKD30" s="370"/>
      <c r="LKE30" s="370"/>
      <c r="LKF30" s="370"/>
      <c r="LKG30" s="370"/>
      <c r="LKH30" s="370"/>
      <c r="LKI30" s="370"/>
      <c r="LKJ30" s="370"/>
      <c r="LKK30" s="370"/>
      <c r="LKL30" s="370"/>
      <c r="LKM30" s="370"/>
      <c r="LKN30" s="370"/>
      <c r="LKO30" s="370"/>
      <c r="LKP30" s="370"/>
      <c r="LKQ30" s="370"/>
      <c r="LKR30" s="370"/>
      <c r="LKS30" s="370"/>
      <c r="LKT30" s="370"/>
      <c r="LKU30" s="370"/>
      <c r="LKV30" s="370"/>
      <c r="LKW30" s="370"/>
      <c r="LKX30" s="370"/>
      <c r="LKY30" s="370"/>
      <c r="LKZ30" s="370"/>
      <c r="LLA30" s="370"/>
      <c r="LLB30" s="370"/>
      <c r="LLC30" s="370"/>
      <c r="LLD30" s="370"/>
      <c r="LLE30" s="370"/>
      <c r="LLF30" s="370"/>
      <c r="LLG30" s="370"/>
      <c r="LLH30" s="370"/>
      <c r="LLI30" s="370"/>
      <c r="LLJ30" s="370"/>
      <c r="LLK30" s="370"/>
      <c r="LLL30" s="370"/>
      <c r="LLM30" s="370"/>
      <c r="LLN30" s="370"/>
      <c r="LLO30" s="370"/>
      <c r="LLP30" s="370"/>
      <c r="LLQ30" s="370"/>
      <c r="LLR30" s="370"/>
      <c r="LLS30" s="370"/>
      <c r="LLT30" s="370"/>
      <c r="LLU30" s="370"/>
      <c r="LLV30" s="370"/>
      <c r="LLW30" s="370"/>
      <c r="LLX30" s="370"/>
      <c r="LLY30" s="370"/>
      <c r="LLZ30" s="370"/>
      <c r="LMA30" s="370"/>
      <c r="LMB30" s="370"/>
      <c r="LMC30" s="370"/>
      <c r="LMD30" s="370"/>
      <c r="LME30" s="370"/>
      <c r="LMF30" s="370"/>
      <c r="LMG30" s="370"/>
      <c r="LMH30" s="370"/>
      <c r="LMI30" s="370"/>
      <c r="LMJ30" s="370"/>
      <c r="LMK30" s="370"/>
      <c r="LML30" s="370"/>
      <c r="LMM30" s="370"/>
      <c r="LMN30" s="370"/>
      <c r="LMO30" s="370"/>
      <c r="LMP30" s="370"/>
      <c r="LMQ30" s="370"/>
      <c r="LMR30" s="370"/>
      <c r="LMS30" s="370"/>
      <c r="LMT30" s="370"/>
      <c r="LMU30" s="370"/>
      <c r="LMV30" s="370"/>
      <c r="LMW30" s="370"/>
      <c r="LMX30" s="370"/>
      <c r="LMY30" s="370"/>
      <c r="LMZ30" s="370"/>
      <c r="LNA30" s="370"/>
      <c r="LNB30" s="370"/>
      <c r="LNC30" s="370"/>
      <c r="LND30" s="370"/>
      <c r="LNE30" s="370"/>
      <c r="LNF30" s="370"/>
      <c r="LNG30" s="370"/>
      <c r="LNH30" s="370"/>
      <c r="LNI30" s="370"/>
      <c r="LNJ30" s="370"/>
      <c r="LNK30" s="370"/>
      <c r="LNL30" s="370"/>
      <c r="LNM30" s="370"/>
      <c r="LNN30" s="370"/>
      <c r="LNO30" s="370"/>
      <c r="LNP30" s="370"/>
      <c r="LNQ30" s="370"/>
      <c r="LNR30" s="370"/>
      <c r="LNS30" s="370"/>
      <c r="LNT30" s="370"/>
      <c r="LNU30" s="370"/>
      <c r="LNV30" s="370"/>
      <c r="LNW30" s="370"/>
      <c r="LNX30" s="370"/>
      <c r="LNY30" s="370"/>
      <c r="LNZ30" s="370"/>
      <c r="LOA30" s="370"/>
      <c r="LOB30" s="370"/>
      <c r="LOC30" s="370"/>
      <c r="LOD30" s="370"/>
      <c r="LOE30" s="370"/>
      <c r="LOF30" s="370"/>
      <c r="LOG30" s="370"/>
      <c r="LOH30" s="370"/>
      <c r="LOI30" s="370"/>
      <c r="LOJ30" s="370"/>
      <c r="LOK30" s="370"/>
      <c r="LOL30" s="370"/>
      <c r="LOM30" s="370"/>
      <c r="LON30" s="370"/>
      <c r="LOO30" s="370"/>
      <c r="LOP30" s="370"/>
      <c r="LOQ30" s="370"/>
      <c r="LOR30" s="370"/>
      <c r="LOS30" s="370"/>
      <c r="LOT30" s="370"/>
      <c r="LOU30" s="370"/>
      <c r="LOV30" s="370"/>
      <c r="LOW30" s="370"/>
      <c r="LOX30" s="370"/>
      <c r="LOY30" s="370"/>
      <c r="LOZ30" s="370"/>
      <c r="LPA30" s="370"/>
      <c r="LPB30" s="370"/>
      <c r="LPC30" s="370"/>
      <c r="LPD30" s="370"/>
      <c r="LPE30" s="370"/>
      <c r="LPF30" s="370"/>
      <c r="LPG30" s="370"/>
      <c r="LPH30" s="370"/>
      <c r="LPI30" s="370"/>
      <c r="LPJ30" s="370"/>
      <c r="LPK30" s="370"/>
      <c r="LPL30" s="370"/>
      <c r="LPM30" s="370"/>
      <c r="LPN30" s="370"/>
      <c r="LPO30" s="370"/>
      <c r="LPP30" s="370"/>
      <c r="LPQ30" s="370"/>
      <c r="LPR30" s="370"/>
      <c r="LPS30" s="370"/>
      <c r="LPT30" s="370"/>
      <c r="LPU30" s="370"/>
      <c r="LPV30" s="370"/>
      <c r="LPW30" s="370"/>
      <c r="LPX30" s="370"/>
      <c r="LPY30" s="370"/>
      <c r="LPZ30" s="370"/>
      <c r="LQA30" s="370"/>
      <c r="LQB30" s="370"/>
      <c r="LQC30" s="370"/>
      <c r="LQD30" s="370"/>
      <c r="LQE30" s="370"/>
      <c r="LQF30" s="370"/>
      <c r="LQG30" s="370"/>
      <c r="LQH30" s="370"/>
      <c r="LQI30" s="370"/>
      <c r="LQJ30" s="370"/>
      <c r="LQK30" s="370"/>
      <c r="LQL30" s="370"/>
      <c r="LQM30" s="370"/>
      <c r="LQN30" s="370"/>
      <c r="LQO30" s="370"/>
      <c r="LQP30" s="370"/>
      <c r="LQQ30" s="370"/>
      <c r="LQR30" s="370"/>
      <c r="LQS30" s="370"/>
      <c r="LQT30" s="370"/>
      <c r="LQU30" s="370"/>
      <c r="LQV30" s="370"/>
      <c r="LQW30" s="370"/>
      <c r="LQX30" s="370"/>
      <c r="LQY30" s="370"/>
      <c r="LQZ30" s="370"/>
      <c r="LRA30" s="370"/>
      <c r="LRB30" s="370"/>
      <c r="LRC30" s="370"/>
      <c r="LRD30" s="370"/>
      <c r="LRE30" s="370"/>
      <c r="LRF30" s="370"/>
      <c r="LRG30" s="370"/>
      <c r="LRH30" s="370"/>
      <c r="LRI30" s="370"/>
      <c r="LRJ30" s="370"/>
      <c r="LRK30" s="370"/>
      <c r="LRL30" s="370"/>
      <c r="LRM30" s="370"/>
      <c r="LRN30" s="370"/>
      <c r="LRO30" s="370"/>
      <c r="LRP30" s="370"/>
      <c r="LRQ30" s="370"/>
      <c r="LRR30" s="370"/>
      <c r="LRS30" s="370"/>
      <c r="LRT30" s="370"/>
      <c r="LRU30" s="370"/>
      <c r="LRV30" s="370"/>
      <c r="LRW30" s="370"/>
      <c r="LRX30" s="370"/>
      <c r="LRY30" s="370"/>
      <c r="LRZ30" s="370"/>
      <c r="LSA30" s="370"/>
      <c r="LSB30" s="370"/>
      <c r="LSC30" s="370"/>
      <c r="LSD30" s="370"/>
      <c r="LSE30" s="370"/>
      <c r="LSF30" s="370"/>
      <c r="LSG30" s="370"/>
      <c r="LSH30" s="370"/>
      <c r="LSI30" s="370"/>
      <c r="LSJ30" s="370"/>
      <c r="LSK30" s="370"/>
      <c r="LSL30" s="370"/>
      <c r="LSM30" s="370"/>
      <c r="LSN30" s="370"/>
      <c r="LSO30" s="370"/>
      <c r="LSP30" s="370"/>
      <c r="LSQ30" s="370"/>
      <c r="LSR30" s="370"/>
      <c r="LSS30" s="370"/>
      <c r="LST30" s="370"/>
      <c r="LSU30" s="370"/>
      <c r="LSV30" s="370"/>
      <c r="LSW30" s="370"/>
      <c r="LSX30" s="370"/>
      <c r="LSY30" s="370"/>
      <c r="LSZ30" s="370"/>
      <c r="LTA30" s="370"/>
      <c r="LTB30" s="370"/>
      <c r="LTC30" s="370"/>
      <c r="LTD30" s="370"/>
      <c r="LTE30" s="370"/>
      <c r="LTF30" s="370"/>
      <c r="LTG30" s="370"/>
      <c r="LTH30" s="370"/>
      <c r="LTI30" s="370"/>
      <c r="LTJ30" s="370"/>
      <c r="LTK30" s="370"/>
      <c r="LTL30" s="370"/>
      <c r="LTM30" s="370"/>
      <c r="LTN30" s="370"/>
      <c r="LTO30" s="370"/>
      <c r="LTP30" s="370"/>
      <c r="LTQ30" s="370"/>
      <c r="LTR30" s="370"/>
      <c r="LTS30" s="370"/>
      <c r="LTT30" s="370"/>
      <c r="LTU30" s="370"/>
      <c r="LTV30" s="370"/>
      <c r="LTW30" s="370"/>
      <c r="LTX30" s="370"/>
      <c r="LTY30" s="370"/>
      <c r="LTZ30" s="370"/>
      <c r="LUA30" s="370"/>
      <c r="LUB30" s="370"/>
      <c r="LUC30" s="370"/>
      <c r="LUD30" s="370"/>
      <c r="LUE30" s="370"/>
      <c r="LUF30" s="370"/>
      <c r="LUG30" s="370"/>
      <c r="LUH30" s="370"/>
      <c r="LUI30" s="370"/>
      <c r="LUJ30" s="370"/>
      <c r="LUK30" s="370"/>
      <c r="LUL30" s="370"/>
      <c r="LUM30" s="370"/>
      <c r="LUN30" s="370"/>
      <c r="LUO30" s="370"/>
      <c r="LUP30" s="370"/>
      <c r="LUQ30" s="370"/>
      <c r="LUR30" s="370"/>
      <c r="LUS30" s="370"/>
      <c r="LUT30" s="370"/>
      <c r="LUU30" s="370"/>
      <c r="LUV30" s="370"/>
      <c r="LUW30" s="370"/>
      <c r="LUX30" s="370"/>
      <c r="LUY30" s="370"/>
      <c r="LUZ30" s="370"/>
      <c r="LVA30" s="370"/>
      <c r="LVB30" s="370"/>
      <c r="LVC30" s="370"/>
      <c r="LVD30" s="370"/>
      <c r="LVE30" s="370"/>
      <c r="LVF30" s="370"/>
      <c r="LVG30" s="370"/>
      <c r="LVH30" s="370"/>
      <c r="LVI30" s="370"/>
      <c r="LVJ30" s="370"/>
      <c r="LVK30" s="370"/>
      <c r="LVL30" s="370"/>
      <c r="LVM30" s="370"/>
      <c r="LVN30" s="370"/>
      <c r="LVO30" s="370"/>
      <c r="LVP30" s="370"/>
      <c r="LVQ30" s="370"/>
      <c r="LVR30" s="370"/>
      <c r="LVS30" s="370"/>
      <c r="LVT30" s="370"/>
      <c r="LVU30" s="370"/>
      <c r="LVV30" s="370"/>
      <c r="LVW30" s="370"/>
      <c r="LVX30" s="370"/>
      <c r="LVY30" s="370"/>
      <c r="LVZ30" s="370"/>
      <c r="LWA30" s="370"/>
      <c r="LWB30" s="370"/>
      <c r="LWC30" s="370"/>
      <c r="LWD30" s="370"/>
      <c r="LWE30" s="370"/>
      <c r="LWF30" s="370"/>
      <c r="LWG30" s="370"/>
      <c r="LWH30" s="370"/>
      <c r="LWI30" s="370"/>
      <c r="LWJ30" s="370"/>
      <c r="LWK30" s="370"/>
      <c r="LWL30" s="370"/>
      <c r="LWM30" s="370"/>
      <c r="LWN30" s="370"/>
      <c r="LWO30" s="370"/>
      <c r="LWP30" s="370"/>
      <c r="LWQ30" s="370"/>
      <c r="LWR30" s="370"/>
      <c r="LWS30" s="370"/>
      <c r="LWT30" s="370"/>
      <c r="LWU30" s="370"/>
      <c r="LWV30" s="370"/>
      <c r="LWW30" s="370"/>
      <c r="LWX30" s="370"/>
      <c r="LWY30" s="370"/>
      <c r="LWZ30" s="370"/>
      <c r="LXA30" s="370"/>
      <c r="LXB30" s="370"/>
      <c r="LXC30" s="370"/>
      <c r="LXD30" s="370"/>
      <c r="LXE30" s="370"/>
      <c r="LXF30" s="370"/>
      <c r="LXG30" s="370"/>
      <c r="LXH30" s="370"/>
      <c r="LXI30" s="370"/>
      <c r="LXJ30" s="370"/>
      <c r="LXK30" s="370"/>
      <c r="LXL30" s="370"/>
      <c r="LXM30" s="370"/>
      <c r="LXN30" s="370"/>
      <c r="LXO30" s="370"/>
      <c r="LXP30" s="370"/>
      <c r="LXQ30" s="370"/>
      <c r="LXR30" s="370"/>
      <c r="LXS30" s="370"/>
      <c r="LXT30" s="370"/>
      <c r="LXU30" s="370"/>
      <c r="LXV30" s="370"/>
      <c r="LXW30" s="370"/>
      <c r="LXX30" s="370"/>
      <c r="LXY30" s="370"/>
      <c r="LXZ30" s="370"/>
      <c r="LYA30" s="370"/>
      <c r="LYB30" s="370"/>
      <c r="LYC30" s="370"/>
      <c r="LYD30" s="370"/>
      <c r="LYE30" s="370"/>
      <c r="LYF30" s="370"/>
      <c r="LYG30" s="370"/>
      <c r="LYH30" s="370"/>
      <c r="LYI30" s="370"/>
      <c r="LYJ30" s="370"/>
      <c r="LYK30" s="370"/>
      <c r="LYL30" s="370"/>
      <c r="LYM30" s="370"/>
      <c r="LYN30" s="370"/>
      <c r="LYO30" s="370"/>
      <c r="LYP30" s="370"/>
      <c r="LYQ30" s="370"/>
      <c r="LYR30" s="370"/>
      <c r="LYS30" s="370"/>
      <c r="LYT30" s="370"/>
      <c r="LYU30" s="370"/>
      <c r="LYV30" s="370"/>
      <c r="LYW30" s="370"/>
      <c r="LYX30" s="370"/>
      <c r="LYY30" s="370"/>
      <c r="LYZ30" s="370"/>
      <c r="LZA30" s="370"/>
      <c r="LZB30" s="370"/>
      <c r="LZC30" s="370"/>
      <c r="LZD30" s="370"/>
      <c r="LZE30" s="370"/>
      <c r="LZF30" s="370"/>
      <c r="LZG30" s="370"/>
      <c r="LZH30" s="370"/>
      <c r="LZI30" s="370"/>
      <c r="LZJ30" s="370"/>
      <c r="LZK30" s="370"/>
      <c r="LZL30" s="370"/>
      <c r="LZM30" s="370"/>
      <c r="LZN30" s="370"/>
      <c r="LZO30" s="370"/>
      <c r="LZP30" s="370"/>
      <c r="LZQ30" s="370"/>
      <c r="LZR30" s="370"/>
      <c r="LZS30" s="370"/>
      <c r="LZT30" s="370"/>
      <c r="LZU30" s="370"/>
      <c r="LZV30" s="370"/>
      <c r="LZW30" s="370"/>
      <c r="LZX30" s="370"/>
      <c r="LZY30" s="370"/>
      <c r="LZZ30" s="370"/>
      <c r="MAA30" s="370"/>
      <c r="MAB30" s="370"/>
      <c r="MAC30" s="370"/>
      <c r="MAD30" s="370"/>
      <c r="MAE30" s="370"/>
      <c r="MAF30" s="370"/>
      <c r="MAG30" s="370"/>
      <c r="MAH30" s="370"/>
      <c r="MAI30" s="370"/>
      <c r="MAJ30" s="370"/>
      <c r="MAK30" s="370"/>
      <c r="MAL30" s="370"/>
      <c r="MAM30" s="370"/>
      <c r="MAN30" s="370"/>
      <c r="MAO30" s="370"/>
      <c r="MAP30" s="370"/>
      <c r="MAQ30" s="370"/>
      <c r="MAR30" s="370"/>
      <c r="MAS30" s="370"/>
      <c r="MAT30" s="370"/>
      <c r="MAU30" s="370"/>
      <c r="MAV30" s="370"/>
      <c r="MAW30" s="370"/>
      <c r="MAX30" s="370"/>
      <c r="MAY30" s="370"/>
      <c r="MAZ30" s="370"/>
      <c r="MBA30" s="370"/>
      <c r="MBB30" s="370"/>
      <c r="MBC30" s="370"/>
      <c r="MBD30" s="370"/>
      <c r="MBE30" s="370"/>
      <c r="MBF30" s="370"/>
      <c r="MBG30" s="370"/>
      <c r="MBH30" s="370"/>
      <c r="MBI30" s="370"/>
      <c r="MBJ30" s="370"/>
      <c r="MBK30" s="370"/>
      <c r="MBL30" s="370"/>
      <c r="MBM30" s="370"/>
      <c r="MBN30" s="370"/>
      <c r="MBO30" s="370"/>
      <c r="MBP30" s="370"/>
      <c r="MBQ30" s="370"/>
      <c r="MBR30" s="370"/>
      <c r="MBS30" s="370"/>
      <c r="MBT30" s="370"/>
      <c r="MBU30" s="370"/>
      <c r="MBV30" s="370"/>
      <c r="MBW30" s="370"/>
      <c r="MBX30" s="370"/>
      <c r="MBY30" s="370"/>
      <c r="MBZ30" s="370"/>
      <c r="MCA30" s="370"/>
      <c r="MCB30" s="370"/>
      <c r="MCC30" s="370"/>
      <c r="MCD30" s="370"/>
      <c r="MCE30" s="370"/>
      <c r="MCF30" s="370"/>
      <c r="MCG30" s="370"/>
      <c r="MCH30" s="370"/>
      <c r="MCI30" s="370"/>
      <c r="MCJ30" s="370"/>
      <c r="MCK30" s="370"/>
      <c r="MCL30" s="370"/>
      <c r="MCM30" s="370"/>
      <c r="MCN30" s="370"/>
      <c r="MCO30" s="370"/>
      <c r="MCP30" s="370"/>
      <c r="MCQ30" s="370"/>
      <c r="MCR30" s="370"/>
      <c r="MCS30" s="370"/>
      <c r="MCT30" s="370"/>
      <c r="MCU30" s="370"/>
      <c r="MCV30" s="370"/>
      <c r="MCW30" s="370"/>
      <c r="MCX30" s="370"/>
      <c r="MCY30" s="370"/>
      <c r="MCZ30" s="370"/>
      <c r="MDA30" s="370"/>
      <c r="MDB30" s="370"/>
      <c r="MDC30" s="370"/>
      <c r="MDD30" s="370"/>
      <c r="MDE30" s="370"/>
      <c r="MDF30" s="370"/>
      <c r="MDG30" s="370"/>
      <c r="MDH30" s="370"/>
      <c r="MDI30" s="370"/>
      <c r="MDJ30" s="370"/>
      <c r="MDK30" s="370"/>
      <c r="MDL30" s="370"/>
      <c r="MDM30" s="370"/>
      <c r="MDN30" s="370"/>
      <c r="MDO30" s="370"/>
      <c r="MDP30" s="370"/>
      <c r="MDQ30" s="370"/>
      <c r="MDR30" s="370"/>
      <c r="MDS30" s="370"/>
      <c r="MDT30" s="370"/>
      <c r="MDU30" s="370"/>
      <c r="MDV30" s="370"/>
      <c r="MDW30" s="370"/>
      <c r="MDX30" s="370"/>
      <c r="MDY30" s="370"/>
      <c r="MDZ30" s="370"/>
      <c r="MEA30" s="370"/>
      <c r="MEB30" s="370"/>
      <c r="MEC30" s="370"/>
      <c r="MED30" s="370"/>
      <c r="MEE30" s="370"/>
      <c r="MEF30" s="370"/>
      <c r="MEG30" s="370"/>
      <c r="MEH30" s="370"/>
      <c r="MEI30" s="370"/>
      <c r="MEJ30" s="370"/>
      <c r="MEK30" s="370"/>
      <c r="MEL30" s="370"/>
      <c r="MEM30" s="370"/>
      <c r="MEN30" s="370"/>
      <c r="MEO30" s="370"/>
      <c r="MEP30" s="370"/>
      <c r="MEQ30" s="370"/>
      <c r="MER30" s="370"/>
      <c r="MES30" s="370"/>
      <c r="MET30" s="370"/>
      <c r="MEU30" s="370"/>
      <c r="MEV30" s="370"/>
      <c r="MEW30" s="370"/>
      <c r="MEX30" s="370"/>
      <c r="MEY30" s="370"/>
      <c r="MEZ30" s="370"/>
      <c r="MFA30" s="370"/>
      <c r="MFB30" s="370"/>
      <c r="MFC30" s="370"/>
      <c r="MFD30" s="370"/>
      <c r="MFE30" s="370"/>
      <c r="MFF30" s="370"/>
      <c r="MFG30" s="370"/>
      <c r="MFH30" s="370"/>
      <c r="MFI30" s="370"/>
      <c r="MFJ30" s="370"/>
      <c r="MFK30" s="370"/>
      <c r="MFL30" s="370"/>
      <c r="MFM30" s="370"/>
      <c r="MFN30" s="370"/>
      <c r="MFO30" s="370"/>
      <c r="MFP30" s="370"/>
      <c r="MFQ30" s="370"/>
      <c r="MFR30" s="370"/>
      <c r="MFS30" s="370"/>
      <c r="MFT30" s="370"/>
      <c r="MFU30" s="370"/>
      <c r="MFV30" s="370"/>
      <c r="MFW30" s="370"/>
      <c r="MFX30" s="370"/>
      <c r="MFY30" s="370"/>
      <c r="MFZ30" s="370"/>
      <c r="MGA30" s="370"/>
      <c r="MGB30" s="370"/>
      <c r="MGC30" s="370"/>
      <c r="MGD30" s="370"/>
      <c r="MGE30" s="370"/>
      <c r="MGF30" s="370"/>
      <c r="MGG30" s="370"/>
      <c r="MGH30" s="370"/>
      <c r="MGI30" s="370"/>
      <c r="MGJ30" s="370"/>
      <c r="MGK30" s="370"/>
      <c r="MGL30" s="370"/>
      <c r="MGM30" s="370"/>
      <c r="MGN30" s="370"/>
      <c r="MGO30" s="370"/>
      <c r="MGP30" s="370"/>
      <c r="MGQ30" s="370"/>
      <c r="MGR30" s="370"/>
      <c r="MGS30" s="370"/>
      <c r="MGT30" s="370"/>
      <c r="MGU30" s="370"/>
      <c r="MGV30" s="370"/>
      <c r="MGW30" s="370"/>
      <c r="MGX30" s="370"/>
      <c r="MGY30" s="370"/>
      <c r="MGZ30" s="370"/>
      <c r="MHA30" s="370"/>
      <c r="MHB30" s="370"/>
      <c r="MHC30" s="370"/>
      <c r="MHD30" s="370"/>
      <c r="MHE30" s="370"/>
      <c r="MHF30" s="370"/>
      <c r="MHG30" s="370"/>
      <c r="MHH30" s="370"/>
      <c r="MHI30" s="370"/>
      <c r="MHJ30" s="370"/>
      <c r="MHK30" s="370"/>
      <c r="MHL30" s="370"/>
      <c r="MHM30" s="370"/>
      <c r="MHN30" s="370"/>
      <c r="MHO30" s="370"/>
      <c r="MHP30" s="370"/>
      <c r="MHQ30" s="370"/>
      <c r="MHR30" s="370"/>
      <c r="MHS30" s="370"/>
      <c r="MHT30" s="370"/>
      <c r="MHU30" s="370"/>
      <c r="MHV30" s="370"/>
      <c r="MHW30" s="370"/>
      <c r="MHX30" s="370"/>
      <c r="MHY30" s="370"/>
      <c r="MHZ30" s="370"/>
      <c r="MIA30" s="370"/>
      <c r="MIB30" s="370"/>
      <c r="MIC30" s="370"/>
      <c r="MID30" s="370"/>
      <c r="MIE30" s="370"/>
      <c r="MIF30" s="370"/>
      <c r="MIG30" s="370"/>
      <c r="MIH30" s="370"/>
      <c r="MII30" s="370"/>
      <c r="MIJ30" s="370"/>
      <c r="MIK30" s="370"/>
      <c r="MIL30" s="370"/>
      <c r="MIM30" s="370"/>
      <c r="MIN30" s="370"/>
      <c r="MIO30" s="370"/>
      <c r="MIP30" s="370"/>
      <c r="MIQ30" s="370"/>
      <c r="MIR30" s="370"/>
      <c r="MIS30" s="370"/>
      <c r="MIT30" s="370"/>
      <c r="MIU30" s="370"/>
      <c r="MIV30" s="370"/>
      <c r="MIW30" s="370"/>
      <c r="MIX30" s="370"/>
      <c r="MIY30" s="370"/>
      <c r="MIZ30" s="370"/>
      <c r="MJA30" s="370"/>
      <c r="MJB30" s="370"/>
      <c r="MJC30" s="370"/>
      <c r="MJD30" s="370"/>
      <c r="MJE30" s="370"/>
      <c r="MJF30" s="370"/>
      <c r="MJG30" s="370"/>
      <c r="MJH30" s="370"/>
      <c r="MJI30" s="370"/>
      <c r="MJJ30" s="370"/>
      <c r="MJK30" s="370"/>
      <c r="MJL30" s="370"/>
      <c r="MJM30" s="370"/>
      <c r="MJN30" s="370"/>
      <c r="MJO30" s="370"/>
      <c r="MJP30" s="370"/>
      <c r="MJQ30" s="370"/>
      <c r="MJR30" s="370"/>
      <c r="MJS30" s="370"/>
      <c r="MJT30" s="370"/>
      <c r="MJU30" s="370"/>
      <c r="MJV30" s="370"/>
      <c r="MJW30" s="370"/>
      <c r="MJX30" s="370"/>
      <c r="MJY30" s="370"/>
      <c r="MJZ30" s="370"/>
      <c r="MKA30" s="370"/>
      <c r="MKB30" s="370"/>
      <c r="MKC30" s="370"/>
      <c r="MKD30" s="370"/>
      <c r="MKE30" s="370"/>
      <c r="MKF30" s="370"/>
      <c r="MKG30" s="370"/>
      <c r="MKH30" s="370"/>
      <c r="MKI30" s="370"/>
      <c r="MKJ30" s="370"/>
      <c r="MKK30" s="370"/>
      <c r="MKL30" s="370"/>
      <c r="MKM30" s="370"/>
      <c r="MKN30" s="370"/>
      <c r="MKO30" s="370"/>
      <c r="MKP30" s="370"/>
      <c r="MKQ30" s="370"/>
      <c r="MKR30" s="370"/>
      <c r="MKS30" s="370"/>
      <c r="MKT30" s="370"/>
      <c r="MKU30" s="370"/>
      <c r="MKV30" s="370"/>
      <c r="MKW30" s="370"/>
      <c r="MKX30" s="370"/>
      <c r="MKY30" s="370"/>
      <c r="MKZ30" s="370"/>
      <c r="MLA30" s="370"/>
      <c r="MLB30" s="370"/>
      <c r="MLC30" s="370"/>
      <c r="MLD30" s="370"/>
      <c r="MLE30" s="370"/>
      <c r="MLF30" s="370"/>
      <c r="MLG30" s="370"/>
      <c r="MLH30" s="370"/>
      <c r="MLI30" s="370"/>
      <c r="MLJ30" s="370"/>
      <c r="MLK30" s="370"/>
      <c r="MLL30" s="370"/>
      <c r="MLM30" s="370"/>
      <c r="MLN30" s="370"/>
      <c r="MLO30" s="370"/>
      <c r="MLP30" s="370"/>
      <c r="MLQ30" s="370"/>
      <c r="MLR30" s="370"/>
      <c r="MLS30" s="370"/>
      <c r="MLT30" s="370"/>
      <c r="MLU30" s="370"/>
      <c r="MLV30" s="370"/>
      <c r="MLW30" s="370"/>
      <c r="MLX30" s="370"/>
      <c r="MLY30" s="370"/>
      <c r="MLZ30" s="370"/>
      <c r="MMA30" s="370"/>
      <c r="MMB30" s="370"/>
      <c r="MMC30" s="370"/>
      <c r="MMD30" s="370"/>
      <c r="MME30" s="370"/>
      <c r="MMF30" s="370"/>
      <c r="MMG30" s="370"/>
      <c r="MMH30" s="370"/>
      <c r="MMI30" s="370"/>
      <c r="MMJ30" s="370"/>
      <c r="MMK30" s="370"/>
      <c r="MML30" s="370"/>
      <c r="MMM30" s="370"/>
      <c r="MMN30" s="370"/>
      <c r="MMO30" s="370"/>
      <c r="MMP30" s="370"/>
      <c r="MMQ30" s="370"/>
      <c r="MMR30" s="370"/>
      <c r="MMS30" s="370"/>
      <c r="MMT30" s="370"/>
      <c r="MMU30" s="370"/>
      <c r="MMV30" s="370"/>
      <c r="MMW30" s="370"/>
      <c r="MMX30" s="370"/>
      <c r="MMY30" s="370"/>
      <c r="MMZ30" s="370"/>
      <c r="MNA30" s="370"/>
      <c r="MNB30" s="370"/>
      <c r="MNC30" s="370"/>
      <c r="MND30" s="370"/>
      <c r="MNE30" s="370"/>
      <c r="MNF30" s="370"/>
      <c r="MNG30" s="370"/>
      <c r="MNH30" s="370"/>
      <c r="MNI30" s="370"/>
      <c r="MNJ30" s="370"/>
      <c r="MNK30" s="370"/>
      <c r="MNL30" s="370"/>
      <c r="MNM30" s="370"/>
      <c r="MNN30" s="370"/>
      <c r="MNO30" s="370"/>
      <c r="MNP30" s="370"/>
      <c r="MNQ30" s="370"/>
      <c r="MNR30" s="370"/>
      <c r="MNS30" s="370"/>
      <c r="MNT30" s="370"/>
      <c r="MNU30" s="370"/>
      <c r="MNV30" s="370"/>
      <c r="MNW30" s="370"/>
      <c r="MNX30" s="370"/>
      <c r="MNY30" s="370"/>
      <c r="MNZ30" s="370"/>
      <c r="MOA30" s="370"/>
      <c r="MOB30" s="370"/>
      <c r="MOC30" s="370"/>
      <c r="MOD30" s="370"/>
      <c r="MOE30" s="370"/>
      <c r="MOF30" s="370"/>
      <c r="MOG30" s="370"/>
      <c r="MOH30" s="370"/>
      <c r="MOI30" s="370"/>
      <c r="MOJ30" s="370"/>
      <c r="MOK30" s="370"/>
      <c r="MOL30" s="370"/>
      <c r="MOM30" s="370"/>
      <c r="MON30" s="370"/>
      <c r="MOO30" s="370"/>
      <c r="MOP30" s="370"/>
      <c r="MOQ30" s="370"/>
      <c r="MOR30" s="370"/>
      <c r="MOS30" s="370"/>
      <c r="MOT30" s="370"/>
      <c r="MOU30" s="370"/>
      <c r="MOV30" s="370"/>
      <c r="MOW30" s="370"/>
      <c r="MOX30" s="370"/>
      <c r="MOY30" s="370"/>
      <c r="MOZ30" s="370"/>
      <c r="MPA30" s="370"/>
      <c r="MPB30" s="370"/>
      <c r="MPC30" s="370"/>
      <c r="MPD30" s="370"/>
      <c r="MPE30" s="370"/>
      <c r="MPF30" s="370"/>
      <c r="MPG30" s="370"/>
      <c r="MPH30" s="370"/>
      <c r="MPI30" s="370"/>
      <c r="MPJ30" s="370"/>
      <c r="MPK30" s="370"/>
      <c r="MPL30" s="370"/>
      <c r="MPM30" s="370"/>
      <c r="MPN30" s="370"/>
      <c r="MPO30" s="370"/>
      <c r="MPP30" s="370"/>
      <c r="MPQ30" s="370"/>
      <c r="MPR30" s="370"/>
      <c r="MPS30" s="370"/>
      <c r="MPT30" s="370"/>
      <c r="MPU30" s="370"/>
      <c r="MPV30" s="370"/>
      <c r="MPW30" s="370"/>
      <c r="MPX30" s="370"/>
      <c r="MPY30" s="370"/>
      <c r="MPZ30" s="370"/>
      <c r="MQA30" s="370"/>
      <c r="MQB30" s="370"/>
      <c r="MQC30" s="370"/>
      <c r="MQD30" s="370"/>
      <c r="MQE30" s="370"/>
      <c r="MQF30" s="370"/>
      <c r="MQG30" s="370"/>
      <c r="MQH30" s="370"/>
      <c r="MQI30" s="370"/>
      <c r="MQJ30" s="370"/>
      <c r="MQK30" s="370"/>
      <c r="MQL30" s="370"/>
      <c r="MQM30" s="370"/>
      <c r="MQN30" s="370"/>
      <c r="MQO30" s="370"/>
      <c r="MQP30" s="370"/>
      <c r="MQQ30" s="370"/>
      <c r="MQR30" s="370"/>
      <c r="MQS30" s="370"/>
      <c r="MQT30" s="370"/>
      <c r="MQU30" s="370"/>
      <c r="MQV30" s="370"/>
      <c r="MQW30" s="370"/>
      <c r="MQX30" s="370"/>
      <c r="MQY30" s="370"/>
      <c r="MQZ30" s="370"/>
      <c r="MRA30" s="370"/>
      <c r="MRB30" s="370"/>
      <c r="MRC30" s="370"/>
      <c r="MRD30" s="370"/>
      <c r="MRE30" s="370"/>
      <c r="MRF30" s="370"/>
      <c r="MRG30" s="370"/>
      <c r="MRH30" s="370"/>
      <c r="MRI30" s="370"/>
      <c r="MRJ30" s="370"/>
      <c r="MRK30" s="370"/>
      <c r="MRL30" s="370"/>
      <c r="MRM30" s="370"/>
      <c r="MRN30" s="370"/>
      <c r="MRO30" s="370"/>
      <c r="MRP30" s="370"/>
      <c r="MRQ30" s="370"/>
      <c r="MRR30" s="370"/>
      <c r="MRS30" s="370"/>
      <c r="MRT30" s="370"/>
      <c r="MRU30" s="370"/>
      <c r="MRV30" s="370"/>
      <c r="MRW30" s="370"/>
      <c r="MRX30" s="370"/>
      <c r="MRY30" s="370"/>
      <c r="MRZ30" s="370"/>
      <c r="MSA30" s="370"/>
      <c r="MSB30" s="370"/>
      <c r="MSC30" s="370"/>
      <c r="MSD30" s="370"/>
      <c r="MSE30" s="370"/>
      <c r="MSF30" s="370"/>
      <c r="MSG30" s="370"/>
      <c r="MSH30" s="370"/>
      <c r="MSI30" s="370"/>
      <c r="MSJ30" s="370"/>
      <c r="MSK30" s="370"/>
      <c r="MSL30" s="370"/>
      <c r="MSM30" s="370"/>
      <c r="MSN30" s="370"/>
      <c r="MSO30" s="370"/>
      <c r="MSP30" s="370"/>
      <c r="MSQ30" s="370"/>
      <c r="MSR30" s="370"/>
      <c r="MSS30" s="370"/>
      <c r="MST30" s="370"/>
      <c r="MSU30" s="370"/>
      <c r="MSV30" s="370"/>
      <c r="MSW30" s="370"/>
      <c r="MSX30" s="370"/>
      <c r="MSY30" s="370"/>
      <c r="MSZ30" s="370"/>
      <c r="MTA30" s="370"/>
      <c r="MTB30" s="370"/>
      <c r="MTC30" s="370"/>
      <c r="MTD30" s="370"/>
      <c r="MTE30" s="370"/>
      <c r="MTF30" s="370"/>
      <c r="MTG30" s="370"/>
      <c r="MTH30" s="370"/>
      <c r="MTI30" s="370"/>
      <c r="MTJ30" s="370"/>
      <c r="MTK30" s="370"/>
      <c r="MTL30" s="370"/>
      <c r="MTM30" s="370"/>
      <c r="MTN30" s="370"/>
      <c r="MTO30" s="370"/>
      <c r="MTP30" s="370"/>
      <c r="MTQ30" s="370"/>
      <c r="MTR30" s="370"/>
      <c r="MTS30" s="370"/>
      <c r="MTT30" s="370"/>
      <c r="MTU30" s="370"/>
      <c r="MTV30" s="370"/>
      <c r="MTW30" s="370"/>
      <c r="MTX30" s="370"/>
      <c r="MTY30" s="370"/>
      <c r="MTZ30" s="370"/>
      <c r="MUA30" s="370"/>
      <c r="MUB30" s="370"/>
      <c r="MUC30" s="370"/>
      <c r="MUD30" s="370"/>
      <c r="MUE30" s="370"/>
      <c r="MUF30" s="370"/>
      <c r="MUG30" s="370"/>
      <c r="MUH30" s="370"/>
      <c r="MUI30" s="370"/>
      <c r="MUJ30" s="370"/>
      <c r="MUK30" s="370"/>
      <c r="MUL30" s="370"/>
      <c r="MUM30" s="370"/>
      <c r="MUN30" s="370"/>
      <c r="MUO30" s="370"/>
      <c r="MUP30" s="370"/>
      <c r="MUQ30" s="370"/>
      <c r="MUR30" s="370"/>
      <c r="MUS30" s="370"/>
      <c r="MUT30" s="370"/>
      <c r="MUU30" s="370"/>
      <c r="MUV30" s="370"/>
      <c r="MUW30" s="370"/>
      <c r="MUX30" s="370"/>
      <c r="MUY30" s="370"/>
      <c r="MUZ30" s="370"/>
      <c r="MVA30" s="370"/>
      <c r="MVB30" s="370"/>
      <c r="MVC30" s="370"/>
      <c r="MVD30" s="370"/>
      <c r="MVE30" s="370"/>
      <c r="MVF30" s="370"/>
      <c r="MVG30" s="370"/>
      <c r="MVH30" s="370"/>
      <c r="MVI30" s="370"/>
      <c r="MVJ30" s="370"/>
      <c r="MVK30" s="370"/>
      <c r="MVL30" s="370"/>
      <c r="MVM30" s="370"/>
      <c r="MVN30" s="370"/>
      <c r="MVO30" s="370"/>
      <c r="MVP30" s="370"/>
      <c r="MVQ30" s="370"/>
      <c r="MVR30" s="370"/>
      <c r="MVS30" s="370"/>
      <c r="MVT30" s="370"/>
      <c r="MVU30" s="370"/>
      <c r="MVV30" s="370"/>
      <c r="MVW30" s="370"/>
      <c r="MVX30" s="370"/>
      <c r="MVY30" s="370"/>
      <c r="MVZ30" s="370"/>
      <c r="MWA30" s="370"/>
      <c r="MWB30" s="370"/>
      <c r="MWC30" s="370"/>
      <c r="MWD30" s="370"/>
      <c r="MWE30" s="370"/>
      <c r="MWF30" s="370"/>
      <c r="MWG30" s="370"/>
      <c r="MWH30" s="370"/>
      <c r="MWI30" s="370"/>
      <c r="MWJ30" s="370"/>
      <c r="MWK30" s="370"/>
      <c r="MWL30" s="370"/>
      <c r="MWM30" s="370"/>
      <c r="MWN30" s="370"/>
      <c r="MWO30" s="370"/>
      <c r="MWP30" s="370"/>
      <c r="MWQ30" s="370"/>
      <c r="MWR30" s="370"/>
      <c r="MWS30" s="370"/>
      <c r="MWT30" s="370"/>
      <c r="MWU30" s="370"/>
      <c r="MWV30" s="370"/>
      <c r="MWW30" s="370"/>
      <c r="MWX30" s="370"/>
      <c r="MWY30" s="370"/>
      <c r="MWZ30" s="370"/>
      <c r="MXA30" s="370"/>
      <c r="MXB30" s="370"/>
      <c r="MXC30" s="370"/>
      <c r="MXD30" s="370"/>
      <c r="MXE30" s="370"/>
      <c r="MXF30" s="370"/>
      <c r="MXG30" s="370"/>
      <c r="MXH30" s="370"/>
      <c r="MXI30" s="370"/>
      <c r="MXJ30" s="370"/>
      <c r="MXK30" s="370"/>
      <c r="MXL30" s="370"/>
      <c r="MXM30" s="370"/>
      <c r="MXN30" s="370"/>
      <c r="MXO30" s="370"/>
      <c r="MXP30" s="370"/>
      <c r="MXQ30" s="370"/>
      <c r="MXR30" s="370"/>
      <c r="MXS30" s="370"/>
      <c r="MXT30" s="370"/>
      <c r="MXU30" s="370"/>
      <c r="MXV30" s="370"/>
      <c r="MXW30" s="370"/>
      <c r="MXX30" s="370"/>
      <c r="MXY30" s="370"/>
      <c r="MXZ30" s="370"/>
      <c r="MYA30" s="370"/>
      <c r="MYB30" s="370"/>
      <c r="MYC30" s="370"/>
      <c r="MYD30" s="370"/>
      <c r="MYE30" s="370"/>
      <c r="MYF30" s="370"/>
      <c r="MYG30" s="370"/>
      <c r="MYH30" s="370"/>
      <c r="MYI30" s="370"/>
      <c r="MYJ30" s="370"/>
      <c r="MYK30" s="370"/>
      <c r="MYL30" s="370"/>
      <c r="MYM30" s="370"/>
      <c r="MYN30" s="370"/>
      <c r="MYO30" s="370"/>
      <c r="MYP30" s="370"/>
      <c r="MYQ30" s="370"/>
      <c r="MYR30" s="370"/>
      <c r="MYS30" s="370"/>
      <c r="MYT30" s="370"/>
      <c r="MYU30" s="370"/>
      <c r="MYV30" s="370"/>
      <c r="MYW30" s="370"/>
      <c r="MYX30" s="370"/>
      <c r="MYY30" s="370"/>
      <c r="MYZ30" s="370"/>
      <c r="MZA30" s="370"/>
      <c r="MZB30" s="370"/>
      <c r="MZC30" s="370"/>
      <c r="MZD30" s="370"/>
      <c r="MZE30" s="370"/>
      <c r="MZF30" s="370"/>
      <c r="MZG30" s="370"/>
      <c r="MZH30" s="370"/>
      <c r="MZI30" s="370"/>
      <c r="MZJ30" s="370"/>
      <c r="MZK30" s="370"/>
      <c r="MZL30" s="370"/>
      <c r="MZM30" s="370"/>
      <c r="MZN30" s="370"/>
      <c r="MZO30" s="370"/>
      <c r="MZP30" s="370"/>
      <c r="MZQ30" s="370"/>
      <c r="MZR30" s="370"/>
      <c r="MZS30" s="370"/>
      <c r="MZT30" s="370"/>
      <c r="MZU30" s="370"/>
      <c r="MZV30" s="370"/>
      <c r="MZW30" s="370"/>
      <c r="MZX30" s="370"/>
      <c r="MZY30" s="370"/>
      <c r="MZZ30" s="370"/>
      <c r="NAA30" s="370"/>
      <c r="NAB30" s="370"/>
      <c r="NAC30" s="370"/>
      <c r="NAD30" s="370"/>
      <c r="NAE30" s="370"/>
      <c r="NAF30" s="370"/>
      <c r="NAG30" s="370"/>
      <c r="NAH30" s="370"/>
      <c r="NAI30" s="370"/>
      <c r="NAJ30" s="370"/>
      <c r="NAK30" s="370"/>
      <c r="NAL30" s="370"/>
      <c r="NAM30" s="370"/>
      <c r="NAN30" s="370"/>
      <c r="NAO30" s="370"/>
      <c r="NAP30" s="370"/>
      <c r="NAQ30" s="370"/>
      <c r="NAR30" s="370"/>
      <c r="NAS30" s="370"/>
      <c r="NAT30" s="370"/>
      <c r="NAU30" s="370"/>
      <c r="NAV30" s="370"/>
      <c r="NAW30" s="370"/>
      <c r="NAX30" s="370"/>
      <c r="NAY30" s="370"/>
      <c r="NAZ30" s="370"/>
      <c r="NBA30" s="370"/>
      <c r="NBB30" s="370"/>
      <c r="NBC30" s="370"/>
      <c r="NBD30" s="370"/>
      <c r="NBE30" s="370"/>
      <c r="NBF30" s="370"/>
      <c r="NBG30" s="370"/>
      <c r="NBH30" s="370"/>
      <c r="NBI30" s="370"/>
      <c r="NBJ30" s="370"/>
      <c r="NBK30" s="370"/>
      <c r="NBL30" s="370"/>
      <c r="NBM30" s="370"/>
      <c r="NBN30" s="370"/>
      <c r="NBO30" s="370"/>
      <c r="NBP30" s="370"/>
      <c r="NBQ30" s="370"/>
      <c r="NBR30" s="370"/>
      <c r="NBS30" s="370"/>
      <c r="NBT30" s="370"/>
      <c r="NBU30" s="370"/>
      <c r="NBV30" s="370"/>
      <c r="NBW30" s="370"/>
      <c r="NBX30" s="370"/>
      <c r="NBY30" s="370"/>
      <c r="NBZ30" s="370"/>
      <c r="NCA30" s="370"/>
      <c r="NCB30" s="370"/>
      <c r="NCC30" s="370"/>
      <c r="NCD30" s="370"/>
      <c r="NCE30" s="370"/>
      <c r="NCF30" s="370"/>
      <c r="NCG30" s="370"/>
      <c r="NCH30" s="370"/>
      <c r="NCI30" s="370"/>
      <c r="NCJ30" s="370"/>
      <c r="NCK30" s="370"/>
      <c r="NCL30" s="370"/>
      <c r="NCM30" s="370"/>
      <c r="NCN30" s="370"/>
      <c r="NCO30" s="370"/>
      <c r="NCP30" s="370"/>
      <c r="NCQ30" s="370"/>
      <c r="NCR30" s="370"/>
      <c r="NCS30" s="370"/>
      <c r="NCT30" s="370"/>
      <c r="NCU30" s="370"/>
      <c r="NCV30" s="370"/>
      <c r="NCW30" s="370"/>
      <c r="NCX30" s="370"/>
      <c r="NCY30" s="370"/>
      <c r="NCZ30" s="370"/>
      <c r="NDA30" s="370"/>
      <c r="NDB30" s="370"/>
      <c r="NDC30" s="370"/>
      <c r="NDD30" s="370"/>
      <c r="NDE30" s="370"/>
      <c r="NDF30" s="370"/>
      <c r="NDG30" s="370"/>
      <c r="NDH30" s="370"/>
      <c r="NDI30" s="370"/>
      <c r="NDJ30" s="370"/>
      <c r="NDK30" s="370"/>
      <c r="NDL30" s="370"/>
      <c r="NDM30" s="370"/>
      <c r="NDN30" s="370"/>
      <c r="NDO30" s="370"/>
      <c r="NDP30" s="370"/>
      <c r="NDQ30" s="370"/>
      <c r="NDR30" s="370"/>
      <c r="NDS30" s="370"/>
      <c r="NDT30" s="370"/>
      <c r="NDU30" s="370"/>
      <c r="NDV30" s="370"/>
      <c r="NDW30" s="370"/>
      <c r="NDX30" s="370"/>
      <c r="NDY30" s="370"/>
      <c r="NDZ30" s="370"/>
      <c r="NEA30" s="370"/>
      <c r="NEB30" s="370"/>
      <c r="NEC30" s="370"/>
      <c r="NED30" s="370"/>
      <c r="NEE30" s="370"/>
      <c r="NEF30" s="370"/>
      <c r="NEG30" s="370"/>
      <c r="NEH30" s="370"/>
      <c r="NEI30" s="370"/>
      <c r="NEJ30" s="370"/>
      <c r="NEK30" s="370"/>
      <c r="NEL30" s="370"/>
      <c r="NEM30" s="370"/>
      <c r="NEN30" s="370"/>
      <c r="NEO30" s="370"/>
      <c r="NEP30" s="370"/>
      <c r="NEQ30" s="370"/>
      <c r="NER30" s="370"/>
      <c r="NES30" s="370"/>
      <c r="NET30" s="370"/>
      <c r="NEU30" s="370"/>
      <c r="NEV30" s="370"/>
      <c r="NEW30" s="370"/>
      <c r="NEX30" s="370"/>
      <c r="NEY30" s="370"/>
      <c r="NEZ30" s="370"/>
      <c r="NFA30" s="370"/>
      <c r="NFB30" s="370"/>
      <c r="NFC30" s="370"/>
      <c r="NFD30" s="370"/>
      <c r="NFE30" s="370"/>
      <c r="NFF30" s="370"/>
      <c r="NFG30" s="370"/>
      <c r="NFH30" s="370"/>
      <c r="NFI30" s="370"/>
      <c r="NFJ30" s="370"/>
      <c r="NFK30" s="370"/>
      <c r="NFL30" s="370"/>
      <c r="NFM30" s="370"/>
      <c r="NFN30" s="370"/>
      <c r="NFO30" s="370"/>
      <c r="NFP30" s="370"/>
      <c r="NFQ30" s="370"/>
      <c r="NFR30" s="370"/>
      <c r="NFS30" s="370"/>
      <c r="NFT30" s="370"/>
      <c r="NFU30" s="370"/>
      <c r="NFV30" s="370"/>
      <c r="NFW30" s="370"/>
      <c r="NFX30" s="370"/>
      <c r="NFY30" s="370"/>
      <c r="NFZ30" s="370"/>
      <c r="NGA30" s="370"/>
      <c r="NGB30" s="370"/>
      <c r="NGC30" s="370"/>
      <c r="NGD30" s="370"/>
      <c r="NGE30" s="370"/>
      <c r="NGF30" s="370"/>
      <c r="NGG30" s="370"/>
      <c r="NGH30" s="370"/>
      <c r="NGI30" s="370"/>
      <c r="NGJ30" s="370"/>
      <c r="NGK30" s="370"/>
      <c r="NGL30" s="370"/>
      <c r="NGM30" s="370"/>
      <c r="NGN30" s="370"/>
      <c r="NGO30" s="370"/>
      <c r="NGP30" s="370"/>
      <c r="NGQ30" s="370"/>
      <c r="NGR30" s="370"/>
      <c r="NGS30" s="370"/>
      <c r="NGT30" s="370"/>
      <c r="NGU30" s="370"/>
      <c r="NGV30" s="370"/>
      <c r="NGW30" s="370"/>
      <c r="NGX30" s="370"/>
      <c r="NGY30" s="370"/>
      <c r="NGZ30" s="370"/>
      <c r="NHA30" s="370"/>
      <c r="NHB30" s="370"/>
      <c r="NHC30" s="370"/>
      <c r="NHD30" s="370"/>
      <c r="NHE30" s="370"/>
      <c r="NHF30" s="370"/>
      <c r="NHG30" s="370"/>
      <c r="NHH30" s="370"/>
      <c r="NHI30" s="370"/>
      <c r="NHJ30" s="370"/>
      <c r="NHK30" s="370"/>
      <c r="NHL30" s="370"/>
      <c r="NHM30" s="370"/>
      <c r="NHN30" s="370"/>
      <c r="NHO30" s="370"/>
      <c r="NHP30" s="370"/>
      <c r="NHQ30" s="370"/>
      <c r="NHR30" s="370"/>
      <c r="NHS30" s="370"/>
      <c r="NHT30" s="370"/>
      <c r="NHU30" s="370"/>
      <c r="NHV30" s="370"/>
      <c r="NHW30" s="370"/>
      <c r="NHX30" s="370"/>
      <c r="NHY30" s="370"/>
      <c r="NHZ30" s="370"/>
      <c r="NIA30" s="370"/>
      <c r="NIB30" s="370"/>
      <c r="NIC30" s="370"/>
      <c r="NID30" s="370"/>
      <c r="NIE30" s="370"/>
      <c r="NIF30" s="370"/>
      <c r="NIG30" s="370"/>
      <c r="NIH30" s="370"/>
      <c r="NII30" s="370"/>
      <c r="NIJ30" s="370"/>
      <c r="NIK30" s="370"/>
      <c r="NIL30" s="370"/>
      <c r="NIM30" s="370"/>
      <c r="NIN30" s="370"/>
      <c r="NIO30" s="370"/>
      <c r="NIP30" s="370"/>
      <c r="NIQ30" s="370"/>
      <c r="NIR30" s="370"/>
      <c r="NIS30" s="370"/>
      <c r="NIT30" s="370"/>
      <c r="NIU30" s="370"/>
      <c r="NIV30" s="370"/>
      <c r="NIW30" s="370"/>
      <c r="NIX30" s="370"/>
      <c r="NIY30" s="370"/>
      <c r="NIZ30" s="370"/>
      <c r="NJA30" s="370"/>
      <c r="NJB30" s="370"/>
      <c r="NJC30" s="370"/>
      <c r="NJD30" s="370"/>
      <c r="NJE30" s="370"/>
      <c r="NJF30" s="370"/>
      <c r="NJG30" s="370"/>
      <c r="NJH30" s="370"/>
      <c r="NJI30" s="370"/>
      <c r="NJJ30" s="370"/>
      <c r="NJK30" s="370"/>
      <c r="NJL30" s="370"/>
      <c r="NJM30" s="370"/>
      <c r="NJN30" s="370"/>
      <c r="NJO30" s="370"/>
      <c r="NJP30" s="370"/>
      <c r="NJQ30" s="370"/>
      <c r="NJR30" s="370"/>
      <c r="NJS30" s="370"/>
      <c r="NJT30" s="370"/>
      <c r="NJU30" s="370"/>
      <c r="NJV30" s="370"/>
      <c r="NJW30" s="370"/>
      <c r="NJX30" s="370"/>
      <c r="NJY30" s="370"/>
      <c r="NJZ30" s="370"/>
      <c r="NKA30" s="370"/>
      <c r="NKB30" s="370"/>
      <c r="NKC30" s="370"/>
      <c r="NKD30" s="370"/>
      <c r="NKE30" s="370"/>
      <c r="NKF30" s="370"/>
      <c r="NKG30" s="370"/>
      <c r="NKH30" s="370"/>
      <c r="NKI30" s="370"/>
      <c r="NKJ30" s="370"/>
      <c r="NKK30" s="370"/>
      <c r="NKL30" s="370"/>
      <c r="NKM30" s="370"/>
      <c r="NKN30" s="370"/>
      <c r="NKO30" s="370"/>
      <c r="NKP30" s="370"/>
      <c r="NKQ30" s="370"/>
      <c r="NKR30" s="370"/>
      <c r="NKS30" s="370"/>
      <c r="NKT30" s="370"/>
      <c r="NKU30" s="370"/>
      <c r="NKV30" s="370"/>
      <c r="NKW30" s="370"/>
      <c r="NKX30" s="370"/>
      <c r="NKY30" s="370"/>
      <c r="NKZ30" s="370"/>
      <c r="NLA30" s="370"/>
      <c r="NLB30" s="370"/>
      <c r="NLC30" s="370"/>
      <c r="NLD30" s="370"/>
      <c r="NLE30" s="370"/>
      <c r="NLF30" s="370"/>
      <c r="NLG30" s="370"/>
      <c r="NLH30" s="370"/>
      <c r="NLI30" s="370"/>
      <c r="NLJ30" s="370"/>
      <c r="NLK30" s="370"/>
      <c r="NLL30" s="370"/>
      <c r="NLM30" s="370"/>
      <c r="NLN30" s="370"/>
      <c r="NLO30" s="370"/>
      <c r="NLP30" s="370"/>
      <c r="NLQ30" s="370"/>
      <c r="NLR30" s="370"/>
      <c r="NLS30" s="370"/>
      <c r="NLT30" s="370"/>
      <c r="NLU30" s="370"/>
      <c r="NLV30" s="370"/>
      <c r="NLW30" s="370"/>
      <c r="NLX30" s="370"/>
      <c r="NLY30" s="370"/>
      <c r="NLZ30" s="370"/>
      <c r="NMA30" s="370"/>
      <c r="NMB30" s="370"/>
      <c r="NMC30" s="370"/>
      <c r="NMD30" s="370"/>
      <c r="NME30" s="370"/>
      <c r="NMF30" s="370"/>
      <c r="NMG30" s="370"/>
      <c r="NMH30" s="370"/>
      <c r="NMI30" s="370"/>
      <c r="NMJ30" s="370"/>
      <c r="NMK30" s="370"/>
      <c r="NML30" s="370"/>
      <c r="NMM30" s="370"/>
      <c r="NMN30" s="370"/>
      <c r="NMO30" s="370"/>
      <c r="NMP30" s="370"/>
      <c r="NMQ30" s="370"/>
      <c r="NMR30" s="370"/>
      <c r="NMS30" s="370"/>
      <c r="NMT30" s="370"/>
      <c r="NMU30" s="370"/>
      <c r="NMV30" s="370"/>
      <c r="NMW30" s="370"/>
      <c r="NMX30" s="370"/>
      <c r="NMY30" s="370"/>
      <c r="NMZ30" s="370"/>
      <c r="NNA30" s="370"/>
      <c r="NNB30" s="370"/>
      <c r="NNC30" s="370"/>
      <c r="NND30" s="370"/>
      <c r="NNE30" s="370"/>
      <c r="NNF30" s="370"/>
      <c r="NNG30" s="370"/>
      <c r="NNH30" s="370"/>
      <c r="NNI30" s="370"/>
      <c r="NNJ30" s="370"/>
      <c r="NNK30" s="370"/>
      <c r="NNL30" s="370"/>
      <c r="NNM30" s="370"/>
      <c r="NNN30" s="370"/>
      <c r="NNO30" s="370"/>
      <c r="NNP30" s="370"/>
      <c r="NNQ30" s="370"/>
      <c r="NNR30" s="370"/>
      <c r="NNS30" s="370"/>
      <c r="NNT30" s="370"/>
      <c r="NNU30" s="370"/>
      <c r="NNV30" s="370"/>
      <c r="NNW30" s="370"/>
      <c r="NNX30" s="370"/>
      <c r="NNY30" s="370"/>
      <c r="NNZ30" s="370"/>
      <c r="NOA30" s="370"/>
      <c r="NOB30" s="370"/>
      <c r="NOC30" s="370"/>
      <c r="NOD30" s="370"/>
      <c r="NOE30" s="370"/>
      <c r="NOF30" s="370"/>
      <c r="NOG30" s="370"/>
      <c r="NOH30" s="370"/>
      <c r="NOI30" s="370"/>
      <c r="NOJ30" s="370"/>
      <c r="NOK30" s="370"/>
      <c r="NOL30" s="370"/>
      <c r="NOM30" s="370"/>
      <c r="NON30" s="370"/>
      <c r="NOO30" s="370"/>
      <c r="NOP30" s="370"/>
      <c r="NOQ30" s="370"/>
      <c r="NOR30" s="370"/>
      <c r="NOS30" s="370"/>
      <c r="NOT30" s="370"/>
      <c r="NOU30" s="370"/>
      <c r="NOV30" s="370"/>
      <c r="NOW30" s="370"/>
      <c r="NOX30" s="370"/>
      <c r="NOY30" s="370"/>
      <c r="NOZ30" s="370"/>
      <c r="NPA30" s="370"/>
      <c r="NPB30" s="370"/>
      <c r="NPC30" s="370"/>
      <c r="NPD30" s="370"/>
      <c r="NPE30" s="370"/>
      <c r="NPF30" s="370"/>
      <c r="NPG30" s="370"/>
      <c r="NPH30" s="370"/>
      <c r="NPI30" s="370"/>
      <c r="NPJ30" s="370"/>
      <c r="NPK30" s="370"/>
      <c r="NPL30" s="370"/>
      <c r="NPM30" s="370"/>
      <c r="NPN30" s="370"/>
      <c r="NPO30" s="370"/>
      <c r="NPP30" s="370"/>
      <c r="NPQ30" s="370"/>
      <c r="NPR30" s="370"/>
      <c r="NPS30" s="370"/>
      <c r="NPT30" s="370"/>
      <c r="NPU30" s="370"/>
      <c r="NPV30" s="370"/>
      <c r="NPW30" s="370"/>
      <c r="NPX30" s="370"/>
      <c r="NPY30" s="370"/>
      <c r="NPZ30" s="370"/>
      <c r="NQA30" s="370"/>
      <c r="NQB30" s="370"/>
      <c r="NQC30" s="370"/>
      <c r="NQD30" s="370"/>
      <c r="NQE30" s="370"/>
      <c r="NQF30" s="370"/>
      <c r="NQG30" s="370"/>
      <c r="NQH30" s="370"/>
      <c r="NQI30" s="370"/>
      <c r="NQJ30" s="370"/>
      <c r="NQK30" s="370"/>
      <c r="NQL30" s="370"/>
      <c r="NQM30" s="370"/>
      <c r="NQN30" s="370"/>
      <c r="NQO30" s="370"/>
      <c r="NQP30" s="370"/>
      <c r="NQQ30" s="370"/>
      <c r="NQR30" s="370"/>
      <c r="NQS30" s="370"/>
      <c r="NQT30" s="370"/>
      <c r="NQU30" s="370"/>
      <c r="NQV30" s="370"/>
      <c r="NQW30" s="370"/>
      <c r="NQX30" s="370"/>
      <c r="NQY30" s="370"/>
      <c r="NQZ30" s="370"/>
      <c r="NRA30" s="370"/>
      <c r="NRB30" s="370"/>
      <c r="NRC30" s="370"/>
      <c r="NRD30" s="370"/>
      <c r="NRE30" s="370"/>
      <c r="NRF30" s="370"/>
      <c r="NRG30" s="370"/>
      <c r="NRH30" s="370"/>
      <c r="NRI30" s="370"/>
      <c r="NRJ30" s="370"/>
      <c r="NRK30" s="370"/>
      <c r="NRL30" s="370"/>
      <c r="NRM30" s="370"/>
      <c r="NRN30" s="370"/>
      <c r="NRO30" s="370"/>
      <c r="NRP30" s="370"/>
      <c r="NRQ30" s="370"/>
      <c r="NRR30" s="370"/>
      <c r="NRS30" s="370"/>
      <c r="NRT30" s="370"/>
      <c r="NRU30" s="370"/>
      <c r="NRV30" s="370"/>
      <c r="NRW30" s="370"/>
      <c r="NRX30" s="370"/>
      <c r="NRY30" s="370"/>
      <c r="NRZ30" s="370"/>
      <c r="NSA30" s="370"/>
      <c r="NSB30" s="370"/>
      <c r="NSC30" s="370"/>
      <c r="NSD30" s="370"/>
      <c r="NSE30" s="370"/>
      <c r="NSF30" s="370"/>
      <c r="NSG30" s="370"/>
      <c r="NSH30" s="370"/>
      <c r="NSI30" s="370"/>
      <c r="NSJ30" s="370"/>
      <c r="NSK30" s="370"/>
      <c r="NSL30" s="370"/>
      <c r="NSM30" s="370"/>
      <c r="NSN30" s="370"/>
      <c r="NSO30" s="370"/>
      <c r="NSP30" s="370"/>
      <c r="NSQ30" s="370"/>
      <c r="NSR30" s="370"/>
      <c r="NSS30" s="370"/>
      <c r="NST30" s="370"/>
      <c r="NSU30" s="370"/>
      <c r="NSV30" s="370"/>
      <c r="NSW30" s="370"/>
      <c r="NSX30" s="370"/>
      <c r="NSY30" s="370"/>
      <c r="NSZ30" s="370"/>
      <c r="NTA30" s="370"/>
      <c r="NTB30" s="370"/>
      <c r="NTC30" s="370"/>
      <c r="NTD30" s="370"/>
      <c r="NTE30" s="370"/>
      <c r="NTF30" s="370"/>
      <c r="NTG30" s="370"/>
      <c r="NTH30" s="370"/>
      <c r="NTI30" s="370"/>
      <c r="NTJ30" s="370"/>
      <c r="NTK30" s="370"/>
      <c r="NTL30" s="370"/>
      <c r="NTM30" s="370"/>
      <c r="NTN30" s="370"/>
      <c r="NTO30" s="370"/>
      <c r="NTP30" s="370"/>
      <c r="NTQ30" s="370"/>
      <c r="NTR30" s="370"/>
      <c r="NTS30" s="370"/>
      <c r="NTT30" s="370"/>
      <c r="NTU30" s="370"/>
      <c r="NTV30" s="370"/>
      <c r="NTW30" s="370"/>
      <c r="NTX30" s="370"/>
      <c r="NTY30" s="370"/>
      <c r="NTZ30" s="370"/>
      <c r="NUA30" s="370"/>
      <c r="NUB30" s="370"/>
      <c r="NUC30" s="370"/>
      <c r="NUD30" s="370"/>
      <c r="NUE30" s="370"/>
      <c r="NUF30" s="370"/>
      <c r="NUG30" s="370"/>
      <c r="NUH30" s="370"/>
      <c r="NUI30" s="370"/>
      <c r="NUJ30" s="370"/>
      <c r="NUK30" s="370"/>
      <c r="NUL30" s="370"/>
      <c r="NUM30" s="370"/>
      <c r="NUN30" s="370"/>
      <c r="NUO30" s="370"/>
      <c r="NUP30" s="370"/>
      <c r="NUQ30" s="370"/>
      <c r="NUR30" s="370"/>
      <c r="NUS30" s="370"/>
      <c r="NUT30" s="370"/>
      <c r="NUU30" s="370"/>
      <c r="NUV30" s="370"/>
      <c r="NUW30" s="370"/>
      <c r="NUX30" s="370"/>
      <c r="NUY30" s="370"/>
      <c r="NUZ30" s="370"/>
      <c r="NVA30" s="370"/>
      <c r="NVB30" s="370"/>
      <c r="NVC30" s="370"/>
      <c r="NVD30" s="370"/>
      <c r="NVE30" s="370"/>
      <c r="NVF30" s="370"/>
      <c r="NVG30" s="370"/>
      <c r="NVH30" s="370"/>
      <c r="NVI30" s="370"/>
      <c r="NVJ30" s="370"/>
      <c r="NVK30" s="370"/>
      <c r="NVL30" s="370"/>
      <c r="NVM30" s="370"/>
      <c r="NVN30" s="370"/>
      <c r="NVO30" s="370"/>
      <c r="NVP30" s="370"/>
      <c r="NVQ30" s="370"/>
      <c r="NVR30" s="370"/>
      <c r="NVS30" s="370"/>
      <c r="NVT30" s="370"/>
      <c r="NVU30" s="370"/>
      <c r="NVV30" s="370"/>
      <c r="NVW30" s="370"/>
      <c r="NVX30" s="370"/>
      <c r="NVY30" s="370"/>
      <c r="NVZ30" s="370"/>
      <c r="NWA30" s="370"/>
      <c r="NWB30" s="370"/>
      <c r="NWC30" s="370"/>
      <c r="NWD30" s="370"/>
      <c r="NWE30" s="370"/>
      <c r="NWF30" s="370"/>
      <c r="NWG30" s="370"/>
      <c r="NWH30" s="370"/>
      <c r="NWI30" s="370"/>
      <c r="NWJ30" s="370"/>
      <c r="NWK30" s="370"/>
      <c r="NWL30" s="370"/>
      <c r="NWM30" s="370"/>
      <c r="NWN30" s="370"/>
      <c r="NWO30" s="370"/>
      <c r="NWP30" s="370"/>
      <c r="NWQ30" s="370"/>
      <c r="NWR30" s="370"/>
      <c r="NWS30" s="370"/>
      <c r="NWT30" s="370"/>
      <c r="NWU30" s="370"/>
      <c r="NWV30" s="370"/>
      <c r="NWW30" s="370"/>
      <c r="NWX30" s="370"/>
      <c r="NWY30" s="370"/>
      <c r="NWZ30" s="370"/>
      <c r="NXA30" s="370"/>
      <c r="NXB30" s="370"/>
      <c r="NXC30" s="370"/>
      <c r="NXD30" s="370"/>
      <c r="NXE30" s="370"/>
      <c r="NXF30" s="370"/>
      <c r="NXG30" s="370"/>
      <c r="NXH30" s="370"/>
      <c r="NXI30" s="370"/>
      <c r="NXJ30" s="370"/>
      <c r="NXK30" s="370"/>
      <c r="NXL30" s="370"/>
      <c r="NXM30" s="370"/>
      <c r="NXN30" s="370"/>
      <c r="NXO30" s="370"/>
      <c r="NXP30" s="370"/>
      <c r="NXQ30" s="370"/>
      <c r="NXR30" s="370"/>
      <c r="NXS30" s="370"/>
      <c r="NXT30" s="370"/>
      <c r="NXU30" s="370"/>
      <c r="NXV30" s="370"/>
      <c r="NXW30" s="370"/>
      <c r="NXX30" s="370"/>
      <c r="NXY30" s="370"/>
      <c r="NXZ30" s="370"/>
      <c r="NYA30" s="370"/>
      <c r="NYB30" s="370"/>
      <c r="NYC30" s="370"/>
      <c r="NYD30" s="370"/>
      <c r="NYE30" s="370"/>
      <c r="NYF30" s="370"/>
      <c r="NYG30" s="370"/>
      <c r="NYH30" s="370"/>
      <c r="NYI30" s="370"/>
      <c r="NYJ30" s="370"/>
      <c r="NYK30" s="370"/>
      <c r="NYL30" s="370"/>
      <c r="NYM30" s="370"/>
      <c r="NYN30" s="370"/>
      <c r="NYO30" s="370"/>
      <c r="NYP30" s="370"/>
      <c r="NYQ30" s="370"/>
      <c r="NYR30" s="370"/>
      <c r="NYS30" s="370"/>
      <c r="NYT30" s="370"/>
      <c r="NYU30" s="370"/>
      <c r="NYV30" s="370"/>
      <c r="NYW30" s="370"/>
      <c r="NYX30" s="370"/>
      <c r="NYY30" s="370"/>
      <c r="NYZ30" s="370"/>
      <c r="NZA30" s="370"/>
      <c r="NZB30" s="370"/>
      <c r="NZC30" s="370"/>
      <c r="NZD30" s="370"/>
      <c r="NZE30" s="370"/>
      <c r="NZF30" s="370"/>
      <c r="NZG30" s="370"/>
      <c r="NZH30" s="370"/>
      <c r="NZI30" s="370"/>
      <c r="NZJ30" s="370"/>
      <c r="NZK30" s="370"/>
      <c r="NZL30" s="370"/>
      <c r="NZM30" s="370"/>
      <c r="NZN30" s="370"/>
      <c r="NZO30" s="370"/>
      <c r="NZP30" s="370"/>
      <c r="NZQ30" s="370"/>
      <c r="NZR30" s="370"/>
      <c r="NZS30" s="370"/>
      <c r="NZT30" s="370"/>
      <c r="NZU30" s="370"/>
      <c r="NZV30" s="370"/>
      <c r="NZW30" s="370"/>
      <c r="NZX30" s="370"/>
      <c r="NZY30" s="370"/>
      <c r="NZZ30" s="370"/>
      <c r="OAA30" s="370"/>
      <c r="OAB30" s="370"/>
      <c r="OAC30" s="370"/>
      <c r="OAD30" s="370"/>
      <c r="OAE30" s="370"/>
      <c r="OAF30" s="370"/>
      <c r="OAG30" s="370"/>
      <c r="OAH30" s="370"/>
      <c r="OAI30" s="370"/>
      <c r="OAJ30" s="370"/>
      <c r="OAK30" s="370"/>
      <c r="OAL30" s="370"/>
      <c r="OAM30" s="370"/>
      <c r="OAN30" s="370"/>
      <c r="OAO30" s="370"/>
      <c r="OAP30" s="370"/>
      <c r="OAQ30" s="370"/>
      <c r="OAR30" s="370"/>
      <c r="OAS30" s="370"/>
      <c r="OAT30" s="370"/>
      <c r="OAU30" s="370"/>
      <c r="OAV30" s="370"/>
      <c r="OAW30" s="370"/>
      <c r="OAX30" s="370"/>
      <c r="OAY30" s="370"/>
      <c r="OAZ30" s="370"/>
      <c r="OBA30" s="370"/>
      <c r="OBB30" s="370"/>
      <c r="OBC30" s="370"/>
      <c r="OBD30" s="370"/>
      <c r="OBE30" s="370"/>
      <c r="OBF30" s="370"/>
      <c r="OBG30" s="370"/>
      <c r="OBH30" s="370"/>
      <c r="OBI30" s="370"/>
      <c r="OBJ30" s="370"/>
      <c r="OBK30" s="370"/>
      <c r="OBL30" s="370"/>
      <c r="OBM30" s="370"/>
      <c r="OBN30" s="370"/>
      <c r="OBO30" s="370"/>
      <c r="OBP30" s="370"/>
      <c r="OBQ30" s="370"/>
      <c r="OBR30" s="370"/>
      <c r="OBS30" s="370"/>
      <c r="OBT30" s="370"/>
      <c r="OBU30" s="370"/>
      <c r="OBV30" s="370"/>
      <c r="OBW30" s="370"/>
      <c r="OBX30" s="370"/>
      <c r="OBY30" s="370"/>
      <c r="OBZ30" s="370"/>
      <c r="OCA30" s="370"/>
      <c r="OCB30" s="370"/>
      <c r="OCC30" s="370"/>
      <c r="OCD30" s="370"/>
      <c r="OCE30" s="370"/>
      <c r="OCF30" s="370"/>
      <c r="OCG30" s="370"/>
      <c r="OCH30" s="370"/>
      <c r="OCI30" s="370"/>
      <c r="OCJ30" s="370"/>
      <c r="OCK30" s="370"/>
      <c r="OCL30" s="370"/>
      <c r="OCM30" s="370"/>
      <c r="OCN30" s="370"/>
      <c r="OCO30" s="370"/>
      <c r="OCP30" s="370"/>
      <c r="OCQ30" s="370"/>
      <c r="OCR30" s="370"/>
      <c r="OCS30" s="370"/>
      <c r="OCT30" s="370"/>
      <c r="OCU30" s="370"/>
      <c r="OCV30" s="370"/>
      <c r="OCW30" s="370"/>
      <c r="OCX30" s="370"/>
      <c r="OCY30" s="370"/>
      <c r="OCZ30" s="370"/>
      <c r="ODA30" s="370"/>
      <c r="ODB30" s="370"/>
      <c r="ODC30" s="370"/>
      <c r="ODD30" s="370"/>
      <c r="ODE30" s="370"/>
      <c r="ODF30" s="370"/>
      <c r="ODG30" s="370"/>
      <c r="ODH30" s="370"/>
      <c r="ODI30" s="370"/>
      <c r="ODJ30" s="370"/>
      <c r="ODK30" s="370"/>
      <c r="ODL30" s="370"/>
      <c r="ODM30" s="370"/>
      <c r="ODN30" s="370"/>
      <c r="ODO30" s="370"/>
      <c r="ODP30" s="370"/>
      <c r="ODQ30" s="370"/>
      <c r="ODR30" s="370"/>
      <c r="ODS30" s="370"/>
      <c r="ODT30" s="370"/>
      <c r="ODU30" s="370"/>
      <c r="ODV30" s="370"/>
      <c r="ODW30" s="370"/>
      <c r="ODX30" s="370"/>
      <c r="ODY30" s="370"/>
      <c r="ODZ30" s="370"/>
      <c r="OEA30" s="370"/>
      <c r="OEB30" s="370"/>
      <c r="OEC30" s="370"/>
      <c r="OED30" s="370"/>
      <c r="OEE30" s="370"/>
      <c r="OEF30" s="370"/>
      <c r="OEG30" s="370"/>
      <c r="OEH30" s="370"/>
      <c r="OEI30" s="370"/>
      <c r="OEJ30" s="370"/>
      <c r="OEK30" s="370"/>
      <c r="OEL30" s="370"/>
      <c r="OEM30" s="370"/>
      <c r="OEN30" s="370"/>
      <c r="OEO30" s="370"/>
      <c r="OEP30" s="370"/>
      <c r="OEQ30" s="370"/>
      <c r="OER30" s="370"/>
      <c r="OES30" s="370"/>
      <c r="OET30" s="370"/>
      <c r="OEU30" s="370"/>
      <c r="OEV30" s="370"/>
      <c r="OEW30" s="370"/>
      <c r="OEX30" s="370"/>
      <c r="OEY30" s="370"/>
      <c r="OEZ30" s="370"/>
      <c r="OFA30" s="370"/>
      <c r="OFB30" s="370"/>
      <c r="OFC30" s="370"/>
      <c r="OFD30" s="370"/>
      <c r="OFE30" s="370"/>
      <c r="OFF30" s="370"/>
      <c r="OFG30" s="370"/>
      <c r="OFH30" s="370"/>
      <c r="OFI30" s="370"/>
      <c r="OFJ30" s="370"/>
      <c r="OFK30" s="370"/>
      <c r="OFL30" s="370"/>
      <c r="OFM30" s="370"/>
      <c r="OFN30" s="370"/>
      <c r="OFO30" s="370"/>
      <c r="OFP30" s="370"/>
      <c r="OFQ30" s="370"/>
      <c r="OFR30" s="370"/>
      <c r="OFS30" s="370"/>
      <c r="OFT30" s="370"/>
      <c r="OFU30" s="370"/>
      <c r="OFV30" s="370"/>
      <c r="OFW30" s="370"/>
      <c r="OFX30" s="370"/>
      <c r="OFY30" s="370"/>
      <c r="OFZ30" s="370"/>
      <c r="OGA30" s="370"/>
      <c r="OGB30" s="370"/>
      <c r="OGC30" s="370"/>
      <c r="OGD30" s="370"/>
      <c r="OGE30" s="370"/>
      <c r="OGF30" s="370"/>
      <c r="OGG30" s="370"/>
      <c r="OGH30" s="370"/>
      <c r="OGI30" s="370"/>
      <c r="OGJ30" s="370"/>
      <c r="OGK30" s="370"/>
      <c r="OGL30" s="370"/>
      <c r="OGM30" s="370"/>
      <c r="OGN30" s="370"/>
      <c r="OGO30" s="370"/>
      <c r="OGP30" s="370"/>
      <c r="OGQ30" s="370"/>
      <c r="OGR30" s="370"/>
      <c r="OGS30" s="370"/>
      <c r="OGT30" s="370"/>
      <c r="OGU30" s="370"/>
      <c r="OGV30" s="370"/>
      <c r="OGW30" s="370"/>
      <c r="OGX30" s="370"/>
      <c r="OGY30" s="370"/>
      <c r="OGZ30" s="370"/>
      <c r="OHA30" s="370"/>
      <c r="OHB30" s="370"/>
      <c r="OHC30" s="370"/>
      <c r="OHD30" s="370"/>
      <c r="OHE30" s="370"/>
      <c r="OHF30" s="370"/>
      <c r="OHG30" s="370"/>
      <c r="OHH30" s="370"/>
      <c r="OHI30" s="370"/>
      <c r="OHJ30" s="370"/>
      <c r="OHK30" s="370"/>
      <c r="OHL30" s="370"/>
      <c r="OHM30" s="370"/>
      <c r="OHN30" s="370"/>
      <c r="OHO30" s="370"/>
      <c r="OHP30" s="370"/>
      <c r="OHQ30" s="370"/>
      <c r="OHR30" s="370"/>
      <c r="OHS30" s="370"/>
      <c r="OHT30" s="370"/>
      <c r="OHU30" s="370"/>
      <c r="OHV30" s="370"/>
      <c r="OHW30" s="370"/>
      <c r="OHX30" s="370"/>
      <c r="OHY30" s="370"/>
      <c r="OHZ30" s="370"/>
      <c r="OIA30" s="370"/>
      <c r="OIB30" s="370"/>
      <c r="OIC30" s="370"/>
      <c r="OID30" s="370"/>
      <c r="OIE30" s="370"/>
      <c r="OIF30" s="370"/>
      <c r="OIG30" s="370"/>
      <c r="OIH30" s="370"/>
      <c r="OII30" s="370"/>
      <c r="OIJ30" s="370"/>
      <c r="OIK30" s="370"/>
      <c r="OIL30" s="370"/>
      <c r="OIM30" s="370"/>
      <c r="OIN30" s="370"/>
      <c r="OIO30" s="370"/>
      <c r="OIP30" s="370"/>
      <c r="OIQ30" s="370"/>
      <c r="OIR30" s="370"/>
      <c r="OIS30" s="370"/>
      <c r="OIT30" s="370"/>
      <c r="OIU30" s="370"/>
      <c r="OIV30" s="370"/>
      <c r="OIW30" s="370"/>
      <c r="OIX30" s="370"/>
      <c r="OIY30" s="370"/>
      <c r="OIZ30" s="370"/>
      <c r="OJA30" s="370"/>
      <c r="OJB30" s="370"/>
      <c r="OJC30" s="370"/>
      <c r="OJD30" s="370"/>
      <c r="OJE30" s="370"/>
      <c r="OJF30" s="370"/>
      <c r="OJG30" s="370"/>
      <c r="OJH30" s="370"/>
      <c r="OJI30" s="370"/>
      <c r="OJJ30" s="370"/>
      <c r="OJK30" s="370"/>
      <c r="OJL30" s="370"/>
      <c r="OJM30" s="370"/>
      <c r="OJN30" s="370"/>
      <c r="OJO30" s="370"/>
      <c r="OJP30" s="370"/>
      <c r="OJQ30" s="370"/>
      <c r="OJR30" s="370"/>
      <c r="OJS30" s="370"/>
      <c r="OJT30" s="370"/>
      <c r="OJU30" s="370"/>
      <c r="OJV30" s="370"/>
      <c r="OJW30" s="370"/>
      <c r="OJX30" s="370"/>
      <c r="OJY30" s="370"/>
      <c r="OJZ30" s="370"/>
      <c r="OKA30" s="370"/>
      <c r="OKB30" s="370"/>
      <c r="OKC30" s="370"/>
      <c r="OKD30" s="370"/>
      <c r="OKE30" s="370"/>
      <c r="OKF30" s="370"/>
      <c r="OKG30" s="370"/>
      <c r="OKH30" s="370"/>
      <c r="OKI30" s="370"/>
      <c r="OKJ30" s="370"/>
      <c r="OKK30" s="370"/>
      <c r="OKL30" s="370"/>
      <c r="OKM30" s="370"/>
      <c r="OKN30" s="370"/>
      <c r="OKO30" s="370"/>
      <c r="OKP30" s="370"/>
      <c r="OKQ30" s="370"/>
      <c r="OKR30" s="370"/>
      <c r="OKS30" s="370"/>
      <c r="OKT30" s="370"/>
      <c r="OKU30" s="370"/>
      <c r="OKV30" s="370"/>
      <c r="OKW30" s="370"/>
      <c r="OKX30" s="370"/>
      <c r="OKY30" s="370"/>
      <c r="OKZ30" s="370"/>
      <c r="OLA30" s="370"/>
      <c r="OLB30" s="370"/>
      <c r="OLC30" s="370"/>
      <c r="OLD30" s="370"/>
      <c r="OLE30" s="370"/>
      <c r="OLF30" s="370"/>
      <c r="OLG30" s="370"/>
      <c r="OLH30" s="370"/>
      <c r="OLI30" s="370"/>
      <c r="OLJ30" s="370"/>
      <c r="OLK30" s="370"/>
      <c r="OLL30" s="370"/>
      <c r="OLM30" s="370"/>
      <c r="OLN30" s="370"/>
      <c r="OLO30" s="370"/>
      <c r="OLP30" s="370"/>
      <c r="OLQ30" s="370"/>
      <c r="OLR30" s="370"/>
      <c r="OLS30" s="370"/>
      <c r="OLT30" s="370"/>
      <c r="OLU30" s="370"/>
      <c r="OLV30" s="370"/>
      <c r="OLW30" s="370"/>
      <c r="OLX30" s="370"/>
      <c r="OLY30" s="370"/>
      <c r="OLZ30" s="370"/>
      <c r="OMA30" s="370"/>
      <c r="OMB30" s="370"/>
      <c r="OMC30" s="370"/>
      <c r="OMD30" s="370"/>
      <c r="OME30" s="370"/>
      <c r="OMF30" s="370"/>
      <c r="OMG30" s="370"/>
      <c r="OMH30" s="370"/>
      <c r="OMI30" s="370"/>
      <c r="OMJ30" s="370"/>
      <c r="OMK30" s="370"/>
      <c r="OML30" s="370"/>
      <c r="OMM30" s="370"/>
      <c r="OMN30" s="370"/>
      <c r="OMO30" s="370"/>
      <c r="OMP30" s="370"/>
      <c r="OMQ30" s="370"/>
      <c r="OMR30" s="370"/>
      <c r="OMS30" s="370"/>
      <c r="OMT30" s="370"/>
      <c r="OMU30" s="370"/>
      <c r="OMV30" s="370"/>
      <c r="OMW30" s="370"/>
      <c r="OMX30" s="370"/>
      <c r="OMY30" s="370"/>
      <c r="OMZ30" s="370"/>
      <c r="ONA30" s="370"/>
      <c r="ONB30" s="370"/>
      <c r="ONC30" s="370"/>
      <c r="OND30" s="370"/>
      <c r="ONE30" s="370"/>
      <c r="ONF30" s="370"/>
      <c r="ONG30" s="370"/>
      <c r="ONH30" s="370"/>
      <c r="ONI30" s="370"/>
      <c r="ONJ30" s="370"/>
      <c r="ONK30" s="370"/>
      <c r="ONL30" s="370"/>
      <c r="ONM30" s="370"/>
      <c r="ONN30" s="370"/>
      <c r="ONO30" s="370"/>
      <c r="ONP30" s="370"/>
      <c r="ONQ30" s="370"/>
      <c r="ONR30" s="370"/>
      <c r="ONS30" s="370"/>
      <c r="ONT30" s="370"/>
      <c r="ONU30" s="370"/>
      <c r="ONV30" s="370"/>
      <c r="ONW30" s="370"/>
      <c r="ONX30" s="370"/>
      <c r="ONY30" s="370"/>
      <c r="ONZ30" s="370"/>
      <c r="OOA30" s="370"/>
      <c r="OOB30" s="370"/>
      <c r="OOC30" s="370"/>
      <c r="OOD30" s="370"/>
      <c r="OOE30" s="370"/>
      <c r="OOF30" s="370"/>
      <c r="OOG30" s="370"/>
      <c r="OOH30" s="370"/>
      <c r="OOI30" s="370"/>
      <c r="OOJ30" s="370"/>
      <c r="OOK30" s="370"/>
      <c r="OOL30" s="370"/>
      <c r="OOM30" s="370"/>
      <c r="OON30" s="370"/>
      <c r="OOO30" s="370"/>
      <c r="OOP30" s="370"/>
      <c r="OOQ30" s="370"/>
      <c r="OOR30" s="370"/>
      <c r="OOS30" s="370"/>
      <c r="OOT30" s="370"/>
      <c r="OOU30" s="370"/>
      <c r="OOV30" s="370"/>
      <c r="OOW30" s="370"/>
      <c r="OOX30" s="370"/>
      <c r="OOY30" s="370"/>
      <c r="OOZ30" s="370"/>
      <c r="OPA30" s="370"/>
      <c r="OPB30" s="370"/>
      <c r="OPC30" s="370"/>
      <c r="OPD30" s="370"/>
      <c r="OPE30" s="370"/>
      <c r="OPF30" s="370"/>
      <c r="OPG30" s="370"/>
      <c r="OPH30" s="370"/>
      <c r="OPI30" s="370"/>
      <c r="OPJ30" s="370"/>
      <c r="OPK30" s="370"/>
      <c r="OPL30" s="370"/>
      <c r="OPM30" s="370"/>
      <c r="OPN30" s="370"/>
      <c r="OPO30" s="370"/>
      <c r="OPP30" s="370"/>
      <c r="OPQ30" s="370"/>
      <c r="OPR30" s="370"/>
      <c r="OPS30" s="370"/>
      <c r="OPT30" s="370"/>
      <c r="OPU30" s="370"/>
      <c r="OPV30" s="370"/>
      <c r="OPW30" s="370"/>
      <c r="OPX30" s="370"/>
      <c r="OPY30" s="370"/>
      <c r="OPZ30" s="370"/>
      <c r="OQA30" s="370"/>
      <c r="OQB30" s="370"/>
      <c r="OQC30" s="370"/>
      <c r="OQD30" s="370"/>
      <c r="OQE30" s="370"/>
      <c r="OQF30" s="370"/>
      <c r="OQG30" s="370"/>
      <c r="OQH30" s="370"/>
      <c r="OQI30" s="370"/>
      <c r="OQJ30" s="370"/>
      <c r="OQK30" s="370"/>
      <c r="OQL30" s="370"/>
      <c r="OQM30" s="370"/>
      <c r="OQN30" s="370"/>
      <c r="OQO30" s="370"/>
      <c r="OQP30" s="370"/>
      <c r="OQQ30" s="370"/>
      <c r="OQR30" s="370"/>
      <c r="OQS30" s="370"/>
      <c r="OQT30" s="370"/>
      <c r="OQU30" s="370"/>
      <c r="OQV30" s="370"/>
      <c r="OQW30" s="370"/>
      <c r="OQX30" s="370"/>
      <c r="OQY30" s="370"/>
      <c r="OQZ30" s="370"/>
      <c r="ORA30" s="370"/>
      <c r="ORB30" s="370"/>
      <c r="ORC30" s="370"/>
      <c r="ORD30" s="370"/>
      <c r="ORE30" s="370"/>
      <c r="ORF30" s="370"/>
      <c r="ORG30" s="370"/>
      <c r="ORH30" s="370"/>
      <c r="ORI30" s="370"/>
      <c r="ORJ30" s="370"/>
      <c r="ORK30" s="370"/>
      <c r="ORL30" s="370"/>
      <c r="ORM30" s="370"/>
      <c r="ORN30" s="370"/>
      <c r="ORO30" s="370"/>
      <c r="ORP30" s="370"/>
      <c r="ORQ30" s="370"/>
      <c r="ORR30" s="370"/>
      <c r="ORS30" s="370"/>
      <c r="ORT30" s="370"/>
      <c r="ORU30" s="370"/>
      <c r="ORV30" s="370"/>
      <c r="ORW30" s="370"/>
      <c r="ORX30" s="370"/>
      <c r="ORY30" s="370"/>
      <c r="ORZ30" s="370"/>
      <c r="OSA30" s="370"/>
      <c r="OSB30" s="370"/>
      <c r="OSC30" s="370"/>
      <c r="OSD30" s="370"/>
      <c r="OSE30" s="370"/>
      <c r="OSF30" s="370"/>
      <c r="OSG30" s="370"/>
      <c r="OSH30" s="370"/>
      <c r="OSI30" s="370"/>
      <c r="OSJ30" s="370"/>
      <c r="OSK30" s="370"/>
      <c r="OSL30" s="370"/>
      <c r="OSM30" s="370"/>
      <c r="OSN30" s="370"/>
      <c r="OSO30" s="370"/>
      <c r="OSP30" s="370"/>
      <c r="OSQ30" s="370"/>
      <c r="OSR30" s="370"/>
      <c r="OSS30" s="370"/>
      <c r="OST30" s="370"/>
      <c r="OSU30" s="370"/>
      <c r="OSV30" s="370"/>
      <c r="OSW30" s="370"/>
      <c r="OSX30" s="370"/>
      <c r="OSY30" s="370"/>
      <c r="OSZ30" s="370"/>
      <c r="OTA30" s="370"/>
      <c r="OTB30" s="370"/>
      <c r="OTC30" s="370"/>
      <c r="OTD30" s="370"/>
      <c r="OTE30" s="370"/>
      <c r="OTF30" s="370"/>
      <c r="OTG30" s="370"/>
      <c r="OTH30" s="370"/>
      <c r="OTI30" s="370"/>
      <c r="OTJ30" s="370"/>
      <c r="OTK30" s="370"/>
      <c r="OTL30" s="370"/>
      <c r="OTM30" s="370"/>
      <c r="OTN30" s="370"/>
      <c r="OTO30" s="370"/>
      <c r="OTP30" s="370"/>
      <c r="OTQ30" s="370"/>
      <c r="OTR30" s="370"/>
      <c r="OTS30" s="370"/>
      <c r="OTT30" s="370"/>
      <c r="OTU30" s="370"/>
      <c r="OTV30" s="370"/>
      <c r="OTW30" s="370"/>
      <c r="OTX30" s="370"/>
      <c r="OTY30" s="370"/>
      <c r="OTZ30" s="370"/>
      <c r="OUA30" s="370"/>
      <c r="OUB30" s="370"/>
      <c r="OUC30" s="370"/>
      <c r="OUD30" s="370"/>
      <c r="OUE30" s="370"/>
      <c r="OUF30" s="370"/>
      <c r="OUG30" s="370"/>
      <c r="OUH30" s="370"/>
      <c r="OUI30" s="370"/>
      <c r="OUJ30" s="370"/>
      <c r="OUK30" s="370"/>
      <c r="OUL30" s="370"/>
      <c r="OUM30" s="370"/>
      <c r="OUN30" s="370"/>
      <c r="OUO30" s="370"/>
      <c r="OUP30" s="370"/>
      <c r="OUQ30" s="370"/>
      <c r="OUR30" s="370"/>
      <c r="OUS30" s="370"/>
      <c r="OUT30" s="370"/>
      <c r="OUU30" s="370"/>
      <c r="OUV30" s="370"/>
      <c r="OUW30" s="370"/>
      <c r="OUX30" s="370"/>
      <c r="OUY30" s="370"/>
      <c r="OUZ30" s="370"/>
      <c r="OVA30" s="370"/>
      <c r="OVB30" s="370"/>
      <c r="OVC30" s="370"/>
      <c r="OVD30" s="370"/>
      <c r="OVE30" s="370"/>
      <c r="OVF30" s="370"/>
      <c r="OVG30" s="370"/>
      <c r="OVH30" s="370"/>
      <c r="OVI30" s="370"/>
      <c r="OVJ30" s="370"/>
      <c r="OVK30" s="370"/>
      <c r="OVL30" s="370"/>
      <c r="OVM30" s="370"/>
      <c r="OVN30" s="370"/>
      <c r="OVO30" s="370"/>
      <c r="OVP30" s="370"/>
      <c r="OVQ30" s="370"/>
      <c r="OVR30" s="370"/>
      <c r="OVS30" s="370"/>
      <c r="OVT30" s="370"/>
      <c r="OVU30" s="370"/>
      <c r="OVV30" s="370"/>
      <c r="OVW30" s="370"/>
      <c r="OVX30" s="370"/>
      <c r="OVY30" s="370"/>
      <c r="OVZ30" s="370"/>
      <c r="OWA30" s="370"/>
      <c r="OWB30" s="370"/>
      <c r="OWC30" s="370"/>
      <c r="OWD30" s="370"/>
      <c r="OWE30" s="370"/>
      <c r="OWF30" s="370"/>
      <c r="OWG30" s="370"/>
      <c r="OWH30" s="370"/>
      <c r="OWI30" s="370"/>
      <c r="OWJ30" s="370"/>
      <c r="OWK30" s="370"/>
      <c r="OWL30" s="370"/>
      <c r="OWM30" s="370"/>
      <c r="OWN30" s="370"/>
      <c r="OWO30" s="370"/>
      <c r="OWP30" s="370"/>
      <c r="OWQ30" s="370"/>
      <c r="OWR30" s="370"/>
      <c r="OWS30" s="370"/>
      <c r="OWT30" s="370"/>
      <c r="OWU30" s="370"/>
      <c r="OWV30" s="370"/>
      <c r="OWW30" s="370"/>
      <c r="OWX30" s="370"/>
      <c r="OWY30" s="370"/>
      <c r="OWZ30" s="370"/>
      <c r="OXA30" s="370"/>
      <c r="OXB30" s="370"/>
      <c r="OXC30" s="370"/>
      <c r="OXD30" s="370"/>
      <c r="OXE30" s="370"/>
      <c r="OXF30" s="370"/>
      <c r="OXG30" s="370"/>
      <c r="OXH30" s="370"/>
      <c r="OXI30" s="370"/>
      <c r="OXJ30" s="370"/>
      <c r="OXK30" s="370"/>
      <c r="OXL30" s="370"/>
      <c r="OXM30" s="370"/>
      <c r="OXN30" s="370"/>
      <c r="OXO30" s="370"/>
      <c r="OXP30" s="370"/>
      <c r="OXQ30" s="370"/>
      <c r="OXR30" s="370"/>
      <c r="OXS30" s="370"/>
      <c r="OXT30" s="370"/>
      <c r="OXU30" s="370"/>
      <c r="OXV30" s="370"/>
      <c r="OXW30" s="370"/>
      <c r="OXX30" s="370"/>
      <c r="OXY30" s="370"/>
      <c r="OXZ30" s="370"/>
      <c r="OYA30" s="370"/>
      <c r="OYB30" s="370"/>
      <c r="OYC30" s="370"/>
      <c r="OYD30" s="370"/>
      <c r="OYE30" s="370"/>
      <c r="OYF30" s="370"/>
      <c r="OYG30" s="370"/>
      <c r="OYH30" s="370"/>
      <c r="OYI30" s="370"/>
      <c r="OYJ30" s="370"/>
      <c r="OYK30" s="370"/>
      <c r="OYL30" s="370"/>
      <c r="OYM30" s="370"/>
      <c r="OYN30" s="370"/>
      <c r="OYO30" s="370"/>
      <c r="OYP30" s="370"/>
      <c r="OYQ30" s="370"/>
      <c r="OYR30" s="370"/>
      <c r="OYS30" s="370"/>
      <c r="OYT30" s="370"/>
      <c r="OYU30" s="370"/>
      <c r="OYV30" s="370"/>
      <c r="OYW30" s="370"/>
      <c r="OYX30" s="370"/>
      <c r="OYY30" s="370"/>
      <c r="OYZ30" s="370"/>
      <c r="OZA30" s="370"/>
      <c r="OZB30" s="370"/>
      <c r="OZC30" s="370"/>
      <c r="OZD30" s="370"/>
      <c r="OZE30" s="370"/>
      <c r="OZF30" s="370"/>
      <c r="OZG30" s="370"/>
      <c r="OZH30" s="370"/>
      <c r="OZI30" s="370"/>
      <c r="OZJ30" s="370"/>
      <c r="OZK30" s="370"/>
      <c r="OZL30" s="370"/>
      <c r="OZM30" s="370"/>
      <c r="OZN30" s="370"/>
      <c r="OZO30" s="370"/>
      <c r="OZP30" s="370"/>
      <c r="OZQ30" s="370"/>
      <c r="OZR30" s="370"/>
      <c r="OZS30" s="370"/>
      <c r="OZT30" s="370"/>
      <c r="OZU30" s="370"/>
      <c r="OZV30" s="370"/>
      <c r="OZW30" s="370"/>
      <c r="OZX30" s="370"/>
      <c r="OZY30" s="370"/>
      <c r="OZZ30" s="370"/>
      <c r="PAA30" s="370"/>
      <c r="PAB30" s="370"/>
      <c r="PAC30" s="370"/>
      <c r="PAD30" s="370"/>
      <c r="PAE30" s="370"/>
      <c r="PAF30" s="370"/>
      <c r="PAG30" s="370"/>
      <c r="PAH30" s="370"/>
      <c r="PAI30" s="370"/>
      <c r="PAJ30" s="370"/>
      <c r="PAK30" s="370"/>
      <c r="PAL30" s="370"/>
      <c r="PAM30" s="370"/>
      <c r="PAN30" s="370"/>
      <c r="PAO30" s="370"/>
      <c r="PAP30" s="370"/>
      <c r="PAQ30" s="370"/>
      <c r="PAR30" s="370"/>
      <c r="PAS30" s="370"/>
      <c r="PAT30" s="370"/>
      <c r="PAU30" s="370"/>
      <c r="PAV30" s="370"/>
      <c r="PAW30" s="370"/>
      <c r="PAX30" s="370"/>
      <c r="PAY30" s="370"/>
      <c r="PAZ30" s="370"/>
      <c r="PBA30" s="370"/>
      <c r="PBB30" s="370"/>
      <c r="PBC30" s="370"/>
      <c r="PBD30" s="370"/>
      <c r="PBE30" s="370"/>
      <c r="PBF30" s="370"/>
      <c r="PBG30" s="370"/>
      <c r="PBH30" s="370"/>
      <c r="PBI30" s="370"/>
      <c r="PBJ30" s="370"/>
      <c r="PBK30" s="370"/>
      <c r="PBL30" s="370"/>
      <c r="PBM30" s="370"/>
      <c r="PBN30" s="370"/>
      <c r="PBO30" s="370"/>
      <c r="PBP30" s="370"/>
      <c r="PBQ30" s="370"/>
      <c r="PBR30" s="370"/>
      <c r="PBS30" s="370"/>
      <c r="PBT30" s="370"/>
      <c r="PBU30" s="370"/>
      <c r="PBV30" s="370"/>
      <c r="PBW30" s="370"/>
      <c r="PBX30" s="370"/>
      <c r="PBY30" s="370"/>
      <c r="PBZ30" s="370"/>
      <c r="PCA30" s="370"/>
      <c r="PCB30" s="370"/>
      <c r="PCC30" s="370"/>
      <c r="PCD30" s="370"/>
      <c r="PCE30" s="370"/>
      <c r="PCF30" s="370"/>
      <c r="PCG30" s="370"/>
      <c r="PCH30" s="370"/>
      <c r="PCI30" s="370"/>
      <c r="PCJ30" s="370"/>
      <c r="PCK30" s="370"/>
      <c r="PCL30" s="370"/>
      <c r="PCM30" s="370"/>
      <c r="PCN30" s="370"/>
      <c r="PCO30" s="370"/>
      <c r="PCP30" s="370"/>
      <c r="PCQ30" s="370"/>
      <c r="PCR30" s="370"/>
      <c r="PCS30" s="370"/>
      <c r="PCT30" s="370"/>
      <c r="PCU30" s="370"/>
      <c r="PCV30" s="370"/>
      <c r="PCW30" s="370"/>
      <c r="PCX30" s="370"/>
      <c r="PCY30" s="370"/>
      <c r="PCZ30" s="370"/>
      <c r="PDA30" s="370"/>
      <c r="PDB30" s="370"/>
      <c r="PDC30" s="370"/>
      <c r="PDD30" s="370"/>
      <c r="PDE30" s="370"/>
      <c r="PDF30" s="370"/>
      <c r="PDG30" s="370"/>
      <c r="PDH30" s="370"/>
      <c r="PDI30" s="370"/>
      <c r="PDJ30" s="370"/>
      <c r="PDK30" s="370"/>
      <c r="PDL30" s="370"/>
      <c r="PDM30" s="370"/>
      <c r="PDN30" s="370"/>
      <c r="PDO30" s="370"/>
      <c r="PDP30" s="370"/>
      <c r="PDQ30" s="370"/>
      <c r="PDR30" s="370"/>
      <c r="PDS30" s="370"/>
      <c r="PDT30" s="370"/>
      <c r="PDU30" s="370"/>
      <c r="PDV30" s="370"/>
      <c r="PDW30" s="370"/>
      <c r="PDX30" s="370"/>
      <c r="PDY30" s="370"/>
      <c r="PDZ30" s="370"/>
      <c r="PEA30" s="370"/>
      <c r="PEB30" s="370"/>
      <c r="PEC30" s="370"/>
      <c r="PED30" s="370"/>
      <c r="PEE30" s="370"/>
      <c r="PEF30" s="370"/>
      <c r="PEG30" s="370"/>
      <c r="PEH30" s="370"/>
      <c r="PEI30" s="370"/>
      <c r="PEJ30" s="370"/>
      <c r="PEK30" s="370"/>
      <c r="PEL30" s="370"/>
      <c r="PEM30" s="370"/>
      <c r="PEN30" s="370"/>
      <c r="PEO30" s="370"/>
      <c r="PEP30" s="370"/>
      <c r="PEQ30" s="370"/>
      <c r="PER30" s="370"/>
      <c r="PES30" s="370"/>
      <c r="PET30" s="370"/>
      <c r="PEU30" s="370"/>
      <c r="PEV30" s="370"/>
      <c r="PEW30" s="370"/>
      <c r="PEX30" s="370"/>
      <c r="PEY30" s="370"/>
      <c r="PEZ30" s="370"/>
      <c r="PFA30" s="370"/>
      <c r="PFB30" s="370"/>
      <c r="PFC30" s="370"/>
      <c r="PFD30" s="370"/>
      <c r="PFE30" s="370"/>
      <c r="PFF30" s="370"/>
      <c r="PFG30" s="370"/>
      <c r="PFH30" s="370"/>
      <c r="PFI30" s="370"/>
      <c r="PFJ30" s="370"/>
      <c r="PFK30" s="370"/>
      <c r="PFL30" s="370"/>
      <c r="PFM30" s="370"/>
      <c r="PFN30" s="370"/>
      <c r="PFO30" s="370"/>
      <c r="PFP30" s="370"/>
      <c r="PFQ30" s="370"/>
      <c r="PFR30" s="370"/>
      <c r="PFS30" s="370"/>
      <c r="PFT30" s="370"/>
      <c r="PFU30" s="370"/>
      <c r="PFV30" s="370"/>
      <c r="PFW30" s="370"/>
      <c r="PFX30" s="370"/>
      <c r="PFY30" s="370"/>
      <c r="PFZ30" s="370"/>
      <c r="PGA30" s="370"/>
      <c r="PGB30" s="370"/>
      <c r="PGC30" s="370"/>
      <c r="PGD30" s="370"/>
      <c r="PGE30" s="370"/>
      <c r="PGF30" s="370"/>
      <c r="PGG30" s="370"/>
      <c r="PGH30" s="370"/>
      <c r="PGI30" s="370"/>
      <c r="PGJ30" s="370"/>
      <c r="PGK30" s="370"/>
      <c r="PGL30" s="370"/>
      <c r="PGM30" s="370"/>
      <c r="PGN30" s="370"/>
      <c r="PGO30" s="370"/>
      <c r="PGP30" s="370"/>
      <c r="PGQ30" s="370"/>
      <c r="PGR30" s="370"/>
      <c r="PGS30" s="370"/>
      <c r="PGT30" s="370"/>
      <c r="PGU30" s="370"/>
      <c r="PGV30" s="370"/>
      <c r="PGW30" s="370"/>
      <c r="PGX30" s="370"/>
      <c r="PGY30" s="370"/>
      <c r="PGZ30" s="370"/>
      <c r="PHA30" s="370"/>
      <c r="PHB30" s="370"/>
      <c r="PHC30" s="370"/>
      <c r="PHD30" s="370"/>
      <c r="PHE30" s="370"/>
      <c r="PHF30" s="370"/>
      <c r="PHG30" s="370"/>
      <c r="PHH30" s="370"/>
      <c r="PHI30" s="370"/>
      <c r="PHJ30" s="370"/>
      <c r="PHK30" s="370"/>
      <c r="PHL30" s="370"/>
      <c r="PHM30" s="370"/>
      <c r="PHN30" s="370"/>
      <c r="PHO30" s="370"/>
      <c r="PHP30" s="370"/>
      <c r="PHQ30" s="370"/>
      <c r="PHR30" s="370"/>
      <c r="PHS30" s="370"/>
      <c r="PHT30" s="370"/>
      <c r="PHU30" s="370"/>
      <c r="PHV30" s="370"/>
      <c r="PHW30" s="370"/>
      <c r="PHX30" s="370"/>
      <c r="PHY30" s="370"/>
      <c r="PHZ30" s="370"/>
      <c r="PIA30" s="370"/>
      <c r="PIB30" s="370"/>
      <c r="PIC30" s="370"/>
      <c r="PID30" s="370"/>
      <c r="PIE30" s="370"/>
      <c r="PIF30" s="370"/>
      <c r="PIG30" s="370"/>
      <c r="PIH30" s="370"/>
      <c r="PII30" s="370"/>
      <c r="PIJ30" s="370"/>
      <c r="PIK30" s="370"/>
      <c r="PIL30" s="370"/>
      <c r="PIM30" s="370"/>
      <c r="PIN30" s="370"/>
      <c r="PIO30" s="370"/>
      <c r="PIP30" s="370"/>
      <c r="PIQ30" s="370"/>
      <c r="PIR30" s="370"/>
      <c r="PIS30" s="370"/>
      <c r="PIT30" s="370"/>
      <c r="PIU30" s="370"/>
      <c r="PIV30" s="370"/>
      <c r="PIW30" s="370"/>
      <c r="PIX30" s="370"/>
      <c r="PIY30" s="370"/>
      <c r="PIZ30" s="370"/>
      <c r="PJA30" s="370"/>
      <c r="PJB30" s="370"/>
      <c r="PJC30" s="370"/>
      <c r="PJD30" s="370"/>
      <c r="PJE30" s="370"/>
      <c r="PJF30" s="370"/>
      <c r="PJG30" s="370"/>
      <c r="PJH30" s="370"/>
      <c r="PJI30" s="370"/>
      <c r="PJJ30" s="370"/>
      <c r="PJK30" s="370"/>
      <c r="PJL30" s="370"/>
      <c r="PJM30" s="370"/>
      <c r="PJN30" s="370"/>
      <c r="PJO30" s="370"/>
      <c r="PJP30" s="370"/>
      <c r="PJQ30" s="370"/>
      <c r="PJR30" s="370"/>
      <c r="PJS30" s="370"/>
      <c r="PJT30" s="370"/>
      <c r="PJU30" s="370"/>
      <c r="PJV30" s="370"/>
      <c r="PJW30" s="370"/>
      <c r="PJX30" s="370"/>
      <c r="PJY30" s="370"/>
      <c r="PJZ30" s="370"/>
      <c r="PKA30" s="370"/>
      <c r="PKB30" s="370"/>
      <c r="PKC30" s="370"/>
      <c r="PKD30" s="370"/>
      <c r="PKE30" s="370"/>
      <c r="PKF30" s="370"/>
      <c r="PKG30" s="370"/>
      <c r="PKH30" s="370"/>
      <c r="PKI30" s="370"/>
      <c r="PKJ30" s="370"/>
      <c r="PKK30" s="370"/>
      <c r="PKL30" s="370"/>
      <c r="PKM30" s="370"/>
      <c r="PKN30" s="370"/>
      <c r="PKO30" s="370"/>
      <c r="PKP30" s="370"/>
      <c r="PKQ30" s="370"/>
      <c r="PKR30" s="370"/>
      <c r="PKS30" s="370"/>
      <c r="PKT30" s="370"/>
      <c r="PKU30" s="370"/>
      <c r="PKV30" s="370"/>
      <c r="PKW30" s="370"/>
      <c r="PKX30" s="370"/>
      <c r="PKY30" s="370"/>
      <c r="PKZ30" s="370"/>
      <c r="PLA30" s="370"/>
      <c r="PLB30" s="370"/>
      <c r="PLC30" s="370"/>
      <c r="PLD30" s="370"/>
      <c r="PLE30" s="370"/>
      <c r="PLF30" s="370"/>
      <c r="PLG30" s="370"/>
      <c r="PLH30" s="370"/>
      <c r="PLI30" s="370"/>
      <c r="PLJ30" s="370"/>
      <c r="PLK30" s="370"/>
      <c r="PLL30" s="370"/>
      <c r="PLM30" s="370"/>
      <c r="PLN30" s="370"/>
      <c r="PLO30" s="370"/>
      <c r="PLP30" s="370"/>
      <c r="PLQ30" s="370"/>
      <c r="PLR30" s="370"/>
      <c r="PLS30" s="370"/>
      <c r="PLT30" s="370"/>
      <c r="PLU30" s="370"/>
      <c r="PLV30" s="370"/>
      <c r="PLW30" s="370"/>
      <c r="PLX30" s="370"/>
      <c r="PLY30" s="370"/>
      <c r="PLZ30" s="370"/>
      <c r="PMA30" s="370"/>
      <c r="PMB30" s="370"/>
      <c r="PMC30" s="370"/>
      <c r="PMD30" s="370"/>
      <c r="PME30" s="370"/>
      <c r="PMF30" s="370"/>
      <c r="PMG30" s="370"/>
      <c r="PMH30" s="370"/>
      <c r="PMI30" s="370"/>
      <c r="PMJ30" s="370"/>
      <c r="PMK30" s="370"/>
      <c r="PML30" s="370"/>
      <c r="PMM30" s="370"/>
      <c r="PMN30" s="370"/>
      <c r="PMO30" s="370"/>
      <c r="PMP30" s="370"/>
      <c r="PMQ30" s="370"/>
      <c r="PMR30" s="370"/>
      <c r="PMS30" s="370"/>
      <c r="PMT30" s="370"/>
      <c r="PMU30" s="370"/>
      <c r="PMV30" s="370"/>
      <c r="PMW30" s="370"/>
      <c r="PMX30" s="370"/>
      <c r="PMY30" s="370"/>
      <c r="PMZ30" s="370"/>
      <c r="PNA30" s="370"/>
      <c r="PNB30" s="370"/>
      <c r="PNC30" s="370"/>
      <c r="PND30" s="370"/>
      <c r="PNE30" s="370"/>
      <c r="PNF30" s="370"/>
      <c r="PNG30" s="370"/>
      <c r="PNH30" s="370"/>
      <c r="PNI30" s="370"/>
      <c r="PNJ30" s="370"/>
      <c r="PNK30" s="370"/>
      <c r="PNL30" s="370"/>
      <c r="PNM30" s="370"/>
      <c r="PNN30" s="370"/>
      <c r="PNO30" s="370"/>
      <c r="PNP30" s="370"/>
      <c r="PNQ30" s="370"/>
      <c r="PNR30" s="370"/>
      <c r="PNS30" s="370"/>
      <c r="PNT30" s="370"/>
      <c r="PNU30" s="370"/>
      <c r="PNV30" s="370"/>
      <c r="PNW30" s="370"/>
      <c r="PNX30" s="370"/>
      <c r="PNY30" s="370"/>
      <c r="PNZ30" s="370"/>
      <c r="POA30" s="370"/>
      <c r="POB30" s="370"/>
      <c r="POC30" s="370"/>
      <c r="POD30" s="370"/>
      <c r="POE30" s="370"/>
      <c r="POF30" s="370"/>
      <c r="POG30" s="370"/>
      <c r="POH30" s="370"/>
      <c r="POI30" s="370"/>
      <c r="POJ30" s="370"/>
      <c r="POK30" s="370"/>
      <c r="POL30" s="370"/>
      <c r="POM30" s="370"/>
      <c r="PON30" s="370"/>
      <c r="POO30" s="370"/>
      <c r="POP30" s="370"/>
      <c r="POQ30" s="370"/>
      <c r="POR30" s="370"/>
      <c r="POS30" s="370"/>
      <c r="POT30" s="370"/>
      <c r="POU30" s="370"/>
      <c r="POV30" s="370"/>
      <c r="POW30" s="370"/>
      <c r="POX30" s="370"/>
      <c r="POY30" s="370"/>
      <c r="POZ30" s="370"/>
      <c r="PPA30" s="370"/>
      <c r="PPB30" s="370"/>
      <c r="PPC30" s="370"/>
      <c r="PPD30" s="370"/>
      <c r="PPE30" s="370"/>
      <c r="PPF30" s="370"/>
      <c r="PPG30" s="370"/>
      <c r="PPH30" s="370"/>
      <c r="PPI30" s="370"/>
      <c r="PPJ30" s="370"/>
      <c r="PPK30" s="370"/>
      <c r="PPL30" s="370"/>
      <c r="PPM30" s="370"/>
      <c r="PPN30" s="370"/>
      <c r="PPO30" s="370"/>
      <c r="PPP30" s="370"/>
      <c r="PPQ30" s="370"/>
      <c r="PPR30" s="370"/>
      <c r="PPS30" s="370"/>
      <c r="PPT30" s="370"/>
      <c r="PPU30" s="370"/>
      <c r="PPV30" s="370"/>
      <c r="PPW30" s="370"/>
      <c r="PPX30" s="370"/>
      <c r="PPY30" s="370"/>
      <c r="PPZ30" s="370"/>
      <c r="PQA30" s="370"/>
      <c r="PQB30" s="370"/>
      <c r="PQC30" s="370"/>
      <c r="PQD30" s="370"/>
      <c r="PQE30" s="370"/>
      <c r="PQF30" s="370"/>
      <c r="PQG30" s="370"/>
      <c r="PQH30" s="370"/>
      <c r="PQI30" s="370"/>
      <c r="PQJ30" s="370"/>
      <c r="PQK30" s="370"/>
      <c r="PQL30" s="370"/>
      <c r="PQM30" s="370"/>
      <c r="PQN30" s="370"/>
      <c r="PQO30" s="370"/>
      <c r="PQP30" s="370"/>
      <c r="PQQ30" s="370"/>
      <c r="PQR30" s="370"/>
      <c r="PQS30" s="370"/>
      <c r="PQT30" s="370"/>
      <c r="PQU30" s="370"/>
      <c r="PQV30" s="370"/>
      <c r="PQW30" s="370"/>
      <c r="PQX30" s="370"/>
      <c r="PQY30" s="370"/>
      <c r="PQZ30" s="370"/>
      <c r="PRA30" s="370"/>
      <c r="PRB30" s="370"/>
      <c r="PRC30" s="370"/>
      <c r="PRD30" s="370"/>
      <c r="PRE30" s="370"/>
      <c r="PRF30" s="370"/>
      <c r="PRG30" s="370"/>
      <c r="PRH30" s="370"/>
      <c r="PRI30" s="370"/>
      <c r="PRJ30" s="370"/>
      <c r="PRK30" s="370"/>
      <c r="PRL30" s="370"/>
      <c r="PRM30" s="370"/>
      <c r="PRN30" s="370"/>
      <c r="PRO30" s="370"/>
      <c r="PRP30" s="370"/>
      <c r="PRQ30" s="370"/>
      <c r="PRR30" s="370"/>
      <c r="PRS30" s="370"/>
      <c r="PRT30" s="370"/>
      <c r="PRU30" s="370"/>
      <c r="PRV30" s="370"/>
      <c r="PRW30" s="370"/>
      <c r="PRX30" s="370"/>
      <c r="PRY30" s="370"/>
      <c r="PRZ30" s="370"/>
      <c r="PSA30" s="370"/>
      <c r="PSB30" s="370"/>
      <c r="PSC30" s="370"/>
      <c r="PSD30" s="370"/>
      <c r="PSE30" s="370"/>
      <c r="PSF30" s="370"/>
      <c r="PSG30" s="370"/>
      <c r="PSH30" s="370"/>
      <c r="PSI30" s="370"/>
      <c r="PSJ30" s="370"/>
      <c r="PSK30" s="370"/>
      <c r="PSL30" s="370"/>
      <c r="PSM30" s="370"/>
      <c r="PSN30" s="370"/>
      <c r="PSO30" s="370"/>
      <c r="PSP30" s="370"/>
      <c r="PSQ30" s="370"/>
      <c r="PSR30" s="370"/>
      <c r="PSS30" s="370"/>
      <c r="PST30" s="370"/>
      <c r="PSU30" s="370"/>
      <c r="PSV30" s="370"/>
      <c r="PSW30" s="370"/>
      <c r="PSX30" s="370"/>
      <c r="PSY30" s="370"/>
      <c r="PSZ30" s="370"/>
      <c r="PTA30" s="370"/>
      <c r="PTB30" s="370"/>
      <c r="PTC30" s="370"/>
      <c r="PTD30" s="370"/>
      <c r="PTE30" s="370"/>
      <c r="PTF30" s="370"/>
      <c r="PTG30" s="370"/>
      <c r="PTH30" s="370"/>
      <c r="PTI30" s="370"/>
      <c r="PTJ30" s="370"/>
      <c r="PTK30" s="370"/>
      <c r="PTL30" s="370"/>
      <c r="PTM30" s="370"/>
      <c r="PTN30" s="370"/>
      <c r="PTO30" s="370"/>
      <c r="PTP30" s="370"/>
      <c r="PTQ30" s="370"/>
      <c r="PTR30" s="370"/>
      <c r="PTS30" s="370"/>
      <c r="PTT30" s="370"/>
      <c r="PTU30" s="370"/>
      <c r="PTV30" s="370"/>
      <c r="PTW30" s="370"/>
      <c r="PTX30" s="370"/>
      <c r="PTY30" s="370"/>
      <c r="PTZ30" s="370"/>
      <c r="PUA30" s="370"/>
      <c r="PUB30" s="370"/>
      <c r="PUC30" s="370"/>
      <c r="PUD30" s="370"/>
      <c r="PUE30" s="370"/>
      <c r="PUF30" s="370"/>
      <c r="PUG30" s="370"/>
      <c r="PUH30" s="370"/>
      <c r="PUI30" s="370"/>
      <c r="PUJ30" s="370"/>
      <c r="PUK30" s="370"/>
      <c r="PUL30" s="370"/>
      <c r="PUM30" s="370"/>
      <c r="PUN30" s="370"/>
      <c r="PUO30" s="370"/>
      <c r="PUP30" s="370"/>
      <c r="PUQ30" s="370"/>
      <c r="PUR30" s="370"/>
      <c r="PUS30" s="370"/>
      <c r="PUT30" s="370"/>
      <c r="PUU30" s="370"/>
      <c r="PUV30" s="370"/>
      <c r="PUW30" s="370"/>
      <c r="PUX30" s="370"/>
      <c r="PUY30" s="370"/>
      <c r="PUZ30" s="370"/>
      <c r="PVA30" s="370"/>
      <c r="PVB30" s="370"/>
      <c r="PVC30" s="370"/>
      <c r="PVD30" s="370"/>
      <c r="PVE30" s="370"/>
      <c r="PVF30" s="370"/>
      <c r="PVG30" s="370"/>
      <c r="PVH30" s="370"/>
      <c r="PVI30" s="370"/>
      <c r="PVJ30" s="370"/>
      <c r="PVK30" s="370"/>
      <c r="PVL30" s="370"/>
      <c r="PVM30" s="370"/>
      <c r="PVN30" s="370"/>
      <c r="PVO30" s="370"/>
      <c r="PVP30" s="370"/>
      <c r="PVQ30" s="370"/>
      <c r="PVR30" s="370"/>
      <c r="PVS30" s="370"/>
      <c r="PVT30" s="370"/>
      <c r="PVU30" s="370"/>
      <c r="PVV30" s="370"/>
      <c r="PVW30" s="370"/>
      <c r="PVX30" s="370"/>
      <c r="PVY30" s="370"/>
      <c r="PVZ30" s="370"/>
      <c r="PWA30" s="370"/>
      <c r="PWB30" s="370"/>
      <c r="PWC30" s="370"/>
      <c r="PWD30" s="370"/>
      <c r="PWE30" s="370"/>
      <c r="PWF30" s="370"/>
      <c r="PWG30" s="370"/>
      <c r="PWH30" s="370"/>
      <c r="PWI30" s="370"/>
      <c r="PWJ30" s="370"/>
      <c r="PWK30" s="370"/>
      <c r="PWL30" s="370"/>
      <c r="PWM30" s="370"/>
      <c r="PWN30" s="370"/>
      <c r="PWO30" s="370"/>
      <c r="PWP30" s="370"/>
      <c r="PWQ30" s="370"/>
      <c r="PWR30" s="370"/>
      <c r="PWS30" s="370"/>
      <c r="PWT30" s="370"/>
      <c r="PWU30" s="370"/>
      <c r="PWV30" s="370"/>
      <c r="PWW30" s="370"/>
      <c r="PWX30" s="370"/>
      <c r="PWY30" s="370"/>
      <c r="PWZ30" s="370"/>
      <c r="PXA30" s="370"/>
      <c r="PXB30" s="370"/>
      <c r="PXC30" s="370"/>
      <c r="PXD30" s="370"/>
      <c r="PXE30" s="370"/>
      <c r="PXF30" s="370"/>
      <c r="PXG30" s="370"/>
      <c r="PXH30" s="370"/>
      <c r="PXI30" s="370"/>
      <c r="PXJ30" s="370"/>
      <c r="PXK30" s="370"/>
      <c r="PXL30" s="370"/>
      <c r="PXM30" s="370"/>
      <c r="PXN30" s="370"/>
      <c r="PXO30" s="370"/>
      <c r="PXP30" s="370"/>
      <c r="PXQ30" s="370"/>
      <c r="PXR30" s="370"/>
      <c r="PXS30" s="370"/>
      <c r="PXT30" s="370"/>
      <c r="PXU30" s="370"/>
      <c r="PXV30" s="370"/>
      <c r="PXW30" s="370"/>
      <c r="PXX30" s="370"/>
      <c r="PXY30" s="370"/>
      <c r="PXZ30" s="370"/>
      <c r="PYA30" s="370"/>
      <c r="PYB30" s="370"/>
      <c r="PYC30" s="370"/>
      <c r="PYD30" s="370"/>
      <c r="PYE30" s="370"/>
      <c r="PYF30" s="370"/>
      <c r="PYG30" s="370"/>
      <c r="PYH30" s="370"/>
      <c r="PYI30" s="370"/>
      <c r="PYJ30" s="370"/>
      <c r="PYK30" s="370"/>
      <c r="PYL30" s="370"/>
      <c r="PYM30" s="370"/>
      <c r="PYN30" s="370"/>
      <c r="PYO30" s="370"/>
      <c r="PYP30" s="370"/>
      <c r="PYQ30" s="370"/>
      <c r="PYR30" s="370"/>
      <c r="PYS30" s="370"/>
      <c r="PYT30" s="370"/>
      <c r="PYU30" s="370"/>
      <c r="PYV30" s="370"/>
      <c r="PYW30" s="370"/>
      <c r="PYX30" s="370"/>
      <c r="PYY30" s="370"/>
      <c r="PYZ30" s="370"/>
      <c r="PZA30" s="370"/>
      <c r="PZB30" s="370"/>
      <c r="PZC30" s="370"/>
      <c r="PZD30" s="370"/>
      <c r="PZE30" s="370"/>
      <c r="PZF30" s="370"/>
      <c r="PZG30" s="370"/>
      <c r="PZH30" s="370"/>
      <c r="PZI30" s="370"/>
      <c r="PZJ30" s="370"/>
      <c r="PZK30" s="370"/>
      <c r="PZL30" s="370"/>
      <c r="PZM30" s="370"/>
      <c r="PZN30" s="370"/>
      <c r="PZO30" s="370"/>
      <c r="PZP30" s="370"/>
      <c r="PZQ30" s="370"/>
      <c r="PZR30" s="370"/>
      <c r="PZS30" s="370"/>
      <c r="PZT30" s="370"/>
      <c r="PZU30" s="370"/>
      <c r="PZV30" s="370"/>
      <c r="PZW30" s="370"/>
      <c r="PZX30" s="370"/>
      <c r="PZY30" s="370"/>
      <c r="PZZ30" s="370"/>
      <c r="QAA30" s="370"/>
      <c r="QAB30" s="370"/>
      <c r="QAC30" s="370"/>
      <c r="QAD30" s="370"/>
      <c r="QAE30" s="370"/>
      <c r="QAF30" s="370"/>
      <c r="QAG30" s="370"/>
      <c r="QAH30" s="370"/>
      <c r="QAI30" s="370"/>
      <c r="QAJ30" s="370"/>
      <c r="QAK30" s="370"/>
      <c r="QAL30" s="370"/>
      <c r="QAM30" s="370"/>
      <c r="QAN30" s="370"/>
      <c r="QAO30" s="370"/>
      <c r="QAP30" s="370"/>
      <c r="QAQ30" s="370"/>
      <c r="QAR30" s="370"/>
      <c r="QAS30" s="370"/>
      <c r="QAT30" s="370"/>
      <c r="QAU30" s="370"/>
      <c r="QAV30" s="370"/>
      <c r="QAW30" s="370"/>
      <c r="QAX30" s="370"/>
      <c r="QAY30" s="370"/>
      <c r="QAZ30" s="370"/>
      <c r="QBA30" s="370"/>
      <c r="QBB30" s="370"/>
      <c r="QBC30" s="370"/>
      <c r="QBD30" s="370"/>
      <c r="QBE30" s="370"/>
      <c r="QBF30" s="370"/>
      <c r="QBG30" s="370"/>
      <c r="QBH30" s="370"/>
      <c r="QBI30" s="370"/>
      <c r="QBJ30" s="370"/>
      <c r="QBK30" s="370"/>
      <c r="QBL30" s="370"/>
      <c r="QBM30" s="370"/>
      <c r="QBN30" s="370"/>
      <c r="QBO30" s="370"/>
      <c r="QBP30" s="370"/>
      <c r="QBQ30" s="370"/>
      <c r="QBR30" s="370"/>
      <c r="QBS30" s="370"/>
      <c r="QBT30" s="370"/>
      <c r="QBU30" s="370"/>
      <c r="QBV30" s="370"/>
      <c r="QBW30" s="370"/>
      <c r="QBX30" s="370"/>
      <c r="QBY30" s="370"/>
      <c r="QBZ30" s="370"/>
      <c r="QCA30" s="370"/>
      <c r="QCB30" s="370"/>
      <c r="QCC30" s="370"/>
      <c r="QCD30" s="370"/>
      <c r="QCE30" s="370"/>
      <c r="QCF30" s="370"/>
      <c r="QCG30" s="370"/>
      <c r="QCH30" s="370"/>
      <c r="QCI30" s="370"/>
      <c r="QCJ30" s="370"/>
      <c r="QCK30" s="370"/>
      <c r="QCL30" s="370"/>
      <c r="QCM30" s="370"/>
      <c r="QCN30" s="370"/>
      <c r="QCO30" s="370"/>
      <c r="QCP30" s="370"/>
      <c r="QCQ30" s="370"/>
      <c r="QCR30" s="370"/>
      <c r="QCS30" s="370"/>
      <c r="QCT30" s="370"/>
      <c r="QCU30" s="370"/>
      <c r="QCV30" s="370"/>
      <c r="QCW30" s="370"/>
      <c r="QCX30" s="370"/>
      <c r="QCY30" s="370"/>
      <c r="QCZ30" s="370"/>
      <c r="QDA30" s="370"/>
      <c r="QDB30" s="370"/>
      <c r="QDC30" s="370"/>
      <c r="QDD30" s="370"/>
      <c r="QDE30" s="370"/>
      <c r="QDF30" s="370"/>
      <c r="QDG30" s="370"/>
      <c r="QDH30" s="370"/>
      <c r="QDI30" s="370"/>
      <c r="QDJ30" s="370"/>
      <c r="QDK30" s="370"/>
      <c r="QDL30" s="370"/>
      <c r="QDM30" s="370"/>
      <c r="QDN30" s="370"/>
      <c r="QDO30" s="370"/>
      <c r="QDP30" s="370"/>
      <c r="QDQ30" s="370"/>
      <c r="QDR30" s="370"/>
      <c r="QDS30" s="370"/>
      <c r="QDT30" s="370"/>
      <c r="QDU30" s="370"/>
      <c r="QDV30" s="370"/>
      <c r="QDW30" s="370"/>
      <c r="QDX30" s="370"/>
      <c r="QDY30" s="370"/>
      <c r="QDZ30" s="370"/>
      <c r="QEA30" s="370"/>
      <c r="QEB30" s="370"/>
      <c r="QEC30" s="370"/>
      <c r="QED30" s="370"/>
      <c r="QEE30" s="370"/>
      <c r="QEF30" s="370"/>
      <c r="QEG30" s="370"/>
      <c r="QEH30" s="370"/>
      <c r="QEI30" s="370"/>
      <c r="QEJ30" s="370"/>
      <c r="QEK30" s="370"/>
      <c r="QEL30" s="370"/>
      <c r="QEM30" s="370"/>
      <c r="QEN30" s="370"/>
      <c r="QEO30" s="370"/>
      <c r="QEP30" s="370"/>
      <c r="QEQ30" s="370"/>
      <c r="QER30" s="370"/>
      <c r="QES30" s="370"/>
      <c r="QET30" s="370"/>
      <c r="QEU30" s="370"/>
      <c r="QEV30" s="370"/>
      <c r="QEW30" s="370"/>
      <c r="QEX30" s="370"/>
      <c r="QEY30" s="370"/>
      <c r="QEZ30" s="370"/>
      <c r="QFA30" s="370"/>
      <c r="QFB30" s="370"/>
      <c r="QFC30" s="370"/>
      <c r="QFD30" s="370"/>
      <c r="QFE30" s="370"/>
      <c r="QFF30" s="370"/>
      <c r="QFG30" s="370"/>
      <c r="QFH30" s="370"/>
      <c r="QFI30" s="370"/>
      <c r="QFJ30" s="370"/>
      <c r="QFK30" s="370"/>
      <c r="QFL30" s="370"/>
      <c r="QFM30" s="370"/>
      <c r="QFN30" s="370"/>
      <c r="QFO30" s="370"/>
      <c r="QFP30" s="370"/>
      <c r="QFQ30" s="370"/>
      <c r="QFR30" s="370"/>
      <c r="QFS30" s="370"/>
      <c r="QFT30" s="370"/>
      <c r="QFU30" s="370"/>
      <c r="QFV30" s="370"/>
      <c r="QFW30" s="370"/>
      <c r="QFX30" s="370"/>
      <c r="QFY30" s="370"/>
      <c r="QFZ30" s="370"/>
      <c r="QGA30" s="370"/>
      <c r="QGB30" s="370"/>
      <c r="QGC30" s="370"/>
      <c r="QGD30" s="370"/>
      <c r="QGE30" s="370"/>
      <c r="QGF30" s="370"/>
      <c r="QGG30" s="370"/>
      <c r="QGH30" s="370"/>
      <c r="QGI30" s="370"/>
      <c r="QGJ30" s="370"/>
      <c r="QGK30" s="370"/>
      <c r="QGL30" s="370"/>
      <c r="QGM30" s="370"/>
      <c r="QGN30" s="370"/>
      <c r="QGO30" s="370"/>
      <c r="QGP30" s="370"/>
      <c r="QGQ30" s="370"/>
      <c r="QGR30" s="370"/>
      <c r="QGS30" s="370"/>
      <c r="QGT30" s="370"/>
      <c r="QGU30" s="370"/>
      <c r="QGV30" s="370"/>
      <c r="QGW30" s="370"/>
      <c r="QGX30" s="370"/>
      <c r="QGY30" s="370"/>
      <c r="QGZ30" s="370"/>
      <c r="QHA30" s="370"/>
      <c r="QHB30" s="370"/>
      <c r="QHC30" s="370"/>
      <c r="QHD30" s="370"/>
      <c r="QHE30" s="370"/>
      <c r="QHF30" s="370"/>
      <c r="QHG30" s="370"/>
      <c r="QHH30" s="370"/>
      <c r="QHI30" s="370"/>
      <c r="QHJ30" s="370"/>
      <c r="QHK30" s="370"/>
      <c r="QHL30" s="370"/>
      <c r="QHM30" s="370"/>
      <c r="QHN30" s="370"/>
      <c r="QHO30" s="370"/>
      <c r="QHP30" s="370"/>
      <c r="QHQ30" s="370"/>
      <c r="QHR30" s="370"/>
      <c r="QHS30" s="370"/>
      <c r="QHT30" s="370"/>
      <c r="QHU30" s="370"/>
      <c r="QHV30" s="370"/>
      <c r="QHW30" s="370"/>
      <c r="QHX30" s="370"/>
      <c r="QHY30" s="370"/>
      <c r="QHZ30" s="370"/>
      <c r="QIA30" s="370"/>
      <c r="QIB30" s="370"/>
      <c r="QIC30" s="370"/>
      <c r="QID30" s="370"/>
      <c r="QIE30" s="370"/>
      <c r="QIF30" s="370"/>
      <c r="QIG30" s="370"/>
      <c r="QIH30" s="370"/>
      <c r="QII30" s="370"/>
      <c r="QIJ30" s="370"/>
      <c r="QIK30" s="370"/>
      <c r="QIL30" s="370"/>
      <c r="QIM30" s="370"/>
      <c r="QIN30" s="370"/>
      <c r="QIO30" s="370"/>
      <c r="QIP30" s="370"/>
      <c r="QIQ30" s="370"/>
      <c r="QIR30" s="370"/>
      <c r="QIS30" s="370"/>
      <c r="QIT30" s="370"/>
      <c r="QIU30" s="370"/>
      <c r="QIV30" s="370"/>
      <c r="QIW30" s="370"/>
      <c r="QIX30" s="370"/>
      <c r="QIY30" s="370"/>
      <c r="QIZ30" s="370"/>
      <c r="QJA30" s="370"/>
      <c r="QJB30" s="370"/>
      <c r="QJC30" s="370"/>
      <c r="QJD30" s="370"/>
      <c r="QJE30" s="370"/>
      <c r="QJF30" s="370"/>
      <c r="QJG30" s="370"/>
      <c r="QJH30" s="370"/>
      <c r="QJI30" s="370"/>
      <c r="QJJ30" s="370"/>
      <c r="QJK30" s="370"/>
      <c r="QJL30" s="370"/>
      <c r="QJM30" s="370"/>
      <c r="QJN30" s="370"/>
      <c r="QJO30" s="370"/>
      <c r="QJP30" s="370"/>
      <c r="QJQ30" s="370"/>
      <c r="QJR30" s="370"/>
      <c r="QJS30" s="370"/>
      <c r="QJT30" s="370"/>
      <c r="QJU30" s="370"/>
      <c r="QJV30" s="370"/>
      <c r="QJW30" s="370"/>
      <c r="QJX30" s="370"/>
      <c r="QJY30" s="370"/>
      <c r="QJZ30" s="370"/>
      <c r="QKA30" s="370"/>
      <c r="QKB30" s="370"/>
      <c r="QKC30" s="370"/>
      <c r="QKD30" s="370"/>
      <c r="QKE30" s="370"/>
      <c r="QKF30" s="370"/>
      <c r="QKG30" s="370"/>
      <c r="QKH30" s="370"/>
      <c r="QKI30" s="370"/>
      <c r="QKJ30" s="370"/>
      <c r="QKK30" s="370"/>
      <c r="QKL30" s="370"/>
      <c r="QKM30" s="370"/>
      <c r="QKN30" s="370"/>
      <c r="QKO30" s="370"/>
      <c r="QKP30" s="370"/>
      <c r="QKQ30" s="370"/>
      <c r="QKR30" s="370"/>
      <c r="QKS30" s="370"/>
      <c r="QKT30" s="370"/>
      <c r="QKU30" s="370"/>
      <c r="QKV30" s="370"/>
      <c r="QKW30" s="370"/>
      <c r="QKX30" s="370"/>
      <c r="QKY30" s="370"/>
      <c r="QKZ30" s="370"/>
      <c r="QLA30" s="370"/>
      <c r="QLB30" s="370"/>
      <c r="QLC30" s="370"/>
      <c r="QLD30" s="370"/>
      <c r="QLE30" s="370"/>
      <c r="QLF30" s="370"/>
      <c r="QLG30" s="370"/>
      <c r="QLH30" s="370"/>
      <c r="QLI30" s="370"/>
      <c r="QLJ30" s="370"/>
      <c r="QLK30" s="370"/>
      <c r="QLL30" s="370"/>
      <c r="QLM30" s="370"/>
      <c r="QLN30" s="370"/>
      <c r="QLO30" s="370"/>
      <c r="QLP30" s="370"/>
      <c r="QLQ30" s="370"/>
      <c r="QLR30" s="370"/>
      <c r="QLS30" s="370"/>
      <c r="QLT30" s="370"/>
      <c r="QLU30" s="370"/>
      <c r="QLV30" s="370"/>
      <c r="QLW30" s="370"/>
      <c r="QLX30" s="370"/>
      <c r="QLY30" s="370"/>
      <c r="QLZ30" s="370"/>
      <c r="QMA30" s="370"/>
      <c r="QMB30" s="370"/>
      <c r="QMC30" s="370"/>
      <c r="QMD30" s="370"/>
      <c r="QME30" s="370"/>
      <c r="QMF30" s="370"/>
      <c r="QMG30" s="370"/>
      <c r="QMH30" s="370"/>
      <c r="QMI30" s="370"/>
      <c r="QMJ30" s="370"/>
      <c r="QMK30" s="370"/>
      <c r="QML30" s="370"/>
      <c r="QMM30" s="370"/>
      <c r="QMN30" s="370"/>
      <c r="QMO30" s="370"/>
      <c r="QMP30" s="370"/>
      <c r="QMQ30" s="370"/>
      <c r="QMR30" s="370"/>
      <c r="QMS30" s="370"/>
      <c r="QMT30" s="370"/>
      <c r="QMU30" s="370"/>
      <c r="QMV30" s="370"/>
      <c r="QMW30" s="370"/>
      <c r="QMX30" s="370"/>
      <c r="QMY30" s="370"/>
      <c r="QMZ30" s="370"/>
      <c r="QNA30" s="370"/>
      <c r="QNB30" s="370"/>
      <c r="QNC30" s="370"/>
      <c r="QND30" s="370"/>
      <c r="QNE30" s="370"/>
      <c r="QNF30" s="370"/>
      <c r="QNG30" s="370"/>
      <c r="QNH30" s="370"/>
      <c r="QNI30" s="370"/>
      <c r="QNJ30" s="370"/>
      <c r="QNK30" s="370"/>
      <c r="QNL30" s="370"/>
      <c r="QNM30" s="370"/>
      <c r="QNN30" s="370"/>
      <c r="QNO30" s="370"/>
      <c r="QNP30" s="370"/>
      <c r="QNQ30" s="370"/>
      <c r="QNR30" s="370"/>
      <c r="QNS30" s="370"/>
      <c r="QNT30" s="370"/>
      <c r="QNU30" s="370"/>
      <c r="QNV30" s="370"/>
      <c r="QNW30" s="370"/>
      <c r="QNX30" s="370"/>
      <c r="QNY30" s="370"/>
      <c r="QNZ30" s="370"/>
      <c r="QOA30" s="370"/>
      <c r="QOB30" s="370"/>
      <c r="QOC30" s="370"/>
      <c r="QOD30" s="370"/>
      <c r="QOE30" s="370"/>
      <c r="QOF30" s="370"/>
      <c r="QOG30" s="370"/>
      <c r="QOH30" s="370"/>
      <c r="QOI30" s="370"/>
      <c r="QOJ30" s="370"/>
      <c r="QOK30" s="370"/>
      <c r="QOL30" s="370"/>
      <c r="QOM30" s="370"/>
      <c r="QON30" s="370"/>
      <c r="QOO30" s="370"/>
      <c r="QOP30" s="370"/>
      <c r="QOQ30" s="370"/>
      <c r="QOR30" s="370"/>
      <c r="QOS30" s="370"/>
      <c r="QOT30" s="370"/>
      <c r="QOU30" s="370"/>
      <c r="QOV30" s="370"/>
      <c r="QOW30" s="370"/>
      <c r="QOX30" s="370"/>
      <c r="QOY30" s="370"/>
      <c r="QOZ30" s="370"/>
      <c r="QPA30" s="370"/>
      <c r="QPB30" s="370"/>
      <c r="QPC30" s="370"/>
      <c r="QPD30" s="370"/>
      <c r="QPE30" s="370"/>
      <c r="QPF30" s="370"/>
      <c r="QPG30" s="370"/>
      <c r="QPH30" s="370"/>
      <c r="QPI30" s="370"/>
      <c r="QPJ30" s="370"/>
      <c r="QPK30" s="370"/>
      <c r="QPL30" s="370"/>
      <c r="QPM30" s="370"/>
      <c r="QPN30" s="370"/>
      <c r="QPO30" s="370"/>
      <c r="QPP30" s="370"/>
      <c r="QPQ30" s="370"/>
      <c r="QPR30" s="370"/>
      <c r="QPS30" s="370"/>
      <c r="QPT30" s="370"/>
      <c r="QPU30" s="370"/>
      <c r="QPV30" s="370"/>
      <c r="QPW30" s="370"/>
      <c r="QPX30" s="370"/>
      <c r="QPY30" s="370"/>
      <c r="QPZ30" s="370"/>
      <c r="QQA30" s="370"/>
      <c r="QQB30" s="370"/>
      <c r="QQC30" s="370"/>
      <c r="QQD30" s="370"/>
      <c r="QQE30" s="370"/>
      <c r="QQF30" s="370"/>
      <c r="QQG30" s="370"/>
      <c r="QQH30" s="370"/>
      <c r="QQI30" s="370"/>
      <c r="QQJ30" s="370"/>
      <c r="QQK30" s="370"/>
      <c r="QQL30" s="370"/>
      <c r="QQM30" s="370"/>
      <c r="QQN30" s="370"/>
      <c r="QQO30" s="370"/>
      <c r="QQP30" s="370"/>
      <c r="QQQ30" s="370"/>
      <c r="QQR30" s="370"/>
      <c r="QQS30" s="370"/>
      <c r="QQT30" s="370"/>
      <c r="QQU30" s="370"/>
      <c r="QQV30" s="370"/>
      <c r="QQW30" s="370"/>
      <c r="QQX30" s="370"/>
      <c r="QQY30" s="370"/>
      <c r="QQZ30" s="370"/>
      <c r="QRA30" s="370"/>
      <c r="QRB30" s="370"/>
      <c r="QRC30" s="370"/>
      <c r="QRD30" s="370"/>
      <c r="QRE30" s="370"/>
      <c r="QRF30" s="370"/>
      <c r="QRG30" s="370"/>
      <c r="QRH30" s="370"/>
      <c r="QRI30" s="370"/>
      <c r="QRJ30" s="370"/>
      <c r="QRK30" s="370"/>
      <c r="QRL30" s="370"/>
      <c r="QRM30" s="370"/>
      <c r="QRN30" s="370"/>
      <c r="QRO30" s="370"/>
      <c r="QRP30" s="370"/>
      <c r="QRQ30" s="370"/>
      <c r="QRR30" s="370"/>
      <c r="QRS30" s="370"/>
      <c r="QRT30" s="370"/>
      <c r="QRU30" s="370"/>
      <c r="QRV30" s="370"/>
      <c r="QRW30" s="370"/>
      <c r="QRX30" s="370"/>
      <c r="QRY30" s="370"/>
      <c r="QRZ30" s="370"/>
      <c r="QSA30" s="370"/>
      <c r="QSB30" s="370"/>
      <c r="QSC30" s="370"/>
      <c r="QSD30" s="370"/>
      <c r="QSE30" s="370"/>
      <c r="QSF30" s="370"/>
      <c r="QSG30" s="370"/>
      <c r="QSH30" s="370"/>
      <c r="QSI30" s="370"/>
      <c r="QSJ30" s="370"/>
      <c r="QSK30" s="370"/>
      <c r="QSL30" s="370"/>
      <c r="QSM30" s="370"/>
      <c r="QSN30" s="370"/>
      <c r="QSO30" s="370"/>
      <c r="QSP30" s="370"/>
      <c r="QSQ30" s="370"/>
      <c r="QSR30" s="370"/>
      <c r="QSS30" s="370"/>
      <c r="QST30" s="370"/>
      <c r="QSU30" s="370"/>
      <c r="QSV30" s="370"/>
      <c r="QSW30" s="370"/>
      <c r="QSX30" s="370"/>
      <c r="QSY30" s="370"/>
      <c r="QSZ30" s="370"/>
      <c r="QTA30" s="370"/>
      <c r="QTB30" s="370"/>
      <c r="QTC30" s="370"/>
      <c r="QTD30" s="370"/>
      <c r="QTE30" s="370"/>
      <c r="QTF30" s="370"/>
      <c r="QTG30" s="370"/>
      <c r="QTH30" s="370"/>
      <c r="QTI30" s="370"/>
      <c r="QTJ30" s="370"/>
      <c r="QTK30" s="370"/>
      <c r="QTL30" s="370"/>
      <c r="QTM30" s="370"/>
      <c r="QTN30" s="370"/>
      <c r="QTO30" s="370"/>
      <c r="QTP30" s="370"/>
      <c r="QTQ30" s="370"/>
      <c r="QTR30" s="370"/>
      <c r="QTS30" s="370"/>
      <c r="QTT30" s="370"/>
      <c r="QTU30" s="370"/>
      <c r="QTV30" s="370"/>
      <c r="QTW30" s="370"/>
      <c r="QTX30" s="370"/>
      <c r="QTY30" s="370"/>
      <c r="QTZ30" s="370"/>
      <c r="QUA30" s="370"/>
      <c r="QUB30" s="370"/>
      <c r="QUC30" s="370"/>
      <c r="QUD30" s="370"/>
      <c r="QUE30" s="370"/>
      <c r="QUF30" s="370"/>
      <c r="QUG30" s="370"/>
      <c r="QUH30" s="370"/>
      <c r="QUI30" s="370"/>
      <c r="QUJ30" s="370"/>
      <c r="QUK30" s="370"/>
      <c r="QUL30" s="370"/>
      <c r="QUM30" s="370"/>
      <c r="QUN30" s="370"/>
      <c r="QUO30" s="370"/>
      <c r="QUP30" s="370"/>
      <c r="QUQ30" s="370"/>
      <c r="QUR30" s="370"/>
      <c r="QUS30" s="370"/>
      <c r="QUT30" s="370"/>
      <c r="QUU30" s="370"/>
      <c r="QUV30" s="370"/>
      <c r="QUW30" s="370"/>
      <c r="QUX30" s="370"/>
      <c r="QUY30" s="370"/>
      <c r="QUZ30" s="370"/>
      <c r="QVA30" s="370"/>
      <c r="QVB30" s="370"/>
      <c r="QVC30" s="370"/>
      <c r="QVD30" s="370"/>
      <c r="QVE30" s="370"/>
      <c r="QVF30" s="370"/>
      <c r="QVG30" s="370"/>
      <c r="QVH30" s="370"/>
      <c r="QVI30" s="370"/>
      <c r="QVJ30" s="370"/>
      <c r="QVK30" s="370"/>
      <c r="QVL30" s="370"/>
      <c r="QVM30" s="370"/>
      <c r="QVN30" s="370"/>
      <c r="QVO30" s="370"/>
      <c r="QVP30" s="370"/>
      <c r="QVQ30" s="370"/>
      <c r="QVR30" s="370"/>
      <c r="QVS30" s="370"/>
      <c r="QVT30" s="370"/>
      <c r="QVU30" s="370"/>
      <c r="QVV30" s="370"/>
      <c r="QVW30" s="370"/>
      <c r="QVX30" s="370"/>
      <c r="QVY30" s="370"/>
      <c r="QVZ30" s="370"/>
      <c r="QWA30" s="370"/>
      <c r="QWB30" s="370"/>
      <c r="QWC30" s="370"/>
      <c r="QWD30" s="370"/>
      <c r="QWE30" s="370"/>
      <c r="QWF30" s="370"/>
      <c r="QWG30" s="370"/>
      <c r="QWH30" s="370"/>
      <c r="QWI30" s="370"/>
      <c r="QWJ30" s="370"/>
      <c r="QWK30" s="370"/>
      <c r="QWL30" s="370"/>
      <c r="QWM30" s="370"/>
      <c r="QWN30" s="370"/>
      <c r="QWO30" s="370"/>
      <c r="QWP30" s="370"/>
      <c r="QWQ30" s="370"/>
      <c r="QWR30" s="370"/>
      <c r="QWS30" s="370"/>
      <c r="QWT30" s="370"/>
      <c r="QWU30" s="370"/>
      <c r="QWV30" s="370"/>
      <c r="QWW30" s="370"/>
      <c r="QWX30" s="370"/>
      <c r="QWY30" s="370"/>
      <c r="QWZ30" s="370"/>
      <c r="QXA30" s="370"/>
      <c r="QXB30" s="370"/>
      <c r="QXC30" s="370"/>
      <c r="QXD30" s="370"/>
      <c r="QXE30" s="370"/>
      <c r="QXF30" s="370"/>
      <c r="QXG30" s="370"/>
      <c r="QXH30" s="370"/>
      <c r="QXI30" s="370"/>
      <c r="QXJ30" s="370"/>
      <c r="QXK30" s="370"/>
      <c r="QXL30" s="370"/>
      <c r="QXM30" s="370"/>
      <c r="QXN30" s="370"/>
      <c r="QXO30" s="370"/>
      <c r="QXP30" s="370"/>
      <c r="QXQ30" s="370"/>
      <c r="QXR30" s="370"/>
      <c r="QXS30" s="370"/>
      <c r="QXT30" s="370"/>
      <c r="QXU30" s="370"/>
      <c r="QXV30" s="370"/>
      <c r="QXW30" s="370"/>
      <c r="QXX30" s="370"/>
      <c r="QXY30" s="370"/>
      <c r="QXZ30" s="370"/>
      <c r="QYA30" s="370"/>
      <c r="QYB30" s="370"/>
      <c r="QYC30" s="370"/>
      <c r="QYD30" s="370"/>
      <c r="QYE30" s="370"/>
      <c r="QYF30" s="370"/>
      <c r="QYG30" s="370"/>
      <c r="QYH30" s="370"/>
      <c r="QYI30" s="370"/>
      <c r="QYJ30" s="370"/>
      <c r="QYK30" s="370"/>
      <c r="QYL30" s="370"/>
      <c r="QYM30" s="370"/>
      <c r="QYN30" s="370"/>
      <c r="QYO30" s="370"/>
      <c r="QYP30" s="370"/>
      <c r="QYQ30" s="370"/>
      <c r="QYR30" s="370"/>
      <c r="QYS30" s="370"/>
      <c r="QYT30" s="370"/>
      <c r="QYU30" s="370"/>
      <c r="QYV30" s="370"/>
      <c r="QYW30" s="370"/>
      <c r="QYX30" s="370"/>
      <c r="QYY30" s="370"/>
      <c r="QYZ30" s="370"/>
      <c r="QZA30" s="370"/>
      <c r="QZB30" s="370"/>
      <c r="QZC30" s="370"/>
      <c r="QZD30" s="370"/>
      <c r="QZE30" s="370"/>
      <c r="QZF30" s="370"/>
      <c r="QZG30" s="370"/>
      <c r="QZH30" s="370"/>
      <c r="QZI30" s="370"/>
      <c r="QZJ30" s="370"/>
      <c r="QZK30" s="370"/>
      <c r="QZL30" s="370"/>
      <c r="QZM30" s="370"/>
      <c r="QZN30" s="370"/>
      <c r="QZO30" s="370"/>
      <c r="QZP30" s="370"/>
      <c r="QZQ30" s="370"/>
      <c r="QZR30" s="370"/>
      <c r="QZS30" s="370"/>
      <c r="QZT30" s="370"/>
      <c r="QZU30" s="370"/>
      <c r="QZV30" s="370"/>
      <c r="QZW30" s="370"/>
      <c r="QZX30" s="370"/>
      <c r="QZY30" s="370"/>
      <c r="QZZ30" s="370"/>
      <c r="RAA30" s="370"/>
      <c r="RAB30" s="370"/>
      <c r="RAC30" s="370"/>
      <c r="RAD30" s="370"/>
      <c r="RAE30" s="370"/>
      <c r="RAF30" s="370"/>
      <c r="RAG30" s="370"/>
      <c r="RAH30" s="370"/>
      <c r="RAI30" s="370"/>
      <c r="RAJ30" s="370"/>
      <c r="RAK30" s="370"/>
      <c r="RAL30" s="370"/>
      <c r="RAM30" s="370"/>
      <c r="RAN30" s="370"/>
      <c r="RAO30" s="370"/>
      <c r="RAP30" s="370"/>
      <c r="RAQ30" s="370"/>
      <c r="RAR30" s="370"/>
      <c r="RAS30" s="370"/>
      <c r="RAT30" s="370"/>
      <c r="RAU30" s="370"/>
      <c r="RAV30" s="370"/>
      <c r="RAW30" s="370"/>
      <c r="RAX30" s="370"/>
      <c r="RAY30" s="370"/>
      <c r="RAZ30" s="370"/>
      <c r="RBA30" s="370"/>
      <c r="RBB30" s="370"/>
      <c r="RBC30" s="370"/>
      <c r="RBD30" s="370"/>
      <c r="RBE30" s="370"/>
      <c r="RBF30" s="370"/>
      <c r="RBG30" s="370"/>
      <c r="RBH30" s="370"/>
      <c r="RBI30" s="370"/>
      <c r="RBJ30" s="370"/>
      <c r="RBK30" s="370"/>
      <c r="RBL30" s="370"/>
      <c r="RBM30" s="370"/>
      <c r="RBN30" s="370"/>
      <c r="RBO30" s="370"/>
      <c r="RBP30" s="370"/>
      <c r="RBQ30" s="370"/>
      <c r="RBR30" s="370"/>
      <c r="RBS30" s="370"/>
      <c r="RBT30" s="370"/>
      <c r="RBU30" s="370"/>
      <c r="RBV30" s="370"/>
      <c r="RBW30" s="370"/>
      <c r="RBX30" s="370"/>
      <c r="RBY30" s="370"/>
      <c r="RBZ30" s="370"/>
      <c r="RCA30" s="370"/>
      <c r="RCB30" s="370"/>
      <c r="RCC30" s="370"/>
      <c r="RCD30" s="370"/>
      <c r="RCE30" s="370"/>
      <c r="RCF30" s="370"/>
      <c r="RCG30" s="370"/>
      <c r="RCH30" s="370"/>
      <c r="RCI30" s="370"/>
      <c r="RCJ30" s="370"/>
      <c r="RCK30" s="370"/>
      <c r="RCL30" s="370"/>
      <c r="RCM30" s="370"/>
      <c r="RCN30" s="370"/>
      <c r="RCO30" s="370"/>
      <c r="RCP30" s="370"/>
      <c r="RCQ30" s="370"/>
      <c r="RCR30" s="370"/>
      <c r="RCS30" s="370"/>
      <c r="RCT30" s="370"/>
      <c r="RCU30" s="370"/>
      <c r="RCV30" s="370"/>
      <c r="RCW30" s="370"/>
      <c r="RCX30" s="370"/>
      <c r="RCY30" s="370"/>
      <c r="RCZ30" s="370"/>
      <c r="RDA30" s="370"/>
      <c r="RDB30" s="370"/>
      <c r="RDC30" s="370"/>
      <c r="RDD30" s="370"/>
      <c r="RDE30" s="370"/>
      <c r="RDF30" s="370"/>
      <c r="RDG30" s="370"/>
      <c r="RDH30" s="370"/>
      <c r="RDI30" s="370"/>
      <c r="RDJ30" s="370"/>
      <c r="RDK30" s="370"/>
      <c r="RDL30" s="370"/>
      <c r="RDM30" s="370"/>
      <c r="RDN30" s="370"/>
      <c r="RDO30" s="370"/>
      <c r="RDP30" s="370"/>
      <c r="RDQ30" s="370"/>
      <c r="RDR30" s="370"/>
      <c r="RDS30" s="370"/>
      <c r="RDT30" s="370"/>
      <c r="RDU30" s="370"/>
      <c r="RDV30" s="370"/>
      <c r="RDW30" s="370"/>
      <c r="RDX30" s="370"/>
      <c r="RDY30" s="370"/>
      <c r="RDZ30" s="370"/>
      <c r="REA30" s="370"/>
      <c r="REB30" s="370"/>
      <c r="REC30" s="370"/>
      <c r="RED30" s="370"/>
      <c r="REE30" s="370"/>
      <c r="REF30" s="370"/>
      <c r="REG30" s="370"/>
      <c r="REH30" s="370"/>
      <c r="REI30" s="370"/>
      <c r="REJ30" s="370"/>
      <c r="REK30" s="370"/>
      <c r="REL30" s="370"/>
      <c r="REM30" s="370"/>
      <c r="REN30" s="370"/>
      <c r="REO30" s="370"/>
      <c r="REP30" s="370"/>
      <c r="REQ30" s="370"/>
      <c r="RER30" s="370"/>
      <c r="RES30" s="370"/>
      <c r="RET30" s="370"/>
      <c r="REU30" s="370"/>
      <c r="REV30" s="370"/>
      <c r="REW30" s="370"/>
      <c r="REX30" s="370"/>
      <c r="REY30" s="370"/>
      <c r="REZ30" s="370"/>
      <c r="RFA30" s="370"/>
      <c r="RFB30" s="370"/>
      <c r="RFC30" s="370"/>
      <c r="RFD30" s="370"/>
      <c r="RFE30" s="370"/>
      <c r="RFF30" s="370"/>
      <c r="RFG30" s="370"/>
      <c r="RFH30" s="370"/>
      <c r="RFI30" s="370"/>
      <c r="RFJ30" s="370"/>
      <c r="RFK30" s="370"/>
      <c r="RFL30" s="370"/>
      <c r="RFM30" s="370"/>
      <c r="RFN30" s="370"/>
      <c r="RFO30" s="370"/>
      <c r="RFP30" s="370"/>
      <c r="RFQ30" s="370"/>
      <c r="RFR30" s="370"/>
      <c r="RFS30" s="370"/>
      <c r="RFT30" s="370"/>
      <c r="RFU30" s="370"/>
      <c r="RFV30" s="370"/>
      <c r="RFW30" s="370"/>
      <c r="RFX30" s="370"/>
      <c r="RFY30" s="370"/>
      <c r="RFZ30" s="370"/>
      <c r="RGA30" s="370"/>
      <c r="RGB30" s="370"/>
      <c r="RGC30" s="370"/>
      <c r="RGD30" s="370"/>
      <c r="RGE30" s="370"/>
      <c r="RGF30" s="370"/>
      <c r="RGG30" s="370"/>
      <c r="RGH30" s="370"/>
      <c r="RGI30" s="370"/>
      <c r="RGJ30" s="370"/>
      <c r="RGK30" s="370"/>
      <c r="RGL30" s="370"/>
      <c r="RGM30" s="370"/>
      <c r="RGN30" s="370"/>
      <c r="RGO30" s="370"/>
      <c r="RGP30" s="370"/>
      <c r="RGQ30" s="370"/>
      <c r="RGR30" s="370"/>
      <c r="RGS30" s="370"/>
      <c r="RGT30" s="370"/>
      <c r="RGU30" s="370"/>
      <c r="RGV30" s="370"/>
      <c r="RGW30" s="370"/>
      <c r="RGX30" s="370"/>
      <c r="RGY30" s="370"/>
      <c r="RGZ30" s="370"/>
      <c r="RHA30" s="370"/>
      <c r="RHB30" s="370"/>
      <c r="RHC30" s="370"/>
      <c r="RHD30" s="370"/>
      <c r="RHE30" s="370"/>
      <c r="RHF30" s="370"/>
      <c r="RHG30" s="370"/>
      <c r="RHH30" s="370"/>
      <c r="RHI30" s="370"/>
      <c r="RHJ30" s="370"/>
      <c r="RHK30" s="370"/>
      <c r="RHL30" s="370"/>
      <c r="RHM30" s="370"/>
      <c r="RHN30" s="370"/>
      <c r="RHO30" s="370"/>
      <c r="RHP30" s="370"/>
      <c r="RHQ30" s="370"/>
      <c r="RHR30" s="370"/>
      <c r="RHS30" s="370"/>
      <c r="RHT30" s="370"/>
      <c r="RHU30" s="370"/>
      <c r="RHV30" s="370"/>
      <c r="RHW30" s="370"/>
      <c r="RHX30" s="370"/>
      <c r="RHY30" s="370"/>
      <c r="RHZ30" s="370"/>
      <c r="RIA30" s="370"/>
      <c r="RIB30" s="370"/>
      <c r="RIC30" s="370"/>
      <c r="RID30" s="370"/>
      <c r="RIE30" s="370"/>
      <c r="RIF30" s="370"/>
      <c r="RIG30" s="370"/>
      <c r="RIH30" s="370"/>
      <c r="RII30" s="370"/>
      <c r="RIJ30" s="370"/>
      <c r="RIK30" s="370"/>
      <c r="RIL30" s="370"/>
      <c r="RIM30" s="370"/>
      <c r="RIN30" s="370"/>
      <c r="RIO30" s="370"/>
      <c r="RIP30" s="370"/>
      <c r="RIQ30" s="370"/>
      <c r="RIR30" s="370"/>
      <c r="RIS30" s="370"/>
      <c r="RIT30" s="370"/>
      <c r="RIU30" s="370"/>
      <c r="RIV30" s="370"/>
      <c r="RIW30" s="370"/>
      <c r="RIX30" s="370"/>
      <c r="RIY30" s="370"/>
      <c r="RIZ30" s="370"/>
      <c r="RJA30" s="370"/>
      <c r="RJB30" s="370"/>
      <c r="RJC30" s="370"/>
      <c r="RJD30" s="370"/>
      <c r="RJE30" s="370"/>
      <c r="RJF30" s="370"/>
      <c r="RJG30" s="370"/>
      <c r="RJH30" s="370"/>
      <c r="RJI30" s="370"/>
      <c r="RJJ30" s="370"/>
      <c r="RJK30" s="370"/>
      <c r="RJL30" s="370"/>
      <c r="RJM30" s="370"/>
      <c r="RJN30" s="370"/>
      <c r="RJO30" s="370"/>
      <c r="RJP30" s="370"/>
      <c r="RJQ30" s="370"/>
      <c r="RJR30" s="370"/>
      <c r="RJS30" s="370"/>
      <c r="RJT30" s="370"/>
      <c r="RJU30" s="370"/>
      <c r="RJV30" s="370"/>
      <c r="RJW30" s="370"/>
      <c r="RJX30" s="370"/>
      <c r="RJY30" s="370"/>
      <c r="RJZ30" s="370"/>
      <c r="RKA30" s="370"/>
      <c r="RKB30" s="370"/>
      <c r="RKC30" s="370"/>
      <c r="RKD30" s="370"/>
      <c r="RKE30" s="370"/>
      <c r="RKF30" s="370"/>
      <c r="RKG30" s="370"/>
      <c r="RKH30" s="370"/>
      <c r="RKI30" s="370"/>
      <c r="RKJ30" s="370"/>
      <c r="RKK30" s="370"/>
      <c r="RKL30" s="370"/>
      <c r="RKM30" s="370"/>
      <c r="RKN30" s="370"/>
      <c r="RKO30" s="370"/>
      <c r="RKP30" s="370"/>
      <c r="RKQ30" s="370"/>
      <c r="RKR30" s="370"/>
      <c r="RKS30" s="370"/>
      <c r="RKT30" s="370"/>
      <c r="RKU30" s="370"/>
      <c r="RKV30" s="370"/>
      <c r="RKW30" s="370"/>
      <c r="RKX30" s="370"/>
      <c r="RKY30" s="370"/>
      <c r="RKZ30" s="370"/>
      <c r="RLA30" s="370"/>
      <c r="RLB30" s="370"/>
      <c r="RLC30" s="370"/>
      <c r="RLD30" s="370"/>
      <c r="RLE30" s="370"/>
      <c r="RLF30" s="370"/>
      <c r="RLG30" s="370"/>
      <c r="RLH30" s="370"/>
      <c r="RLI30" s="370"/>
      <c r="RLJ30" s="370"/>
      <c r="RLK30" s="370"/>
      <c r="RLL30" s="370"/>
      <c r="RLM30" s="370"/>
      <c r="RLN30" s="370"/>
      <c r="RLO30" s="370"/>
      <c r="RLP30" s="370"/>
      <c r="RLQ30" s="370"/>
      <c r="RLR30" s="370"/>
      <c r="RLS30" s="370"/>
      <c r="RLT30" s="370"/>
      <c r="RLU30" s="370"/>
      <c r="RLV30" s="370"/>
      <c r="RLW30" s="370"/>
      <c r="RLX30" s="370"/>
      <c r="RLY30" s="370"/>
      <c r="RLZ30" s="370"/>
      <c r="RMA30" s="370"/>
      <c r="RMB30" s="370"/>
      <c r="RMC30" s="370"/>
      <c r="RMD30" s="370"/>
      <c r="RME30" s="370"/>
      <c r="RMF30" s="370"/>
      <c r="RMG30" s="370"/>
      <c r="RMH30" s="370"/>
      <c r="RMI30" s="370"/>
      <c r="RMJ30" s="370"/>
      <c r="RMK30" s="370"/>
      <c r="RML30" s="370"/>
      <c r="RMM30" s="370"/>
      <c r="RMN30" s="370"/>
      <c r="RMO30" s="370"/>
      <c r="RMP30" s="370"/>
      <c r="RMQ30" s="370"/>
      <c r="RMR30" s="370"/>
      <c r="RMS30" s="370"/>
      <c r="RMT30" s="370"/>
      <c r="RMU30" s="370"/>
      <c r="RMV30" s="370"/>
      <c r="RMW30" s="370"/>
      <c r="RMX30" s="370"/>
      <c r="RMY30" s="370"/>
      <c r="RMZ30" s="370"/>
      <c r="RNA30" s="370"/>
      <c r="RNB30" s="370"/>
      <c r="RNC30" s="370"/>
      <c r="RND30" s="370"/>
      <c r="RNE30" s="370"/>
      <c r="RNF30" s="370"/>
      <c r="RNG30" s="370"/>
      <c r="RNH30" s="370"/>
      <c r="RNI30" s="370"/>
      <c r="RNJ30" s="370"/>
      <c r="RNK30" s="370"/>
      <c r="RNL30" s="370"/>
      <c r="RNM30" s="370"/>
      <c r="RNN30" s="370"/>
      <c r="RNO30" s="370"/>
      <c r="RNP30" s="370"/>
      <c r="RNQ30" s="370"/>
      <c r="RNR30" s="370"/>
      <c r="RNS30" s="370"/>
      <c r="RNT30" s="370"/>
      <c r="RNU30" s="370"/>
      <c r="RNV30" s="370"/>
      <c r="RNW30" s="370"/>
      <c r="RNX30" s="370"/>
      <c r="RNY30" s="370"/>
      <c r="RNZ30" s="370"/>
      <c r="ROA30" s="370"/>
      <c r="ROB30" s="370"/>
      <c r="ROC30" s="370"/>
      <c r="ROD30" s="370"/>
      <c r="ROE30" s="370"/>
      <c r="ROF30" s="370"/>
      <c r="ROG30" s="370"/>
      <c r="ROH30" s="370"/>
      <c r="ROI30" s="370"/>
      <c r="ROJ30" s="370"/>
      <c r="ROK30" s="370"/>
      <c r="ROL30" s="370"/>
      <c r="ROM30" s="370"/>
      <c r="RON30" s="370"/>
      <c r="ROO30" s="370"/>
      <c r="ROP30" s="370"/>
      <c r="ROQ30" s="370"/>
      <c r="ROR30" s="370"/>
      <c r="ROS30" s="370"/>
      <c r="ROT30" s="370"/>
      <c r="ROU30" s="370"/>
      <c r="ROV30" s="370"/>
      <c r="ROW30" s="370"/>
      <c r="ROX30" s="370"/>
      <c r="ROY30" s="370"/>
      <c r="ROZ30" s="370"/>
      <c r="RPA30" s="370"/>
      <c r="RPB30" s="370"/>
      <c r="RPC30" s="370"/>
      <c r="RPD30" s="370"/>
      <c r="RPE30" s="370"/>
      <c r="RPF30" s="370"/>
      <c r="RPG30" s="370"/>
      <c r="RPH30" s="370"/>
      <c r="RPI30" s="370"/>
      <c r="RPJ30" s="370"/>
      <c r="RPK30" s="370"/>
      <c r="RPL30" s="370"/>
      <c r="RPM30" s="370"/>
      <c r="RPN30" s="370"/>
      <c r="RPO30" s="370"/>
      <c r="RPP30" s="370"/>
      <c r="RPQ30" s="370"/>
      <c r="RPR30" s="370"/>
      <c r="RPS30" s="370"/>
      <c r="RPT30" s="370"/>
      <c r="RPU30" s="370"/>
      <c r="RPV30" s="370"/>
      <c r="RPW30" s="370"/>
      <c r="RPX30" s="370"/>
      <c r="RPY30" s="370"/>
      <c r="RPZ30" s="370"/>
      <c r="RQA30" s="370"/>
      <c r="RQB30" s="370"/>
      <c r="RQC30" s="370"/>
      <c r="RQD30" s="370"/>
      <c r="RQE30" s="370"/>
      <c r="RQF30" s="370"/>
      <c r="RQG30" s="370"/>
      <c r="RQH30" s="370"/>
      <c r="RQI30" s="370"/>
      <c r="RQJ30" s="370"/>
      <c r="RQK30" s="370"/>
      <c r="RQL30" s="370"/>
      <c r="RQM30" s="370"/>
      <c r="RQN30" s="370"/>
      <c r="RQO30" s="370"/>
      <c r="RQP30" s="370"/>
      <c r="RQQ30" s="370"/>
      <c r="RQR30" s="370"/>
      <c r="RQS30" s="370"/>
      <c r="RQT30" s="370"/>
      <c r="RQU30" s="370"/>
      <c r="RQV30" s="370"/>
      <c r="RQW30" s="370"/>
      <c r="RQX30" s="370"/>
      <c r="RQY30" s="370"/>
      <c r="RQZ30" s="370"/>
      <c r="RRA30" s="370"/>
      <c r="RRB30" s="370"/>
      <c r="RRC30" s="370"/>
      <c r="RRD30" s="370"/>
      <c r="RRE30" s="370"/>
      <c r="RRF30" s="370"/>
      <c r="RRG30" s="370"/>
      <c r="RRH30" s="370"/>
      <c r="RRI30" s="370"/>
      <c r="RRJ30" s="370"/>
      <c r="RRK30" s="370"/>
      <c r="RRL30" s="370"/>
      <c r="RRM30" s="370"/>
      <c r="RRN30" s="370"/>
      <c r="RRO30" s="370"/>
      <c r="RRP30" s="370"/>
      <c r="RRQ30" s="370"/>
      <c r="RRR30" s="370"/>
      <c r="RRS30" s="370"/>
      <c r="RRT30" s="370"/>
      <c r="RRU30" s="370"/>
      <c r="RRV30" s="370"/>
      <c r="RRW30" s="370"/>
      <c r="RRX30" s="370"/>
      <c r="RRY30" s="370"/>
      <c r="RRZ30" s="370"/>
      <c r="RSA30" s="370"/>
      <c r="RSB30" s="370"/>
      <c r="RSC30" s="370"/>
      <c r="RSD30" s="370"/>
      <c r="RSE30" s="370"/>
      <c r="RSF30" s="370"/>
      <c r="RSG30" s="370"/>
      <c r="RSH30" s="370"/>
      <c r="RSI30" s="370"/>
      <c r="RSJ30" s="370"/>
      <c r="RSK30" s="370"/>
      <c r="RSL30" s="370"/>
      <c r="RSM30" s="370"/>
      <c r="RSN30" s="370"/>
      <c r="RSO30" s="370"/>
      <c r="RSP30" s="370"/>
      <c r="RSQ30" s="370"/>
      <c r="RSR30" s="370"/>
      <c r="RSS30" s="370"/>
      <c r="RST30" s="370"/>
      <c r="RSU30" s="370"/>
      <c r="RSV30" s="370"/>
      <c r="RSW30" s="370"/>
      <c r="RSX30" s="370"/>
      <c r="RSY30" s="370"/>
      <c r="RSZ30" s="370"/>
      <c r="RTA30" s="370"/>
      <c r="RTB30" s="370"/>
      <c r="RTC30" s="370"/>
      <c r="RTD30" s="370"/>
      <c r="RTE30" s="370"/>
      <c r="RTF30" s="370"/>
      <c r="RTG30" s="370"/>
      <c r="RTH30" s="370"/>
      <c r="RTI30" s="370"/>
      <c r="RTJ30" s="370"/>
      <c r="RTK30" s="370"/>
      <c r="RTL30" s="370"/>
      <c r="RTM30" s="370"/>
      <c r="RTN30" s="370"/>
      <c r="RTO30" s="370"/>
      <c r="RTP30" s="370"/>
      <c r="RTQ30" s="370"/>
      <c r="RTR30" s="370"/>
      <c r="RTS30" s="370"/>
      <c r="RTT30" s="370"/>
      <c r="RTU30" s="370"/>
      <c r="RTV30" s="370"/>
      <c r="RTW30" s="370"/>
      <c r="RTX30" s="370"/>
      <c r="RTY30" s="370"/>
      <c r="RTZ30" s="370"/>
      <c r="RUA30" s="370"/>
      <c r="RUB30" s="370"/>
      <c r="RUC30" s="370"/>
      <c r="RUD30" s="370"/>
      <c r="RUE30" s="370"/>
      <c r="RUF30" s="370"/>
      <c r="RUG30" s="370"/>
      <c r="RUH30" s="370"/>
      <c r="RUI30" s="370"/>
      <c r="RUJ30" s="370"/>
      <c r="RUK30" s="370"/>
      <c r="RUL30" s="370"/>
      <c r="RUM30" s="370"/>
      <c r="RUN30" s="370"/>
      <c r="RUO30" s="370"/>
      <c r="RUP30" s="370"/>
      <c r="RUQ30" s="370"/>
      <c r="RUR30" s="370"/>
      <c r="RUS30" s="370"/>
      <c r="RUT30" s="370"/>
      <c r="RUU30" s="370"/>
      <c r="RUV30" s="370"/>
      <c r="RUW30" s="370"/>
      <c r="RUX30" s="370"/>
      <c r="RUY30" s="370"/>
      <c r="RUZ30" s="370"/>
      <c r="RVA30" s="370"/>
      <c r="RVB30" s="370"/>
      <c r="RVC30" s="370"/>
      <c r="RVD30" s="370"/>
      <c r="RVE30" s="370"/>
      <c r="RVF30" s="370"/>
      <c r="RVG30" s="370"/>
      <c r="RVH30" s="370"/>
      <c r="RVI30" s="370"/>
      <c r="RVJ30" s="370"/>
      <c r="RVK30" s="370"/>
      <c r="RVL30" s="370"/>
      <c r="RVM30" s="370"/>
      <c r="RVN30" s="370"/>
      <c r="RVO30" s="370"/>
      <c r="RVP30" s="370"/>
      <c r="RVQ30" s="370"/>
      <c r="RVR30" s="370"/>
      <c r="RVS30" s="370"/>
      <c r="RVT30" s="370"/>
      <c r="RVU30" s="370"/>
      <c r="RVV30" s="370"/>
      <c r="RVW30" s="370"/>
      <c r="RVX30" s="370"/>
      <c r="RVY30" s="370"/>
      <c r="RVZ30" s="370"/>
      <c r="RWA30" s="370"/>
      <c r="RWB30" s="370"/>
      <c r="RWC30" s="370"/>
      <c r="RWD30" s="370"/>
      <c r="RWE30" s="370"/>
      <c r="RWF30" s="370"/>
      <c r="RWG30" s="370"/>
      <c r="RWH30" s="370"/>
      <c r="RWI30" s="370"/>
      <c r="RWJ30" s="370"/>
      <c r="RWK30" s="370"/>
      <c r="RWL30" s="370"/>
      <c r="RWM30" s="370"/>
      <c r="RWN30" s="370"/>
      <c r="RWO30" s="370"/>
      <c r="RWP30" s="370"/>
      <c r="RWQ30" s="370"/>
      <c r="RWR30" s="370"/>
      <c r="RWS30" s="370"/>
      <c r="RWT30" s="370"/>
      <c r="RWU30" s="370"/>
      <c r="RWV30" s="370"/>
      <c r="RWW30" s="370"/>
      <c r="RWX30" s="370"/>
      <c r="RWY30" s="370"/>
      <c r="RWZ30" s="370"/>
      <c r="RXA30" s="370"/>
      <c r="RXB30" s="370"/>
      <c r="RXC30" s="370"/>
      <c r="RXD30" s="370"/>
      <c r="RXE30" s="370"/>
      <c r="RXF30" s="370"/>
      <c r="RXG30" s="370"/>
      <c r="RXH30" s="370"/>
      <c r="RXI30" s="370"/>
      <c r="RXJ30" s="370"/>
      <c r="RXK30" s="370"/>
      <c r="RXL30" s="370"/>
      <c r="RXM30" s="370"/>
      <c r="RXN30" s="370"/>
      <c r="RXO30" s="370"/>
      <c r="RXP30" s="370"/>
      <c r="RXQ30" s="370"/>
      <c r="RXR30" s="370"/>
      <c r="RXS30" s="370"/>
      <c r="RXT30" s="370"/>
      <c r="RXU30" s="370"/>
      <c r="RXV30" s="370"/>
      <c r="RXW30" s="370"/>
      <c r="RXX30" s="370"/>
      <c r="RXY30" s="370"/>
      <c r="RXZ30" s="370"/>
      <c r="RYA30" s="370"/>
      <c r="RYB30" s="370"/>
      <c r="RYC30" s="370"/>
      <c r="RYD30" s="370"/>
      <c r="RYE30" s="370"/>
      <c r="RYF30" s="370"/>
      <c r="RYG30" s="370"/>
      <c r="RYH30" s="370"/>
      <c r="RYI30" s="370"/>
      <c r="RYJ30" s="370"/>
      <c r="RYK30" s="370"/>
      <c r="RYL30" s="370"/>
      <c r="RYM30" s="370"/>
      <c r="RYN30" s="370"/>
      <c r="RYO30" s="370"/>
      <c r="RYP30" s="370"/>
      <c r="RYQ30" s="370"/>
      <c r="RYR30" s="370"/>
      <c r="RYS30" s="370"/>
      <c r="RYT30" s="370"/>
      <c r="RYU30" s="370"/>
      <c r="RYV30" s="370"/>
      <c r="RYW30" s="370"/>
      <c r="RYX30" s="370"/>
      <c r="RYY30" s="370"/>
      <c r="RYZ30" s="370"/>
      <c r="RZA30" s="370"/>
      <c r="RZB30" s="370"/>
      <c r="RZC30" s="370"/>
      <c r="RZD30" s="370"/>
      <c r="RZE30" s="370"/>
      <c r="RZF30" s="370"/>
      <c r="RZG30" s="370"/>
      <c r="RZH30" s="370"/>
      <c r="RZI30" s="370"/>
      <c r="RZJ30" s="370"/>
      <c r="RZK30" s="370"/>
      <c r="RZL30" s="370"/>
      <c r="RZM30" s="370"/>
      <c r="RZN30" s="370"/>
      <c r="RZO30" s="370"/>
      <c r="RZP30" s="370"/>
      <c r="RZQ30" s="370"/>
      <c r="RZR30" s="370"/>
      <c r="RZS30" s="370"/>
      <c r="RZT30" s="370"/>
      <c r="RZU30" s="370"/>
      <c r="RZV30" s="370"/>
      <c r="RZW30" s="370"/>
      <c r="RZX30" s="370"/>
      <c r="RZY30" s="370"/>
      <c r="RZZ30" s="370"/>
      <c r="SAA30" s="370"/>
      <c r="SAB30" s="370"/>
      <c r="SAC30" s="370"/>
      <c r="SAD30" s="370"/>
      <c r="SAE30" s="370"/>
      <c r="SAF30" s="370"/>
      <c r="SAG30" s="370"/>
      <c r="SAH30" s="370"/>
      <c r="SAI30" s="370"/>
      <c r="SAJ30" s="370"/>
      <c r="SAK30" s="370"/>
      <c r="SAL30" s="370"/>
      <c r="SAM30" s="370"/>
      <c r="SAN30" s="370"/>
      <c r="SAO30" s="370"/>
      <c r="SAP30" s="370"/>
      <c r="SAQ30" s="370"/>
      <c r="SAR30" s="370"/>
      <c r="SAS30" s="370"/>
      <c r="SAT30" s="370"/>
      <c r="SAU30" s="370"/>
      <c r="SAV30" s="370"/>
      <c r="SAW30" s="370"/>
      <c r="SAX30" s="370"/>
      <c r="SAY30" s="370"/>
      <c r="SAZ30" s="370"/>
      <c r="SBA30" s="370"/>
      <c r="SBB30" s="370"/>
      <c r="SBC30" s="370"/>
      <c r="SBD30" s="370"/>
      <c r="SBE30" s="370"/>
      <c r="SBF30" s="370"/>
      <c r="SBG30" s="370"/>
      <c r="SBH30" s="370"/>
      <c r="SBI30" s="370"/>
      <c r="SBJ30" s="370"/>
      <c r="SBK30" s="370"/>
      <c r="SBL30" s="370"/>
      <c r="SBM30" s="370"/>
      <c r="SBN30" s="370"/>
      <c r="SBO30" s="370"/>
      <c r="SBP30" s="370"/>
      <c r="SBQ30" s="370"/>
      <c r="SBR30" s="370"/>
      <c r="SBS30" s="370"/>
      <c r="SBT30" s="370"/>
      <c r="SBU30" s="370"/>
      <c r="SBV30" s="370"/>
      <c r="SBW30" s="370"/>
      <c r="SBX30" s="370"/>
      <c r="SBY30" s="370"/>
      <c r="SBZ30" s="370"/>
      <c r="SCA30" s="370"/>
      <c r="SCB30" s="370"/>
      <c r="SCC30" s="370"/>
      <c r="SCD30" s="370"/>
      <c r="SCE30" s="370"/>
      <c r="SCF30" s="370"/>
      <c r="SCG30" s="370"/>
      <c r="SCH30" s="370"/>
      <c r="SCI30" s="370"/>
      <c r="SCJ30" s="370"/>
      <c r="SCK30" s="370"/>
      <c r="SCL30" s="370"/>
      <c r="SCM30" s="370"/>
      <c r="SCN30" s="370"/>
      <c r="SCO30" s="370"/>
      <c r="SCP30" s="370"/>
      <c r="SCQ30" s="370"/>
      <c r="SCR30" s="370"/>
      <c r="SCS30" s="370"/>
      <c r="SCT30" s="370"/>
      <c r="SCU30" s="370"/>
      <c r="SCV30" s="370"/>
      <c r="SCW30" s="370"/>
      <c r="SCX30" s="370"/>
      <c r="SCY30" s="370"/>
      <c r="SCZ30" s="370"/>
      <c r="SDA30" s="370"/>
      <c r="SDB30" s="370"/>
      <c r="SDC30" s="370"/>
      <c r="SDD30" s="370"/>
      <c r="SDE30" s="370"/>
      <c r="SDF30" s="370"/>
      <c r="SDG30" s="370"/>
      <c r="SDH30" s="370"/>
      <c r="SDI30" s="370"/>
      <c r="SDJ30" s="370"/>
      <c r="SDK30" s="370"/>
      <c r="SDL30" s="370"/>
      <c r="SDM30" s="370"/>
      <c r="SDN30" s="370"/>
      <c r="SDO30" s="370"/>
      <c r="SDP30" s="370"/>
      <c r="SDQ30" s="370"/>
      <c r="SDR30" s="370"/>
      <c r="SDS30" s="370"/>
      <c r="SDT30" s="370"/>
      <c r="SDU30" s="370"/>
      <c r="SDV30" s="370"/>
      <c r="SDW30" s="370"/>
      <c r="SDX30" s="370"/>
      <c r="SDY30" s="370"/>
      <c r="SDZ30" s="370"/>
      <c r="SEA30" s="370"/>
      <c r="SEB30" s="370"/>
      <c r="SEC30" s="370"/>
      <c r="SED30" s="370"/>
      <c r="SEE30" s="370"/>
      <c r="SEF30" s="370"/>
      <c r="SEG30" s="370"/>
      <c r="SEH30" s="370"/>
      <c r="SEI30" s="370"/>
      <c r="SEJ30" s="370"/>
      <c r="SEK30" s="370"/>
      <c r="SEL30" s="370"/>
      <c r="SEM30" s="370"/>
      <c r="SEN30" s="370"/>
      <c r="SEO30" s="370"/>
      <c r="SEP30" s="370"/>
      <c r="SEQ30" s="370"/>
      <c r="SER30" s="370"/>
      <c r="SES30" s="370"/>
      <c r="SET30" s="370"/>
      <c r="SEU30" s="370"/>
      <c r="SEV30" s="370"/>
      <c r="SEW30" s="370"/>
      <c r="SEX30" s="370"/>
      <c r="SEY30" s="370"/>
      <c r="SEZ30" s="370"/>
      <c r="SFA30" s="370"/>
      <c r="SFB30" s="370"/>
      <c r="SFC30" s="370"/>
      <c r="SFD30" s="370"/>
      <c r="SFE30" s="370"/>
      <c r="SFF30" s="370"/>
      <c r="SFG30" s="370"/>
      <c r="SFH30" s="370"/>
      <c r="SFI30" s="370"/>
      <c r="SFJ30" s="370"/>
      <c r="SFK30" s="370"/>
      <c r="SFL30" s="370"/>
      <c r="SFM30" s="370"/>
      <c r="SFN30" s="370"/>
      <c r="SFO30" s="370"/>
      <c r="SFP30" s="370"/>
      <c r="SFQ30" s="370"/>
      <c r="SFR30" s="370"/>
      <c r="SFS30" s="370"/>
      <c r="SFT30" s="370"/>
      <c r="SFU30" s="370"/>
      <c r="SFV30" s="370"/>
      <c r="SFW30" s="370"/>
      <c r="SFX30" s="370"/>
      <c r="SFY30" s="370"/>
      <c r="SFZ30" s="370"/>
      <c r="SGA30" s="370"/>
      <c r="SGB30" s="370"/>
      <c r="SGC30" s="370"/>
      <c r="SGD30" s="370"/>
      <c r="SGE30" s="370"/>
      <c r="SGF30" s="370"/>
      <c r="SGG30" s="370"/>
      <c r="SGH30" s="370"/>
      <c r="SGI30" s="370"/>
      <c r="SGJ30" s="370"/>
      <c r="SGK30" s="370"/>
      <c r="SGL30" s="370"/>
      <c r="SGM30" s="370"/>
      <c r="SGN30" s="370"/>
      <c r="SGO30" s="370"/>
      <c r="SGP30" s="370"/>
      <c r="SGQ30" s="370"/>
      <c r="SGR30" s="370"/>
      <c r="SGS30" s="370"/>
      <c r="SGT30" s="370"/>
      <c r="SGU30" s="370"/>
      <c r="SGV30" s="370"/>
      <c r="SGW30" s="370"/>
      <c r="SGX30" s="370"/>
      <c r="SGY30" s="370"/>
      <c r="SGZ30" s="370"/>
      <c r="SHA30" s="370"/>
      <c r="SHB30" s="370"/>
      <c r="SHC30" s="370"/>
      <c r="SHD30" s="370"/>
      <c r="SHE30" s="370"/>
      <c r="SHF30" s="370"/>
      <c r="SHG30" s="370"/>
      <c r="SHH30" s="370"/>
      <c r="SHI30" s="370"/>
      <c r="SHJ30" s="370"/>
      <c r="SHK30" s="370"/>
      <c r="SHL30" s="370"/>
      <c r="SHM30" s="370"/>
      <c r="SHN30" s="370"/>
      <c r="SHO30" s="370"/>
      <c r="SHP30" s="370"/>
      <c r="SHQ30" s="370"/>
      <c r="SHR30" s="370"/>
      <c r="SHS30" s="370"/>
      <c r="SHT30" s="370"/>
      <c r="SHU30" s="370"/>
      <c r="SHV30" s="370"/>
      <c r="SHW30" s="370"/>
      <c r="SHX30" s="370"/>
      <c r="SHY30" s="370"/>
      <c r="SHZ30" s="370"/>
      <c r="SIA30" s="370"/>
      <c r="SIB30" s="370"/>
      <c r="SIC30" s="370"/>
      <c r="SID30" s="370"/>
      <c r="SIE30" s="370"/>
      <c r="SIF30" s="370"/>
      <c r="SIG30" s="370"/>
      <c r="SIH30" s="370"/>
      <c r="SII30" s="370"/>
      <c r="SIJ30" s="370"/>
      <c r="SIK30" s="370"/>
      <c r="SIL30" s="370"/>
      <c r="SIM30" s="370"/>
      <c r="SIN30" s="370"/>
      <c r="SIO30" s="370"/>
      <c r="SIP30" s="370"/>
      <c r="SIQ30" s="370"/>
      <c r="SIR30" s="370"/>
      <c r="SIS30" s="370"/>
      <c r="SIT30" s="370"/>
      <c r="SIU30" s="370"/>
      <c r="SIV30" s="370"/>
      <c r="SIW30" s="370"/>
      <c r="SIX30" s="370"/>
      <c r="SIY30" s="370"/>
      <c r="SIZ30" s="370"/>
      <c r="SJA30" s="370"/>
      <c r="SJB30" s="370"/>
      <c r="SJC30" s="370"/>
      <c r="SJD30" s="370"/>
      <c r="SJE30" s="370"/>
      <c r="SJF30" s="370"/>
      <c r="SJG30" s="370"/>
      <c r="SJH30" s="370"/>
      <c r="SJI30" s="370"/>
      <c r="SJJ30" s="370"/>
      <c r="SJK30" s="370"/>
      <c r="SJL30" s="370"/>
      <c r="SJM30" s="370"/>
      <c r="SJN30" s="370"/>
      <c r="SJO30" s="370"/>
      <c r="SJP30" s="370"/>
      <c r="SJQ30" s="370"/>
      <c r="SJR30" s="370"/>
      <c r="SJS30" s="370"/>
      <c r="SJT30" s="370"/>
      <c r="SJU30" s="370"/>
      <c r="SJV30" s="370"/>
      <c r="SJW30" s="370"/>
      <c r="SJX30" s="370"/>
      <c r="SJY30" s="370"/>
      <c r="SJZ30" s="370"/>
      <c r="SKA30" s="370"/>
      <c r="SKB30" s="370"/>
      <c r="SKC30" s="370"/>
      <c r="SKD30" s="370"/>
      <c r="SKE30" s="370"/>
      <c r="SKF30" s="370"/>
      <c r="SKG30" s="370"/>
      <c r="SKH30" s="370"/>
      <c r="SKI30" s="370"/>
      <c r="SKJ30" s="370"/>
      <c r="SKK30" s="370"/>
      <c r="SKL30" s="370"/>
      <c r="SKM30" s="370"/>
      <c r="SKN30" s="370"/>
      <c r="SKO30" s="370"/>
      <c r="SKP30" s="370"/>
      <c r="SKQ30" s="370"/>
      <c r="SKR30" s="370"/>
      <c r="SKS30" s="370"/>
      <c r="SKT30" s="370"/>
      <c r="SKU30" s="370"/>
      <c r="SKV30" s="370"/>
      <c r="SKW30" s="370"/>
      <c r="SKX30" s="370"/>
      <c r="SKY30" s="370"/>
      <c r="SKZ30" s="370"/>
      <c r="SLA30" s="370"/>
      <c r="SLB30" s="370"/>
      <c r="SLC30" s="370"/>
      <c r="SLD30" s="370"/>
      <c r="SLE30" s="370"/>
      <c r="SLF30" s="370"/>
      <c r="SLG30" s="370"/>
      <c r="SLH30" s="370"/>
      <c r="SLI30" s="370"/>
      <c r="SLJ30" s="370"/>
      <c r="SLK30" s="370"/>
      <c r="SLL30" s="370"/>
      <c r="SLM30" s="370"/>
      <c r="SLN30" s="370"/>
      <c r="SLO30" s="370"/>
      <c r="SLP30" s="370"/>
      <c r="SLQ30" s="370"/>
      <c r="SLR30" s="370"/>
      <c r="SLS30" s="370"/>
      <c r="SLT30" s="370"/>
      <c r="SLU30" s="370"/>
      <c r="SLV30" s="370"/>
      <c r="SLW30" s="370"/>
      <c r="SLX30" s="370"/>
      <c r="SLY30" s="370"/>
      <c r="SLZ30" s="370"/>
      <c r="SMA30" s="370"/>
      <c r="SMB30" s="370"/>
      <c r="SMC30" s="370"/>
      <c r="SMD30" s="370"/>
      <c r="SME30" s="370"/>
      <c r="SMF30" s="370"/>
      <c r="SMG30" s="370"/>
      <c r="SMH30" s="370"/>
      <c r="SMI30" s="370"/>
      <c r="SMJ30" s="370"/>
      <c r="SMK30" s="370"/>
      <c r="SML30" s="370"/>
      <c r="SMM30" s="370"/>
      <c r="SMN30" s="370"/>
      <c r="SMO30" s="370"/>
      <c r="SMP30" s="370"/>
      <c r="SMQ30" s="370"/>
      <c r="SMR30" s="370"/>
      <c r="SMS30" s="370"/>
      <c r="SMT30" s="370"/>
      <c r="SMU30" s="370"/>
      <c r="SMV30" s="370"/>
      <c r="SMW30" s="370"/>
      <c r="SMX30" s="370"/>
      <c r="SMY30" s="370"/>
      <c r="SMZ30" s="370"/>
      <c r="SNA30" s="370"/>
      <c r="SNB30" s="370"/>
      <c r="SNC30" s="370"/>
      <c r="SND30" s="370"/>
      <c r="SNE30" s="370"/>
      <c r="SNF30" s="370"/>
      <c r="SNG30" s="370"/>
      <c r="SNH30" s="370"/>
      <c r="SNI30" s="370"/>
      <c r="SNJ30" s="370"/>
      <c r="SNK30" s="370"/>
      <c r="SNL30" s="370"/>
      <c r="SNM30" s="370"/>
      <c r="SNN30" s="370"/>
      <c r="SNO30" s="370"/>
      <c r="SNP30" s="370"/>
      <c r="SNQ30" s="370"/>
      <c r="SNR30" s="370"/>
      <c r="SNS30" s="370"/>
      <c r="SNT30" s="370"/>
      <c r="SNU30" s="370"/>
      <c r="SNV30" s="370"/>
      <c r="SNW30" s="370"/>
      <c r="SNX30" s="370"/>
      <c r="SNY30" s="370"/>
      <c r="SNZ30" s="370"/>
      <c r="SOA30" s="370"/>
      <c r="SOB30" s="370"/>
      <c r="SOC30" s="370"/>
      <c r="SOD30" s="370"/>
      <c r="SOE30" s="370"/>
      <c r="SOF30" s="370"/>
      <c r="SOG30" s="370"/>
      <c r="SOH30" s="370"/>
      <c r="SOI30" s="370"/>
      <c r="SOJ30" s="370"/>
      <c r="SOK30" s="370"/>
      <c r="SOL30" s="370"/>
      <c r="SOM30" s="370"/>
      <c r="SON30" s="370"/>
      <c r="SOO30" s="370"/>
      <c r="SOP30" s="370"/>
      <c r="SOQ30" s="370"/>
      <c r="SOR30" s="370"/>
      <c r="SOS30" s="370"/>
      <c r="SOT30" s="370"/>
      <c r="SOU30" s="370"/>
      <c r="SOV30" s="370"/>
      <c r="SOW30" s="370"/>
      <c r="SOX30" s="370"/>
      <c r="SOY30" s="370"/>
      <c r="SOZ30" s="370"/>
      <c r="SPA30" s="370"/>
      <c r="SPB30" s="370"/>
      <c r="SPC30" s="370"/>
      <c r="SPD30" s="370"/>
      <c r="SPE30" s="370"/>
      <c r="SPF30" s="370"/>
      <c r="SPG30" s="370"/>
      <c r="SPH30" s="370"/>
      <c r="SPI30" s="370"/>
      <c r="SPJ30" s="370"/>
      <c r="SPK30" s="370"/>
      <c r="SPL30" s="370"/>
      <c r="SPM30" s="370"/>
      <c r="SPN30" s="370"/>
      <c r="SPO30" s="370"/>
      <c r="SPP30" s="370"/>
      <c r="SPQ30" s="370"/>
      <c r="SPR30" s="370"/>
      <c r="SPS30" s="370"/>
      <c r="SPT30" s="370"/>
      <c r="SPU30" s="370"/>
      <c r="SPV30" s="370"/>
      <c r="SPW30" s="370"/>
      <c r="SPX30" s="370"/>
      <c r="SPY30" s="370"/>
      <c r="SPZ30" s="370"/>
      <c r="SQA30" s="370"/>
      <c r="SQB30" s="370"/>
      <c r="SQC30" s="370"/>
      <c r="SQD30" s="370"/>
      <c r="SQE30" s="370"/>
      <c r="SQF30" s="370"/>
      <c r="SQG30" s="370"/>
      <c r="SQH30" s="370"/>
      <c r="SQI30" s="370"/>
      <c r="SQJ30" s="370"/>
      <c r="SQK30" s="370"/>
      <c r="SQL30" s="370"/>
      <c r="SQM30" s="370"/>
      <c r="SQN30" s="370"/>
      <c r="SQO30" s="370"/>
      <c r="SQP30" s="370"/>
      <c r="SQQ30" s="370"/>
      <c r="SQR30" s="370"/>
      <c r="SQS30" s="370"/>
      <c r="SQT30" s="370"/>
      <c r="SQU30" s="370"/>
      <c r="SQV30" s="370"/>
      <c r="SQW30" s="370"/>
      <c r="SQX30" s="370"/>
      <c r="SQY30" s="370"/>
      <c r="SQZ30" s="370"/>
      <c r="SRA30" s="370"/>
      <c r="SRB30" s="370"/>
      <c r="SRC30" s="370"/>
      <c r="SRD30" s="370"/>
      <c r="SRE30" s="370"/>
      <c r="SRF30" s="370"/>
      <c r="SRG30" s="370"/>
      <c r="SRH30" s="370"/>
      <c r="SRI30" s="370"/>
      <c r="SRJ30" s="370"/>
      <c r="SRK30" s="370"/>
      <c r="SRL30" s="370"/>
      <c r="SRM30" s="370"/>
      <c r="SRN30" s="370"/>
      <c r="SRO30" s="370"/>
      <c r="SRP30" s="370"/>
      <c r="SRQ30" s="370"/>
      <c r="SRR30" s="370"/>
      <c r="SRS30" s="370"/>
      <c r="SRT30" s="370"/>
      <c r="SRU30" s="370"/>
      <c r="SRV30" s="370"/>
      <c r="SRW30" s="370"/>
      <c r="SRX30" s="370"/>
      <c r="SRY30" s="370"/>
      <c r="SRZ30" s="370"/>
      <c r="SSA30" s="370"/>
      <c r="SSB30" s="370"/>
      <c r="SSC30" s="370"/>
      <c r="SSD30" s="370"/>
      <c r="SSE30" s="370"/>
      <c r="SSF30" s="370"/>
      <c r="SSG30" s="370"/>
      <c r="SSH30" s="370"/>
      <c r="SSI30" s="370"/>
      <c r="SSJ30" s="370"/>
      <c r="SSK30" s="370"/>
      <c r="SSL30" s="370"/>
      <c r="SSM30" s="370"/>
      <c r="SSN30" s="370"/>
      <c r="SSO30" s="370"/>
      <c r="SSP30" s="370"/>
      <c r="SSQ30" s="370"/>
      <c r="SSR30" s="370"/>
      <c r="SSS30" s="370"/>
      <c r="SST30" s="370"/>
      <c r="SSU30" s="370"/>
      <c r="SSV30" s="370"/>
      <c r="SSW30" s="370"/>
      <c r="SSX30" s="370"/>
      <c r="SSY30" s="370"/>
      <c r="SSZ30" s="370"/>
      <c r="STA30" s="370"/>
      <c r="STB30" s="370"/>
      <c r="STC30" s="370"/>
      <c r="STD30" s="370"/>
      <c r="STE30" s="370"/>
      <c r="STF30" s="370"/>
      <c r="STG30" s="370"/>
      <c r="STH30" s="370"/>
      <c r="STI30" s="370"/>
      <c r="STJ30" s="370"/>
      <c r="STK30" s="370"/>
      <c r="STL30" s="370"/>
      <c r="STM30" s="370"/>
      <c r="STN30" s="370"/>
      <c r="STO30" s="370"/>
      <c r="STP30" s="370"/>
      <c r="STQ30" s="370"/>
      <c r="STR30" s="370"/>
      <c r="STS30" s="370"/>
      <c r="STT30" s="370"/>
      <c r="STU30" s="370"/>
      <c r="STV30" s="370"/>
      <c r="STW30" s="370"/>
      <c r="STX30" s="370"/>
      <c r="STY30" s="370"/>
      <c r="STZ30" s="370"/>
      <c r="SUA30" s="370"/>
      <c r="SUB30" s="370"/>
      <c r="SUC30" s="370"/>
      <c r="SUD30" s="370"/>
      <c r="SUE30" s="370"/>
      <c r="SUF30" s="370"/>
      <c r="SUG30" s="370"/>
      <c r="SUH30" s="370"/>
      <c r="SUI30" s="370"/>
      <c r="SUJ30" s="370"/>
      <c r="SUK30" s="370"/>
      <c r="SUL30" s="370"/>
      <c r="SUM30" s="370"/>
      <c r="SUN30" s="370"/>
      <c r="SUO30" s="370"/>
      <c r="SUP30" s="370"/>
      <c r="SUQ30" s="370"/>
      <c r="SUR30" s="370"/>
      <c r="SUS30" s="370"/>
      <c r="SUT30" s="370"/>
      <c r="SUU30" s="370"/>
      <c r="SUV30" s="370"/>
      <c r="SUW30" s="370"/>
      <c r="SUX30" s="370"/>
      <c r="SUY30" s="370"/>
      <c r="SUZ30" s="370"/>
      <c r="SVA30" s="370"/>
      <c r="SVB30" s="370"/>
      <c r="SVC30" s="370"/>
      <c r="SVD30" s="370"/>
      <c r="SVE30" s="370"/>
      <c r="SVF30" s="370"/>
      <c r="SVG30" s="370"/>
      <c r="SVH30" s="370"/>
      <c r="SVI30" s="370"/>
      <c r="SVJ30" s="370"/>
      <c r="SVK30" s="370"/>
      <c r="SVL30" s="370"/>
      <c r="SVM30" s="370"/>
      <c r="SVN30" s="370"/>
      <c r="SVO30" s="370"/>
      <c r="SVP30" s="370"/>
      <c r="SVQ30" s="370"/>
      <c r="SVR30" s="370"/>
      <c r="SVS30" s="370"/>
      <c r="SVT30" s="370"/>
      <c r="SVU30" s="370"/>
      <c r="SVV30" s="370"/>
      <c r="SVW30" s="370"/>
      <c r="SVX30" s="370"/>
      <c r="SVY30" s="370"/>
      <c r="SVZ30" s="370"/>
      <c r="SWA30" s="370"/>
      <c r="SWB30" s="370"/>
      <c r="SWC30" s="370"/>
      <c r="SWD30" s="370"/>
      <c r="SWE30" s="370"/>
      <c r="SWF30" s="370"/>
      <c r="SWG30" s="370"/>
      <c r="SWH30" s="370"/>
      <c r="SWI30" s="370"/>
      <c r="SWJ30" s="370"/>
      <c r="SWK30" s="370"/>
      <c r="SWL30" s="370"/>
      <c r="SWM30" s="370"/>
      <c r="SWN30" s="370"/>
      <c r="SWO30" s="370"/>
      <c r="SWP30" s="370"/>
      <c r="SWQ30" s="370"/>
      <c r="SWR30" s="370"/>
      <c r="SWS30" s="370"/>
      <c r="SWT30" s="370"/>
      <c r="SWU30" s="370"/>
      <c r="SWV30" s="370"/>
      <c r="SWW30" s="370"/>
      <c r="SWX30" s="370"/>
      <c r="SWY30" s="370"/>
      <c r="SWZ30" s="370"/>
      <c r="SXA30" s="370"/>
      <c r="SXB30" s="370"/>
      <c r="SXC30" s="370"/>
      <c r="SXD30" s="370"/>
      <c r="SXE30" s="370"/>
      <c r="SXF30" s="370"/>
      <c r="SXG30" s="370"/>
      <c r="SXH30" s="370"/>
      <c r="SXI30" s="370"/>
      <c r="SXJ30" s="370"/>
      <c r="SXK30" s="370"/>
      <c r="SXL30" s="370"/>
      <c r="SXM30" s="370"/>
      <c r="SXN30" s="370"/>
      <c r="SXO30" s="370"/>
      <c r="SXP30" s="370"/>
      <c r="SXQ30" s="370"/>
      <c r="SXR30" s="370"/>
      <c r="SXS30" s="370"/>
      <c r="SXT30" s="370"/>
      <c r="SXU30" s="370"/>
      <c r="SXV30" s="370"/>
      <c r="SXW30" s="370"/>
      <c r="SXX30" s="370"/>
      <c r="SXY30" s="370"/>
      <c r="SXZ30" s="370"/>
      <c r="SYA30" s="370"/>
      <c r="SYB30" s="370"/>
      <c r="SYC30" s="370"/>
      <c r="SYD30" s="370"/>
      <c r="SYE30" s="370"/>
      <c r="SYF30" s="370"/>
      <c r="SYG30" s="370"/>
      <c r="SYH30" s="370"/>
      <c r="SYI30" s="370"/>
      <c r="SYJ30" s="370"/>
      <c r="SYK30" s="370"/>
      <c r="SYL30" s="370"/>
      <c r="SYM30" s="370"/>
      <c r="SYN30" s="370"/>
      <c r="SYO30" s="370"/>
      <c r="SYP30" s="370"/>
      <c r="SYQ30" s="370"/>
      <c r="SYR30" s="370"/>
      <c r="SYS30" s="370"/>
      <c r="SYT30" s="370"/>
      <c r="SYU30" s="370"/>
      <c r="SYV30" s="370"/>
      <c r="SYW30" s="370"/>
      <c r="SYX30" s="370"/>
      <c r="SYY30" s="370"/>
      <c r="SYZ30" s="370"/>
      <c r="SZA30" s="370"/>
      <c r="SZB30" s="370"/>
      <c r="SZC30" s="370"/>
      <c r="SZD30" s="370"/>
      <c r="SZE30" s="370"/>
      <c r="SZF30" s="370"/>
      <c r="SZG30" s="370"/>
      <c r="SZH30" s="370"/>
      <c r="SZI30" s="370"/>
      <c r="SZJ30" s="370"/>
      <c r="SZK30" s="370"/>
      <c r="SZL30" s="370"/>
      <c r="SZM30" s="370"/>
      <c r="SZN30" s="370"/>
      <c r="SZO30" s="370"/>
      <c r="SZP30" s="370"/>
      <c r="SZQ30" s="370"/>
      <c r="SZR30" s="370"/>
      <c r="SZS30" s="370"/>
      <c r="SZT30" s="370"/>
      <c r="SZU30" s="370"/>
      <c r="SZV30" s="370"/>
      <c r="SZW30" s="370"/>
      <c r="SZX30" s="370"/>
      <c r="SZY30" s="370"/>
      <c r="SZZ30" s="370"/>
      <c r="TAA30" s="370"/>
      <c r="TAB30" s="370"/>
      <c r="TAC30" s="370"/>
      <c r="TAD30" s="370"/>
      <c r="TAE30" s="370"/>
      <c r="TAF30" s="370"/>
      <c r="TAG30" s="370"/>
      <c r="TAH30" s="370"/>
      <c r="TAI30" s="370"/>
      <c r="TAJ30" s="370"/>
      <c r="TAK30" s="370"/>
      <c r="TAL30" s="370"/>
      <c r="TAM30" s="370"/>
      <c r="TAN30" s="370"/>
      <c r="TAO30" s="370"/>
      <c r="TAP30" s="370"/>
      <c r="TAQ30" s="370"/>
      <c r="TAR30" s="370"/>
      <c r="TAS30" s="370"/>
      <c r="TAT30" s="370"/>
      <c r="TAU30" s="370"/>
      <c r="TAV30" s="370"/>
      <c r="TAW30" s="370"/>
      <c r="TAX30" s="370"/>
      <c r="TAY30" s="370"/>
      <c r="TAZ30" s="370"/>
      <c r="TBA30" s="370"/>
      <c r="TBB30" s="370"/>
      <c r="TBC30" s="370"/>
      <c r="TBD30" s="370"/>
      <c r="TBE30" s="370"/>
      <c r="TBF30" s="370"/>
      <c r="TBG30" s="370"/>
      <c r="TBH30" s="370"/>
      <c r="TBI30" s="370"/>
      <c r="TBJ30" s="370"/>
      <c r="TBK30" s="370"/>
      <c r="TBL30" s="370"/>
      <c r="TBM30" s="370"/>
      <c r="TBN30" s="370"/>
      <c r="TBO30" s="370"/>
      <c r="TBP30" s="370"/>
      <c r="TBQ30" s="370"/>
      <c r="TBR30" s="370"/>
      <c r="TBS30" s="370"/>
      <c r="TBT30" s="370"/>
      <c r="TBU30" s="370"/>
      <c r="TBV30" s="370"/>
      <c r="TBW30" s="370"/>
      <c r="TBX30" s="370"/>
      <c r="TBY30" s="370"/>
      <c r="TBZ30" s="370"/>
      <c r="TCA30" s="370"/>
      <c r="TCB30" s="370"/>
      <c r="TCC30" s="370"/>
      <c r="TCD30" s="370"/>
      <c r="TCE30" s="370"/>
      <c r="TCF30" s="370"/>
      <c r="TCG30" s="370"/>
      <c r="TCH30" s="370"/>
      <c r="TCI30" s="370"/>
      <c r="TCJ30" s="370"/>
      <c r="TCK30" s="370"/>
      <c r="TCL30" s="370"/>
      <c r="TCM30" s="370"/>
      <c r="TCN30" s="370"/>
      <c r="TCO30" s="370"/>
      <c r="TCP30" s="370"/>
      <c r="TCQ30" s="370"/>
      <c r="TCR30" s="370"/>
      <c r="TCS30" s="370"/>
      <c r="TCT30" s="370"/>
      <c r="TCU30" s="370"/>
      <c r="TCV30" s="370"/>
      <c r="TCW30" s="370"/>
      <c r="TCX30" s="370"/>
      <c r="TCY30" s="370"/>
      <c r="TCZ30" s="370"/>
      <c r="TDA30" s="370"/>
      <c r="TDB30" s="370"/>
      <c r="TDC30" s="370"/>
      <c r="TDD30" s="370"/>
      <c r="TDE30" s="370"/>
      <c r="TDF30" s="370"/>
      <c r="TDG30" s="370"/>
      <c r="TDH30" s="370"/>
      <c r="TDI30" s="370"/>
      <c r="TDJ30" s="370"/>
      <c r="TDK30" s="370"/>
      <c r="TDL30" s="370"/>
      <c r="TDM30" s="370"/>
      <c r="TDN30" s="370"/>
      <c r="TDO30" s="370"/>
      <c r="TDP30" s="370"/>
      <c r="TDQ30" s="370"/>
      <c r="TDR30" s="370"/>
      <c r="TDS30" s="370"/>
      <c r="TDT30" s="370"/>
      <c r="TDU30" s="370"/>
      <c r="TDV30" s="370"/>
      <c r="TDW30" s="370"/>
      <c r="TDX30" s="370"/>
      <c r="TDY30" s="370"/>
      <c r="TDZ30" s="370"/>
      <c r="TEA30" s="370"/>
      <c r="TEB30" s="370"/>
      <c r="TEC30" s="370"/>
      <c r="TED30" s="370"/>
      <c r="TEE30" s="370"/>
      <c r="TEF30" s="370"/>
      <c r="TEG30" s="370"/>
      <c r="TEH30" s="370"/>
      <c r="TEI30" s="370"/>
      <c r="TEJ30" s="370"/>
      <c r="TEK30" s="370"/>
      <c r="TEL30" s="370"/>
      <c r="TEM30" s="370"/>
      <c r="TEN30" s="370"/>
      <c r="TEO30" s="370"/>
      <c r="TEP30" s="370"/>
      <c r="TEQ30" s="370"/>
      <c r="TER30" s="370"/>
      <c r="TES30" s="370"/>
      <c r="TET30" s="370"/>
      <c r="TEU30" s="370"/>
      <c r="TEV30" s="370"/>
      <c r="TEW30" s="370"/>
      <c r="TEX30" s="370"/>
      <c r="TEY30" s="370"/>
      <c r="TEZ30" s="370"/>
      <c r="TFA30" s="370"/>
      <c r="TFB30" s="370"/>
      <c r="TFC30" s="370"/>
      <c r="TFD30" s="370"/>
      <c r="TFE30" s="370"/>
      <c r="TFF30" s="370"/>
      <c r="TFG30" s="370"/>
      <c r="TFH30" s="370"/>
      <c r="TFI30" s="370"/>
      <c r="TFJ30" s="370"/>
      <c r="TFK30" s="370"/>
      <c r="TFL30" s="370"/>
      <c r="TFM30" s="370"/>
      <c r="TFN30" s="370"/>
      <c r="TFO30" s="370"/>
      <c r="TFP30" s="370"/>
      <c r="TFQ30" s="370"/>
      <c r="TFR30" s="370"/>
      <c r="TFS30" s="370"/>
      <c r="TFT30" s="370"/>
      <c r="TFU30" s="370"/>
      <c r="TFV30" s="370"/>
      <c r="TFW30" s="370"/>
      <c r="TFX30" s="370"/>
      <c r="TFY30" s="370"/>
      <c r="TFZ30" s="370"/>
      <c r="TGA30" s="370"/>
      <c r="TGB30" s="370"/>
      <c r="TGC30" s="370"/>
      <c r="TGD30" s="370"/>
      <c r="TGE30" s="370"/>
      <c r="TGF30" s="370"/>
      <c r="TGG30" s="370"/>
      <c r="TGH30" s="370"/>
      <c r="TGI30" s="370"/>
      <c r="TGJ30" s="370"/>
      <c r="TGK30" s="370"/>
      <c r="TGL30" s="370"/>
      <c r="TGM30" s="370"/>
      <c r="TGN30" s="370"/>
      <c r="TGO30" s="370"/>
      <c r="TGP30" s="370"/>
      <c r="TGQ30" s="370"/>
      <c r="TGR30" s="370"/>
      <c r="TGS30" s="370"/>
      <c r="TGT30" s="370"/>
      <c r="TGU30" s="370"/>
      <c r="TGV30" s="370"/>
      <c r="TGW30" s="370"/>
      <c r="TGX30" s="370"/>
      <c r="TGY30" s="370"/>
      <c r="TGZ30" s="370"/>
      <c r="THA30" s="370"/>
      <c r="THB30" s="370"/>
      <c r="THC30" s="370"/>
      <c r="THD30" s="370"/>
      <c r="THE30" s="370"/>
      <c r="THF30" s="370"/>
      <c r="THG30" s="370"/>
      <c r="THH30" s="370"/>
      <c r="THI30" s="370"/>
      <c r="THJ30" s="370"/>
      <c r="THK30" s="370"/>
      <c r="THL30" s="370"/>
      <c r="THM30" s="370"/>
      <c r="THN30" s="370"/>
      <c r="THO30" s="370"/>
      <c r="THP30" s="370"/>
      <c r="THQ30" s="370"/>
      <c r="THR30" s="370"/>
      <c r="THS30" s="370"/>
      <c r="THT30" s="370"/>
      <c r="THU30" s="370"/>
      <c r="THV30" s="370"/>
      <c r="THW30" s="370"/>
      <c r="THX30" s="370"/>
      <c r="THY30" s="370"/>
      <c r="THZ30" s="370"/>
      <c r="TIA30" s="370"/>
      <c r="TIB30" s="370"/>
      <c r="TIC30" s="370"/>
      <c r="TID30" s="370"/>
      <c r="TIE30" s="370"/>
      <c r="TIF30" s="370"/>
      <c r="TIG30" s="370"/>
      <c r="TIH30" s="370"/>
      <c r="TII30" s="370"/>
      <c r="TIJ30" s="370"/>
      <c r="TIK30" s="370"/>
      <c r="TIL30" s="370"/>
      <c r="TIM30" s="370"/>
      <c r="TIN30" s="370"/>
      <c r="TIO30" s="370"/>
      <c r="TIP30" s="370"/>
      <c r="TIQ30" s="370"/>
      <c r="TIR30" s="370"/>
      <c r="TIS30" s="370"/>
      <c r="TIT30" s="370"/>
      <c r="TIU30" s="370"/>
      <c r="TIV30" s="370"/>
      <c r="TIW30" s="370"/>
      <c r="TIX30" s="370"/>
      <c r="TIY30" s="370"/>
      <c r="TIZ30" s="370"/>
      <c r="TJA30" s="370"/>
      <c r="TJB30" s="370"/>
      <c r="TJC30" s="370"/>
      <c r="TJD30" s="370"/>
      <c r="TJE30" s="370"/>
      <c r="TJF30" s="370"/>
      <c r="TJG30" s="370"/>
      <c r="TJH30" s="370"/>
      <c r="TJI30" s="370"/>
      <c r="TJJ30" s="370"/>
      <c r="TJK30" s="370"/>
      <c r="TJL30" s="370"/>
      <c r="TJM30" s="370"/>
      <c r="TJN30" s="370"/>
      <c r="TJO30" s="370"/>
      <c r="TJP30" s="370"/>
      <c r="TJQ30" s="370"/>
      <c r="TJR30" s="370"/>
      <c r="TJS30" s="370"/>
      <c r="TJT30" s="370"/>
      <c r="TJU30" s="370"/>
      <c r="TJV30" s="370"/>
      <c r="TJW30" s="370"/>
      <c r="TJX30" s="370"/>
      <c r="TJY30" s="370"/>
      <c r="TJZ30" s="370"/>
      <c r="TKA30" s="370"/>
      <c r="TKB30" s="370"/>
      <c r="TKC30" s="370"/>
      <c r="TKD30" s="370"/>
      <c r="TKE30" s="370"/>
      <c r="TKF30" s="370"/>
      <c r="TKG30" s="370"/>
      <c r="TKH30" s="370"/>
      <c r="TKI30" s="370"/>
      <c r="TKJ30" s="370"/>
      <c r="TKK30" s="370"/>
      <c r="TKL30" s="370"/>
      <c r="TKM30" s="370"/>
      <c r="TKN30" s="370"/>
      <c r="TKO30" s="370"/>
      <c r="TKP30" s="370"/>
      <c r="TKQ30" s="370"/>
      <c r="TKR30" s="370"/>
      <c r="TKS30" s="370"/>
      <c r="TKT30" s="370"/>
      <c r="TKU30" s="370"/>
      <c r="TKV30" s="370"/>
      <c r="TKW30" s="370"/>
      <c r="TKX30" s="370"/>
      <c r="TKY30" s="370"/>
      <c r="TKZ30" s="370"/>
      <c r="TLA30" s="370"/>
      <c r="TLB30" s="370"/>
      <c r="TLC30" s="370"/>
      <c r="TLD30" s="370"/>
      <c r="TLE30" s="370"/>
      <c r="TLF30" s="370"/>
      <c r="TLG30" s="370"/>
      <c r="TLH30" s="370"/>
      <c r="TLI30" s="370"/>
      <c r="TLJ30" s="370"/>
      <c r="TLK30" s="370"/>
      <c r="TLL30" s="370"/>
      <c r="TLM30" s="370"/>
      <c r="TLN30" s="370"/>
      <c r="TLO30" s="370"/>
      <c r="TLP30" s="370"/>
      <c r="TLQ30" s="370"/>
      <c r="TLR30" s="370"/>
      <c r="TLS30" s="370"/>
      <c r="TLT30" s="370"/>
      <c r="TLU30" s="370"/>
      <c r="TLV30" s="370"/>
      <c r="TLW30" s="370"/>
      <c r="TLX30" s="370"/>
      <c r="TLY30" s="370"/>
      <c r="TLZ30" s="370"/>
      <c r="TMA30" s="370"/>
      <c r="TMB30" s="370"/>
      <c r="TMC30" s="370"/>
      <c r="TMD30" s="370"/>
      <c r="TME30" s="370"/>
      <c r="TMF30" s="370"/>
      <c r="TMG30" s="370"/>
      <c r="TMH30" s="370"/>
      <c r="TMI30" s="370"/>
      <c r="TMJ30" s="370"/>
      <c r="TMK30" s="370"/>
      <c r="TML30" s="370"/>
      <c r="TMM30" s="370"/>
      <c r="TMN30" s="370"/>
      <c r="TMO30" s="370"/>
      <c r="TMP30" s="370"/>
      <c r="TMQ30" s="370"/>
      <c r="TMR30" s="370"/>
      <c r="TMS30" s="370"/>
      <c r="TMT30" s="370"/>
      <c r="TMU30" s="370"/>
      <c r="TMV30" s="370"/>
      <c r="TMW30" s="370"/>
      <c r="TMX30" s="370"/>
      <c r="TMY30" s="370"/>
      <c r="TMZ30" s="370"/>
      <c r="TNA30" s="370"/>
      <c r="TNB30" s="370"/>
      <c r="TNC30" s="370"/>
      <c r="TND30" s="370"/>
      <c r="TNE30" s="370"/>
      <c r="TNF30" s="370"/>
      <c r="TNG30" s="370"/>
      <c r="TNH30" s="370"/>
      <c r="TNI30" s="370"/>
      <c r="TNJ30" s="370"/>
      <c r="TNK30" s="370"/>
      <c r="TNL30" s="370"/>
      <c r="TNM30" s="370"/>
      <c r="TNN30" s="370"/>
      <c r="TNO30" s="370"/>
      <c r="TNP30" s="370"/>
      <c r="TNQ30" s="370"/>
      <c r="TNR30" s="370"/>
      <c r="TNS30" s="370"/>
      <c r="TNT30" s="370"/>
      <c r="TNU30" s="370"/>
      <c r="TNV30" s="370"/>
      <c r="TNW30" s="370"/>
      <c r="TNX30" s="370"/>
      <c r="TNY30" s="370"/>
      <c r="TNZ30" s="370"/>
      <c r="TOA30" s="370"/>
      <c r="TOB30" s="370"/>
      <c r="TOC30" s="370"/>
      <c r="TOD30" s="370"/>
      <c r="TOE30" s="370"/>
      <c r="TOF30" s="370"/>
      <c r="TOG30" s="370"/>
      <c r="TOH30" s="370"/>
      <c r="TOI30" s="370"/>
      <c r="TOJ30" s="370"/>
      <c r="TOK30" s="370"/>
      <c r="TOL30" s="370"/>
      <c r="TOM30" s="370"/>
      <c r="TON30" s="370"/>
      <c r="TOO30" s="370"/>
      <c r="TOP30" s="370"/>
      <c r="TOQ30" s="370"/>
      <c r="TOR30" s="370"/>
      <c r="TOS30" s="370"/>
      <c r="TOT30" s="370"/>
      <c r="TOU30" s="370"/>
      <c r="TOV30" s="370"/>
      <c r="TOW30" s="370"/>
      <c r="TOX30" s="370"/>
      <c r="TOY30" s="370"/>
      <c r="TOZ30" s="370"/>
      <c r="TPA30" s="370"/>
      <c r="TPB30" s="370"/>
      <c r="TPC30" s="370"/>
      <c r="TPD30" s="370"/>
      <c r="TPE30" s="370"/>
      <c r="TPF30" s="370"/>
      <c r="TPG30" s="370"/>
      <c r="TPH30" s="370"/>
      <c r="TPI30" s="370"/>
      <c r="TPJ30" s="370"/>
      <c r="TPK30" s="370"/>
      <c r="TPL30" s="370"/>
      <c r="TPM30" s="370"/>
      <c r="TPN30" s="370"/>
      <c r="TPO30" s="370"/>
      <c r="TPP30" s="370"/>
      <c r="TPQ30" s="370"/>
      <c r="TPR30" s="370"/>
      <c r="TPS30" s="370"/>
      <c r="TPT30" s="370"/>
      <c r="TPU30" s="370"/>
      <c r="TPV30" s="370"/>
      <c r="TPW30" s="370"/>
      <c r="TPX30" s="370"/>
      <c r="TPY30" s="370"/>
      <c r="TPZ30" s="370"/>
      <c r="TQA30" s="370"/>
      <c r="TQB30" s="370"/>
      <c r="TQC30" s="370"/>
      <c r="TQD30" s="370"/>
      <c r="TQE30" s="370"/>
      <c r="TQF30" s="370"/>
      <c r="TQG30" s="370"/>
      <c r="TQH30" s="370"/>
      <c r="TQI30" s="370"/>
      <c r="TQJ30" s="370"/>
      <c r="TQK30" s="370"/>
      <c r="TQL30" s="370"/>
      <c r="TQM30" s="370"/>
      <c r="TQN30" s="370"/>
      <c r="TQO30" s="370"/>
      <c r="TQP30" s="370"/>
      <c r="TQQ30" s="370"/>
      <c r="TQR30" s="370"/>
      <c r="TQS30" s="370"/>
      <c r="TQT30" s="370"/>
      <c r="TQU30" s="370"/>
      <c r="TQV30" s="370"/>
      <c r="TQW30" s="370"/>
      <c r="TQX30" s="370"/>
      <c r="TQY30" s="370"/>
      <c r="TQZ30" s="370"/>
      <c r="TRA30" s="370"/>
      <c r="TRB30" s="370"/>
      <c r="TRC30" s="370"/>
      <c r="TRD30" s="370"/>
      <c r="TRE30" s="370"/>
      <c r="TRF30" s="370"/>
      <c r="TRG30" s="370"/>
      <c r="TRH30" s="370"/>
      <c r="TRI30" s="370"/>
      <c r="TRJ30" s="370"/>
      <c r="TRK30" s="370"/>
      <c r="TRL30" s="370"/>
      <c r="TRM30" s="370"/>
      <c r="TRN30" s="370"/>
      <c r="TRO30" s="370"/>
      <c r="TRP30" s="370"/>
      <c r="TRQ30" s="370"/>
      <c r="TRR30" s="370"/>
      <c r="TRS30" s="370"/>
      <c r="TRT30" s="370"/>
      <c r="TRU30" s="370"/>
      <c r="TRV30" s="370"/>
      <c r="TRW30" s="370"/>
      <c r="TRX30" s="370"/>
      <c r="TRY30" s="370"/>
      <c r="TRZ30" s="370"/>
      <c r="TSA30" s="370"/>
      <c r="TSB30" s="370"/>
      <c r="TSC30" s="370"/>
      <c r="TSD30" s="370"/>
      <c r="TSE30" s="370"/>
      <c r="TSF30" s="370"/>
      <c r="TSG30" s="370"/>
      <c r="TSH30" s="370"/>
      <c r="TSI30" s="370"/>
      <c r="TSJ30" s="370"/>
      <c r="TSK30" s="370"/>
      <c r="TSL30" s="370"/>
      <c r="TSM30" s="370"/>
      <c r="TSN30" s="370"/>
      <c r="TSO30" s="370"/>
      <c r="TSP30" s="370"/>
      <c r="TSQ30" s="370"/>
      <c r="TSR30" s="370"/>
      <c r="TSS30" s="370"/>
      <c r="TST30" s="370"/>
      <c r="TSU30" s="370"/>
      <c r="TSV30" s="370"/>
      <c r="TSW30" s="370"/>
      <c r="TSX30" s="370"/>
      <c r="TSY30" s="370"/>
      <c r="TSZ30" s="370"/>
      <c r="TTA30" s="370"/>
      <c r="TTB30" s="370"/>
      <c r="TTC30" s="370"/>
      <c r="TTD30" s="370"/>
      <c r="TTE30" s="370"/>
      <c r="TTF30" s="370"/>
      <c r="TTG30" s="370"/>
      <c r="TTH30" s="370"/>
      <c r="TTI30" s="370"/>
      <c r="TTJ30" s="370"/>
      <c r="TTK30" s="370"/>
      <c r="TTL30" s="370"/>
      <c r="TTM30" s="370"/>
      <c r="TTN30" s="370"/>
      <c r="TTO30" s="370"/>
      <c r="TTP30" s="370"/>
      <c r="TTQ30" s="370"/>
      <c r="TTR30" s="370"/>
      <c r="TTS30" s="370"/>
      <c r="TTT30" s="370"/>
      <c r="TTU30" s="370"/>
      <c r="TTV30" s="370"/>
      <c r="TTW30" s="370"/>
      <c r="TTX30" s="370"/>
      <c r="TTY30" s="370"/>
      <c r="TTZ30" s="370"/>
      <c r="TUA30" s="370"/>
      <c r="TUB30" s="370"/>
      <c r="TUC30" s="370"/>
      <c r="TUD30" s="370"/>
      <c r="TUE30" s="370"/>
      <c r="TUF30" s="370"/>
      <c r="TUG30" s="370"/>
      <c r="TUH30" s="370"/>
      <c r="TUI30" s="370"/>
      <c r="TUJ30" s="370"/>
      <c r="TUK30" s="370"/>
      <c r="TUL30" s="370"/>
      <c r="TUM30" s="370"/>
      <c r="TUN30" s="370"/>
      <c r="TUO30" s="370"/>
      <c r="TUP30" s="370"/>
      <c r="TUQ30" s="370"/>
      <c r="TUR30" s="370"/>
      <c r="TUS30" s="370"/>
      <c r="TUT30" s="370"/>
      <c r="TUU30" s="370"/>
      <c r="TUV30" s="370"/>
      <c r="TUW30" s="370"/>
      <c r="TUX30" s="370"/>
      <c r="TUY30" s="370"/>
      <c r="TUZ30" s="370"/>
      <c r="TVA30" s="370"/>
      <c r="TVB30" s="370"/>
      <c r="TVC30" s="370"/>
      <c r="TVD30" s="370"/>
      <c r="TVE30" s="370"/>
      <c r="TVF30" s="370"/>
      <c r="TVG30" s="370"/>
      <c r="TVH30" s="370"/>
      <c r="TVI30" s="370"/>
      <c r="TVJ30" s="370"/>
      <c r="TVK30" s="370"/>
      <c r="TVL30" s="370"/>
      <c r="TVM30" s="370"/>
      <c r="TVN30" s="370"/>
      <c r="TVO30" s="370"/>
      <c r="TVP30" s="370"/>
      <c r="TVQ30" s="370"/>
      <c r="TVR30" s="370"/>
      <c r="TVS30" s="370"/>
      <c r="TVT30" s="370"/>
      <c r="TVU30" s="370"/>
      <c r="TVV30" s="370"/>
      <c r="TVW30" s="370"/>
      <c r="TVX30" s="370"/>
      <c r="TVY30" s="370"/>
      <c r="TVZ30" s="370"/>
      <c r="TWA30" s="370"/>
      <c r="TWB30" s="370"/>
      <c r="TWC30" s="370"/>
      <c r="TWD30" s="370"/>
      <c r="TWE30" s="370"/>
      <c r="TWF30" s="370"/>
      <c r="TWG30" s="370"/>
      <c r="TWH30" s="370"/>
      <c r="TWI30" s="370"/>
      <c r="TWJ30" s="370"/>
      <c r="TWK30" s="370"/>
      <c r="TWL30" s="370"/>
      <c r="TWM30" s="370"/>
      <c r="TWN30" s="370"/>
      <c r="TWO30" s="370"/>
      <c r="TWP30" s="370"/>
      <c r="TWQ30" s="370"/>
      <c r="TWR30" s="370"/>
      <c r="TWS30" s="370"/>
      <c r="TWT30" s="370"/>
      <c r="TWU30" s="370"/>
      <c r="TWV30" s="370"/>
      <c r="TWW30" s="370"/>
      <c r="TWX30" s="370"/>
      <c r="TWY30" s="370"/>
      <c r="TWZ30" s="370"/>
      <c r="TXA30" s="370"/>
      <c r="TXB30" s="370"/>
      <c r="TXC30" s="370"/>
      <c r="TXD30" s="370"/>
      <c r="TXE30" s="370"/>
      <c r="TXF30" s="370"/>
      <c r="TXG30" s="370"/>
      <c r="TXH30" s="370"/>
      <c r="TXI30" s="370"/>
      <c r="TXJ30" s="370"/>
      <c r="TXK30" s="370"/>
      <c r="TXL30" s="370"/>
      <c r="TXM30" s="370"/>
      <c r="TXN30" s="370"/>
      <c r="TXO30" s="370"/>
      <c r="TXP30" s="370"/>
      <c r="TXQ30" s="370"/>
      <c r="TXR30" s="370"/>
      <c r="TXS30" s="370"/>
      <c r="TXT30" s="370"/>
      <c r="TXU30" s="370"/>
      <c r="TXV30" s="370"/>
      <c r="TXW30" s="370"/>
      <c r="TXX30" s="370"/>
      <c r="TXY30" s="370"/>
      <c r="TXZ30" s="370"/>
      <c r="TYA30" s="370"/>
      <c r="TYB30" s="370"/>
      <c r="TYC30" s="370"/>
      <c r="TYD30" s="370"/>
      <c r="TYE30" s="370"/>
      <c r="TYF30" s="370"/>
      <c r="TYG30" s="370"/>
      <c r="TYH30" s="370"/>
      <c r="TYI30" s="370"/>
      <c r="TYJ30" s="370"/>
      <c r="TYK30" s="370"/>
      <c r="TYL30" s="370"/>
      <c r="TYM30" s="370"/>
      <c r="TYN30" s="370"/>
      <c r="TYO30" s="370"/>
      <c r="TYP30" s="370"/>
      <c r="TYQ30" s="370"/>
      <c r="TYR30" s="370"/>
      <c r="TYS30" s="370"/>
      <c r="TYT30" s="370"/>
      <c r="TYU30" s="370"/>
      <c r="TYV30" s="370"/>
      <c r="TYW30" s="370"/>
      <c r="TYX30" s="370"/>
      <c r="TYY30" s="370"/>
      <c r="TYZ30" s="370"/>
      <c r="TZA30" s="370"/>
      <c r="TZB30" s="370"/>
      <c r="TZC30" s="370"/>
      <c r="TZD30" s="370"/>
      <c r="TZE30" s="370"/>
      <c r="TZF30" s="370"/>
      <c r="TZG30" s="370"/>
      <c r="TZH30" s="370"/>
      <c r="TZI30" s="370"/>
      <c r="TZJ30" s="370"/>
      <c r="TZK30" s="370"/>
      <c r="TZL30" s="370"/>
      <c r="TZM30" s="370"/>
      <c r="TZN30" s="370"/>
      <c r="TZO30" s="370"/>
      <c r="TZP30" s="370"/>
      <c r="TZQ30" s="370"/>
      <c r="TZR30" s="370"/>
      <c r="TZS30" s="370"/>
      <c r="TZT30" s="370"/>
      <c r="TZU30" s="370"/>
      <c r="TZV30" s="370"/>
      <c r="TZW30" s="370"/>
      <c r="TZX30" s="370"/>
      <c r="TZY30" s="370"/>
      <c r="TZZ30" s="370"/>
      <c r="UAA30" s="370"/>
      <c r="UAB30" s="370"/>
      <c r="UAC30" s="370"/>
      <c r="UAD30" s="370"/>
      <c r="UAE30" s="370"/>
      <c r="UAF30" s="370"/>
      <c r="UAG30" s="370"/>
      <c r="UAH30" s="370"/>
      <c r="UAI30" s="370"/>
      <c r="UAJ30" s="370"/>
      <c r="UAK30" s="370"/>
      <c r="UAL30" s="370"/>
      <c r="UAM30" s="370"/>
      <c r="UAN30" s="370"/>
      <c r="UAO30" s="370"/>
      <c r="UAP30" s="370"/>
      <c r="UAQ30" s="370"/>
      <c r="UAR30" s="370"/>
      <c r="UAS30" s="370"/>
      <c r="UAT30" s="370"/>
      <c r="UAU30" s="370"/>
      <c r="UAV30" s="370"/>
      <c r="UAW30" s="370"/>
      <c r="UAX30" s="370"/>
      <c r="UAY30" s="370"/>
      <c r="UAZ30" s="370"/>
      <c r="UBA30" s="370"/>
      <c r="UBB30" s="370"/>
      <c r="UBC30" s="370"/>
      <c r="UBD30" s="370"/>
      <c r="UBE30" s="370"/>
      <c r="UBF30" s="370"/>
      <c r="UBG30" s="370"/>
      <c r="UBH30" s="370"/>
      <c r="UBI30" s="370"/>
      <c r="UBJ30" s="370"/>
      <c r="UBK30" s="370"/>
      <c r="UBL30" s="370"/>
      <c r="UBM30" s="370"/>
      <c r="UBN30" s="370"/>
      <c r="UBO30" s="370"/>
      <c r="UBP30" s="370"/>
      <c r="UBQ30" s="370"/>
      <c r="UBR30" s="370"/>
      <c r="UBS30" s="370"/>
      <c r="UBT30" s="370"/>
      <c r="UBU30" s="370"/>
      <c r="UBV30" s="370"/>
      <c r="UBW30" s="370"/>
      <c r="UBX30" s="370"/>
      <c r="UBY30" s="370"/>
      <c r="UBZ30" s="370"/>
      <c r="UCA30" s="370"/>
      <c r="UCB30" s="370"/>
      <c r="UCC30" s="370"/>
      <c r="UCD30" s="370"/>
      <c r="UCE30" s="370"/>
      <c r="UCF30" s="370"/>
      <c r="UCG30" s="370"/>
      <c r="UCH30" s="370"/>
      <c r="UCI30" s="370"/>
      <c r="UCJ30" s="370"/>
      <c r="UCK30" s="370"/>
      <c r="UCL30" s="370"/>
      <c r="UCM30" s="370"/>
      <c r="UCN30" s="370"/>
      <c r="UCO30" s="370"/>
      <c r="UCP30" s="370"/>
      <c r="UCQ30" s="370"/>
      <c r="UCR30" s="370"/>
      <c r="UCS30" s="370"/>
      <c r="UCT30" s="370"/>
      <c r="UCU30" s="370"/>
      <c r="UCV30" s="370"/>
      <c r="UCW30" s="370"/>
      <c r="UCX30" s="370"/>
      <c r="UCY30" s="370"/>
      <c r="UCZ30" s="370"/>
      <c r="UDA30" s="370"/>
      <c r="UDB30" s="370"/>
      <c r="UDC30" s="370"/>
      <c r="UDD30" s="370"/>
      <c r="UDE30" s="370"/>
      <c r="UDF30" s="370"/>
      <c r="UDG30" s="370"/>
      <c r="UDH30" s="370"/>
      <c r="UDI30" s="370"/>
      <c r="UDJ30" s="370"/>
      <c r="UDK30" s="370"/>
      <c r="UDL30" s="370"/>
      <c r="UDM30" s="370"/>
      <c r="UDN30" s="370"/>
      <c r="UDO30" s="370"/>
      <c r="UDP30" s="370"/>
      <c r="UDQ30" s="370"/>
      <c r="UDR30" s="370"/>
      <c r="UDS30" s="370"/>
      <c r="UDT30" s="370"/>
      <c r="UDU30" s="370"/>
      <c r="UDV30" s="370"/>
      <c r="UDW30" s="370"/>
      <c r="UDX30" s="370"/>
      <c r="UDY30" s="370"/>
      <c r="UDZ30" s="370"/>
      <c r="UEA30" s="370"/>
      <c r="UEB30" s="370"/>
      <c r="UEC30" s="370"/>
      <c r="UED30" s="370"/>
      <c r="UEE30" s="370"/>
      <c r="UEF30" s="370"/>
      <c r="UEG30" s="370"/>
      <c r="UEH30" s="370"/>
      <c r="UEI30" s="370"/>
      <c r="UEJ30" s="370"/>
      <c r="UEK30" s="370"/>
      <c r="UEL30" s="370"/>
      <c r="UEM30" s="370"/>
      <c r="UEN30" s="370"/>
      <c r="UEO30" s="370"/>
      <c r="UEP30" s="370"/>
      <c r="UEQ30" s="370"/>
      <c r="UER30" s="370"/>
      <c r="UES30" s="370"/>
      <c r="UET30" s="370"/>
      <c r="UEU30" s="370"/>
      <c r="UEV30" s="370"/>
      <c r="UEW30" s="370"/>
      <c r="UEX30" s="370"/>
      <c r="UEY30" s="370"/>
      <c r="UEZ30" s="370"/>
      <c r="UFA30" s="370"/>
      <c r="UFB30" s="370"/>
      <c r="UFC30" s="370"/>
      <c r="UFD30" s="370"/>
      <c r="UFE30" s="370"/>
      <c r="UFF30" s="370"/>
      <c r="UFG30" s="370"/>
      <c r="UFH30" s="370"/>
      <c r="UFI30" s="370"/>
      <c r="UFJ30" s="370"/>
      <c r="UFK30" s="370"/>
      <c r="UFL30" s="370"/>
      <c r="UFM30" s="370"/>
      <c r="UFN30" s="370"/>
      <c r="UFO30" s="370"/>
      <c r="UFP30" s="370"/>
      <c r="UFQ30" s="370"/>
      <c r="UFR30" s="370"/>
      <c r="UFS30" s="370"/>
      <c r="UFT30" s="370"/>
      <c r="UFU30" s="370"/>
      <c r="UFV30" s="370"/>
      <c r="UFW30" s="370"/>
      <c r="UFX30" s="370"/>
      <c r="UFY30" s="370"/>
      <c r="UFZ30" s="370"/>
      <c r="UGA30" s="370"/>
      <c r="UGB30" s="370"/>
      <c r="UGC30" s="370"/>
      <c r="UGD30" s="370"/>
      <c r="UGE30" s="370"/>
      <c r="UGF30" s="370"/>
      <c r="UGG30" s="370"/>
      <c r="UGH30" s="370"/>
      <c r="UGI30" s="370"/>
      <c r="UGJ30" s="370"/>
      <c r="UGK30" s="370"/>
      <c r="UGL30" s="370"/>
      <c r="UGM30" s="370"/>
      <c r="UGN30" s="370"/>
      <c r="UGO30" s="370"/>
      <c r="UGP30" s="370"/>
      <c r="UGQ30" s="370"/>
      <c r="UGR30" s="370"/>
      <c r="UGS30" s="370"/>
      <c r="UGT30" s="370"/>
      <c r="UGU30" s="370"/>
      <c r="UGV30" s="370"/>
      <c r="UGW30" s="370"/>
      <c r="UGX30" s="370"/>
      <c r="UGY30" s="370"/>
      <c r="UGZ30" s="370"/>
      <c r="UHA30" s="370"/>
      <c r="UHB30" s="370"/>
      <c r="UHC30" s="370"/>
      <c r="UHD30" s="370"/>
      <c r="UHE30" s="370"/>
      <c r="UHF30" s="370"/>
      <c r="UHG30" s="370"/>
      <c r="UHH30" s="370"/>
      <c r="UHI30" s="370"/>
      <c r="UHJ30" s="370"/>
      <c r="UHK30" s="370"/>
      <c r="UHL30" s="370"/>
      <c r="UHM30" s="370"/>
      <c r="UHN30" s="370"/>
      <c r="UHO30" s="370"/>
      <c r="UHP30" s="370"/>
      <c r="UHQ30" s="370"/>
      <c r="UHR30" s="370"/>
      <c r="UHS30" s="370"/>
      <c r="UHT30" s="370"/>
      <c r="UHU30" s="370"/>
      <c r="UHV30" s="370"/>
      <c r="UHW30" s="370"/>
      <c r="UHX30" s="370"/>
      <c r="UHY30" s="370"/>
      <c r="UHZ30" s="370"/>
      <c r="UIA30" s="370"/>
      <c r="UIB30" s="370"/>
      <c r="UIC30" s="370"/>
      <c r="UID30" s="370"/>
      <c r="UIE30" s="370"/>
      <c r="UIF30" s="370"/>
      <c r="UIG30" s="370"/>
      <c r="UIH30" s="370"/>
      <c r="UII30" s="370"/>
      <c r="UIJ30" s="370"/>
      <c r="UIK30" s="370"/>
      <c r="UIL30" s="370"/>
      <c r="UIM30" s="370"/>
      <c r="UIN30" s="370"/>
      <c r="UIO30" s="370"/>
      <c r="UIP30" s="370"/>
      <c r="UIQ30" s="370"/>
      <c r="UIR30" s="370"/>
      <c r="UIS30" s="370"/>
      <c r="UIT30" s="370"/>
      <c r="UIU30" s="370"/>
      <c r="UIV30" s="370"/>
      <c r="UIW30" s="370"/>
      <c r="UIX30" s="370"/>
      <c r="UIY30" s="370"/>
      <c r="UIZ30" s="370"/>
      <c r="UJA30" s="370"/>
      <c r="UJB30" s="370"/>
      <c r="UJC30" s="370"/>
      <c r="UJD30" s="370"/>
      <c r="UJE30" s="370"/>
      <c r="UJF30" s="370"/>
      <c r="UJG30" s="370"/>
      <c r="UJH30" s="370"/>
      <c r="UJI30" s="370"/>
      <c r="UJJ30" s="370"/>
      <c r="UJK30" s="370"/>
      <c r="UJL30" s="370"/>
      <c r="UJM30" s="370"/>
      <c r="UJN30" s="370"/>
      <c r="UJO30" s="370"/>
      <c r="UJP30" s="370"/>
      <c r="UJQ30" s="370"/>
      <c r="UJR30" s="370"/>
      <c r="UJS30" s="370"/>
      <c r="UJT30" s="370"/>
      <c r="UJU30" s="370"/>
      <c r="UJV30" s="370"/>
      <c r="UJW30" s="370"/>
      <c r="UJX30" s="370"/>
      <c r="UJY30" s="370"/>
      <c r="UJZ30" s="370"/>
      <c r="UKA30" s="370"/>
      <c r="UKB30" s="370"/>
      <c r="UKC30" s="370"/>
      <c r="UKD30" s="370"/>
      <c r="UKE30" s="370"/>
      <c r="UKF30" s="370"/>
      <c r="UKG30" s="370"/>
      <c r="UKH30" s="370"/>
      <c r="UKI30" s="370"/>
      <c r="UKJ30" s="370"/>
      <c r="UKK30" s="370"/>
      <c r="UKL30" s="370"/>
      <c r="UKM30" s="370"/>
      <c r="UKN30" s="370"/>
      <c r="UKO30" s="370"/>
      <c r="UKP30" s="370"/>
      <c r="UKQ30" s="370"/>
      <c r="UKR30" s="370"/>
      <c r="UKS30" s="370"/>
      <c r="UKT30" s="370"/>
      <c r="UKU30" s="370"/>
      <c r="UKV30" s="370"/>
      <c r="UKW30" s="370"/>
      <c r="UKX30" s="370"/>
      <c r="UKY30" s="370"/>
      <c r="UKZ30" s="370"/>
      <c r="ULA30" s="370"/>
      <c r="ULB30" s="370"/>
      <c r="ULC30" s="370"/>
      <c r="ULD30" s="370"/>
      <c r="ULE30" s="370"/>
      <c r="ULF30" s="370"/>
      <c r="ULG30" s="370"/>
      <c r="ULH30" s="370"/>
      <c r="ULI30" s="370"/>
      <c r="ULJ30" s="370"/>
      <c r="ULK30" s="370"/>
      <c r="ULL30" s="370"/>
      <c r="ULM30" s="370"/>
      <c r="ULN30" s="370"/>
      <c r="ULO30" s="370"/>
      <c r="ULP30" s="370"/>
      <c r="ULQ30" s="370"/>
      <c r="ULR30" s="370"/>
      <c r="ULS30" s="370"/>
      <c r="ULT30" s="370"/>
      <c r="ULU30" s="370"/>
      <c r="ULV30" s="370"/>
      <c r="ULW30" s="370"/>
      <c r="ULX30" s="370"/>
      <c r="ULY30" s="370"/>
      <c r="ULZ30" s="370"/>
      <c r="UMA30" s="370"/>
      <c r="UMB30" s="370"/>
      <c r="UMC30" s="370"/>
      <c r="UMD30" s="370"/>
      <c r="UME30" s="370"/>
      <c r="UMF30" s="370"/>
      <c r="UMG30" s="370"/>
      <c r="UMH30" s="370"/>
      <c r="UMI30" s="370"/>
      <c r="UMJ30" s="370"/>
      <c r="UMK30" s="370"/>
      <c r="UML30" s="370"/>
      <c r="UMM30" s="370"/>
      <c r="UMN30" s="370"/>
      <c r="UMO30" s="370"/>
      <c r="UMP30" s="370"/>
      <c r="UMQ30" s="370"/>
      <c r="UMR30" s="370"/>
      <c r="UMS30" s="370"/>
      <c r="UMT30" s="370"/>
      <c r="UMU30" s="370"/>
      <c r="UMV30" s="370"/>
      <c r="UMW30" s="370"/>
      <c r="UMX30" s="370"/>
      <c r="UMY30" s="370"/>
      <c r="UMZ30" s="370"/>
      <c r="UNA30" s="370"/>
      <c r="UNB30" s="370"/>
      <c r="UNC30" s="370"/>
      <c r="UND30" s="370"/>
      <c r="UNE30" s="370"/>
      <c r="UNF30" s="370"/>
      <c r="UNG30" s="370"/>
      <c r="UNH30" s="370"/>
      <c r="UNI30" s="370"/>
      <c r="UNJ30" s="370"/>
      <c r="UNK30" s="370"/>
      <c r="UNL30" s="370"/>
      <c r="UNM30" s="370"/>
      <c r="UNN30" s="370"/>
      <c r="UNO30" s="370"/>
      <c r="UNP30" s="370"/>
      <c r="UNQ30" s="370"/>
      <c r="UNR30" s="370"/>
      <c r="UNS30" s="370"/>
      <c r="UNT30" s="370"/>
      <c r="UNU30" s="370"/>
      <c r="UNV30" s="370"/>
      <c r="UNW30" s="370"/>
      <c r="UNX30" s="370"/>
      <c r="UNY30" s="370"/>
      <c r="UNZ30" s="370"/>
      <c r="UOA30" s="370"/>
      <c r="UOB30" s="370"/>
      <c r="UOC30" s="370"/>
      <c r="UOD30" s="370"/>
      <c r="UOE30" s="370"/>
      <c r="UOF30" s="370"/>
      <c r="UOG30" s="370"/>
      <c r="UOH30" s="370"/>
      <c r="UOI30" s="370"/>
      <c r="UOJ30" s="370"/>
      <c r="UOK30" s="370"/>
      <c r="UOL30" s="370"/>
      <c r="UOM30" s="370"/>
      <c r="UON30" s="370"/>
      <c r="UOO30" s="370"/>
      <c r="UOP30" s="370"/>
      <c r="UOQ30" s="370"/>
      <c r="UOR30" s="370"/>
      <c r="UOS30" s="370"/>
      <c r="UOT30" s="370"/>
      <c r="UOU30" s="370"/>
      <c r="UOV30" s="370"/>
      <c r="UOW30" s="370"/>
      <c r="UOX30" s="370"/>
      <c r="UOY30" s="370"/>
      <c r="UOZ30" s="370"/>
      <c r="UPA30" s="370"/>
      <c r="UPB30" s="370"/>
      <c r="UPC30" s="370"/>
      <c r="UPD30" s="370"/>
      <c r="UPE30" s="370"/>
      <c r="UPF30" s="370"/>
      <c r="UPG30" s="370"/>
      <c r="UPH30" s="370"/>
      <c r="UPI30" s="370"/>
      <c r="UPJ30" s="370"/>
      <c r="UPK30" s="370"/>
      <c r="UPL30" s="370"/>
      <c r="UPM30" s="370"/>
      <c r="UPN30" s="370"/>
      <c r="UPO30" s="370"/>
      <c r="UPP30" s="370"/>
      <c r="UPQ30" s="370"/>
      <c r="UPR30" s="370"/>
      <c r="UPS30" s="370"/>
      <c r="UPT30" s="370"/>
      <c r="UPU30" s="370"/>
      <c r="UPV30" s="370"/>
      <c r="UPW30" s="370"/>
      <c r="UPX30" s="370"/>
      <c r="UPY30" s="370"/>
      <c r="UPZ30" s="370"/>
      <c r="UQA30" s="370"/>
      <c r="UQB30" s="370"/>
      <c r="UQC30" s="370"/>
      <c r="UQD30" s="370"/>
      <c r="UQE30" s="370"/>
      <c r="UQF30" s="370"/>
      <c r="UQG30" s="370"/>
      <c r="UQH30" s="370"/>
      <c r="UQI30" s="370"/>
      <c r="UQJ30" s="370"/>
      <c r="UQK30" s="370"/>
      <c r="UQL30" s="370"/>
      <c r="UQM30" s="370"/>
      <c r="UQN30" s="370"/>
      <c r="UQO30" s="370"/>
      <c r="UQP30" s="370"/>
      <c r="UQQ30" s="370"/>
      <c r="UQR30" s="370"/>
      <c r="UQS30" s="370"/>
      <c r="UQT30" s="370"/>
      <c r="UQU30" s="370"/>
      <c r="UQV30" s="370"/>
      <c r="UQW30" s="370"/>
      <c r="UQX30" s="370"/>
      <c r="UQY30" s="370"/>
      <c r="UQZ30" s="370"/>
      <c r="URA30" s="370"/>
      <c r="URB30" s="370"/>
      <c r="URC30" s="370"/>
      <c r="URD30" s="370"/>
      <c r="URE30" s="370"/>
      <c r="URF30" s="370"/>
      <c r="URG30" s="370"/>
      <c r="URH30" s="370"/>
      <c r="URI30" s="370"/>
      <c r="URJ30" s="370"/>
      <c r="URK30" s="370"/>
      <c r="URL30" s="370"/>
      <c r="URM30" s="370"/>
      <c r="URN30" s="370"/>
      <c r="URO30" s="370"/>
      <c r="URP30" s="370"/>
      <c r="URQ30" s="370"/>
      <c r="URR30" s="370"/>
      <c r="URS30" s="370"/>
      <c r="URT30" s="370"/>
      <c r="URU30" s="370"/>
      <c r="URV30" s="370"/>
      <c r="URW30" s="370"/>
      <c r="URX30" s="370"/>
      <c r="URY30" s="370"/>
      <c r="URZ30" s="370"/>
      <c r="USA30" s="370"/>
      <c r="USB30" s="370"/>
      <c r="USC30" s="370"/>
      <c r="USD30" s="370"/>
      <c r="USE30" s="370"/>
      <c r="USF30" s="370"/>
      <c r="USG30" s="370"/>
      <c r="USH30" s="370"/>
      <c r="USI30" s="370"/>
      <c r="USJ30" s="370"/>
      <c r="USK30" s="370"/>
      <c r="USL30" s="370"/>
      <c r="USM30" s="370"/>
      <c r="USN30" s="370"/>
      <c r="USO30" s="370"/>
      <c r="USP30" s="370"/>
      <c r="USQ30" s="370"/>
      <c r="USR30" s="370"/>
      <c r="USS30" s="370"/>
      <c r="UST30" s="370"/>
      <c r="USU30" s="370"/>
      <c r="USV30" s="370"/>
      <c r="USW30" s="370"/>
      <c r="USX30" s="370"/>
      <c r="USY30" s="370"/>
      <c r="USZ30" s="370"/>
      <c r="UTA30" s="370"/>
      <c r="UTB30" s="370"/>
      <c r="UTC30" s="370"/>
      <c r="UTD30" s="370"/>
      <c r="UTE30" s="370"/>
      <c r="UTF30" s="370"/>
      <c r="UTG30" s="370"/>
      <c r="UTH30" s="370"/>
      <c r="UTI30" s="370"/>
      <c r="UTJ30" s="370"/>
      <c r="UTK30" s="370"/>
      <c r="UTL30" s="370"/>
      <c r="UTM30" s="370"/>
      <c r="UTN30" s="370"/>
      <c r="UTO30" s="370"/>
      <c r="UTP30" s="370"/>
      <c r="UTQ30" s="370"/>
      <c r="UTR30" s="370"/>
      <c r="UTS30" s="370"/>
      <c r="UTT30" s="370"/>
      <c r="UTU30" s="370"/>
      <c r="UTV30" s="370"/>
      <c r="UTW30" s="370"/>
      <c r="UTX30" s="370"/>
      <c r="UTY30" s="370"/>
      <c r="UTZ30" s="370"/>
      <c r="UUA30" s="370"/>
      <c r="UUB30" s="370"/>
      <c r="UUC30" s="370"/>
      <c r="UUD30" s="370"/>
      <c r="UUE30" s="370"/>
      <c r="UUF30" s="370"/>
      <c r="UUG30" s="370"/>
      <c r="UUH30" s="370"/>
      <c r="UUI30" s="370"/>
      <c r="UUJ30" s="370"/>
      <c r="UUK30" s="370"/>
      <c r="UUL30" s="370"/>
      <c r="UUM30" s="370"/>
      <c r="UUN30" s="370"/>
      <c r="UUO30" s="370"/>
      <c r="UUP30" s="370"/>
      <c r="UUQ30" s="370"/>
      <c r="UUR30" s="370"/>
      <c r="UUS30" s="370"/>
      <c r="UUT30" s="370"/>
      <c r="UUU30" s="370"/>
      <c r="UUV30" s="370"/>
      <c r="UUW30" s="370"/>
      <c r="UUX30" s="370"/>
      <c r="UUY30" s="370"/>
      <c r="UUZ30" s="370"/>
      <c r="UVA30" s="370"/>
      <c r="UVB30" s="370"/>
      <c r="UVC30" s="370"/>
      <c r="UVD30" s="370"/>
      <c r="UVE30" s="370"/>
      <c r="UVF30" s="370"/>
      <c r="UVG30" s="370"/>
      <c r="UVH30" s="370"/>
      <c r="UVI30" s="370"/>
      <c r="UVJ30" s="370"/>
      <c r="UVK30" s="370"/>
      <c r="UVL30" s="370"/>
      <c r="UVM30" s="370"/>
      <c r="UVN30" s="370"/>
      <c r="UVO30" s="370"/>
      <c r="UVP30" s="370"/>
      <c r="UVQ30" s="370"/>
      <c r="UVR30" s="370"/>
      <c r="UVS30" s="370"/>
      <c r="UVT30" s="370"/>
      <c r="UVU30" s="370"/>
      <c r="UVV30" s="370"/>
      <c r="UVW30" s="370"/>
      <c r="UVX30" s="370"/>
      <c r="UVY30" s="370"/>
      <c r="UVZ30" s="370"/>
      <c r="UWA30" s="370"/>
      <c r="UWB30" s="370"/>
      <c r="UWC30" s="370"/>
      <c r="UWD30" s="370"/>
      <c r="UWE30" s="370"/>
      <c r="UWF30" s="370"/>
      <c r="UWG30" s="370"/>
      <c r="UWH30" s="370"/>
      <c r="UWI30" s="370"/>
      <c r="UWJ30" s="370"/>
      <c r="UWK30" s="370"/>
      <c r="UWL30" s="370"/>
      <c r="UWM30" s="370"/>
      <c r="UWN30" s="370"/>
      <c r="UWO30" s="370"/>
      <c r="UWP30" s="370"/>
      <c r="UWQ30" s="370"/>
      <c r="UWR30" s="370"/>
      <c r="UWS30" s="370"/>
      <c r="UWT30" s="370"/>
      <c r="UWU30" s="370"/>
      <c r="UWV30" s="370"/>
      <c r="UWW30" s="370"/>
      <c r="UWX30" s="370"/>
      <c r="UWY30" s="370"/>
      <c r="UWZ30" s="370"/>
      <c r="UXA30" s="370"/>
      <c r="UXB30" s="370"/>
      <c r="UXC30" s="370"/>
      <c r="UXD30" s="370"/>
      <c r="UXE30" s="370"/>
      <c r="UXF30" s="370"/>
      <c r="UXG30" s="370"/>
      <c r="UXH30" s="370"/>
      <c r="UXI30" s="370"/>
      <c r="UXJ30" s="370"/>
      <c r="UXK30" s="370"/>
      <c r="UXL30" s="370"/>
      <c r="UXM30" s="370"/>
      <c r="UXN30" s="370"/>
      <c r="UXO30" s="370"/>
      <c r="UXP30" s="370"/>
      <c r="UXQ30" s="370"/>
      <c r="UXR30" s="370"/>
      <c r="UXS30" s="370"/>
      <c r="UXT30" s="370"/>
      <c r="UXU30" s="370"/>
      <c r="UXV30" s="370"/>
      <c r="UXW30" s="370"/>
      <c r="UXX30" s="370"/>
      <c r="UXY30" s="370"/>
      <c r="UXZ30" s="370"/>
      <c r="UYA30" s="370"/>
      <c r="UYB30" s="370"/>
      <c r="UYC30" s="370"/>
      <c r="UYD30" s="370"/>
      <c r="UYE30" s="370"/>
      <c r="UYF30" s="370"/>
      <c r="UYG30" s="370"/>
      <c r="UYH30" s="370"/>
      <c r="UYI30" s="370"/>
      <c r="UYJ30" s="370"/>
      <c r="UYK30" s="370"/>
      <c r="UYL30" s="370"/>
      <c r="UYM30" s="370"/>
      <c r="UYN30" s="370"/>
      <c r="UYO30" s="370"/>
      <c r="UYP30" s="370"/>
      <c r="UYQ30" s="370"/>
      <c r="UYR30" s="370"/>
      <c r="UYS30" s="370"/>
      <c r="UYT30" s="370"/>
      <c r="UYU30" s="370"/>
      <c r="UYV30" s="370"/>
      <c r="UYW30" s="370"/>
      <c r="UYX30" s="370"/>
      <c r="UYY30" s="370"/>
      <c r="UYZ30" s="370"/>
      <c r="UZA30" s="370"/>
      <c r="UZB30" s="370"/>
      <c r="UZC30" s="370"/>
      <c r="UZD30" s="370"/>
      <c r="UZE30" s="370"/>
      <c r="UZF30" s="370"/>
      <c r="UZG30" s="370"/>
      <c r="UZH30" s="370"/>
      <c r="UZI30" s="370"/>
      <c r="UZJ30" s="370"/>
      <c r="UZK30" s="370"/>
      <c r="UZL30" s="370"/>
      <c r="UZM30" s="370"/>
      <c r="UZN30" s="370"/>
      <c r="UZO30" s="370"/>
      <c r="UZP30" s="370"/>
      <c r="UZQ30" s="370"/>
      <c r="UZR30" s="370"/>
      <c r="UZS30" s="370"/>
      <c r="UZT30" s="370"/>
      <c r="UZU30" s="370"/>
      <c r="UZV30" s="370"/>
      <c r="UZW30" s="370"/>
      <c r="UZX30" s="370"/>
      <c r="UZY30" s="370"/>
      <c r="UZZ30" s="370"/>
      <c r="VAA30" s="370"/>
      <c r="VAB30" s="370"/>
      <c r="VAC30" s="370"/>
      <c r="VAD30" s="370"/>
      <c r="VAE30" s="370"/>
      <c r="VAF30" s="370"/>
      <c r="VAG30" s="370"/>
      <c r="VAH30" s="370"/>
      <c r="VAI30" s="370"/>
      <c r="VAJ30" s="370"/>
      <c r="VAK30" s="370"/>
      <c r="VAL30" s="370"/>
      <c r="VAM30" s="370"/>
      <c r="VAN30" s="370"/>
      <c r="VAO30" s="370"/>
      <c r="VAP30" s="370"/>
      <c r="VAQ30" s="370"/>
      <c r="VAR30" s="370"/>
      <c r="VAS30" s="370"/>
      <c r="VAT30" s="370"/>
      <c r="VAU30" s="370"/>
      <c r="VAV30" s="370"/>
      <c r="VAW30" s="370"/>
      <c r="VAX30" s="370"/>
      <c r="VAY30" s="370"/>
      <c r="VAZ30" s="370"/>
      <c r="VBA30" s="370"/>
      <c r="VBB30" s="370"/>
      <c r="VBC30" s="370"/>
      <c r="VBD30" s="370"/>
      <c r="VBE30" s="370"/>
      <c r="VBF30" s="370"/>
      <c r="VBG30" s="370"/>
      <c r="VBH30" s="370"/>
      <c r="VBI30" s="370"/>
      <c r="VBJ30" s="370"/>
      <c r="VBK30" s="370"/>
      <c r="VBL30" s="370"/>
      <c r="VBM30" s="370"/>
      <c r="VBN30" s="370"/>
      <c r="VBO30" s="370"/>
      <c r="VBP30" s="370"/>
      <c r="VBQ30" s="370"/>
      <c r="VBR30" s="370"/>
      <c r="VBS30" s="370"/>
      <c r="VBT30" s="370"/>
      <c r="VBU30" s="370"/>
      <c r="VBV30" s="370"/>
      <c r="VBW30" s="370"/>
      <c r="VBX30" s="370"/>
      <c r="VBY30" s="370"/>
      <c r="VBZ30" s="370"/>
      <c r="VCA30" s="370"/>
      <c r="VCB30" s="370"/>
      <c r="VCC30" s="370"/>
      <c r="VCD30" s="370"/>
      <c r="VCE30" s="370"/>
      <c r="VCF30" s="370"/>
      <c r="VCG30" s="370"/>
      <c r="VCH30" s="370"/>
      <c r="VCI30" s="370"/>
      <c r="VCJ30" s="370"/>
      <c r="VCK30" s="370"/>
      <c r="VCL30" s="370"/>
      <c r="VCM30" s="370"/>
      <c r="VCN30" s="370"/>
      <c r="VCO30" s="370"/>
      <c r="VCP30" s="370"/>
      <c r="VCQ30" s="370"/>
      <c r="VCR30" s="370"/>
      <c r="VCS30" s="370"/>
      <c r="VCT30" s="370"/>
      <c r="VCU30" s="370"/>
      <c r="VCV30" s="370"/>
      <c r="VCW30" s="370"/>
      <c r="VCX30" s="370"/>
      <c r="VCY30" s="370"/>
      <c r="VCZ30" s="370"/>
      <c r="VDA30" s="370"/>
      <c r="VDB30" s="370"/>
      <c r="VDC30" s="370"/>
      <c r="VDD30" s="370"/>
      <c r="VDE30" s="370"/>
      <c r="VDF30" s="370"/>
      <c r="VDG30" s="370"/>
      <c r="VDH30" s="370"/>
      <c r="VDI30" s="370"/>
      <c r="VDJ30" s="370"/>
      <c r="VDK30" s="370"/>
      <c r="VDL30" s="370"/>
      <c r="VDM30" s="370"/>
      <c r="VDN30" s="370"/>
      <c r="VDO30" s="370"/>
      <c r="VDP30" s="370"/>
      <c r="VDQ30" s="370"/>
      <c r="VDR30" s="370"/>
      <c r="VDS30" s="370"/>
      <c r="VDT30" s="370"/>
      <c r="VDU30" s="370"/>
      <c r="VDV30" s="370"/>
      <c r="VDW30" s="370"/>
      <c r="VDX30" s="370"/>
      <c r="VDY30" s="370"/>
      <c r="VDZ30" s="370"/>
      <c r="VEA30" s="370"/>
      <c r="VEB30" s="370"/>
      <c r="VEC30" s="370"/>
      <c r="VED30" s="370"/>
      <c r="VEE30" s="370"/>
      <c r="VEF30" s="370"/>
      <c r="VEG30" s="370"/>
      <c r="VEH30" s="370"/>
      <c r="VEI30" s="370"/>
      <c r="VEJ30" s="370"/>
      <c r="VEK30" s="370"/>
      <c r="VEL30" s="370"/>
      <c r="VEM30" s="370"/>
      <c r="VEN30" s="370"/>
      <c r="VEO30" s="370"/>
      <c r="VEP30" s="370"/>
      <c r="VEQ30" s="370"/>
      <c r="VER30" s="370"/>
      <c r="VES30" s="370"/>
      <c r="VET30" s="370"/>
      <c r="VEU30" s="370"/>
      <c r="VEV30" s="370"/>
      <c r="VEW30" s="370"/>
      <c r="VEX30" s="370"/>
      <c r="VEY30" s="370"/>
      <c r="VEZ30" s="370"/>
      <c r="VFA30" s="370"/>
      <c r="VFB30" s="370"/>
      <c r="VFC30" s="370"/>
      <c r="VFD30" s="370"/>
      <c r="VFE30" s="370"/>
      <c r="VFF30" s="370"/>
      <c r="VFG30" s="370"/>
      <c r="VFH30" s="370"/>
      <c r="VFI30" s="370"/>
      <c r="VFJ30" s="370"/>
      <c r="VFK30" s="370"/>
      <c r="VFL30" s="370"/>
      <c r="VFM30" s="370"/>
      <c r="VFN30" s="370"/>
      <c r="VFO30" s="370"/>
      <c r="VFP30" s="370"/>
      <c r="VFQ30" s="370"/>
      <c r="VFR30" s="370"/>
      <c r="VFS30" s="370"/>
      <c r="VFT30" s="370"/>
      <c r="VFU30" s="370"/>
      <c r="VFV30" s="370"/>
      <c r="VFW30" s="370"/>
      <c r="VFX30" s="370"/>
      <c r="VFY30" s="370"/>
      <c r="VFZ30" s="370"/>
      <c r="VGA30" s="370"/>
      <c r="VGB30" s="370"/>
      <c r="VGC30" s="370"/>
      <c r="VGD30" s="370"/>
      <c r="VGE30" s="370"/>
      <c r="VGF30" s="370"/>
      <c r="VGG30" s="370"/>
      <c r="VGH30" s="370"/>
      <c r="VGI30" s="370"/>
      <c r="VGJ30" s="370"/>
      <c r="VGK30" s="370"/>
      <c r="VGL30" s="370"/>
      <c r="VGM30" s="370"/>
      <c r="VGN30" s="370"/>
      <c r="VGO30" s="370"/>
      <c r="VGP30" s="370"/>
      <c r="VGQ30" s="370"/>
      <c r="VGR30" s="370"/>
      <c r="VGS30" s="370"/>
      <c r="VGT30" s="370"/>
      <c r="VGU30" s="370"/>
      <c r="VGV30" s="370"/>
      <c r="VGW30" s="370"/>
      <c r="VGX30" s="370"/>
      <c r="VGY30" s="370"/>
      <c r="VGZ30" s="370"/>
      <c r="VHA30" s="370"/>
      <c r="VHB30" s="370"/>
      <c r="VHC30" s="370"/>
      <c r="VHD30" s="370"/>
      <c r="VHE30" s="370"/>
      <c r="VHF30" s="370"/>
      <c r="VHG30" s="370"/>
      <c r="VHH30" s="370"/>
      <c r="VHI30" s="370"/>
      <c r="VHJ30" s="370"/>
      <c r="VHK30" s="370"/>
      <c r="VHL30" s="370"/>
      <c r="VHM30" s="370"/>
      <c r="VHN30" s="370"/>
      <c r="VHO30" s="370"/>
      <c r="VHP30" s="370"/>
      <c r="VHQ30" s="370"/>
      <c r="VHR30" s="370"/>
      <c r="VHS30" s="370"/>
      <c r="VHT30" s="370"/>
      <c r="VHU30" s="370"/>
      <c r="VHV30" s="370"/>
      <c r="VHW30" s="370"/>
      <c r="VHX30" s="370"/>
      <c r="VHY30" s="370"/>
      <c r="VHZ30" s="370"/>
      <c r="VIA30" s="370"/>
      <c r="VIB30" s="370"/>
      <c r="VIC30" s="370"/>
      <c r="VID30" s="370"/>
      <c r="VIE30" s="370"/>
      <c r="VIF30" s="370"/>
      <c r="VIG30" s="370"/>
      <c r="VIH30" s="370"/>
      <c r="VII30" s="370"/>
      <c r="VIJ30" s="370"/>
      <c r="VIK30" s="370"/>
      <c r="VIL30" s="370"/>
      <c r="VIM30" s="370"/>
      <c r="VIN30" s="370"/>
      <c r="VIO30" s="370"/>
      <c r="VIP30" s="370"/>
      <c r="VIQ30" s="370"/>
      <c r="VIR30" s="370"/>
      <c r="VIS30" s="370"/>
      <c r="VIT30" s="370"/>
      <c r="VIU30" s="370"/>
      <c r="VIV30" s="370"/>
      <c r="VIW30" s="370"/>
      <c r="VIX30" s="370"/>
      <c r="VIY30" s="370"/>
      <c r="VIZ30" s="370"/>
      <c r="VJA30" s="370"/>
      <c r="VJB30" s="370"/>
      <c r="VJC30" s="370"/>
      <c r="VJD30" s="370"/>
      <c r="VJE30" s="370"/>
      <c r="VJF30" s="370"/>
      <c r="VJG30" s="370"/>
      <c r="VJH30" s="370"/>
      <c r="VJI30" s="370"/>
      <c r="VJJ30" s="370"/>
      <c r="VJK30" s="370"/>
      <c r="VJL30" s="370"/>
      <c r="VJM30" s="370"/>
      <c r="VJN30" s="370"/>
      <c r="VJO30" s="370"/>
      <c r="VJP30" s="370"/>
      <c r="VJQ30" s="370"/>
      <c r="VJR30" s="370"/>
      <c r="VJS30" s="370"/>
      <c r="VJT30" s="370"/>
      <c r="VJU30" s="370"/>
      <c r="VJV30" s="370"/>
      <c r="VJW30" s="370"/>
      <c r="VJX30" s="370"/>
      <c r="VJY30" s="370"/>
      <c r="VJZ30" s="370"/>
      <c r="VKA30" s="370"/>
      <c r="VKB30" s="370"/>
      <c r="VKC30" s="370"/>
      <c r="VKD30" s="370"/>
      <c r="VKE30" s="370"/>
      <c r="VKF30" s="370"/>
      <c r="VKG30" s="370"/>
      <c r="VKH30" s="370"/>
      <c r="VKI30" s="370"/>
      <c r="VKJ30" s="370"/>
      <c r="VKK30" s="370"/>
      <c r="VKL30" s="370"/>
      <c r="VKM30" s="370"/>
      <c r="VKN30" s="370"/>
      <c r="VKO30" s="370"/>
      <c r="VKP30" s="370"/>
      <c r="VKQ30" s="370"/>
      <c r="VKR30" s="370"/>
      <c r="VKS30" s="370"/>
      <c r="VKT30" s="370"/>
      <c r="VKU30" s="370"/>
      <c r="VKV30" s="370"/>
      <c r="VKW30" s="370"/>
      <c r="VKX30" s="370"/>
      <c r="VKY30" s="370"/>
      <c r="VKZ30" s="370"/>
      <c r="VLA30" s="370"/>
      <c r="VLB30" s="370"/>
      <c r="VLC30" s="370"/>
      <c r="VLD30" s="370"/>
      <c r="VLE30" s="370"/>
      <c r="VLF30" s="370"/>
      <c r="VLG30" s="370"/>
      <c r="VLH30" s="370"/>
      <c r="VLI30" s="370"/>
      <c r="VLJ30" s="370"/>
      <c r="VLK30" s="370"/>
      <c r="VLL30" s="370"/>
      <c r="VLM30" s="370"/>
      <c r="VLN30" s="370"/>
      <c r="VLO30" s="370"/>
      <c r="VLP30" s="370"/>
      <c r="VLQ30" s="370"/>
      <c r="VLR30" s="370"/>
      <c r="VLS30" s="370"/>
      <c r="VLT30" s="370"/>
      <c r="VLU30" s="370"/>
      <c r="VLV30" s="370"/>
      <c r="VLW30" s="370"/>
      <c r="VLX30" s="370"/>
      <c r="VLY30" s="370"/>
      <c r="VLZ30" s="370"/>
      <c r="VMA30" s="370"/>
      <c r="VMB30" s="370"/>
      <c r="VMC30" s="370"/>
      <c r="VMD30" s="370"/>
      <c r="VME30" s="370"/>
      <c r="VMF30" s="370"/>
      <c r="VMG30" s="370"/>
      <c r="VMH30" s="370"/>
      <c r="VMI30" s="370"/>
      <c r="VMJ30" s="370"/>
      <c r="VMK30" s="370"/>
      <c r="VML30" s="370"/>
      <c r="VMM30" s="370"/>
      <c r="VMN30" s="370"/>
      <c r="VMO30" s="370"/>
      <c r="VMP30" s="370"/>
      <c r="VMQ30" s="370"/>
      <c r="VMR30" s="370"/>
      <c r="VMS30" s="370"/>
      <c r="VMT30" s="370"/>
      <c r="VMU30" s="370"/>
      <c r="VMV30" s="370"/>
      <c r="VMW30" s="370"/>
      <c r="VMX30" s="370"/>
      <c r="VMY30" s="370"/>
      <c r="VMZ30" s="370"/>
      <c r="VNA30" s="370"/>
      <c r="VNB30" s="370"/>
      <c r="VNC30" s="370"/>
      <c r="VND30" s="370"/>
      <c r="VNE30" s="370"/>
      <c r="VNF30" s="370"/>
      <c r="VNG30" s="370"/>
      <c r="VNH30" s="370"/>
      <c r="VNI30" s="370"/>
      <c r="VNJ30" s="370"/>
      <c r="VNK30" s="370"/>
      <c r="VNL30" s="370"/>
      <c r="VNM30" s="370"/>
      <c r="VNN30" s="370"/>
      <c r="VNO30" s="370"/>
      <c r="VNP30" s="370"/>
      <c r="VNQ30" s="370"/>
      <c r="VNR30" s="370"/>
      <c r="VNS30" s="370"/>
      <c r="VNT30" s="370"/>
      <c r="VNU30" s="370"/>
      <c r="VNV30" s="370"/>
      <c r="VNW30" s="370"/>
      <c r="VNX30" s="370"/>
      <c r="VNY30" s="370"/>
      <c r="VNZ30" s="370"/>
      <c r="VOA30" s="370"/>
      <c r="VOB30" s="370"/>
      <c r="VOC30" s="370"/>
      <c r="VOD30" s="370"/>
      <c r="VOE30" s="370"/>
      <c r="VOF30" s="370"/>
      <c r="VOG30" s="370"/>
      <c r="VOH30" s="370"/>
      <c r="VOI30" s="370"/>
      <c r="VOJ30" s="370"/>
      <c r="VOK30" s="370"/>
      <c r="VOL30" s="370"/>
      <c r="VOM30" s="370"/>
      <c r="VON30" s="370"/>
      <c r="VOO30" s="370"/>
      <c r="VOP30" s="370"/>
      <c r="VOQ30" s="370"/>
      <c r="VOR30" s="370"/>
      <c r="VOS30" s="370"/>
      <c r="VOT30" s="370"/>
      <c r="VOU30" s="370"/>
      <c r="VOV30" s="370"/>
      <c r="VOW30" s="370"/>
      <c r="VOX30" s="370"/>
      <c r="VOY30" s="370"/>
      <c r="VOZ30" s="370"/>
      <c r="VPA30" s="370"/>
      <c r="VPB30" s="370"/>
      <c r="VPC30" s="370"/>
      <c r="VPD30" s="370"/>
      <c r="VPE30" s="370"/>
      <c r="VPF30" s="370"/>
      <c r="VPG30" s="370"/>
      <c r="VPH30" s="370"/>
      <c r="VPI30" s="370"/>
      <c r="VPJ30" s="370"/>
      <c r="VPK30" s="370"/>
      <c r="VPL30" s="370"/>
      <c r="VPM30" s="370"/>
      <c r="VPN30" s="370"/>
      <c r="VPO30" s="370"/>
      <c r="VPP30" s="370"/>
      <c r="VPQ30" s="370"/>
      <c r="VPR30" s="370"/>
      <c r="VPS30" s="370"/>
      <c r="VPT30" s="370"/>
      <c r="VPU30" s="370"/>
      <c r="VPV30" s="370"/>
      <c r="VPW30" s="370"/>
      <c r="VPX30" s="370"/>
      <c r="VPY30" s="370"/>
      <c r="VPZ30" s="370"/>
      <c r="VQA30" s="370"/>
      <c r="VQB30" s="370"/>
      <c r="VQC30" s="370"/>
      <c r="VQD30" s="370"/>
      <c r="VQE30" s="370"/>
      <c r="VQF30" s="370"/>
      <c r="VQG30" s="370"/>
      <c r="VQH30" s="370"/>
      <c r="VQI30" s="370"/>
      <c r="VQJ30" s="370"/>
      <c r="VQK30" s="370"/>
      <c r="VQL30" s="370"/>
      <c r="VQM30" s="370"/>
      <c r="VQN30" s="370"/>
      <c r="VQO30" s="370"/>
      <c r="VQP30" s="370"/>
      <c r="VQQ30" s="370"/>
      <c r="VQR30" s="370"/>
      <c r="VQS30" s="370"/>
      <c r="VQT30" s="370"/>
      <c r="VQU30" s="370"/>
      <c r="VQV30" s="370"/>
      <c r="VQW30" s="370"/>
      <c r="VQX30" s="370"/>
      <c r="VQY30" s="370"/>
      <c r="VQZ30" s="370"/>
      <c r="VRA30" s="370"/>
      <c r="VRB30" s="370"/>
      <c r="VRC30" s="370"/>
      <c r="VRD30" s="370"/>
      <c r="VRE30" s="370"/>
      <c r="VRF30" s="370"/>
      <c r="VRG30" s="370"/>
      <c r="VRH30" s="370"/>
      <c r="VRI30" s="370"/>
      <c r="VRJ30" s="370"/>
      <c r="VRK30" s="370"/>
      <c r="VRL30" s="370"/>
      <c r="VRM30" s="370"/>
      <c r="VRN30" s="370"/>
      <c r="VRO30" s="370"/>
      <c r="VRP30" s="370"/>
      <c r="VRQ30" s="370"/>
      <c r="VRR30" s="370"/>
      <c r="VRS30" s="370"/>
      <c r="VRT30" s="370"/>
      <c r="VRU30" s="370"/>
      <c r="VRV30" s="370"/>
      <c r="VRW30" s="370"/>
      <c r="VRX30" s="370"/>
      <c r="VRY30" s="370"/>
      <c r="VRZ30" s="370"/>
      <c r="VSA30" s="370"/>
      <c r="VSB30" s="370"/>
      <c r="VSC30" s="370"/>
      <c r="VSD30" s="370"/>
      <c r="VSE30" s="370"/>
      <c r="VSF30" s="370"/>
      <c r="VSG30" s="370"/>
      <c r="VSH30" s="370"/>
      <c r="VSI30" s="370"/>
      <c r="VSJ30" s="370"/>
      <c r="VSK30" s="370"/>
      <c r="VSL30" s="370"/>
      <c r="VSM30" s="370"/>
      <c r="VSN30" s="370"/>
      <c r="VSO30" s="370"/>
      <c r="VSP30" s="370"/>
      <c r="VSQ30" s="370"/>
      <c r="VSR30" s="370"/>
      <c r="VSS30" s="370"/>
      <c r="VST30" s="370"/>
      <c r="VSU30" s="370"/>
      <c r="VSV30" s="370"/>
      <c r="VSW30" s="370"/>
      <c r="VSX30" s="370"/>
      <c r="VSY30" s="370"/>
      <c r="VSZ30" s="370"/>
      <c r="VTA30" s="370"/>
      <c r="VTB30" s="370"/>
      <c r="VTC30" s="370"/>
      <c r="VTD30" s="370"/>
      <c r="VTE30" s="370"/>
      <c r="VTF30" s="370"/>
      <c r="VTG30" s="370"/>
      <c r="VTH30" s="370"/>
      <c r="VTI30" s="370"/>
      <c r="VTJ30" s="370"/>
      <c r="VTK30" s="370"/>
      <c r="VTL30" s="370"/>
      <c r="VTM30" s="370"/>
      <c r="VTN30" s="370"/>
      <c r="VTO30" s="370"/>
      <c r="VTP30" s="370"/>
      <c r="VTQ30" s="370"/>
      <c r="VTR30" s="370"/>
      <c r="VTS30" s="370"/>
      <c r="VTT30" s="370"/>
      <c r="VTU30" s="370"/>
      <c r="VTV30" s="370"/>
      <c r="VTW30" s="370"/>
      <c r="VTX30" s="370"/>
      <c r="VTY30" s="370"/>
      <c r="VTZ30" s="370"/>
      <c r="VUA30" s="370"/>
      <c r="VUB30" s="370"/>
      <c r="VUC30" s="370"/>
      <c r="VUD30" s="370"/>
      <c r="VUE30" s="370"/>
      <c r="VUF30" s="370"/>
      <c r="VUG30" s="370"/>
      <c r="VUH30" s="370"/>
      <c r="VUI30" s="370"/>
      <c r="VUJ30" s="370"/>
      <c r="VUK30" s="370"/>
      <c r="VUL30" s="370"/>
      <c r="VUM30" s="370"/>
      <c r="VUN30" s="370"/>
      <c r="VUO30" s="370"/>
      <c r="VUP30" s="370"/>
      <c r="VUQ30" s="370"/>
      <c r="VUR30" s="370"/>
      <c r="VUS30" s="370"/>
      <c r="VUT30" s="370"/>
      <c r="VUU30" s="370"/>
      <c r="VUV30" s="370"/>
      <c r="VUW30" s="370"/>
      <c r="VUX30" s="370"/>
      <c r="VUY30" s="370"/>
      <c r="VUZ30" s="370"/>
      <c r="VVA30" s="370"/>
      <c r="VVB30" s="370"/>
      <c r="VVC30" s="370"/>
      <c r="VVD30" s="370"/>
      <c r="VVE30" s="370"/>
      <c r="VVF30" s="370"/>
      <c r="VVG30" s="370"/>
      <c r="VVH30" s="370"/>
      <c r="VVI30" s="370"/>
      <c r="VVJ30" s="370"/>
      <c r="VVK30" s="370"/>
      <c r="VVL30" s="370"/>
      <c r="VVM30" s="370"/>
      <c r="VVN30" s="370"/>
      <c r="VVO30" s="370"/>
      <c r="VVP30" s="370"/>
      <c r="VVQ30" s="370"/>
      <c r="VVR30" s="370"/>
      <c r="VVS30" s="370"/>
      <c r="VVT30" s="370"/>
      <c r="VVU30" s="370"/>
      <c r="VVV30" s="370"/>
      <c r="VVW30" s="370"/>
      <c r="VVX30" s="370"/>
      <c r="VVY30" s="370"/>
      <c r="VVZ30" s="370"/>
      <c r="VWA30" s="370"/>
      <c r="VWB30" s="370"/>
      <c r="VWC30" s="370"/>
      <c r="VWD30" s="370"/>
      <c r="VWE30" s="370"/>
      <c r="VWF30" s="370"/>
      <c r="VWG30" s="370"/>
      <c r="VWH30" s="370"/>
      <c r="VWI30" s="370"/>
      <c r="VWJ30" s="370"/>
      <c r="VWK30" s="370"/>
      <c r="VWL30" s="370"/>
      <c r="VWM30" s="370"/>
      <c r="VWN30" s="370"/>
      <c r="VWO30" s="370"/>
      <c r="VWP30" s="370"/>
      <c r="VWQ30" s="370"/>
      <c r="VWR30" s="370"/>
      <c r="VWS30" s="370"/>
      <c r="VWT30" s="370"/>
      <c r="VWU30" s="370"/>
      <c r="VWV30" s="370"/>
      <c r="VWW30" s="370"/>
      <c r="VWX30" s="370"/>
      <c r="VWY30" s="370"/>
      <c r="VWZ30" s="370"/>
      <c r="VXA30" s="370"/>
      <c r="VXB30" s="370"/>
      <c r="VXC30" s="370"/>
      <c r="VXD30" s="370"/>
      <c r="VXE30" s="370"/>
      <c r="VXF30" s="370"/>
      <c r="VXG30" s="370"/>
      <c r="VXH30" s="370"/>
      <c r="VXI30" s="370"/>
      <c r="VXJ30" s="370"/>
      <c r="VXK30" s="370"/>
      <c r="VXL30" s="370"/>
      <c r="VXM30" s="370"/>
      <c r="VXN30" s="370"/>
      <c r="VXO30" s="370"/>
      <c r="VXP30" s="370"/>
      <c r="VXQ30" s="370"/>
      <c r="VXR30" s="370"/>
      <c r="VXS30" s="370"/>
      <c r="VXT30" s="370"/>
      <c r="VXU30" s="370"/>
      <c r="VXV30" s="370"/>
      <c r="VXW30" s="370"/>
      <c r="VXX30" s="370"/>
      <c r="VXY30" s="370"/>
      <c r="VXZ30" s="370"/>
      <c r="VYA30" s="370"/>
      <c r="VYB30" s="370"/>
      <c r="VYC30" s="370"/>
      <c r="VYD30" s="370"/>
      <c r="VYE30" s="370"/>
      <c r="VYF30" s="370"/>
      <c r="VYG30" s="370"/>
      <c r="VYH30" s="370"/>
      <c r="VYI30" s="370"/>
      <c r="VYJ30" s="370"/>
      <c r="VYK30" s="370"/>
      <c r="VYL30" s="370"/>
      <c r="VYM30" s="370"/>
      <c r="VYN30" s="370"/>
      <c r="VYO30" s="370"/>
      <c r="VYP30" s="370"/>
      <c r="VYQ30" s="370"/>
      <c r="VYR30" s="370"/>
      <c r="VYS30" s="370"/>
      <c r="VYT30" s="370"/>
      <c r="VYU30" s="370"/>
      <c r="VYV30" s="370"/>
      <c r="VYW30" s="370"/>
      <c r="VYX30" s="370"/>
      <c r="VYY30" s="370"/>
      <c r="VYZ30" s="370"/>
      <c r="VZA30" s="370"/>
      <c r="VZB30" s="370"/>
      <c r="VZC30" s="370"/>
      <c r="VZD30" s="370"/>
      <c r="VZE30" s="370"/>
      <c r="VZF30" s="370"/>
      <c r="VZG30" s="370"/>
      <c r="VZH30" s="370"/>
      <c r="VZI30" s="370"/>
      <c r="VZJ30" s="370"/>
      <c r="VZK30" s="370"/>
      <c r="VZL30" s="370"/>
      <c r="VZM30" s="370"/>
      <c r="VZN30" s="370"/>
      <c r="VZO30" s="370"/>
      <c r="VZP30" s="370"/>
      <c r="VZQ30" s="370"/>
      <c r="VZR30" s="370"/>
      <c r="VZS30" s="370"/>
      <c r="VZT30" s="370"/>
      <c r="VZU30" s="370"/>
      <c r="VZV30" s="370"/>
      <c r="VZW30" s="370"/>
      <c r="VZX30" s="370"/>
      <c r="VZY30" s="370"/>
      <c r="VZZ30" s="370"/>
      <c r="WAA30" s="370"/>
      <c r="WAB30" s="370"/>
      <c r="WAC30" s="370"/>
      <c r="WAD30" s="370"/>
      <c r="WAE30" s="370"/>
      <c r="WAF30" s="370"/>
      <c r="WAG30" s="370"/>
      <c r="WAH30" s="370"/>
      <c r="WAI30" s="370"/>
      <c r="WAJ30" s="370"/>
      <c r="WAK30" s="370"/>
      <c r="WAL30" s="370"/>
      <c r="WAM30" s="370"/>
      <c r="WAN30" s="370"/>
      <c r="WAO30" s="370"/>
      <c r="WAP30" s="370"/>
      <c r="WAQ30" s="370"/>
      <c r="WAR30" s="370"/>
      <c r="WAS30" s="370"/>
      <c r="WAT30" s="370"/>
      <c r="WAU30" s="370"/>
      <c r="WAV30" s="370"/>
      <c r="WAW30" s="370"/>
      <c r="WAX30" s="370"/>
      <c r="WAY30" s="370"/>
      <c r="WAZ30" s="370"/>
      <c r="WBA30" s="370"/>
      <c r="WBB30" s="370"/>
      <c r="WBC30" s="370"/>
      <c r="WBD30" s="370"/>
      <c r="WBE30" s="370"/>
      <c r="WBF30" s="370"/>
      <c r="WBG30" s="370"/>
      <c r="WBH30" s="370"/>
      <c r="WBI30" s="370"/>
      <c r="WBJ30" s="370"/>
      <c r="WBK30" s="370"/>
      <c r="WBL30" s="370"/>
      <c r="WBM30" s="370"/>
      <c r="WBN30" s="370"/>
      <c r="WBO30" s="370"/>
      <c r="WBP30" s="370"/>
      <c r="WBQ30" s="370"/>
      <c r="WBR30" s="370"/>
      <c r="WBS30" s="370"/>
      <c r="WBT30" s="370"/>
      <c r="WBU30" s="370"/>
      <c r="WBV30" s="370"/>
      <c r="WBW30" s="370"/>
      <c r="WBX30" s="370"/>
      <c r="WBY30" s="370"/>
      <c r="WBZ30" s="370"/>
      <c r="WCA30" s="370"/>
      <c r="WCB30" s="370"/>
      <c r="WCC30" s="370"/>
      <c r="WCD30" s="370"/>
      <c r="WCE30" s="370"/>
      <c r="WCF30" s="370"/>
      <c r="WCG30" s="370"/>
      <c r="WCH30" s="370"/>
      <c r="WCI30" s="370"/>
      <c r="WCJ30" s="370"/>
      <c r="WCK30" s="370"/>
      <c r="WCL30" s="370"/>
      <c r="WCM30" s="370"/>
      <c r="WCN30" s="370"/>
      <c r="WCO30" s="370"/>
      <c r="WCP30" s="370"/>
      <c r="WCQ30" s="370"/>
      <c r="WCR30" s="370"/>
      <c r="WCS30" s="370"/>
      <c r="WCT30" s="370"/>
      <c r="WCU30" s="370"/>
      <c r="WCV30" s="370"/>
      <c r="WCW30" s="370"/>
      <c r="WCX30" s="370"/>
      <c r="WCY30" s="370"/>
      <c r="WCZ30" s="370"/>
      <c r="WDA30" s="370"/>
      <c r="WDB30" s="370"/>
      <c r="WDC30" s="370"/>
      <c r="WDD30" s="370"/>
      <c r="WDE30" s="370"/>
      <c r="WDF30" s="370"/>
      <c r="WDG30" s="370"/>
      <c r="WDH30" s="370"/>
      <c r="WDI30" s="370"/>
      <c r="WDJ30" s="370"/>
      <c r="WDK30" s="370"/>
      <c r="WDL30" s="370"/>
      <c r="WDM30" s="370"/>
      <c r="WDN30" s="370"/>
      <c r="WDO30" s="370"/>
      <c r="WDP30" s="370"/>
      <c r="WDQ30" s="370"/>
      <c r="WDR30" s="370"/>
      <c r="WDS30" s="370"/>
      <c r="WDT30" s="370"/>
      <c r="WDU30" s="370"/>
      <c r="WDV30" s="370"/>
      <c r="WDW30" s="370"/>
      <c r="WDX30" s="370"/>
      <c r="WDY30" s="370"/>
      <c r="WDZ30" s="370"/>
      <c r="WEA30" s="370"/>
      <c r="WEB30" s="370"/>
      <c r="WEC30" s="370"/>
      <c r="WED30" s="370"/>
      <c r="WEE30" s="370"/>
      <c r="WEF30" s="370"/>
      <c r="WEG30" s="370"/>
      <c r="WEH30" s="370"/>
      <c r="WEI30" s="370"/>
      <c r="WEJ30" s="370"/>
      <c r="WEK30" s="370"/>
      <c r="WEL30" s="370"/>
      <c r="WEM30" s="370"/>
      <c r="WEN30" s="370"/>
      <c r="WEO30" s="370"/>
      <c r="WEP30" s="370"/>
      <c r="WEQ30" s="370"/>
      <c r="WER30" s="370"/>
      <c r="WES30" s="370"/>
      <c r="WET30" s="370"/>
      <c r="WEU30" s="370"/>
      <c r="WEV30" s="370"/>
      <c r="WEW30" s="370"/>
      <c r="WEX30" s="370"/>
      <c r="WEY30" s="370"/>
      <c r="WEZ30" s="370"/>
      <c r="WFA30" s="370"/>
      <c r="WFB30" s="370"/>
      <c r="WFC30" s="370"/>
      <c r="WFD30" s="370"/>
      <c r="WFE30" s="370"/>
      <c r="WFF30" s="370"/>
      <c r="WFG30" s="370"/>
      <c r="WFH30" s="370"/>
      <c r="WFI30" s="370"/>
      <c r="WFJ30" s="370"/>
      <c r="WFK30" s="370"/>
      <c r="WFL30" s="370"/>
      <c r="WFM30" s="370"/>
      <c r="WFN30" s="370"/>
      <c r="WFO30" s="370"/>
      <c r="WFP30" s="370"/>
      <c r="WFQ30" s="370"/>
      <c r="WFR30" s="370"/>
      <c r="WFS30" s="370"/>
      <c r="WFT30" s="370"/>
      <c r="WFU30" s="370"/>
      <c r="WFV30" s="370"/>
      <c r="WFW30" s="370"/>
      <c r="WFX30" s="370"/>
      <c r="WFY30" s="370"/>
      <c r="WFZ30" s="370"/>
      <c r="WGA30" s="370"/>
      <c r="WGB30" s="370"/>
      <c r="WGC30" s="370"/>
      <c r="WGD30" s="370"/>
      <c r="WGE30" s="370"/>
      <c r="WGF30" s="370"/>
      <c r="WGG30" s="370"/>
      <c r="WGH30" s="370"/>
      <c r="WGI30" s="370"/>
      <c r="WGJ30" s="370"/>
      <c r="WGK30" s="370"/>
      <c r="WGL30" s="370"/>
      <c r="WGM30" s="370"/>
      <c r="WGN30" s="370"/>
      <c r="WGO30" s="370"/>
      <c r="WGP30" s="370"/>
      <c r="WGQ30" s="370"/>
      <c r="WGR30" s="370"/>
      <c r="WGS30" s="370"/>
      <c r="WGT30" s="370"/>
      <c r="WGU30" s="370"/>
      <c r="WGV30" s="370"/>
      <c r="WGW30" s="370"/>
      <c r="WGX30" s="370"/>
      <c r="WGY30" s="370"/>
      <c r="WGZ30" s="370"/>
      <c r="WHA30" s="370"/>
      <c r="WHB30" s="370"/>
      <c r="WHC30" s="370"/>
      <c r="WHD30" s="370"/>
      <c r="WHE30" s="370"/>
      <c r="WHF30" s="370"/>
      <c r="WHG30" s="370"/>
      <c r="WHH30" s="370"/>
      <c r="WHI30" s="370"/>
      <c r="WHJ30" s="370"/>
      <c r="WHK30" s="370"/>
      <c r="WHL30" s="370"/>
      <c r="WHM30" s="370"/>
      <c r="WHN30" s="370"/>
      <c r="WHO30" s="370"/>
      <c r="WHP30" s="370"/>
      <c r="WHQ30" s="370"/>
      <c r="WHR30" s="370"/>
      <c r="WHS30" s="370"/>
      <c r="WHT30" s="370"/>
      <c r="WHU30" s="370"/>
      <c r="WHV30" s="370"/>
      <c r="WHW30" s="370"/>
      <c r="WHX30" s="370"/>
      <c r="WHY30" s="370"/>
      <c r="WHZ30" s="370"/>
      <c r="WIA30" s="370"/>
      <c r="WIB30" s="370"/>
      <c r="WIC30" s="370"/>
      <c r="WID30" s="370"/>
      <c r="WIE30" s="370"/>
      <c r="WIF30" s="370"/>
      <c r="WIG30" s="370"/>
      <c r="WIH30" s="370"/>
      <c r="WII30" s="370"/>
      <c r="WIJ30" s="370"/>
      <c r="WIK30" s="370"/>
      <c r="WIL30" s="370"/>
      <c r="WIM30" s="370"/>
      <c r="WIN30" s="370"/>
      <c r="WIO30" s="370"/>
      <c r="WIP30" s="370"/>
      <c r="WIQ30" s="370"/>
      <c r="WIR30" s="370"/>
      <c r="WIS30" s="370"/>
      <c r="WIT30" s="370"/>
      <c r="WIU30" s="370"/>
      <c r="WIV30" s="370"/>
      <c r="WIW30" s="370"/>
      <c r="WIX30" s="370"/>
      <c r="WIY30" s="370"/>
      <c r="WIZ30" s="370"/>
      <c r="WJA30" s="370"/>
      <c r="WJB30" s="370"/>
      <c r="WJC30" s="370"/>
      <c r="WJD30" s="370"/>
      <c r="WJE30" s="370"/>
      <c r="WJF30" s="370"/>
      <c r="WJG30" s="370"/>
      <c r="WJH30" s="370"/>
      <c r="WJI30" s="370"/>
      <c r="WJJ30" s="370"/>
      <c r="WJK30" s="370"/>
      <c r="WJL30" s="370"/>
      <c r="WJM30" s="370"/>
      <c r="WJN30" s="370"/>
      <c r="WJO30" s="370"/>
      <c r="WJP30" s="370"/>
      <c r="WJQ30" s="370"/>
      <c r="WJR30" s="370"/>
      <c r="WJS30" s="370"/>
      <c r="WJT30" s="370"/>
      <c r="WJU30" s="370"/>
      <c r="WJV30" s="370"/>
      <c r="WJW30" s="370"/>
      <c r="WJX30" s="370"/>
      <c r="WJY30" s="370"/>
      <c r="WJZ30" s="370"/>
      <c r="WKA30" s="370"/>
      <c r="WKB30" s="370"/>
      <c r="WKC30" s="370"/>
      <c r="WKD30" s="370"/>
      <c r="WKE30" s="370"/>
      <c r="WKF30" s="370"/>
      <c r="WKG30" s="370"/>
      <c r="WKH30" s="370"/>
      <c r="WKI30" s="370"/>
      <c r="WKJ30" s="370"/>
      <c r="WKK30" s="370"/>
      <c r="WKL30" s="370"/>
      <c r="WKM30" s="370"/>
      <c r="WKN30" s="370"/>
      <c r="WKO30" s="370"/>
      <c r="WKP30" s="370"/>
      <c r="WKQ30" s="370"/>
      <c r="WKR30" s="370"/>
      <c r="WKS30" s="370"/>
      <c r="WKT30" s="370"/>
      <c r="WKU30" s="370"/>
      <c r="WKV30" s="370"/>
      <c r="WKW30" s="370"/>
      <c r="WKX30" s="370"/>
      <c r="WKY30" s="370"/>
      <c r="WKZ30" s="370"/>
      <c r="WLA30" s="370"/>
      <c r="WLB30" s="370"/>
      <c r="WLC30" s="370"/>
      <c r="WLD30" s="370"/>
      <c r="WLE30" s="370"/>
      <c r="WLF30" s="370"/>
      <c r="WLG30" s="370"/>
      <c r="WLH30" s="370"/>
      <c r="WLI30" s="370"/>
      <c r="WLJ30" s="370"/>
      <c r="WLK30" s="370"/>
      <c r="WLL30" s="370"/>
      <c r="WLM30" s="370"/>
      <c r="WLN30" s="370"/>
      <c r="WLO30" s="370"/>
      <c r="WLP30" s="370"/>
      <c r="WLQ30" s="370"/>
      <c r="WLR30" s="370"/>
      <c r="WLS30" s="370"/>
      <c r="WLT30" s="370"/>
      <c r="WLU30" s="370"/>
      <c r="WLV30" s="370"/>
      <c r="WLW30" s="370"/>
      <c r="WLX30" s="370"/>
      <c r="WLY30" s="370"/>
      <c r="WLZ30" s="370"/>
      <c r="WMA30" s="370"/>
      <c r="WMB30" s="370"/>
      <c r="WMC30" s="370"/>
      <c r="WMD30" s="370"/>
      <c r="WME30" s="370"/>
      <c r="WMF30" s="370"/>
      <c r="WMG30" s="370"/>
      <c r="WMH30" s="370"/>
      <c r="WMI30" s="370"/>
      <c r="WMJ30" s="370"/>
      <c r="WMK30" s="370"/>
      <c r="WML30" s="370"/>
      <c r="WMM30" s="370"/>
      <c r="WMN30" s="370"/>
      <c r="WMO30" s="370"/>
      <c r="WMP30" s="370"/>
      <c r="WMQ30" s="370"/>
      <c r="WMR30" s="370"/>
      <c r="WMS30" s="370"/>
      <c r="WMT30" s="370"/>
      <c r="WMU30" s="370"/>
      <c r="WMV30" s="370"/>
      <c r="WMW30" s="370"/>
      <c r="WMX30" s="370"/>
      <c r="WMY30" s="370"/>
      <c r="WMZ30" s="370"/>
      <c r="WNA30" s="370"/>
      <c r="WNB30" s="370"/>
      <c r="WNC30" s="370"/>
      <c r="WND30" s="370"/>
      <c r="WNE30" s="370"/>
      <c r="WNF30" s="370"/>
      <c r="WNG30" s="370"/>
      <c r="WNH30" s="370"/>
      <c r="WNI30" s="370"/>
      <c r="WNJ30" s="370"/>
      <c r="WNK30" s="370"/>
      <c r="WNL30" s="370"/>
      <c r="WNM30" s="370"/>
      <c r="WNN30" s="370"/>
      <c r="WNO30" s="370"/>
      <c r="WNP30" s="370"/>
      <c r="WNQ30" s="370"/>
      <c r="WNR30" s="370"/>
      <c r="WNS30" s="370"/>
      <c r="WNT30" s="370"/>
      <c r="WNU30" s="370"/>
      <c r="WNV30" s="370"/>
      <c r="WNW30" s="370"/>
      <c r="WNX30" s="370"/>
      <c r="WNY30" s="370"/>
      <c r="WNZ30" s="370"/>
      <c r="WOA30" s="370"/>
      <c r="WOB30" s="370"/>
      <c r="WOC30" s="370"/>
      <c r="WOD30" s="370"/>
      <c r="WOE30" s="370"/>
      <c r="WOF30" s="370"/>
      <c r="WOG30" s="370"/>
      <c r="WOH30" s="370"/>
      <c r="WOI30" s="370"/>
      <c r="WOJ30" s="370"/>
      <c r="WOK30" s="370"/>
      <c r="WOL30" s="370"/>
      <c r="WOM30" s="370"/>
      <c r="WON30" s="370"/>
      <c r="WOO30" s="370"/>
      <c r="WOP30" s="370"/>
      <c r="WOQ30" s="370"/>
      <c r="WOR30" s="370"/>
      <c r="WOS30" s="370"/>
      <c r="WOT30" s="370"/>
      <c r="WOU30" s="370"/>
      <c r="WOV30" s="370"/>
      <c r="WOW30" s="370"/>
      <c r="WOX30" s="370"/>
      <c r="WOY30" s="370"/>
      <c r="WOZ30" s="370"/>
      <c r="WPA30" s="370"/>
      <c r="WPB30" s="370"/>
      <c r="WPC30" s="370"/>
      <c r="WPD30" s="370"/>
      <c r="WPE30" s="370"/>
      <c r="WPF30" s="370"/>
      <c r="WPG30" s="370"/>
      <c r="WPH30" s="370"/>
      <c r="WPI30" s="370"/>
      <c r="WPJ30" s="370"/>
      <c r="WPK30" s="370"/>
      <c r="WPL30" s="370"/>
      <c r="WPM30" s="370"/>
      <c r="WPN30" s="370"/>
      <c r="WPO30" s="370"/>
      <c r="WPP30" s="370"/>
      <c r="WPQ30" s="370"/>
      <c r="WPR30" s="370"/>
      <c r="WPS30" s="370"/>
      <c r="WPT30" s="370"/>
      <c r="WPU30" s="370"/>
      <c r="WPV30" s="370"/>
      <c r="WPW30" s="370"/>
      <c r="WPX30" s="370"/>
      <c r="WPY30" s="370"/>
      <c r="WPZ30" s="370"/>
      <c r="WQA30" s="370"/>
      <c r="WQB30" s="370"/>
      <c r="WQC30" s="370"/>
      <c r="WQD30" s="370"/>
      <c r="WQE30" s="370"/>
      <c r="WQF30" s="370"/>
      <c r="WQG30" s="370"/>
      <c r="WQH30" s="370"/>
      <c r="WQI30" s="370"/>
      <c r="WQJ30" s="370"/>
      <c r="WQK30" s="370"/>
      <c r="WQL30" s="370"/>
      <c r="WQM30" s="370"/>
      <c r="WQN30" s="370"/>
      <c r="WQO30" s="370"/>
      <c r="WQP30" s="370"/>
      <c r="WQQ30" s="370"/>
      <c r="WQR30" s="370"/>
      <c r="WQS30" s="370"/>
      <c r="WQT30" s="370"/>
      <c r="WQU30" s="370"/>
      <c r="WQV30" s="370"/>
      <c r="WQW30" s="370"/>
      <c r="WQX30" s="370"/>
      <c r="WQY30" s="370"/>
      <c r="WQZ30" s="370"/>
      <c r="WRA30" s="370"/>
      <c r="WRB30" s="370"/>
      <c r="WRC30" s="370"/>
      <c r="WRD30" s="370"/>
      <c r="WRE30" s="370"/>
      <c r="WRF30" s="370"/>
      <c r="WRG30" s="370"/>
      <c r="WRH30" s="370"/>
      <c r="WRI30" s="370"/>
      <c r="WRJ30" s="370"/>
      <c r="WRK30" s="370"/>
      <c r="WRL30" s="370"/>
      <c r="WRM30" s="370"/>
      <c r="WRN30" s="370"/>
      <c r="WRO30" s="370"/>
      <c r="WRP30" s="370"/>
      <c r="WRQ30" s="370"/>
      <c r="WRR30" s="370"/>
      <c r="WRS30" s="370"/>
      <c r="WRT30" s="370"/>
      <c r="WRU30" s="370"/>
      <c r="WRV30" s="370"/>
      <c r="WRW30" s="370"/>
      <c r="WRX30" s="370"/>
      <c r="WRY30" s="370"/>
      <c r="WRZ30" s="370"/>
      <c r="WSA30" s="370"/>
      <c r="WSB30" s="370"/>
      <c r="WSC30" s="370"/>
      <c r="WSD30" s="370"/>
      <c r="WSE30" s="370"/>
      <c r="WSF30" s="370"/>
      <c r="WSG30" s="370"/>
      <c r="WSH30" s="370"/>
      <c r="WSI30" s="370"/>
      <c r="WSJ30" s="370"/>
      <c r="WSK30" s="370"/>
      <c r="WSL30" s="370"/>
      <c r="WSM30" s="370"/>
      <c r="WSN30" s="370"/>
      <c r="WSO30" s="370"/>
      <c r="WSP30" s="370"/>
      <c r="WSQ30" s="370"/>
      <c r="WSR30" s="370"/>
      <c r="WSS30" s="370"/>
      <c r="WST30" s="370"/>
      <c r="WSU30" s="370"/>
      <c r="WSV30" s="370"/>
      <c r="WSW30" s="370"/>
      <c r="WSX30" s="370"/>
      <c r="WSY30" s="370"/>
      <c r="WSZ30" s="370"/>
      <c r="WTA30" s="370"/>
      <c r="WTB30" s="370"/>
      <c r="WTC30" s="370"/>
      <c r="WTD30" s="370"/>
      <c r="WTE30" s="370"/>
      <c r="WTF30" s="370"/>
      <c r="WTG30" s="370"/>
      <c r="WTH30" s="370"/>
      <c r="WTI30" s="370"/>
      <c r="WTJ30" s="370"/>
      <c r="WTK30" s="370"/>
      <c r="WTL30" s="370"/>
      <c r="WTM30" s="370"/>
      <c r="WTN30" s="370"/>
      <c r="WTO30" s="370"/>
      <c r="WTP30" s="370"/>
      <c r="WTQ30" s="370"/>
      <c r="WTR30" s="370"/>
      <c r="WTS30" s="370"/>
      <c r="WTT30" s="370"/>
      <c r="WTU30" s="370"/>
      <c r="WTV30" s="370"/>
      <c r="WTW30" s="370"/>
      <c r="WTX30" s="370"/>
      <c r="WTY30" s="370"/>
      <c r="WTZ30" s="370"/>
      <c r="WUA30" s="370"/>
      <c r="WUB30" s="370"/>
      <c r="WUC30" s="370"/>
      <c r="WUD30" s="370"/>
      <c r="WUE30" s="370"/>
      <c r="WUF30" s="370"/>
      <c r="WUG30" s="370"/>
      <c r="WUH30" s="370"/>
      <c r="WUI30" s="370"/>
      <c r="WUJ30" s="370"/>
      <c r="WUK30" s="370"/>
      <c r="WUL30" s="370"/>
      <c r="WUM30" s="370"/>
      <c r="WUN30" s="370"/>
      <c r="WUO30" s="370"/>
      <c r="WUP30" s="370"/>
      <c r="WUQ30" s="370"/>
      <c r="WUR30" s="370"/>
      <c r="WUS30" s="370"/>
      <c r="WUT30" s="370"/>
      <c r="WUU30" s="370"/>
      <c r="WUV30" s="370"/>
      <c r="WUW30" s="370"/>
      <c r="WUX30" s="370"/>
      <c r="WUY30" s="370"/>
      <c r="WUZ30" s="370"/>
      <c r="WVA30" s="370"/>
      <c r="WVB30" s="370"/>
      <c r="WVC30" s="370"/>
      <c r="WVD30" s="370"/>
      <c r="WVE30" s="370"/>
      <c r="WVF30" s="370"/>
      <c r="WVG30" s="370"/>
      <c r="WVH30" s="370"/>
      <c r="WVI30" s="370"/>
      <c r="WVJ30" s="370"/>
      <c r="WVK30" s="370"/>
      <c r="WVL30" s="370"/>
      <c r="WVM30" s="370"/>
      <c r="WVN30" s="370"/>
      <c r="WVO30" s="370"/>
      <c r="WVP30" s="370"/>
      <c r="WVQ30" s="370"/>
      <c r="WVR30" s="370"/>
      <c r="WVS30" s="370"/>
      <c r="WVT30" s="370"/>
      <c r="WVU30" s="370"/>
      <c r="WVV30" s="370"/>
      <c r="WVW30" s="370"/>
      <c r="WVX30" s="370"/>
      <c r="WVY30" s="370"/>
      <c r="WVZ30" s="370"/>
      <c r="WWA30" s="370"/>
      <c r="WWB30" s="370"/>
      <c r="WWC30" s="370"/>
      <c r="WWD30" s="370"/>
      <c r="WWE30" s="370"/>
      <c r="WWF30" s="370"/>
      <c r="WWG30" s="370"/>
      <c r="WWH30" s="370"/>
      <c r="WWI30" s="370"/>
      <c r="WWJ30" s="370"/>
      <c r="WWK30" s="370"/>
      <c r="WWL30" s="370"/>
      <c r="WWM30" s="370"/>
      <c r="WWN30" s="370"/>
      <c r="WWO30" s="370"/>
      <c r="WWP30" s="370"/>
      <c r="WWQ30" s="370"/>
      <c r="WWR30" s="370"/>
      <c r="WWS30" s="370"/>
      <c r="WWT30" s="370"/>
      <c r="WWU30" s="370"/>
      <c r="WWV30" s="370"/>
      <c r="WWW30" s="370"/>
      <c r="WWX30" s="370"/>
      <c r="WWY30" s="370"/>
      <c r="WWZ30" s="370"/>
      <c r="WXA30" s="370"/>
      <c r="WXB30" s="370"/>
      <c r="WXC30" s="370"/>
      <c r="WXD30" s="370"/>
      <c r="WXE30" s="370"/>
      <c r="WXF30" s="370"/>
      <c r="WXG30" s="370"/>
      <c r="WXH30" s="370"/>
      <c r="WXI30" s="370"/>
      <c r="WXJ30" s="370"/>
      <c r="WXK30" s="370"/>
      <c r="WXL30" s="370"/>
      <c r="WXM30" s="370"/>
      <c r="WXN30" s="370"/>
      <c r="WXO30" s="370"/>
      <c r="WXP30" s="370"/>
      <c r="WXQ30" s="370"/>
      <c r="WXR30" s="370"/>
      <c r="WXS30" s="370"/>
      <c r="WXT30" s="370"/>
      <c r="WXU30" s="370"/>
      <c r="WXV30" s="370"/>
      <c r="WXW30" s="370"/>
      <c r="WXX30" s="370"/>
      <c r="WXY30" s="370"/>
      <c r="WXZ30" s="370"/>
      <c r="WYA30" s="370"/>
      <c r="WYB30" s="370"/>
      <c r="WYC30" s="370"/>
      <c r="WYD30" s="370"/>
      <c r="WYE30" s="370"/>
      <c r="WYF30" s="370"/>
      <c r="WYG30" s="370"/>
      <c r="WYH30" s="370"/>
      <c r="WYI30" s="370"/>
      <c r="WYJ30" s="370"/>
      <c r="WYK30" s="370"/>
      <c r="WYL30" s="370"/>
      <c r="WYM30" s="370"/>
      <c r="WYN30" s="370"/>
      <c r="WYO30" s="370"/>
      <c r="WYP30" s="370"/>
      <c r="WYQ30" s="370"/>
      <c r="WYR30" s="370"/>
      <c r="WYS30" s="370"/>
      <c r="WYT30" s="370"/>
      <c r="WYU30" s="370"/>
      <c r="WYV30" s="370"/>
      <c r="WYW30" s="370"/>
      <c r="WYX30" s="370"/>
      <c r="WYY30" s="370"/>
      <c r="WYZ30" s="370"/>
      <c r="WZA30" s="370"/>
      <c r="WZB30" s="370"/>
      <c r="WZC30" s="370"/>
      <c r="WZD30" s="370"/>
      <c r="WZE30" s="370"/>
      <c r="WZF30" s="370"/>
      <c r="WZG30" s="370"/>
      <c r="WZH30" s="370"/>
      <c r="WZI30" s="370"/>
      <c r="WZJ30" s="370"/>
      <c r="WZK30" s="370"/>
      <c r="WZL30" s="370"/>
      <c r="WZM30" s="370"/>
      <c r="WZN30" s="370"/>
      <c r="WZO30" s="370"/>
      <c r="WZP30" s="370"/>
      <c r="WZQ30" s="370"/>
      <c r="WZR30" s="370"/>
      <c r="WZS30" s="370"/>
      <c r="WZT30" s="370"/>
      <c r="WZU30" s="370"/>
      <c r="WZV30" s="370"/>
      <c r="WZW30" s="370"/>
      <c r="WZX30" s="370"/>
      <c r="WZY30" s="370"/>
      <c r="WZZ30" s="370"/>
      <c r="XAA30" s="370"/>
      <c r="XAB30" s="370"/>
      <c r="XAC30" s="370"/>
      <c r="XAD30" s="370"/>
      <c r="XAE30" s="370"/>
      <c r="XAF30" s="370"/>
      <c r="XAG30" s="370"/>
      <c r="XAH30" s="370"/>
      <c r="XAI30" s="370"/>
      <c r="XAJ30" s="370"/>
      <c r="XAK30" s="370"/>
      <c r="XAL30" s="370"/>
      <c r="XAM30" s="370"/>
      <c r="XAN30" s="370"/>
      <c r="XAO30" s="370"/>
      <c r="XAP30" s="370"/>
      <c r="XAQ30" s="370"/>
      <c r="XAR30" s="370"/>
      <c r="XAS30" s="370"/>
      <c r="XAT30" s="370"/>
      <c r="XAU30" s="370"/>
      <c r="XAV30" s="370"/>
      <c r="XAW30" s="370"/>
      <c r="XAX30" s="370"/>
      <c r="XAY30" s="370"/>
      <c r="XAZ30" s="370"/>
      <c r="XBA30" s="370"/>
      <c r="XBB30" s="370"/>
      <c r="XBC30" s="370"/>
      <c r="XBD30" s="370"/>
      <c r="XBE30" s="370"/>
      <c r="XBF30" s="370"/>
      <c r="XBG30" s="370"/>
      <c r="XBH30" s="370"/>
      <c r="XBI30" s="370"/>
      <c r="XBJ30" s="370"/>
      <c r="XBK30" s="370"/>
      <c r="XBL30" s="370"/>
      <c r="XBM30" s="370"/>
      <c r="XBN30" s="370"/>
      <c r="XBO30" s="370"/>
      <c r="XBP30" s="370"/>
      <c r="XBQ30" s="370"/>
      <c r="XBR30" s="370"/>
      <c r="XBS30" s="370"/>
      <c r="XBT30" s="370"/>
      <c r="XBU30" s="370"/>
      <c r="XBV30" s="370"/>
      <c r="XBW30" s="370"/>
      <c r="XBX30" s="370"/>
      <c r="XBY30" s="370"/>
      <c r="XBZ30" s="370"/>
      <c r="XCA30" s="370"/>
      <c r="XCB30" s="370"/>
      <c r="XCC30" s="370"/>
      <c r="XCD30" s="370"/>
      <c r="XCE30" s="370"/>
      <c r="XCF30" s="370"/>
      <c r="XCG30" s="370"/>
      <c r="XCH30" s="370"/>
      <c r="XCI30" s="370"/>
      <c r="XCJ30" s="370"/>
      <c r="XCK30" s="370"/>
      <c r="XCL30" s="370"/>
      <c r="XCM30" s="370"/>
      <c r="XCN30" s="370"/>
      <c r="XCO30" s="370"/>
      <c r="XCP30" s="370"/>
      <c r="XCQ30" s="370"/>
      <c r="XCR30" s="370"/>
      <c r="XCS30" s="370"/>
      <c r="XCT30" s="370"/>
      <c r="XCU30" s="370"/>
      <c r="XCV30" s="370"/>
      <c r="XCW30" s="370"/>
      <c r="XCX30" s="370"/>
      <c r="XCY30" s="370"/>
      <c r="XCZ30" s="370"/>
      <c r="XDA30" s="370"/>
      <c r="XDB30" s="370"/>
      <c r="XDC30" s="370"/>
      <c r="XDD30" s="370"/>
      <c r="XDE30" s="370"/>
      <c r="XDF30" s="370"/>
      <c r="XDG30" s="370"/>
      <c r="XDH30" s="370"/>
      <c r="XDI30" s="370"/>
      <c r="XDJ30" s="370"/>
      <c r="XDK30" s="370"/>
      <c r="XDL30" s="370"/>
      <c r="XDM30" s="370"/>
      <c r="XDN30" s="370"/>
      <c r="XDO30" s="370"/>
      <c r="XDP30" s="370"/>
      <c r="XDQ30" s="370"/>
      <c r="XDR30" s="370"/>
      <c r="XDS30" s="370"/>
      <c r="XDT30" s="370"/>
      <c r="XDU30" s="370"/>
      <c r="XDV30" s="370"/>
      <c r="XDW30" s="370"/>
      <c r="XDX30" s="370"/>
      <c r="XDY30" s="370"/>
      <c r="XDZ30" s="370"/>
      <c r="XEA30" s="370"/>
      <c r="XEB30" s="370"/>
      <c r="XEC30" s="370"/>
      <c r="XED30" s="370"/>
      <c r="XEE30" s="370"/>
      <c r="XEF30" s="370"/>
      <c r="XEG30" s="370"/>
      <c r="XEH30" s="370"/>
      <c r="XEI30" s="370"/>
      <c r="XEJ30" s="370"/>
      <c r="XEK30" s="370"/>
      <c r="XEL30" s="370"/>
      <c r="XEM30" s="370"/>
      <c r="XEN30" s="370"/>
      <c r="XEO30" s="370"/>
      <c r="XEP30" s="370"/>
      <c r="XEQ30" s="370"/>
      <c r="XER30" s="370"/>
      <c r="XES30" s="370"/>
      <c r="XET30" s="370"/>
      <c r="XEU30" s="370"/>
      <c r="XEV30" s="370"/>
      <c r="XEW30" s="370"/>
      <c r="XEX30" s="370"/>
      <c r="XEY30" s="370"/>
      <c r="XEZ30" s="370"/>
      <c r="XFA30" s="370"/>
      <c r="XFB30" s="370"/>
      <c r="XFC30" s="370"/>
      <c r="XFD30" s="370"/>
    </row>
    <row r="31" spans="1:16384" x14ac:dyDescent="0.2">
      <c r="B31" s="369" t="s">
        <v>244</v>
      </c>
      <c r="C31" s="422">
        <v>3292370</v>
      </c>
      <c r="D31" s="359">
        <v>0</v>
      </c>
      <c r="E31" s="359">
        <v>3292370</v>
      </c>
      <c r="F31" s="423">
        <v>3168946</v>
      </c>
      <c r="G31" s="424">
        <v>0</v>
      </c>
      <c r="H31" s="122">
        <v>3168946</v>
      </c>
    </row>
    <row r="32" spans="1:16384" x14ac:dyDescent="0.2">
      <c r="B32" s="369" t="s">
        <v>879</v>
      </c>
      <c r="C32" s="422">
        <v>0</v>
      </c>
      <c r="D32" s="359">
        <v>0</v>
      </c>
      <c r="E32" s="359">
        <v>0</v>
      </c>
      <c r="F32" s="423">
        <v>0</v>
      </c>
      <c r="G32" s="424">
        <v>0</v>
      </c>
      <c r="H32" s="424">
        <v>0</v>
      </c>
    </row>
    <row r="33" spans="2:8" x14ac:dyDescent="0.2">
      <c r="B33" s="369" t="s">
        <v>245</v>
      </c>
      <c r="C33" s="422">
        <v>802520</v>
      </c>
      <c r="D33" s="359">
        <v>1600</v>
      </c>
      <c r="E33" s="359">
        <v>800920</v>
      </c>
      <c r="F33" s="423">
        <v>802520</v>
      </c>
      <c r="G33" s="424">
        <v>1600</v>
      </c>
      <c r="H33" s="122">
        <v>800920</v>
      </c>
    </row>
    <row r="34" spans="2:8" x14ac:dyDescent="0.2">
      <c r="B34" s="369" t="s">
        <v>246</v>
      </c>
      <c r="C34" s="422">
        <v>79267</v>
      </c>
      <c r="D34" s="359">
        <v>0</v>
      </c>
      <c r="E34" s="359">
        <v>79267</v>
      </c>
      <c r="F34" s="423">
        <v>79267</v>
      </c>
      <c r="G34" s="299">
        <v>0</v>
      </c>
      <c r="H34" s="122">
        <v>79267</v>
      </c>
    </row>
    <row r="35" spans="2:8" x14ac:dyDescent="0.2">
      <c r="B35" s="369" t="s">
        <v>247</v>
      </c>
      <c r="C35" s="422">
        <v>234304</v>
      </c>
      <c r="D35" s="359">
        <v>43161</v>
      </c>
      <c r="E35" s="359">
        <v>191143</v>
      </c>
      <c r="F35" s="423">
        <v>234304</v>
      </c>
      <c r="G35" s="355">
        <v>43161</v>
      </c>
      <c r="H35" s="122">
        <v>191143</v>
      </c>
    </row>
    <row r="36" spans="2:8" x14ac:dyDescent="0.2">
      <c r="B36" s="369"/>
      <c r="C36" s="422"/>
      <c r="D36" s="359"/>
      <c r="E36" s="359"/>
      <c r="F36" s="423"/>
      <c r="G36" s="355"/>
      <c r="H36" s="122"/>
    </row>
    <row r="37" spans="2:8" x14ac:dyDescent="0.2">
      <c r="B37" s="369" t="s">
        <v>248</v>
      </c>
      <c r="C37" s="422">
        <v>53398</v>
      </c>
      <c r="D37" s="359">
        <v>11323</v>
      </c>
      <c r="E37" s="359">
        <v>42075</v>
      </c>
      <c r="F37" s="423">
        <v>53398</v>
      </c>
      <c r="G37" s="299">
        <v>11323</v>
      </c>
      <c r="H37" s="366">
        <v>42075</v>
      </c>
    </row>
    <row r="38" spans="2:8" x14ac:dyDescent="0.15">
      <c r="B38" s="367" t="s">
        <v>249</v>
      </c>
      <c r="C38" s="422">
        <v>2385258</v>
      </c>
      <c r="D38" s="359">
        <v>2033075</v>
      </c>
      <c r="E38" s="359">
        <v>352183</v>
      </c>
      <c r="F38" s="423">
        <v>2385258</v>
      </c>
      <c r="G38" s="122">
        <v>2033075</v>
      </c>
      <c r="H38" s="122">
        <v>352183</v>
      </c>
    </row>
    <row r="39" spans="2:8" x14ac:dyDescent="0.2">
      <c r="B39" s="369" t="s">
        <v>250</v>
      </c>
      <c r="C39" s="422">
        <v>2000</v>
      </c>
      <c r="D39" s="359">
        <v>0</v>
      </c>
      <c r="E39" s="359">
        <v>2000</v>
      </c>
      <c r="F39" s="423">
        <v>2000</v>
      </c>
      <c r="G39" s="122">
        <v>0</v>
      </c>
      <c r="H39" s="122">
        <v>2000</v>
      </c>
    </row>
    <row r="40" spans="2:8" x14ac:dyDescent="0.2">
      <c r="B40" s="369" t="s">
        <v>251</v>
      </c>
      <c r="C40" s="422">
        <v>26</v>
      </c>
      <c r="D40" s="359">
        <v>0</v>
      </c>
      <c r="E40" s="359">
        <v>26</v>
      </c>
      <c r="F40" s="423">
        <v>26</v>
      </c>
      <c r="G40" s="122">
        <v>0</v>
      </c>
      <c r="H40" s="122">
        <v>26</v>
      </c>
    </row>
    <row r="41" spans="2:8" x14ac:dyDescent="0.2">
      <c r="B41" s="369" t="s">
        <v>628</v>
      </c>
      <c r="C41" s="422">
        <v>0</v>
      </c>
      <c r="D41" s="359">
        <v>0</v>
      </c>
      <c r="E41" s="359">
        <v>0</v>
      </c>
      <c r="F41" s="423">
        <v>0</v>
      </c>
      <c r="G41" s="122">
        <v>0</v>
      </c>
      <c r="H41" s="122">
        <v>0</v>
      </c>
    </row>
    <row r="42" spans="2:8" x14ac:dyDescent="0.2">
      <c r="B42" s="369" t="s">
        <v>441</v>
      </c>
      <c r="C42" s="422">
        <v>0</v>
      </c>
      <c r="D42" s="359">
        <v>0</v>
      </c>
      <c r="E42" s="359">
        <v>0</v>
      </c>
      <c r="F42" s="423">
        <v>0</v>
      </c>
      <c r="G42" s="122">
        <v>0</v>
      </c>
      <c r="H42" s="122">
        <v>0</v>
      </c>
    </row>
    <row r="43" spans="2:8" x14ac:dyDescent="0.2">
      <c r="B43" s="369" t="s">
        <v>252</v>
      </c>
      <c r="C43" s="422">
        <v>0</v>
      </c>
      <c r="D43" s="359">
        <v>0</v>
      </c>
      <c r="E43" s="359">
        <v>0</v>
      </c>
      <c r="F43" s="423">
        <v>0</v>
      </c>
      <c r="G43" s="355">
        <v>0</v>
      </c>
      <c r="H43" s="355">
        <v>0</v>
      </c>
    </row>
    <row r="44" spans="2:8" x14ac:dyDescent="0.2">
      <c r="B44" s="369" t="s">
        <v>253</v>
      </c>
      <c r="C44" s="422">
        <v>6080</v>
      </c>
      <c r="D44" s="359">
        <v>5187</v>
      </c>
      <c r="E44" s="359">
        <v>893</v>
      </c>
      <c r="F44" s="423">
        <v>5622</v>
      </c>
      <c r="G44" s="355">
        <v>5187</v>
      </c>
      <c r="H44" s="366">
        <v>435</v>
      </c>
    </row>
    <row r="45" spans="2:8" x14ac:dyDescent="0.2">
      <c r="B45" s="369" t="s">
        <v>276</v>
      </c>
      <c r="C45" s="422">
        <v>617</v>
      </c>
      <c r="D45" s="359">
        <v>0</v>
      </c>
      <c r="E45" s="359">
        <v>617</v>
      </c>
      <c r="F45" s="423">
        <v>500</v>
      </c>
      <c r="G45" s="355">
        <v>0</v>
      </c>
      <c r="H45" s="299">
        <v>500</v>
      </c>
    </row>
    <row r="46" spans="2:8" x14ac:dyDescent="0.2">
      <c r="B46" s="369" t="s">
        <v>496</v>
      </c>
      <c r="C46" s="422">
        <v>0</v>
      </c>
      <c r="D46" s="359">
        <v>0</v>
      </c>
      <c r="E46" s="359">
        <v>0</v>
      </c>
      <c r="F46" s="423">
        <v>0</v>
      </c>
      <c r="G46" s="355">
        <v>0</v>
      </c>
      <c r="H46" s="355">
        <v>0</v>
      </c>
    </row>
    <row r="47" spans="2:8" x14ac:dyDescent="0.2">
      <c r="B47" s="369" t="s">
        <v>289</v>
      </c>
      <c r="C47" s="422">
        <v>1701495</v>
      </c>
      <c r="D47" s="359">
        <v>883640</v>
      </c>
      <c r="E47" s="359">
        <v>817855</v>
      </c>
      <c r="F47" s="423">
        <v>1605477</v>
      </c>
      <c r="G47" s="299">
        <v>883640</v>
      </c>
      <c r="H47" s="122">
        <v>721837</v>
      </c>
    </row>
    <row r="48" spans="2:8" x14ac:dyDescent="0.2">
      <c r="B48" s="369" t="s">
        <v>497</v>
      </c>
      <c r="C48" s="422">
        <v>0</v>
      </c>
      <c r="D48" s="359">
        <v>0</v>
      </c>
      <c r="E48" s="359">
        <v>0</v>
      </c>
      <c r="F48" s="423">
        <v>0</v>
      </c>
      <c r="G48" s="299">
        <v>0</v>
      </c>
      <c r="H48" s="122">
        <v>0</v>
      </c>
    </row>
    <row r="49" spans="2:8" x14ac:dyDescent="0.15">
      <c r="B49" s="367" t="s">
        <v>254</v>
      </c>
      <c r="C49" s="422">
        <v>13428</v>
      </c>
      <c r="D49" s="359">
        <v>12608</v>
      </c>
      <c r="E49" s="359">
        <v>820</v>
      </c>
      <c r="F49" s="423">
        <v>13428</v>
      </c>
      <c r="G49" s="122">
        <v>12608</v>
      </c>
      <c r="H49" s="122">
        <v>820</v>
      </c>
    </row>
    <row r="50" spans="2:8" x14ac:dyDescent="0.2">
      <c r="B50" s="369" t="s">
        <v>255</v>
      </c>
      <c r="C50" s="422">
        <v>643941</v>
      </c>
      <c r="D50" s="359">
        <v>438840</v>
      </c>
      <c r="E50" s="359">
        <v>205101</v>
      </c>
      <c r="F50" s="423">
        <v>528508</v>
      </c>
      <c r="G50" s="355">
        <v>438840</v>
      </c>
      <c r="H50" s="355">
        <v>89668</v>
      </c>
    </row>
    <row r="51" spans="2:8" x14ac:dyDescent="0.2">
      <c r="B51" s="369" t="s">
        <v>629</v>
      </c>
      <c r="C51" s="422">
        <v>0</v>
      </c>
      <c r="D51" s="359">
        <v>0</v>
      </c>
      <c r="E51" s="359">
        <v>0</v>
      </c>
      <c r="F51" s="423">
        <v>0</v>
      </c>
      <c r="G51" s="355">
        <v>0</v>
      </c>
      <c r="H51" s="355">
        <v>0</v>
      </c>
    </row>
    <row r="52" spans="2:8" x14ac:dyDescent="0.2">
      <c r="B52" s="369" t="s">
        <v>630</v>
      </c>
      <c r="C52" s="422">
        <v>4497851</v>
      </c>
      <c r="D52" s="359">
        <v>3139690</v>
      </c>
      <c r="E52" s="359">
        <v>1358161</v>
      </c>
      <c r="F52" s="423">
        <v>4497851</v>
      </c>
      <c r="G52" s="355">
        <v>3139690</v>
      </c>
      <c r="H52" s="122">
        <v>1358161</v>
      </c>
    </row>
    <row r="53" spans="2:8" x14ac:dyDescent="0.2">
      <c r="B53" s="369" t="s">
        <v>634</v>
      </c>
      <c r="C53" s="422">
        <v>39999</v>
      </c>
      <c r="D53" s="359">
        <v>3420</v>
      </c>
      <c r="E53" s="359">
        <v>36579</v>
      </c>
      <c r="F53" s="423">
        <v>39999</v>
      </c>
      <c r="G53" s="122">
        <v>3420</v>
      </c>
      <c r="H53" s="122">
        <v>36579</v>
      </c>
    </row>
    <row r="54" spans="2:8" x14ac:dyDescent="0.2">
      <c r="B54" s="369" t="s">
        <v>635</v>
      </c>
      <c r="C54" s="422">
        <v>28313</v>
      </c>
      <c r="D54" s="359">
        <v>15630</v>
      </c>
      <c r="E54" s="359">
        <v>12683</v>
      </c>
      <c r="F54" s="423">
        <v>28313</v>
      </c>
      <c r="G54" s="122">
        <v>15630</v>
      </c>
      <c r="H54" s="122">
        <v>12683</v>
      </c>
    </row>
    <row r="55" spans="2:8" x14ac:dyDescent="0.2">
      <c r="B55" s="369" t="s">
        <v>636</v>
      </c>
      <c r="C55" s="422">
        <v>391253</v>
      </c>
      <c r="D55" s="359">
        <v>340259</v>
      </c>
      <c r="E55" s="359">
        <v>50994</v>
      </c>
      <c r="F55" s="423">
        <v>391253</v>
      </c>
      <c r="G55" s="355">
        <v>340259</v>
      </c>
      <c r="H55" s="122">
        <v>50994</v>
      </c>
    </row>
    <row r="56" spans="2:8" x14ac:dyDescent="0.2">
      <c r="B56" s="369" t="s">
        <v>637</v>
      </c>
      <c r="C56" s="422">
        <v>553317</v>
      </c>
      <c r="D56" s="359">
        <v>294629</v>
      </c>
      <c r="E56" s="359">
        <v>258688</v>
      </c>
      <c r="F56" s="423">
        <v>553317</v>
      </c>
      <c r="G56" s="122">
        <v>294629</v>
      </c>
      <c r="H56" s="122">
        <v>258688</v>
      </c>
    </row>
    <row r="57" spans="2:8" x14ac:dyDescent="0.2">
      <c r="B57" s="369" t="s">
        <v>638</v>
      </c>
      <c r="C57" s="422">
        <v>6463</v>
      </c>
      <c r="D57" s="359">
        <v>0</v>
      </c>
      <c r="E57" s="359">
        <v>6463</v>
      </c>
      <c r="F57" s="423">
        <v>6463</v>
      </c>
      <c r="G57" s="122">
        <v>0</v>
      </c>
      <c r="H57" s="122">
        <v>6463</v>
      </c>
    </row>
    <row r="58" spans="2:8" ht="34.5" customHeight="1" x14ac:dyDescent="0.15">
      <c r="B58" s="425" t="s">
        <v>932</v>
      </c>
      <c r="C58" s="422">
        <v>45267</v>
      </c>
      <c r="D58" s="359">
        <v>7850</v>
      </c>
      <c r="E58" s="359">
        <v>37417</v>
      </c>
      <c r="F58" s="423">
        <v>45267</v>
      </c>
      <c r="G58" s="122">
        <v>7850</v>
      </c>
      <c r="H58" s="122">
        <v>37417</v>
      </c>
    </row>
    <row r="59" spans="2:8" x14ac:dyDescent="0.2">
      <c r="B59" s="369"/>
      <c r="C59" s="422"/>
      <c r="D59" s="359"/>
      <c r="E59" s="359"/>
      <c r="F59" s="423"/>
      <c r="G59" s="122"/>
      <c r="H59" s="355"/>
    </row>
    <row r="60" spans="2:8" x14ac:dyDescent="0.2">
      <c r="B60" s="369" t="s">
        <v>639</v>
      </c>
      <c r="C60" s="422">
        <v>10486</v>
      </c>
      <c r="D60" s="359">
        <v>6697</v>
      </c>
      <c r="E60" s="359">
        <v>3789</v>
      </c>
      <c r="F60" s="423">
        <v>6697</v>
      </c>
      <c r="G60" s="122">
        <v>6697</v>
      </c>
      <c r="H60" s="355">
        <v>0</v>
      </c>
    </row>
    <row r="61" spans="2:8" x14ac:dyDescent="0.2">
      <c r="B61" s="367" t="s">
        <v>640</v>
      </c>
      <c r="C61" s="422">
        <v>93</v>
      </c>
      <c r="D61" s="359">
        <v>0</v>
      </c>
      <c r="E61" s="359">
        <v>93</v>
      </c>
      <c r="F61" s="423">
        <v>93</v>
      </c>
      <c r="G61" s="355">
        <v>0</v>
      </c>
      <c r="H61" s="122">
        <v>93</v>
      </c>
    </row>
    <row r="62" spans="2:8" x14ac:dyDescent="0.2">
      <c r="B62" s="369" t="s">
        <v>641</v>
      </c>
      <c r="C62" s="422">
        <v>3047</v>
      </c>
      <c r="D62" s="359">
        <v>132</v>
      </c>
      <c r="E62" s="359">
        <v>2915</v>
      </c>
      <c r="F62" s="423">
        <v>3047</v>
      </c>
      <c r="G62" s="366">
        <v>132</v>
      </c>
      <c r="H62" s="355">
        <v>2915</v>
      </c>
    </row>
    <row r="63" spans="2:8" x14ac:dyDescent="0.2">
      <c r="B63" s="369" t="s">
        <v>642</v>
      </c>
      <c r="C63" s="422">
        <v>0</v>
      </c>
      <c r="D63" s="359">
        <v>0</v>
      </c>
      <c r="E63" s="359">
        <v>0</v>
      </c>
      <c r="F63" s="423">
        <v>0</v>
      </c>
      <c r="G63" s="366">
        <v>0</v>
      </c>
      <c r="H63" s="355">
        <v>0</v>
      </c>
    </row>
    <row r="64" spans="2:8" x14ac:dyDescent="0.2">
      <c r="B64" s="369" t="s">
        <v>631</v>
      </c>
      <c r="C64" s="422">
        <v>0</v>
      </c>
      <c r="D64" s="359">
        <v>0</v>
      </c>
      <c r="E64" s="359">
        <v>0</v>
      </c>
      <c r="F64" s="423">
        <v>0</v>
      </c>
      <c r="G64" s="366">
        <v>0</v>
      </c>
      <c r="H64" s="355">
        <v>0</v>
      </c>
    </row>
    <row r="65" spans="2:8" x14ac:dyDescent="0.2">
      <c r="B65" s="369" t="s">
        <v>669</v>
      </c>
      <c r="C65" s="422">
        <v>51</v>
      </c>
      <c r="D65" s="359">
        <v>0</v>
      </c>
      <c r="E65" s="359">
        <v>51</v>
      </c>
      <c r="F65" s="423">
        <v>51</v>
      </c>
      <c r="G65" s="366">
        <v>0</v>
      </c>
      <c r="H65" s="355">
        <v>51</v>
      </c>
    </row>
    <row r="66" spans="2:8" x14ac:dyDescent="0.2">
      <c r="B66" s="369" t="s">
        <v>643</v>
      </c>
      <c r="C66" s="422">
        <v>0</v>
      </c>
      <c r="D66" s="359">
        <v>0</v>
      </c>
      <c r="E66" s="359">
        <v>0</v>
      </c>
      <c r="F66" s="423">
        <v>0</v>
      </c>
      <c r="G66" s="366">
        <v>0</v>
      </c>
      <c r="H66" s="355">
        <v>0</v>
      </c>
    </row>
    <row r="67" spans="2:8" x14ac:dyDescent="0.2">
      <c r="B67" s="369" t="s">
        <v>644</v>
      </c>
      <c r="C67" s="422">
        <v>23</v>
      </c>
      <c r="D67" s="359">
        <v>0</v>
      </c>
      <c r="E67" s="359">
        <v>23</v>
      </c>
      <c r="F67" s="423">
        <v>23</v>
      </c>
      <c r="G67" s="366">
        <v>0</v>
      </c>
      <c r="H67" s="299">
        <v>23</v>
      </c>
    </row>
    <row r="68" spans="2:8" x14ac:dyDescent="0.2">
      <c r="B68" s="369" t="s">
        <v>632</v>
      </c>
      <c r="C68" s="422">
        <v>105</v>
      </c>
      <c r="D68" s="359">
        <v>0</v>
      </c>
      <c r="E68" s="359">
        <v>105</v>
      </c>
      <c r="F68" s="423">
        <v>105</v>
      </c>
      <c r="G68" s="355">
        <v>0</v>
      </c>
      <c r="H68" s="299">
        <v>105</v>
      </c>
    </row>
    <row r="69" spans="2:8" x14ac:dyDescent="0.2">
      <c r="B69" s="369" t="s">
        <v>645</v>
      </c>
      <c r="C69" s="422">
        <v>0</v>
      </c>
      <c r="D69" s="359">
        <v>0</v>
      </c>
      <c r="E69" s="359">
        <v>0</v>
      </c>
      <c r="F69" s="423">
        <v>0</v>
      </c>
      <c r="G69" s="355">
        <v>0</v>
      </c>
      <c r="H69" s="355">
        <v>0</v>
      </c>
    </row>
    <row r="70" spans="2:8" x14ac:dyDescent="0.2">
      <c r="B70" s="369"/>
      <c r="C70" s="422"/>
      <c r="D70" s="359"/>
      <c r="E70" s="359"/>
      <c r="F70" s="423"/>
      <c r="G70" s="299"/>
      <c r="H70" s="366"/>
    </row>
    <row r="71" spans="2:8" x14ac:dyDescent="0.2">
      <c r="B71" s="369" t="s">
        <v>646</v>
      </c>
      <c r="C71" s="422">
        <v>108965</v>
      </c>
      <c r="D71" s="359">
        <v>66063</v>
      </c>
      <c r="E71" s="359">
        <v>42902</v>
      </c>
      <c r="F71" s="423">
        <v>108965</v>
      </c>
      <c r="G71" s="299">
        <v>66063</v>
      </c>
      <c r="H71" s="366">
        <v>42902</v>
      </c>
    </row>
    <row r="72" spans="2:8" x14ac:dyDescent="0.2">
      <c r="B72" s="367" t="s">
        <v>647</v>
      </c>
      <c r="C72" s="422">
        <v>6406</v>
      </c>
      <c r="D72" s="359">
        <v>6406</v>
      </c>
      <c r="E72" s="359">
        <v>0</v>
      </c>
      <c r="F72" s="423">
        <v>4006</v>
      </c>
      <c r="G72" s="355">
        <v>4006</v>
      </c>
      <c r="H72" s="355">
        <v>0</v>
      </c>
    </row>
    <row r="73" spans="2:8" x14ac:dyDescent="0.2">
      <c r="B73" s="367" t="s">
        <v>670</v>
      </c>
      <c r="C73" s="422">
        <v>154</v>
      </c>
      <c r="D73" s="359">
        <v>0</v>
      </c>
      <c r="E73" s="359">
        <v>154</v>
      </c>
      <c r="F73" s="423">
        <v>154</v>
      </c>
      <c r="G73" s="355">
        <v>0</v>
      </c>
      <c r="H73" s="355">
        <v>154</v>
      </c>
    </row>
    <row r="74" spans="2:8" x14ac:dyDescent="0.2">
      <c r="B74" s="369" t="s">
        <v>648</v>
      </c>
      <c r="C74" s="422">
        <v>115982</v>
      </c>
      <c r="D74" s="359">
        <v>115982</v>
      </c>
      <c r="E74" s="359">
        <v>0</v>
      </c>
      <c r="F74" s="423">
        <v>115982</v>
      </c>
      <c r="G74" s="359">
        <v>115982</v>
      </c>
      <c r="H74" s="355">
        <v>0</v>
      </c>
    </row>
    <row r="75" spans="2:8" x14ac:dyDescent="0.2">
      <c r="B75" s="369" t="s">
        <v>649</v>
      </c>
      <c r="C75" s="422">
        <v>0</v>
      </c>
      <c r="D75" s="359">
        <v>0</v>
      </c>
      <c r="E75" s="359">
        <v>0</v>
      </c>
      <c r="F75" s="423">
        <v>0</v>
      </c>
      <c r="G75" s="299">
        <v>0</v>
      </c>
      <c r="H75" s="355">
        <v>0</v>
      </c>
    </row>
    <row r="76" spans="2:8" x14ac:dyDescent="0.2">
      <c r="B76" s="367" t="s">
        <v>650</v>
      </c>
      <c r="C76" s="422">
        <v>616</v>
      </c>
      <c r="D76" s="359">
        <v>616</v>
      </c>
      <c r="E76" s="359">
        <v>0</v>
      </c>
      <c r="F76" s="423">
        <v>616</v>
      </c>
      <c r="G76" s="366">
        <v>616</v>
      </c>
      <c r="H76" s="355">
        <v>0</v>
      </c>
    </row>
    <row r="77" spans="2:8" x14ac:dyDescent="0.2">
      <c r="B77" s="367" t="s">
        <v>633</v>
      </c>
      <c r="C77" s="422">
        <v>0</v>
      </c>
      <c r="D77" s="359">
        <v>0</v>
      </c>
      <c r="E77" s="359">
        <v>0</v>
      </c>
      <c r="F77" s="423">
        <v>0</v>
      </c>
      <c r="G77" s="366">
        <v>0</v>
      </c>
      <c r="H77" s="355">
        <v>0</v>
      </c>
    </row>
    <row r="78" spans="2:8" x14ac:dyDescent="0.2">
      <c r="B78" s="369" t="s">
        <v>651</v>
      </c>
      <c r="C78" s="422">
        <v>360</v>
      </c>
      <c r="D78" s="359">
        <v>360</v>
      </c>
      <c r="E78" s="359">
        <v>0</v>
      </c>
      <c r="F78" s="423">
        <v>360</v>
      </c>
      <c r="G78" s="355">
        <v>360</v>
      </c>
      <c r="H78" s="355">
        <v>0</v>
      </c>
    </row>
    <row r="79" spans="2:8" x14ac:dyDescent="0.2">
      <c r="B79" s="369"/>
      <c r="C79" s="422"/>
      <c r="D79" s="359"/>
      <c r="E79" s="359"/>
      <c r="F79" s="423"/>
      <c r="G79" s="355"/>
      <c r="H79" s="355"/>
    </row>
    <row r="80" spans="2:8" x14ac:dyDescent="0.2">
      <c r="B80" s="369" t="s">
        <v>290</v>
      </c>
      <c r="C80" s="422">
        <v>2692440</v>
      </c>
      <c r="D80" s="359">
        <v>1257055</v>
      </c>
      <c r="E80" s="359">
        <v>1435385</v>
      </c>
      <c r="F80" s="423">
        <v>2692440</v>
      </c>
      <c r="G80" s="122">
        <v>1257055</v>
      </c>
      <c r="H80" s="355">
        <v>1435385</v>
      </c>
    </row>
    <row r="81" spans="2:8" ht="18" thickBot="1" x14ac:dyDescent="0.25">
      <c r="B81" s="426"/>
      <c r="C81" s="427"/>
      <c r="D81" s="115"/>
      <c r="E81" s="115"/>
      <c r="F81" s="423"/>
      <c r="G81" s="115"/>
      <c r="H81" s="115"/>
    </row>
    <row r="82" spans="2:8" x14ac:dyDescent="0.2">
      <c r="C82" s="428" t="s">
        <v>652</v>
      </c>
      <c r="D82" s="429"/>
      <c r="E82" s="429"/>
      <c r="F82" s="429"/>
      <c r="G82" s="429"/>
      <c r="H82" s="429"/>
    </row>
    <row r="83" spans="2:8" x14ac:dyDescent="0.2">
      <c r="C83" s="430" t="s">
        <v>263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2"/>
  <sheetViews>
    <sheetView view="pageBreakPreview" topLeftCell="B40" zoomScale="90" zoomScaleNormal="75" zoomScaleSheetLayoutView="90" workbookViewId="0">
      <selection activeCell="F35" sqref="F35"/>
    </sheetView>
  </sheetViews>
  <sheetFormatPr defaultColWidth="13.375" defaultRowHeight="17.25" x14ac:dyDescent="0.15"/>
  <cols>
    <col min="1" max="1" width="10.625" style="190" customWidth="1"/>
    <col min="2" max="2" width="31.375" style="367" customWidth="1"/>
    <col min="3" max="8" width="17.75" style="190" customWidth="1"/>
    <col min="9" max="14" width="13.375" style="190"/>
    <col min="15" max="16384" width="13.375" style="368"/>
  </cols>
  <sheetData>
    <row r="1" spans="1:8" x14ac:dyDescent="0.2">
      <c r="A1" s="111"/>
    </row>
    <row r="6" spans="1:8" x14ac:dyDescent="0.2">
      <c r="B6" s="484" t="s">
        <v>150</v>
      </c>
      <c r="C6" s="484"/>
      <c r="D6" s="484"/>
      <c r="E6" s="484"/>
      <c r="F6" s="484"/>
      <c r="G6" s="484"/>
      <c r="H6" s="484"/>
    </row>
    <row r="7" spans="1:8" ht="18" thickBot="1" x14ac:dyDescent="0.25">
      <c r="B7" s="443"/>
      <c r="C7" s="192" t="s">
        <v>442</v>
      </c>
      <c r="D7" s="191"/>
      <c r="E7" s="191"/>
      <c r="F7" s="191"/>
      <c r="G7" s="191"/>
      <c r="H7" s="383" t="s">
        <v>625</v>
      </c>
    </row>
    <row r="8" spans="1:8" x14ac:dyDescent="0.15">
      <c r="C8" s="511" t="s">
        <v>605</v>
      </c>
      <c r="D8" s="194"/>
      <c r="E8" s="194"/>
      <c r="F8" s="511" t="s">
        <v>6</v>
      </c>
      <c r="G8" s="194"/>
      <c r="H8" s="194"/>
    </row>
    <row r="9" spans="1:8" x14ac:dyDescent="0.2">
      <c r="B9" s="444"/>
      <c r="C9" s="489"/>
      <c r="D9" s="217" t="s">
        <v>8</v>
      </c>
      <c r="E9" s="217" t="s">
        <v>9</v>
      </c>
      <c r="F9" s="489"/>
      <c r="G9" s="217" t="s">
        <v>8</v>
      </c>
      <c r="H9" s="217" t="s">
        <v>9</v>
      </c>
    </row>
    <row r="10" spans="1:8" x14ac:dyDescent="0.2">
      <c r="B10" s="433"/>
      <c r="C10" s="445"/>
      <c r="D10" s="196"/>
      <c r="E10" s="196"/>
      <c r="F10" s="136"/>
    </row>
    <row r="11" spans="1:8" x14ac:dyDescent="0.2">
      <c r="B11" s="418" t="s">
        <v>627</v>
      </c>
      <c r="C11" s="419">
        <v>485426</v>
      </c>
      <c r="D11" s="421">
        <v>450</v>
      </c>
      <c r="E11" s="421">
        <v>484976</v>
      </c>
      <c r="F11" s="421">
        <v>321154</v>
      </c>
      <c r="G11" s="421">
        <v>321154</v>
      </c>
      <c r="H11" s="421">
        <v>596076</v>
      </c>
    </row>
    <row r="12" spans="1:8" x14ac:dyDescent="0.2">
      <c r="B12" s="418" t="s">
        <v>668</v>
      </c>
      <c r="C12" s="419">
        <v>307089</v>
      </c>
      <c r="D12" s="421">
        <v>7285</v>
      </c>
      <c r="E12" s="421">
        <v>299804</v>
      </c>
      <c r="F12" s="421">
        <v>893162</v>
      </c>
      <c r="G12" s="421">
        <v>350008</v>
      </c>
      <c r="H12" s="421">
        <v>543154</v>
      </c>
    </row>
    <row r="13" spans="1:8" x14ac:dyDescent="0.2">
      <c r="B13" s="418" t="s">
        <v>878</v>
      </c>
      <c r="C13" s="419">
        <v>462073</v>
      </c>
      <c r="D13" s="421">
        <v>24910</v>
      </c>
      <c r="E13" s="421">
        <v>437163</v>
      </c>
      <c r="F13" s="421">
        <v>741148</v>
      </c>
      <c r="G13" s="421">
        <v>296430</v>
      </c>
      <c r="H13" s="421">
        <v>444718</v>
      </c>
    </row>
    <row r="14" spans="1:8" x14ac:dyDescent="0.2">
      <c r="B14" s="418" t="s">
        <v>929</v>
      </c>
      <c r="C14" s="419">
        <v>626460</v>
      </c>
      <c r="D14" s="421">
        <v>8223</v>
      </c>
      <c r="E14" s="421">
        <v>618237</v>
      </c>
      <c r="F14" s="421">
        <f>SUM(G14:H14)</f>
        <v>876459</v>
      </c>
      <c r="G14" s="421">
        <f>SUM(G16:G79)</f>
        <v>306558</v>
      </c>
      <c r="H14" s="421">
        <f>SUM(H16:H79)</f>
        <v>569901</v>
      </c>
    </row>
    <row r="15" spans="1:8" x14ac:dyDescent="0.2">
      <c r="B15" s="418"/>
      <c r="C15" s="419"/>
      <c r="D15" s="421"/>
      <c r="E15" s="421"/>
      <c r="F15" s="421"/>
      <c r="G15" s="421"/>
      <c r="H15" s="421"/>
    </row>
    <row r="16" spans="1:8" x14ac:dyDescent="0.2">
      <c r="B16" s="369" t="s">
        <v>930</v>
      </c>
      <c r="C16" s="360">
        <f>SUM(D16:E16)</f>
        <v>0</v>
      </c>
      <c r="D16" s="421">
        <v>0</v>
      </c>
      <c r="E16" s="421">
        <v>0</v>
      </c>
      <c r="F16" s="355">
        <f>SUM(G16:H16)</f>
        <v>0</v>
      </c>
      <c r="G16" s="421">
        <v>0</v>
      </c>
      <c r="H16" s="421">
        <v>0</v>
      </c>
    </row>
    <row r="17" spans="2:8" x14ac:dyDescent="0.2">
      <c r="B17" s="367" t="s">
        <v>343</v>
      </c>
      <c r="C17" s="360">
        <f t="shared" ref="C17:C77" si="0">SUM(D17:E17)</f>
        <v>0</v>
      </c>
      <c r="D17" s="359">
        <v>0</v>
      </c>
      <c r="E17" s="359">
        <v>0</v>
      </c>
      <c r="F17" s="355">
        <f t="shared" ref="F17:F77" si="1">SUM(G17:H17)</f>
        <v>0</v>
      </c>
      <c r="G17" s="359">
        <v>0</v>
      </c>
      <c r="H17" s="359">
        <v>0</v>
      </c>
    </row>
    <row r="18" spans="2:8" x14ac:dyDescent="0.2">
      <c r="B18" s="369" t="s">
        <v>440</v>
      </c>
      <c r="C18" s="360">
        <f t="shared" si="0"/>
        <v>9</v>
      </c>
      <c r="D18" s="355">
        <v>0</v>
      </c>
      <c r="E18" s="355">
        <v>9</v>
      </c>
      <c r="F18" s="355">
        <f t="shared" si="1"/>
        <v>0</v>
      </c>
      <c r="G18" s="355">
        <v>0</v>
      </c>
      <c r="H18" s="355">
        <v>0</v>
      </c>
    </row>
    <row r="19" spans="2:8" x14ac:dyDescent="0.2">
      <c r="B19" s="369"/>
      <c r="C19" s="360"/>
      <c r="D19" s="355"/>
      <c r="E19" s="355"/>
      <c r="F19" s="355"/>
      <c r="G19" s="355"/>
      <c r="H19" s="355"/>
    </row>
    <row r="20" spans="2:8" x14ac:dyDescent="0.2">
      <c r="B20" s="367" t="s">
        <v>237</v>
      </c>
      <c r="C20" s="360">
        <f t="shared" si="0"/>
        <v>0</v>
      </c>
      <c r="D20" s="355">
        <v>0</v>
      </c>
      <c r="E20" s="355">
        <v>0</v>
      </c>
      <c r="F20" s="355">
        <f t="shared" si="1"/>
        <v>40633</v>
      </c>
      <c r="G20" s="355">
        <v>1533</v>
      </c>
      <c r="H20" s="355">
        <v>39100</v>
      </c>
    </row>
    <row r="21" spans="2:8" x14ac:dyDescent="0.2">
      <c r="B21" s="367" t="s">
        <v>288</v>
      </c>
      <c r="C21" s="360">
        <f t="shared" si="0"/>
        <v>0</v>
      </c>
      <c r="D21" s="355">
        <v>0</v>
      </c>
      <c r="E21" s="77">
        <v>0</v>
      </c>
      <c r="F21" s="355">
        <f t="shared" si="1"/>
        <v>0</v>
      </c>
      <c r="G21" s="355">
        <v>0</v>
      </c>
      <c r="H21" s="355">
        <v>0</v>
      </c>
    </row>
    <row r="22" spans="2:8" x14ac:dyDescent="0.2">
      <c r="B22" s="369" t="s">
        <v>238</v>
      </c>
      <c r="C22" s="360">
        <f t="shared" si="0"/>
        <v>0</v>
      </c>
      <c r="D22" s="355">
        <v>0</v>
      </c>
      <c r="E22" s="77">
        <v>0</v>
      </c>
      <c r="F22" s="355">
        <f t="shared" si="1"/>
        <v>0</v>
      </c>
      <c r="G22" s="355">
        <v>0</v>
      </c>
      <c r="H22" s="77">
        <v>0</v>
      </c>
    </row>
    <row r="23" spans="2:8" x14ac:dyDescent="0.2">
      <c r="B23" s="369" t="s">
        <v>239</v>
      </c>
      <c r="C23" s="360">
        <f t="shared" si="0"/>
        <v>3600</v>
      </c>
      <c r="D23" s="355">
        <v>3600</v>
      </c>
      <c r="E23" s="77">
        <v>0</v>
      </c>
      <c r="F23" s="355">
        <f t="shared" si="1"/>
        <v>603359</v>
      </c>
      <c r="G23" s="77">
        <v>207278</v>
      </c>
      <c r="H23" s="77">
        <v>396081</v>
      </c>
    </row>
    <row r="24" spans="2:8" x14ac:dyDescent="0.2">
      <c r="B24" s="369" t="s">
        <v>240</v>
      </c>
      <c r="C24" s="360">
        <f t="shared" si="0"/>
        <v>4223</v>
      </c>
      <c r="D24" s="355">
        <v>2223</v>
      </c>
      <c r="E24" s="355">
        <v>2000</v>
      </c>
      <c r="F24" s="355">
        <f t="shared" si="1"/>
        <v>0</v>
      </c>
      <c r="G24" s="355">
        <v>0</v>
      </c>
      <c r="H24" s="355">
        <v>0</v>
      </c>
    </row>
    <row r="25" spans="2:8" x14ac:dyDescent="0.2">
      <c r="B25" s="369"/>
      <c r="C25" s="360"/>
      <c r="D25" s="77"/>
      <c r="E25" s="355"/>
      <c r="F25" s="355"/>
      <c r="G25" s="77"/>
      <c r="H25" s="299"/>
    </row>
    <row r="26" spans="2:8" x14ac:dyDescent="0.2">
      <c r="B26" s="369" t="s">
        <v>241</v>
      </c>
      <c r="C26" s="360">
        <f t="shared" si="0"/>
        <v>0</v>
      </c>
      <c r="D26" s="355">
        <v>0</v>
      </c>
      <c r="E26" s="355">
        <v>0</v>
      </c>
      <c r="F26" s="355">
        <f t="shared" si="1"/>
        <v>0</v>
      </c>
      <c r="G26" s="355">
        <v>0</v>
      </c>
      <c r="H26" s="355">
        <v>0</v>
      </c>
    </row>
    <row r="27" spans="2:8" x14ac:dyDescent="0.2">
      <c r="B27" s="367" t="s">
        <v>242</v>
      </c>
      <c r="C27" s="360">
        <f t="shared" si="0"/>
        <v>0</v>
      </c>
      <c r="D27" s="355">
        <v>0</v>
      </c>
      <c r="E27" s="77">
        <v>0</v>
      </c>
      <c r="F27" s="355">
        <f t="shared" si="1"/>
        <v>0</v>
      </c>
      <c r="G27" s="355">
        <v>0</v>
      </c>
      <c r="H27" s="77">
        <v>0</v>
      </c>
    </row>
    <row r="28" spans="2:8" x14ac:dyDescent="0.2">
      <c r="B28" s="367" t="s">
        <v>336</v>
      </c>
      <c r="C28" s="360">
        <f t="shared" si="0"/>
        <v>0</v>
      </c>
      <c r="D28" s="355">
        <v>0</v>
      </c>
      <c r="E28" s="77">
        <v>0</v>
      </c>
      <c r="F28" s="355">
        <f t="shared" si="1"/>
        <v>0</v>
      </c>
      <c r="G28" s="355">
        <v>0</v>
      </c>
      <c r="H28" s="77">
        <v>0</v>
      </c>
    </row>
    <row r="29" spans="2:8" x14ac:dyDescent="0.2">
      <c r="B29" s="369" t="s">
        <v>243</v>
      </c>
      <c r="C29" s="360">
        <f t="shared" si="0"/>
        <v>377371</v>
      </c>
      <c r="D29" s="355">
        <v>0</v>
      </c>
      <c r="E29" s="355">
        <v>377371</v>
      </c>
      <c r="F29" s="355">
        <f t="shared" si="1"/>
        <v>132085</v>
      </c>
      <c r="G29" s="355">
        <v>97747</v>
      </c>
      <c r="H29" s="355">
        <v>34338</v>
      </c>
    </row>
    <row r="30" spans="2:8" x14ac:dyDescent="0.2">
      <c r="B30" s="369" t="s">
        <v>335</v>
      </c>
      <c r="C30" s="360">
        <f t="shared" si="0"/>
        <v>0</v>
      </c>
      <c r="D30" s="355">
        <v>0</v>
      </c>
      <c r="E30" s="355">
        <v>0</v>
      </c>
      <c r="F30" s="355">
        <f t="shared" si="1"/>
        <v>0</v>
      </c>
      <c r="G30" s="355">
        <v>0</v>
      </c>
      <c r="H30" s="355">
        <v>0</v>
      </c>
    </row>
    <row r="31" spans="2:8" x14ac:dyDescent="0.2">
      <c r="B31" s="369" t="s">
        <v>244</v>
      </c>
      <c r="C31" s="360">
        <f t="shared" si="0"/>
        <v>123424</v>
      </c>
      <c r="D31" s="355">
        <v>0</v>
      </c>
      <c r="E31" s="77">
        <v>123424</v>
      </c>
      <c r="F31" s="355">
        <f t="shared" si="1"/>
        <v>0</v>
      </c>
      <c r="G31" s="355">
        <v>0</v>
      </c>
      <c r="H31" s="77">
        <v>0</v>
      </c>
    </row>
    <row r="32" spans="2:8" x14ac:dyDescent="0.2">
      <c r="B32" s="369" t="s">
        <v>879</v>
      </c>
      <c r="C32" s="360">
        <f t="shared" si="0"/>
        <v>0</v>
      </c>
      <c r="D32" s="355">
        <v>0</v>
      </c>
      <c r="E32" s="355">
        <v>0</v>
      </c>
      <c r="F32" s="355">
        <f t="shared" si="1"/>
        <v>0</v>
      </c>
      <c r="G32" s="355">
        <v>0</v>
      </c>
      <c r="H32" s="299">
        <v>0</v>
      </c>
    </row>
    <row r="33" spans="2:8" x14ac:dyDescent="0.2">
      <c r="B33" s="369" t="s">
        <v>246</v>
      </c>
      <c r="C33" s="360">
        <f t="shared" si="0"/>
        <v>0</v>
      </c>
      <c r="D33" s="355">
        <v>0</v>
      </c>
      <c r="E33" s="77">
        <v>0</v>
      </c>
      <c r="F33" s="355">
        <f t="shared" si="1"/>
        <v>0</v>
      </c>
      <c r="G33" s="355">
        <v>0</v>
      </c>
      <c r="H33" s="355">
        <v>0</v>
      </c>
    </row>
    <row r="34" spans="2:8" x14ac:dyDescent="0.2">
      <c r="B34" s="369" t="s">
        <v>247</v>
      </c>
      <c r="C34" s="360">
        <f t="shared" si="0"/>
        <v>0</v>
      </c>
      <c r="D34" s="355">
        <v>0</v>
      </c>
      <c r="E34" s="355">
        <v>0</v>
      </c>
      <c r="F34" s="355">
        <f t="shared" si="1"/>
        <v>0</v>
      </c>
      <c r="G34" s="355">
        <v>0</v>
      </c>
      <c r="H34" s="355">
        <v>0</v>
      </c>
    </row>
    <row r="35" spans="2:8" x14ac:dyDescent="0.2">
      <c r="B35" s="369"/>
      <c r="C35" s="360"/>
      <c r="D35" s="355"/>
      <c r="E35" s="355"/>
      <c r="F35" s="355"/>
      <c r="G35" s="355"/>
      <c r="H35" s="355"/>
    </row>
    <row r="36" spans="2:8" x14ac:dyDescent="0.2">
      <c r="B36" s="369" t="s">
        <v>248</v>
      </c>
      <c r="C36" s="360">
        <f t="shared" si="0"/>
        <v>0</v>
      </c>
      <c r="D36" s="355">
        <v>0</v>
      </c>
      <c r="E36" s="355">
        <v>0</v>
      </c>
      <c r="F36" s="355">
        <f t="shared" si="1"/>
        <v>0</v>
      </c>
      <c r="G36" s="355">
        <v>0</v>
      </c>
      <c r="H36" s="355">
        <v>0</v>
      </c>
    </row>
    <row r="37" spans="2:8" x14ac:dyDescent="0.2">
      <c r="B37" s="367" t="s">
        <v>249</v>
      </c>
      <c r="C37" s="360">
        <f t="shared" si="0"/>
        <v>0</v>
      </c>
      <c r="D37" s="77">
        <v>0</v>
      </c>
      <c r="E37" s="77">
        <v>0</v>
      </c>
      <c r="F37" s="355">
        <f t="shared" si="1"/>
        <v>0</v>
      </c>
      <c r="G37" s="355">
        <v>0</v>
      </c>
      <c r="H37" s="77">
        <v>0</v>
      </c>
    </row>
    <row r="38" spans="2:8" x14ac:dyDescent="0.2">
      <c r="B38" s="369" t="s">
        <v>250</v>
      </c>
      <c r="C38" s="360">
        <f t="shared" si="0"/>
        <v>0</v>
      </c>
      <c r="D38" s="355">
        <v>0</v>
      </c>
      <c r="E38" s="355">
        <v>0</v>
      </c>
      <c r="F38" s="355">
        <f t="shared" si="1"/>
        <v>0</v>
      </c>
      <c r="G38" s="355">
        <v>0</v>
      </c>
      <c r="H38" s="299">
        <v>0</v>
      </c>
    </row>
    <row r="39" spans="2:8" x14ac:dyDescent="0.2">
      <c r="B39" s="369" t="s">
        <v>251</v>
      </c>
      <c r="C39" s="360">
        <f t="shared" si="0"/>
        <v>0</v>
      </c>
      <c r="D39" s="355">
        <v>0</v>
      </c>
      <c r="E39" s="355">
        <v>0</v>
      </c>
      <c r="F39" s="355">
        <f t="shared" si="1"/>
        <v>0</v>
      </c>
      <c r="G39" s="355">
        <v>0</v>
      </c>
      <c r="H39" s="299">
        <v>0</v>
      </c>
    </row>
    <row r="40" spans="2:8" x14ac:dyDescent="0.2">
      <c r="B40" s="369" t="s">
        <v>628</v>
      </c>
      <c r="C40" s="360">
        <f t="shared" si="0"/>
        <v>0</v>
      </c>
      <c r="D40" s="144">
        <v>0</v>
      </c>
      <c r="E40" s="144">
        <v>0</v>
      </c>
      <c r="F40" s="355">
        <f t="shared" si="1"/>
        <v>0</v>
      </c>
      <c r="G40" s="304">
        <v>0</v>
      </c>
      <c r="H40" s="304">
        <v>0</v>
      </c>
    </row>
    <row r="41" spans="2:8" x14ac:dyDescent="0.2">
      <c r="B41" s="369" t="s">
        <v>441</v>
      </c>
      <c r="C41" s="360">
        <f t="shared" si="0"/>
        <v>0</v>
      </c>
      <c r="D41" s="355">
        <v>0</v>
      </c>
      <c r="E41" s="355">
        <v>0</v>
      </c>
      <c r="F41" s="355">
        <f t="shared" si="1"/>
        <v>0</v>
      </c>
      <c r="G41" s="355">
        <v>0</v>
      </c>
      <c r="H41" s="299">
        <v>0</v>
      </c>
    </row>
    <row r="42" spans="2:8" x14ac:dyDescent="0.2">
      <c r="B42" s="369" t="s">
        <v>252</v>
      </c>
      <c r="C42" s="360">
        <f t="shared" si="0"/>
        <v>0</v>
      </c>
      <c r="D42" s="355">
        <v>0</v>
      </c>
      <c r="E42" s="355">
        <v>0</v>
      </c>
      <c r="F42" s="355">
        <f t="shared" si="1"/>
        <v>0</v>
      </c>
      <c r="G42" s="355">
        <v>0</v>
      </c>
      <c r="H42" s="355">
        <v>0</v>
      </c>
    </row>
    <row r="43" spans="2:8" x14ac:dyDescent="0.2">
      <c r="B43" s="369" t="s">
        <v>253</v>
      </c>
      <c r="C43" s="360">
        <f t="shared" si="0"/>
        <v>0</v>
      </c>
      <c r="D43" s="355">
        <v>0</v>
      </c>
      <c r="E43" s="355">
        <v>0</v>
      </c>
      <c r="F43" s="355">
        <f t="shared" si="1"/>
        <v>458</v>
      </c>
      <c r="G43" s="355">
        <v>0</v>
      </c>
      <c r="H43" s="299">
        <v>458</v>
      </c>
    </row>
    <row r="44" spans="2:8" x14ac:dyDescent="0.2">
      <c r="B44" s="369" t="s">
        <v>276</v>
      </c>
      <c r="C44" s="360">
        <f t="shared" si="0"/>
        <v>0</v>
      </c>
      <c r="D44" s="355">
        <v>0</v>
      </c>
      <c r="E44" s="355">
        <v>0</v>
      </c>
      <c r="F44" s="355">
        <f t="shared" si="1"/>
        <v>117</v>
      </c>
      <c r="G44" s="355">
        <v>0</v>
      </c>
      <c r="H44" s="355">
        <v>117</v>
      </c>
    </row>
    <row r="45" spans="2:8" x14ac:dyDescent="0.2">
      <c r="B45" s="369" t="s">
        <v>498</v>
      </c>
      <c r="C45" s="360">
        <f t="shared" si="0"/>
        <v>0</v>
      </c>
      <c r="D45" s="299">
        <v>0</v>
      </c>
      <c r="E45" s="77">
        <v>0</v>
      </c>
      <c r="F45" s="355">
        <f t="shared" si="1"/>
        <v>0</v>
      </c>
      <c r="G45" s="355">
        <v>0</v>
      </c>
      <c r="H45" s="355">
        <v>0</v>
      </c>
    </row>
    <row r="46" spans="2:8" x14ac:dyDescent="0.2">
      <c r="B46" s="369" t="s">
        <v>289</v>
      </c>
      <c r="C46" s="360">
        <f t="shared" si="0"/>
        <v>0</v>
      </c>
      <c r="D46" s="355">
        <v>0</v>
      </c>
      <c r="E46" s="355">
        <v>0</v>
      </c>
      <c r="F46" s="355">
        <f t="shared" si="1"/>
        <v>96018</v>
      </c>
      <c r="G46" s="355">
        <v>0</v>
      </c>
      <c r="H46" s="355">
        <v>96018</v>
      </c>
    </row>
    <row r="47" spans="2:8" x14ac:dyDescent="0.2">
      <c r="B47" s="369" t="s">
        <v>499</v>
      </c>
      <c r="C47" s="360">
        <f t="shared" si="0"/>
        <v>0</v>
      </c>
      <c r="D47" s="355">
        <v>0</v>
      </c>
      <c r="E47" s="355">
        <v>0</v>
      </c>
      <c r="F47" s="355">
        <f t="shared" si="1"/>
        <v>0</v>
      </c>
      <c r="G47" s="355">
        <v>0</v>
      </c>
      <c r="H47" s="355">
        <v>0</v>
      </c>
    </row>
    <row r="48" spans="2:8" x14ac:dyDescent="0.2">
      <c r="B48" s="367" t="s">
        <v>254</v>
      </c>
      <c r="C48" s="360">
        <f t="shared" si="0"/>
        <v>0</v>
      </c>
      <c r="D48" s="77">
        <v>0</v>
      </c>
      <c r="E48" s="77">
        <v>0</v>
      </c>
      <c r="F48" s="355">
        <f t="shared" si="1"/>
        <v>0</v>
      </c>
      <c r="G48" s="77">
        <v>0</v>
      </c>
      <c r="H48" s="77">
        <v>0</v>
      </c>
    </row>
    <row r="49" spans="2:8" x14ac:dyDescent="0.2">
      <c r="B49" s="369" t="s">
        <v>255</v>
      </c>
      <c r="C49" s="360">
        <f t="shared" si="0"/>
        <v>115433</v>
      </c>
      <c r="D49" s="355">
        <v>0</v>
      </c>
      <c r="E49" s="355">
        <v>115433</v>
      </c>
      <c r="F49" s="355">
        <f t="shared" si="1"/>
        <v>0</v>
      </c>
      <c r="G49" s="77">
        <v>0</v>
      </c>
      <c r="H49" s="355">
        <v>0</v>
      </c>
    </row>
    <row r="50" spans="2:8" x14ac:dyDescent="0.2">
      <c r="B50" s="369" t="s">
        <v>629</v>
      </c>
      <c r="C50" s="360">
        <f t="shared" si="0"/>
        <v>0</v>
      </c>
      <c r="D50" s="144">
        <v>0</v>
      </c>
      <c r="E50" s="144">
        <v>0</v>
      </c>
      <c r="F50" s="355">
        <f t="shared" si="1"/>
        <v>0</v>
      </c>
      <c r="G50" s="355">
        <v>0</v>
      </c>
      <c r="H50" s="355">
        <v>0</v>
      </c>
    </row>
    <row r="51" spans="2:8" x14ac:dyDescent="0.2">
      <c r="B51" s="369" t="s">
        <v>630</v>
      </c>
      <c r="C51" s="360">
        <f t="shared" si="0"/>
        <v>0</v>
      </c>
      <c r="D51" s="355">
        <v>0</v>
      </c>
      <c r="E51" s="299">
        <v>0</v>
      </c>
      <c r="F51" s="355">
        <f t="shared" si="1"/>
        <v>0</v>
      </c>
      <c r="G51" s="355">
        <v>0</v>
      </c>
      <c r="H51" s="355">
        <v>0</v>
      </c>
    </row>
    <row r="52" spans="2:8" x14ac:dyDescent="0.2">
      <c r="B52" s="369" t="s">
        <v>634</v>
      </c>
      <c r="C52" s="360">
        <f t="shared" si="0"/>
        <v>0</v>
      </c>
      <c r="D52" s="355">
        <v>0</v>
      </c>
      <c r="E52" s="77">
        <v>0</v>
      </c>
      <c r="F52" s="355">
        <f t="shared" si="1"/>
        <v>0</v>
      </c>
      <c r="G52" s="355">
        <v>0</v>
      </c>
      <c r="H52" s="355">
        <v>0</v>
      </c>
    </row>
    <row r="53" spans="2:8" x14ac:dyDescent="0.2">
      <c r="B53" s="369" t="s">
        <v>635</v>
      </c>
      <c r="C53" s="360">
        <f t="shared" si="0"/>
        <v>0</v>
      </c>
      <c r="D53" s="355">
        <v>0</v>
      </c>
      <c r="E53" s="355">
        <v>0</v>
      </c>
      <c r="F53" s="355">
        <f t="shared" si="1"/>
        <v>0</v>
      </c>
      <c r="G53" s="355">
        <v>0</v>
      </c>
      <c r="H53" s="355">
        <v>0</v>
      </c>
    </row>
    <row r="54" spans="2:8" x14ac:dyDescent="0.2">
      <c r="B54" s="369" t="s">
        <v>636</v>
      </c>
      <c r="C54" s="360">
        <f t="shared" si="0"/>
        <v>0</v>
      </c>
      <c r="D54" s="355">
        <v>0</v>
      </c>
      <c r="E54" s="355">
        <v>0</v>
      </c>
      <c r="F54" s="355">
        <f t="shared" si="1"/>
        <v>0</v>
      </c>
      <c r="G54" s="355">
        <v>0</v>
      </c>
      <c r="H54" s="355">
        <v>0</v>
      </c>
    </row>
    <row r="55" spans="2:8" x14ac:dyDescent="0.2">
      <c r="B55" s="369" t="s">
        <v>637</v>
      </c>
      <c r="C55" s="360">
        <f t="shared" si="0"/>
        <v>0</v>
      </c>
      <c r="D55" s="355">
        <v>0</v>
      </c>
      <c r="E55" s="355">
        <v>0</v>
      </c>
      <c r="F55" s="355">
        <f t="shared" si="1"/>
        <v>0</v>
      </c>
      <c r="G55" s="355">
        <v>0</v>
      </c>
      <c r="H55" s="355">
        <v>0</v>
      </c>
    </row>
    <row r="56" spans="2:8" x14ac:dyDescent="0.2">
      <c r="B56" s="369" t="s">
        <v>638</v>
      </c>
      <c r="C56" s="360">
        <f t="shared" si="0"/>
        <v>0</v>
      </c>
      <c r="D56" s="355">
        <v>0</v>
      </c>
      <c r="E56" s="355">
        <v>0</v>
      </c>
      <c r="F56" s="355">
        <f t="shared" si="1"/>
        <v>0</v>
      </c>
      <c r="G56" s="355">
        <v>0</v>
      </c>
      <c r="H56" s="355">
        <v>0</v>
      </c>
    </row>
    <row r="57" spans="2:8" ht="33.75" customHeight="1" x14ac:dyDescent="0.2">
      <c r="B57" s="425" t="s">
        <v>932</v>
      </c>
      <c r="C57" s="360">
        <f t="shared" si="0"/>
        <v>0</v>
      </c>
      <c r="D57" s="355">
        <v>0</v>
      </c>
      <c r="E57" s="355">
        <v>0</v>
      </c>
      <c r="F57" s="355">
        <f t="shared" si="1"/>
        <v>0</v>
      </c>
      <c r="G57" s="355">
        <v>0</v>
      </c>
      <c r="H57" s="355">
        <v>0</v>
      </c>
    </row>
    <row r="58" spans="2:8" ht="17.25" customHeight="1" x14ac:dyDescent="0.2">
      <c r="B58" s="431"/>
      <c r="C58" s="360"/>
      <c r="D58" s="355"/>
      <c r="E58" s="355"/>
      <c r="F58" s="355"/>
      <c r="G58" s="355"/>
      <c r="H58" s="355"/>
    </row>
    <row r="59" spans="2:8" x14ac:dyDescent="0.2">
      <c r="B59" s="369" t="s">
        <v>639</v>
      </c>
      <c r="C59" s="360">
        <f t="shared" si="0"/>
        <v>0</v>
      </c>
      <c r="D59" s="355">
        <v>0</v>
      </c>
      <c r="E59" s="355">
        <v>0</v>
      </c>
      <c r="F59" s="355">
        <f t="shared" si="1"/>
        <v>3789</v>
      </c>
      <c r="G59" s="355">
        <v>0</v>
      </c>
      <c r="H59" s="355">
        <v>3789</v>
      </c>
    </row>
    <row r="60" spans="2:8" x14ac:dyDescent="0.2">
      <c r="B60" s="367" t="s">
        <v>640</v>
      </c>
      <c r="C60" s="360">
        <f t="shared" si="0"/>
        <v>0</v>
      </c>
      <c r="D60" s="355">
        <v>0</v>
      </c>
      <c r="E60" s="355">
        <v>0</v>
      </c>
      <c r="F60" s="355">
        <f t="shared" si="1"/>
        <v>0</v>
      </c>
      <c r="G60" s="355">
        <v>0</v>
      </c>
      <c r="H60" s="355">
        <v>0</v>
      </c>
    </row>
    <row r="61" spans="2:8" x14ac:dyDescent="0.2">
      <c r="B61" s="369" t="s">
        <v>641</v>
      </c>
      <c r="C61" s="360">
        <f t="shared" si="0"/>
        <v>0</v>
      </c>
      <c r="D61" s="355">
        <v>0</v>
      </c>
      <c r="E61" s="355">
        <v>0</v>
      </c>
      <c r="F61" s="355">
        <f t="shared" si="1"/>
        <v>0</v>
      </c>
      <c r="G61" s="355">
        <v>0</v>
      </c>
      <c r="H61" s="355">
        <v>0</v>
      </c>
    </row>
    <row r="62" spans="2:8" x14ac:dyDescent="0.2">
      <c r="B62" s="369" t="s">
        <v>642</v>
      </c>
      <c r="C62" s="360">
        <f t="shared" si="0"/>
        <v>0</v>
      </c>
      <c r="D62" s="355">
        <v>0</v>
      </c>
      <c r="E62" s="355">
        <v>0</v>
      </c>
      <c r="F62" s="355">
        <f t="shared" si="1"/>
        <v>0</v>
      </c>
      <c r="G62" s="355">
        <v>0</v>
      </c>
      <c r="H62" s="355">
        <v>0</v>
      </c>
    </row>
    <row r="63" spans="2:8" x14ac:dyDescent="0.2">
      <c r="B63" s="369" t="s">
        <v>631</v>
      </c>
      <c r="C63" s="360">
        <f t="shared" si="0"/>
        <v>0</v>
      </c>
      <c r="D63" s="144">
        <v>0</v>
      </c>
      <c r="E63" s="144">
        <v>0</v>
      </c>
      <c r="F63" s="355">
        <f t="shared" si="1"/>
        <v>0</v>
      </c>
      <c r="G63" s="366">
        <v>0</v>
      </c>
      <c r="H63" s="355">
        <v>0</v>
      </c>
    </row>
    <row r="64" spans="2:8" x14ac:dyDescent="0.2">
      <c r="B64" s="369" t="s">
        <v>669</v>
      </c>
      <c r="C64" s="360">
        <f t="shared" si="0"/>
        <v>0</v>
      </c>
      <c r="D64" s="144">
        <v>0</v>
      </c>
      <c r="E64" s="144">
        <v>0</v>
      </c>
      <c r="F64" s="355">
        <f t="shared" si="1"/>
        <v>0</v>
      </c>
      <c r="G64" s="366">
        <v>0</v>
      </c>
      <c r="H64" s="355">
        <v>0</v>
      </c>
    </row>
    <row r="65" spans="2:8" x14ac:dyDescent="0.2">
      <c r="B65" s="369" t="s">
        <v>643</v>
      </c>
      <c r="C65" s="360">
        <f t="shared" si="0"/>
        <v>0</v>
      </c>
      <c r="D65" s="355">
        <v>0</v>
      </c>
      <c r="E65" s="355">
        <v>0</v>
      </c>
      <c r="F65" s="355">
        <f t="shared" si="1"/>
        <v>0</v>
      </c>
      <c r="G65" s="355">
        <v>0</v>
      </c>
      <c r="H65" s="355">
        <v>0</v>
      </c>
    </row>
    <row r="66" spans="2:8" x14ac:dyDescent="0.2">
      <c r="B66" s="369" t="s">
        <v>644</v>
      </c>
      <c r="C66" s="360">
        <f t="shared" si="0"/>
        <v>0</v>
      </c>
      <c r="D66" s="355">
        <v>0</v>
      </c>
      <c r="E66" s="355">
        <v>0</v>
      </c>
      <c r="F66" s="355">
        <f t="shared" si="1"/>
        <v>0</v>
      </c>
      <c r="G66" s="355">
        <v>0</v>
      </c>
      <c r="H66" s="355">
        <v>0</v>
      </c>
    </row>
    <row r="67" spans="2:8" x14ac:dyDescent="0.2">
      <c r="B67" s="369" t="s">
        <v>632</v>
      </c>
      <c r="C67" s="360">
        <f t="shared" si="0"/>
        <v>0</v>
      </c>
      <c r="D67" s="144">
        <v>0</v>
      </c>
      <c r="E67" s="144">
        <v>0</v>
      </c>
      <c r="F67" s="355">
        <f t="shared" si="1"/>
        <v>0</v>
      </c>
      <c r="G67" s="355">
        <v>0</v>
      </c>
      <c r="H67" s="299">
        <v>0</v>
      </c>
    </row>
    <row r="68" spans="2:8" x14ac:dyDescent="0.2">
      <c r="B68" s="369" t="s">
        <v>645</v>
      </c>
      <c r="C68" s="360">
        <f t="shared" si="0"/>
        <v>0</v>
      </c>
      <c r="D68" s="77">
        <v>0</v>
      </c>
      <c r="E68" s="77">
        <v>0</v>
      </c>
      <c r="F68" s="355">
        <f t="shared" si="1"/>
        <v>0</v>
      </c>
      <c r="G68" s="77">
        <v>0</v>
      </c>
      <c r="H68" s="77">
        <v>0</v>
      </c>
    </row>
    <row r="69" spans="2:8" x14ac:dyDescent="0.2">
      <c r="B69" s="369"/>
      <c r="C69" s="360"/>
      <c r="D69" s="355"/>
      <c r="E69" s="355"/>
      <c r="F69" s="355"/>
      <c r="G69" s="355"/>
      <c r="H69" s="355"/>
    </row>
    <row r="70" spans="2:8" x14ac:dyDescent="0.2">
      <c r="B70" s="369" t="s">
        <v>646</v>
      </c>
      <c r="C70" s="360">
        <f t="shared" si="0"/>
        <v>0</v>
      </c>
      <c r="D70" s="355">
        <v>0</v>
      </c>
      <c r="E70" s="355">
        <v>0</v>
      </c>
      <c r="F70" s="355">
        <f t="shared" si="1"/>
        <v>0</v>
      </c>
      <c r="G70" s="355">
        <v>0</v>
      </c>
      <c r="H70" s="355">
        <v>0</v>
      </c>
    </row>
    <row r="71" spans="2:8" x14ac:dyDescent="0.2">
      <c r="B71" s="367" t="s">
        <v>647</v>
      </c>
      <c r="C71" s="360">
        <f t="shared" si="0"/>
        <v>2400</v>
      </c>
      <c r="D71" s="77">
        <v>2400</v>
      </c>
      <c r="E71" s="77">
        <v>0</v>
      </c>
      <c r="F71" s="355">
        <f t="shared" si="1"/>
        <v>0</v>
      </c>
      <c r="G71" s="77">
        <v>0</v>
      </c>
      <c r="H71" s="77">
        <v>0</v>
      </c>
    </row>
    <row r="72" spans="2:8" x14ac:dyDescent="0.2">
      <c r="B72" s="367" t="s">
        <v>670</v>
      </c>
      <c r="C72" s="360">
        <f t="shared" si="0"/>
        <v>0</v>
      </c>
      <c r="D72" s="77">
        <v>0</v>
      </c>
      <c r="E72" s="77">
        <v>0</v>
      </c>
      <c r="F72" s="355">
        <f t="shared" si="1"/>
        <v>0</v>
      </c>
      <c r="G72" s="77">
        <v>0</v>
      </c>
      <c r="H72" s="77">
        <v>0</v>
      </c>
    </row>
    <row r="73" spans="2:8" x14ac:dyDescent="0.2">
      <c r="B73" s="369" t="s">
        <v>648</v>
      </c>
      <c r="C73" s="360">
        <f t="shared" si="0"/>
        <v>0</v>
      </c>
      <c r="D73" s="355">
        <v>0</v>
      </c>
      <c r="E73" s="355">
        <v>0</v>
      </c>
      <c r="F73" s="355">
        <f t="shared" si="1"/>
        <v>0</v>
      </c>
      <c r="G73" s="355">
        <v>0</v>
      </c>
      <c r="H73" s="355">
        <v>0</v>
      </c>
    </row>
    <row r="74" spans="2:8" x14ac:dyDescent="0.2">
      <c r="B74" s="369" t="s">
        <v>649</v>
      </c>
      <c r="C74" s="360">
        <f t="shared" si="0"/>
        <v>0</v>
      </c>
      <c r="D74" s="77">
        <v>0</v>
      </c>
      <c r="E74" s="355">
        <v>0</v>
      </c>
      <c r="F74" s="355">
        <f t="shared" si="1"/>
        <v>0</v>
      </c>
      <c r="G74" s="355">
        <v>0</v>
      </c>
      <c r="H74" s="355">
        <v>0</v>
      </c>
    </row>
    <row r="75" spans="2:8" x14ac:dyDescent="0.2">
      <c r="B75" s="432" t="s">
        <v>650</v>
      </c>
      <c r="C75" s="360">
        <f t="shared" si="0"/>
        <v>0</v>
      </c>
      <c r="D75" s="143">
        <v>0</v>
      </c>
      <c r="E75" s="366">
        <v>0</v>
      </c>
      <c r="F75" s="355">
        <f t="shared" si="1"/>
        <v>0</v>
      </c>
      <c r="G75" s="143">
        <v>0</v>
      </c>
      <c r="H75" s="366">
        <v>0</v>
      </c>
    </row>
    <row r="76" spans="2:8" x14ac:dyDescent="0.2">
      <c r="B76" s="367" t="s">
        <v>633</v>
      </c>
      <c r="C76" s="360">
        <f t="shared" si="0"/>
        <v>0</v>
      </c>
      <c r="D76" s="144">
        <v>0</v>
      </c>
      <c r="E76" s="144">
        <v>0</v>
      </c>
      <c r="F76" s="355">
        <f t="shared" si="1"/>
        <v>0</v>
      </c>
      <c r="G76" s="366">
        <v>0</v>
      </c>
      <c r="H76" s="355">
        <v>0</v>
      </c>
    </row>
    <row r="77" spans="2:8" x14ac:dyDescent="0.2">
      <c r="B77" s="433" t="s">
        <v>651</v>
      </c>
      <c r="C77" s="360">
        <f t="shared" si="0"/>
        <v>0</v>
      </c>
      <c r="D77" s="144">
        <v>0</v>
      </c>
      <c r="E77" s="144">
        <v>0</v>
      </c>
      <c r="F77" s="355">
        <f t="shared" si="1"/>
        <v>0</v>
      </c>
      <c r="G77" s="144">
        <v>0</v>
      </c>
      <c r="H77" s="144">
        <v>0</v>
      </c>
    </row>
    <row r="78" spans="2:8" x14ac:dyDescent="0.2">
      <c r="B78" s="433"/>
      <c r="C78" s="360"/>
      <c r="D78" s="144"/>
      <c r="E78" s="144"/>
      <c r="F78" s="355"/>
      <c r="G78" s="144"/>
      <c r="H78" s="144"/>
    </row>
    <row r="79" spans="2:8" x14ac:dyDescent="0.2">
      <c r="B79" s="433" t="s">
        <v>290</v>
      </c>
      <c r="C79" s="360">
        <v>0</v>
      </c>
      <c r="D79" s="144">
        <v>0</v>
      </c>
      <c r="E79" s="144">
        <v>0</v>
      </c>
      <c r="F79" s="355">
        <v>0</v>
      </c>
      <c r="G79" s="144">
        <v>0</v>
      </c>
      <c r="H79" s="144">
        <v>0</v>
      </c>
    </row>
    <row r="80" spans="2:8" ht="18" thickBot="1" x14ac:dyDescent="0.2">
      <c r="B80" s="191"/>
      <c r="C80" s="349"/>
      <c r="D80" s="191"/>
      <c r="E80" s="191"/>
      <c r="F80" s="191"/>
      <c r="G80" s="191"/>
      <c r="H80" s="191"/>
    </row>
    <row r="81" spans="3:3" x14ac:dyDescent="0.15">
      <c r="C81" s="434" t="s">
        <v>652</v>
      </c>
    </row>
    <row r="82" spans="3:3" x14ac:dyDescent="0.2">
      <c r="C82" s="430" t="s">
        <v>263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3"/>
  <sheetViews>
    <sheetView view="pageBreakPreview" topLeftCell="A49" zoomScale="70" zoomScaleNormal="75" zoomScaleSheetLayoutView="70" workbookViewId="0">
      <selection activeCell="R40" sqref="R40"/>
    </sheetView>
  </sheetViews>
  <sheetFormatPr defaultColWidth="13.375" defaultRowHeight="17.25" x14ac:dyDescent="0.15"/>
  <cols>
    <col min="1" max="1" width="13.375" style="80" customWidth="1"/>
    <col min="2" max="2" width="12.125" style="80" customWidth="1"/>
    <col min="3" max="3" width="13" style="80" customWidth="1"/>
    <col min="4" max="12" width="17" style="80" customWidth="1"/>
    <col min="13" max="14" width="13.375" style="80"/>
    <col min="15" max="16384" width="13.375" style="245"/>
  </cols>
  <sheetData>
    <row r="1" spans="1:12" x14ac:dyDescent="0.2">
      <c r="A1" s="89"/>
    </row>
    <row r="6" spans="1:12" x14ac:dyDescent="0.2">
      <c r="B6" s="463" t="s">
        <v>150</v>
      </c>
      <c r="C6" s="463"/>
      <c r="D6" s="463"/>
      <c r="E6" s="463"/>
      <c r="F6" s="463"/>
      <c r="G6" s="463"/>
      <c r="H6" s="463"/>
      <c r="I6" s="463"/>
      <c r="J6" s="463"/>
      <c r="K6" s="463"/>
      <c r="L6" s="463"/>
    </row>
    <row r="7" spans="1:12" ht="18" thickBot="1" x14ac:dyDescent="0.25">
      <c r="B7" s="97"/>
      <c r="C7" s="97"/>
      <c r="D7" s="227" t="s">
        <v>10</v>
      </c>
      <c r="E7" s="97"/>
      <c r="F7" s="97"/>
      <c r="G7" s="97"/>
      <c r="H7" s="97"/>
      <c r="I7" s="97"/>
      <c r="J7" s="97"/>
      <c r="K7" s="381"/>
      <c r="L7" s="124" t="s">
        <v>11</v>
      </c>
    </row>
    <row r="8" spans="1:12" x14ac:dyDescent="0.2">
      <c r="D8" s="82" t="s">
        <v>653</v>
      </c>
      <c r="E8" s="83"/>
      <c r="F8" s="83"/>
      <c r="G8" s="478" t="s">
        <v>438</v>
      </c>
      <c r="H8" s="83"/>
      <c r="I8" s="83"/>
      <c r="J8" s="478" t="s">
        <v>609</v>
      </c>
      <c r="K8" s="83"/>
      <c r="L8" s="83"/>
    </row>
    <row r="9" spans="1:12" x14ac:dyDescent="0.2">
      <c r="B9" s="83"/>
      <c r="C9" s="83"/>
      <c r="D9" s="388" t="s">
        <v>500</v>
      </c>
      <c r="E9" s="388" t="s">
        <v>7</v>
      </c>
      <c r="F9" s="388" t="s">
        <v>171</v>
      </c>
      <c r="G9" s="466"/>
      <c r="H9" s="388" t="s">
        <v>170</v>
      </c>
      <c r="I9" s="388" t="s">
        <v>171</v>
      </c>
      <c r="J9" s="466"/>
      <c r="K9" s="388" t="s">
        <v>7</v>
      </c>
      <c r="L9" s="388" t="s">
        <v>171</v>
      </c>
    </row>
    <row r="10" spans="1:12" x14ac:dyDescent="0.15">
      <c r="D10" s="104"/>
      <c r="J10" s="133"/>
    </row>
    <row r="11" spans="1:12" x14ac:dyDescent="0.2">
      <c r="B11" s="463" t="s">
        <v>508</v>
      </c>
      <c r="C11" s="514"/>
      <c r="D11" s="435">
        <f>SUM(G11+J11+D29+G29+J29+D47+G47+J47+D65+G65+J65)</f>
        <v>1091455</v>
      </c>
      <c r="E11" s="436">
        <f>SUM(H11+K11+E29+H29+K29+E47+H47+K47+E65+H65+K65)</f>
        <v>2</v>
      </c>
      <c r="F11" s="436">
        <f>SUM(I11+L11+F29+I29+L29+F47+I47+L47+F65+I65+L65)</f>
        <v>1091453</v>
      </c>
      <c r="G11" s="436">
        <v>0</v>
      </c>
      <c r="H11" s="436">
        <v>0</v>
      </c>
      <c r="I11" s="436">
        <v>0</v>
      </c>
      <c r="J11" s="436">
        <v>98808</v>
      </c>
      <c r="K11" s="436">
        <v>0</v>
      </c>
      <c r="L11" s="436">
        <v>98808</v>
      </c>
    </row>
    <row r="12" spans="1:12" x14ac:dyDescent="0.2">
      <c r="B12" s="463" t="s">
        <v>671</v>
      </c>
      <c r="C12" s="461"/>
      <c r="D12" s="435">
        <f>SUM(G12+J12+D30+G30+J30+D48+G48+J48+D66+G66+J66)</f>
        <v>1189187</v>
      </c>
      <c r="E12" s="436">
        <v>1543</v>
      </c>
      <c r="F12" s="436">
        <f>SUM(I12+L12+F30+I30+L30+F48+I48+L48+F66+I66+L66)</f>
        <v>1187644</v>
      </c>
      <c r="G12" s="436">
        <v>0</v>
      </c>
      <c r="H12" s="436">
        <v>0</v>
      </c>
      <c r="I12" s="436">
        <v>0</v>
      </c>
      <c r="J12" s="436">
        <v>176248</v>
      </c>
      <c r="K12" s="436">
        <v>0</v>
      </c>
      <c r="L12" s="436">
        <v>176248</v>
      </c>
    </row>
    <row r="13" spans="1:12" x14ac:dyDescent="0.2">
      <c r="B13" s="463" t="s">
        <v>851</v>
      </c>
      <c r="C13" s="461"/>
      <c r="D13" s="435">
        <f>SUM(G13+J13+D31+G31+J31+D49+G49+J49+D67+G67+J67)</f>
        <v>1273804</v>
      </c>
      <c r="E13" s="436">
        <v>1426</v>
      </c>
      <c r="F13" s="436">
        <f>SUM(I13+L13+F31+I31+L31+F49+I49+L49+F67+I67+L67)</f>
        <v>1272378</v>
      </c>
      <c r="G13" s="436">
        <v>0</v>
      </c>
      <c r="H13" s="436">
        <v>0</v>
      </c>
      <c r="I13" s="436">
        <v>0</v>
      </c>
      <c r="J13" s="436">
        <v>153984</v>
      </c>
      <c r="K13" s="436">
        <v>0</v>
      </c>
      <c r="L13" s="436">
        <v>153984</v>
      </c>
    </row>
    <row r="14" spans="1:12" x14ac:dyDescent="0.2">
      <c r="B14" s="463" t="s">
        <v>927</v>
      </c>
      <c r="C14" s="461"/>
      <c r="D14" s="435">
        <v>1228612</v>
      </c>
      <c r="E14" s="436">
        <v>1277</v>
      </c>
      <c r="F14" s="436">
        <v>1227335</v>
      </c>
      <c r="G14" s="436" t="s">
        <v>923</v>
      </c>
      <c r="H14" s="436" t="s">
        <v>923</v>
      </c>
      <c r="I14" s="436" t="s">
        <v>923</v>
      </c>
      <c r="J14" s="436">
        <v>114988</v>
      </c>
      <c r="K14" s="436" t="s">
        <v>923</v>
      </c>
      <c r="L14" s="436">
        <v>114988</v>
      </c>
    </row>
    <row r="15" spans="1:12" x14ac:dyDescent="0.2">
      <c r="B15" s="242"/>
      <c r="C15" s="380"/>
      <c r="D15" s="435"/>
      <c r="E15" s="436"/>
      <c r="F15" s="436"/>
      <c r="G15" s="299"/>
      <c r="H15" s="299"/>
      <c r="I15" s="299"/>
      <c r="J15" s="436"/>
      <c r="K15" s="436"/>
      <c r="L15" s="436"/>
    </row>
    <row r="16" spans="1:12" x14ac:dyDescent="0.2">
      <c r="B16" s="80" t="s">
        <v>256</v>
      </c>
      <c r="D16" s="437">
        <v>11750</v>
      </c>
      <c r="E16" s="299" t="s">
        <v>337</v>
      </c>
      <c r="F16" s="299">
        <v>11750</v>
      </c>
      <c r="G16" s="299" t="s">
        <v>337</v>
      </c>
      <c r="H16" s="299" t="s">
        <v>337</v>
      </c>
      <c r="I16" s="299" t="s">
        <v>337</v>
      </c>
      <c r="J16" s="299">
        <v>1209</v>
      </c>
      <c r="K16" s="299" t="s">
        <v>337</v>
      </c>
      <c r="L16" s="299">
        <v>1209</v>
      </c>
    </row>
    <row r="17" spans="1:12" x14ac:dyDescent="0.2">
      <c r="B17" s="80" t="s">
        <v>257</v>
      </c>
      <c r="D17" s="437">
        <v>608148</v>
      </c>
      <c r="E17" s="299" t="s">
        <v>337</v>
      </c>
      <c r="F17" s="299">
        <v>608148</v>
      </c>
      <c r="G17" s="299" t="s">
        <v>337</v>
      </c>
      <c r="H17" s="299" t="s">
        <v>337</v>
      </c>
      <c r="I17" s="299" t="s">
        <v>337</v>
      </c>
      <c r="J17" s="299">
        <v>113779</v>
      </c>
      <c r="K17" s="299" t="s">
        <v>337</v>
      </c>
      <c r="L17" s="299">
        <v>113779</v>
      </c>
    </row>
    <row r="18" spans="1:12" x14ac:dyDescent="0.2">
      <c r="B18" s="80" t="s">
        <v>258</v>
      </c>
      <c r="D18" s="437">
        <v>5540</v>
      </c>
      <c r="E18" s="299" t="s">
        <v>337</v>
      </c>
      <c r="F18" s="299">
        <v>5540</v>
      </c>
      <c r="G18" s="299" t="s">
        <v>337</v>
      </c>
      <c r="H18" s="299" t="s">
        <v>337</v>
      </c>
      <c r="I18" s="299" t="s">
        <v>337</v>
      </c>
      <c r="J18" s="299" t="s">
        <v>337</v>
      </c>
      <c r="K18" s="299" t="s">
        <v>337</v>
      </c>
      <c r="L18" s="299" t="s">
        <v>337</v>
      </c>
    </row>
    <row r="19" spans="1:12" x14ac:dyDescent="0.2">
      <c r="B19" s="80" t="s">
        <v>931</v>
      </c>
      <c r="D19" s="437">
        <v>170</v>
      </c>
      <c r="E19" s="299">
        <v>170</v>
      </c>
      <c r="F19" s="299" t="s">
        <v>337</v>
      </c>
      <c r="G19" s="299" t="s">
        <v>337</v>
      </c>
      <c r="H19" s="299" t="s">
        <v>337</v>
      </c>
      <c r="I19" s="299" t="s">
        <v>337</v>
      </c>
      <c r="J19" s="299" t="s">
        <v>337</v>
      </c>
      <c r="K19" s="299" t="s">
        <v>337</v>
      </c>
      <c r="L19" s="299" t="s">
        <v>337</v>
      </c>
    </row>
    <row r="20" spans="1:12" x14ac:dyDescent="0.2">
      <c r="B20" s="80" t="s">
        <v>443</v>
      </c>
      <c r="D20" s="437">
        <v>65407</v>
      </c>
      <c r="E20" s="299" t="s">
        <v>337</v>
      </c>
      <c r="F20" s="299">
        <v>65407</v>
      </c>
      <c r="G20" s="299" t="s">
        <v>337</v>
      </c>
      <c r="H20" s="299" t="s">
        <v>337</v>
      </c>
      <c r="I20" s="299" t="s">
        <v>337</v>
      </c>
      <c r="J20" s="299" t="s">
        <v>337</v>
      </c>
      <c r="K20" s="299" t="s">
        <v>337</v>
      </c>
      <c r="L20" s="299" t="s">
        <v>337</v>
      </c>
    </row>
    <row r="21" spans="1:12" x14ac:dyDescent="0.2">
      <c r="B21" s="80" t="s">
        <v>259</v>
      </c>
      <c r="D21" s="437">
        <v>2197</v>
      </c>
      <c r="E21" s="299">
        <v>1107</v>
      </c>
      <c r="F21" s="299">
        <v>1090</v>
      </c>
      <c r="G21" s="299" t="s">
        <v>337</v>
      </c>
      <c r="H21" s="299" t="s">
        <v>337</v>
      </c>
      <c r="I21" s="299" t="s">
        <v>337</v>
      </c>
      <c r="J21" s="299" t="s">
        <v>337</v>
      </c>
      <c r="K21" s="299" t="s">
        <v>337</v>
      </c>
      <c r="L21" s="299" t="s">
        <v>337</v>
      </c>
    </row>
    <row r="22" spans="1:12" x14ac:dyDescent="0.2">
      <c r="B22" s="80" t="s">
        <v>654</v>
      </c>
      <c r="D22" s="437" t="s">
        <v>337</v>
      </c>
      <c r="E22" s="299" t="s">
        <v>337</v>
      </c>
      <c r="F22" s="299" t="s">
        <v>337</v>
      </c>
      <c r="G22" s="299" t="s">
        <v>337</v>
      </c>
      <c r="H22" s="299" t="s">
        <v>337</v>
      </c>
      <c r="I22" s="299" t="s">
        <v>337</v>
      </c>
      <c r="J22" s="299" t="s">
        <v>337</v>
      </c>
      <c r="K22" s="299" t="s">
        <v>337</v>
      </c>
      <c r="L22" s="299" t="s">
        <v>337</v>
      </c>
    </row>
    <row r="23" spans="1:12" x14ac:dyDescent="0.2">
      <c r="B23" s="80" t="s">
        <v>655</v>
      </c>
      <c r="D23" s="437">
        <v>6700</v>
      </c>
      <c r="E23" s="299" t="s">
        <v>337</v>
      </c>
      <c r="F23" s="299">
        <v>6700</v>
      </c>
      <c r="G23" s="299" t="s">
        <v>337</v>
      </c>
      <c r="H23" s="299" t="s">
        <v>337</v>
      </c>
      <c r="I23" s="299" t="s">
        <v>337</v>
      </c>
      <c r="J23" s="299" t="s">
        <v>337</v>
      </c>
      <c r="K23" s="299" t="s">
        <v>337</v>
      </c>
      <c r="L23" s="299" t="s">
        <v>337</v>
      </c>
    </row>
    <row r="24" spans="1:12" x14ac:dyDescent="0.2">
      <c r="B24" s="80" t="s">
        <v>656</v>
      </c>
      <c r="D24" s="437">
        <v>528700</v>
      </c>
      <c r="E24" s="299" t="s">
        <v>337</v>
      </c>
      <c r="F24" s="299">
        <v>528700</v>
      </c>
      <c r="G24" s="299" t="s">
        <v>337</v>
      </c>
      <c r="H24" s="299" t="s">
        <v>337</v>
      </c>
      <c r="I24" s="299" t="s">
        <v>337</v>
      </c>
      <c r="J24" s="299" t="s">
        <v>337</v>
      </c>
      <c r="K24" s="299" t="s">
        <v>337</v>
      </c>
      <c r="L24" s="299" t="s">
        <v>337</v>
      </c>
    </row>
    <row r="25" spans="1:12" ht="18" thickBot="1" x14ac:dyDescent="0.2">
      <c r="A25" s="239"/>
      <c r="B25" s="97"/>
      <c r="C25" s="97"/>
      <c r="D25" s="140"/>
      <c r="E25" s="97"/>
      <c r="F25" s="97"/>
      <c r="G25" s="97"/>
      <c r="H25" s="97"/>
      <c r="I25" s="97"/>
      <c r="J25" s="97"/>
      <c r="K25" s="97"/>
      <c r="L25" s="97"/>
    </row>
    <row r="26" spans="1:12" x14ac:dyDescent="0.15">
      <c r="D26" s="104"/>
      <c r="E26" s="83"/>
      <c r="F26" s="83"/>
      <c r="G26" s="104"/>
      <c r="H26" s="83"/>
      <c r="I26" s="83"/>
      <c r="J26" s="104"/>
      <c r="K26" s="83"/>
      <c r="L26" s="83"/>
    </row>
    <row r="27" spans="1:12" x14ac:dyDescent="0.2">
      <c r="B27" s="83"/>
      <c r="C27" s="83"/>
      <c r="D27" s="388" t="s">
        <v>610</v>
      </c>
      <c r="E27" s="388" t="s">
        <v>7</v>
      </c>
      <c r="F27" s="388" t="s">
        <v>171</v>
      </c>
      <c r="G27" s="388" t="s">
        <v>291</v>
      </c>
      <c r="H27" s="388" t="s">
        <v>7</v>
      </c>
      <c r="I27" s="388" t="s">
        <v>171</v>
      </c>
      <c r="J27" s="388" t="s">
        <v>612</v>
      </c>
      <c r="K27" s="388" t="s">
        <v>7</v>
      </c>
      <c r="L27" s="388" t="s">
        <v>171</v>
      </c>
    </row>
    <row r="28" spans="1:12" x14ac:dyDescent="0.15">
      <c r="D28" s="132"/>
      <c r="G28" s="133"/>
    </row>
    <row r="29" spans="1:12" x14ac:dyDescent="0.2">
      <c r="B29" s="463" t="s">
        <v>508</v>
      </c>
      <c r="C29" s="514"/>
      <c r="D29" s="435">
        <v>662507</v>
      </c>
      <c r="E29" s="436">
        <v>0</v>
      </c>
      <c r="F29" s="436">
        <v>662507</v>
      </c>
      <c r="G29" s="436">
        <v>251178</v>
      </c>
      <c r="H29" s="436">
        <v>0</v>
      </c>
      <c r="I29" s="436">
        <v>251178</v>
      </c>
      <c r="J29" s="436">
        <v>7993</v>
      </c>
      <c r="K29" s="436">
        <v>0</v>
      </c>
      <c r="L29" s="436">
        <v>7993</v>
      </c>
    </row>
    <row r="30" spans="1:12" x14ac:dyDescent="0.2">
      <c r="B30" s="463" t="s">
        <v>671</v>
      </c>
      <c r="C30" s="461"/>
      <c r="D30" s="435">
        <v>642926</v>
      </c>
      <c r="E30" s="436" t="s">
        <v>509</v>
      </c>
      <c r="F30" s="436">
        <v>642926</v>
      </c>
      <c r="G30" s="436">
        <v>281700</v>
      </c>
      <c r="H30" s="436" t="s">
        <v>509</v>
      </c>
      <c r="I30" s="436">
        <v>281700</v>
      </c>
      <c r="J30" s="436">
        <v>4979</v>
      </c>
      <c r="K30" s="436" t="s">
        <v>509</v>
      </c>
      <c r="L30" s="436">
        <v>4979</v>
      </c>
    </row>
    <row r="31" spans="1:12" x14ac:dyDescent="0.2">
      <c r="B31" s="463" t="s">
        <v>851</v>
      </c>
      <c r="C31" s="461"/>
      <c r="D31" s="435">
        <v>628061</v>
      </c>
      <c r="E31" s="436" t="s">
        <v>509</v>
      </c>
      <c r="F31" s="436">
        <v>628061</v>
      </c>
      <c r="G31" s="436">
        <v>354330</v>
      </c>
      <c r="H31" s="436" t="s">
        <v>509</v>
      </c>
      <c r="I31" s="436">
        <v>354330</v>
      </c>
      <c r="J31" s="436">
        <v>14062</v>
      </c>
      <c r="K31" s="436" t="s">
        <v>509</v>
      </c>
      <c r="L31" s="436">
        <v>14062</v>
      </c>
    </row>
    <row r="32" spans="1:12" x14ac:dyDescent="0.2">
      <c r="B32" s="463" t="s">
        <v>927</v>
      </c>
      <c r="C32" s="461"/>
      <c r="D32" s="435">
        <v>644786</v>
      </c>
      <c r="E32" s="436">
        <v>170</v>
      </c>
      <c r="F32" s="436">
        <v>644616</v>
      </c>
      <c r="G32" s="436">
        <v>338636</v>
      </c>
      <c r="H32" s="436" t="s">
        <v>923</v>
      </c>
      <c r="I32" s="436">
        <v>338636</v>
      </c>
      <c r="J32" s="436">
        <v>14062</v>
      </c>
      <c r="K32" s="436" t="s">
        <v>923</v>
      </c>
      <c r="L32" s="436">
        <v>14062</v>
      </c>
    </row>
    <row r="33" spans="2:12" x14ac:dyDescent="0.2">
      <c r="B33" s="242"/>
      <c r="C33" s="380"/>
      <c r="D33" s="435"/>
      <c r="E33" s="436"/>
      <c r="F33" s="436"/>
      <c r="G33" s="436"/>
      <c r="H33" s="436"/>
      <c r="I33" s="436"/>
      <c r="J33" s="436"/>
      <c r="K33" s="436"/>
      <c r="L33" s="436"/>
    </row>
    <row r="34" spans="2:12" x14ac:dyDescent="0.2">
      <c r="B34" s="80" t="s">
        <v>256</v>
      </c>
      <c r="D34" s="437" t="s">
        <v>337</v>
      </c>
      <c r="E34" s="299" t="s">
        <v>337</v>
      </c>
      <c r="F34" s="299" t="s">
        <v>337</v>
      </c>
      <c r="G34" s="299">
        <v>6</v>
      </c>
      <c r="H34" s="299" t="s">
        <v>337</v>
      </c>
      <c r="I34" s="299">
        <v>6</v>
      </c>
      <c r="J34" s="299">
        <v>2</v>
      </c>
      <c r="K34" s="299" t="s">
        <v>337</v>
      </c>
      <c r="L34" s="299">
        <v>2</v>
      </c>
    </row>
    <row r="35" spans="2:12" x14ac:dyDescent="0.2">
      <c r="B35" s="80" t="s">
        <v>257</v>
      </c>
      <c r="D35" s="437">
        <v>44969</v>
      </c>
      <c r="E35" s="299" t="s">
        <v>337</v>
      </c>
      <c r="F35" s="299">
        <v>44969</v>
      </c>
      <c r="G35" s="299">
        <v>338630</v>
      </c>
      <c r="H35" s="299" t="s">
        <v>337</v>
      </c>
      <c r="I35" s="299">
        <v>338630</v>
      </c>
      <c r="J35" s="299">
        <v>14060</v>
      </c>
      <c r="K35" s="299" t="s">
        <v>337</v>
      </c>
      <c r="L35" s="299">
        <v>14060</v>
      </c>
    </row>
    <row r="36" spans="2:12" x14ac:dyDescent="0.2">
      <c r="B36" s="80" t="s">
        <v>258</v>
      </c>
      <c r="D36" s="437">
        <v>5540</v>
      </c>
      <c r="E36" s="299" t="s">
        <v>337</v>
      </c>
      <c r="F36" s="299">
        <v>5540</v>
      </c>
      <c r="G36" s="299" t="s">
        <v>337</v>
      </c>
      <c r="H36" s="299" t="s">
        <v>337</v>
      </c>
      <c r="I36" s="299" t="s">
        <v>337</v>
      </c>
      <c r="J36" s="299" t="s">
        <v>337</v>
      </c>
      <c r="K36" s="299" t="s">
        <v>337</v>
      </c>
      <c r="L36" s="299" t="s">
        <v>337</v>
      </c>
    </row>
    <row r="37" spans="2:12" x14ac:dyDescent="0.2">
      <c r="B37" s="80" t="s">
        <v>931</v>
      </c>
      <c r="D37" s="437">
        <v>170</v>
      </c>
      <c r="E37" s="299">
        <v>170</v>
      </c>
      <c r="F37" s="299" t="s">
        <v>337</v>
      </c>
      <c r="G37" s="299" t="s">
        <v>337</v>
      </c>
      <c r="H37" s="299" t="s">
        <v>337</v>
      </c>
      <c r="I37" s="299" t="s">
        <v>337</v>
      </c>
      <c r="J37" s="299" t="s">
        <v>337</v>
      </c>
      <c r="K37" s="299" t="s">
        <v>337</v>
      </c>
      <c r="L37" s="299" t="s">
        <v>337</v>
      </c>
    </row>
    <row r="38" spans="2:12" x14ac:dyDescent="0.2">
      <c r="B38" s="80" t="s">
        <v>443</v>
      </c>
      <c r="D38" s="437">
        <v>65407</v>
      </c>
      <c r="E38" s="299" t="s">
        <v>337</v>
      </c>
      <c r="F38" s="299">
        <v>65407</v>
      </c>
      <c r="G38" s="299" t="s">
        <v>337</v>
      </c>
      <c r="H38" s="299" t="s">
        <v>337</v>
      </c>
      <c r="I38" s="299" t="s">
        <v>337</v>
      </c>
      <c r="J38" s="299" t="s">
        <v>337</v>
      </c>
      <c r="K38" s="299" t="s">
        <v>337</v>
      </c>
      <c r="L38" s="299" t="s">
        <v>337</v>
      </c>
    </row>
    <row r="39" spans="2:12" x14ac:dyDescent="0.2">
      <c r="B39" s="80" t="s">
        <v>259</v>
      </c>
      <c r="D39" s="437" t="s">
        <v>337</v>
      </c>
      <c r="E39" s="299" t="s">
        <v>337</v>
      </c>
      <c r="F39" s="299" t="s">
        <v>337</v>
      </c>
      <c r="G39" s="299" t="s">
        <v>337</v>
      </c>
      <c r="H39" s="299" t="s">
        <v>337</v>
      </c>
      <c r="I39" s="299" t="s">
        <v>337</v>
      </c>
      <c r="J39" s="299" t="s">
        <v>337</v>
      </c>
      <c r="K39" s="299" t="s">
        <v>337</v>
      </c>
      <c r="L39" s="299" t="s">
        <v>337</v>
      </c>
    </row>
    <row r="40" spans="2:12" x14ac:dyDescent="0.2">
      <c r="B40" s="80" t="s">
        <v>654</v>
      </c>
      <c r="D40" s="437" t="s">
        <v>337</v>
      </c>
      <c r="E40" s="299" t="s">
        <v>337</v>
      </c>
      <c r="F40" s="299" t="s">
        <v>337</v>
      </c>
      <c r="G40" s="299" t="s">
        <v>337</v>
      </c>
      <c r="H40" s="299" t="s">
        <v>337</v>
      </c>
      <c r="I40" s="299" t="s">
        <v>337</v>
      </c>
      <c r="J40" s="299" t="s">
        <v>337</v>
      </c>
      <c r="K40" s="299" t="s">
        <v>337</v>
      </c>
      <c r="L40" s="299" t="s">
        <v>337</v>
      </c>
    </row>
    <row r="41" spans="2:12" x14ac:dyDescent="0.2">
      <c r="B41" s="80" t="s">
        <v>655</v>
      </c>
      <c r="D41" s="437" t="s">
        <v>337</v>
      </c>
      <c r="E41" s="299" t="s">
        <v>337</v>
      </c>
      <c r="F41" s="299" t="s">
        <v>337</v>
      </c>
      <c r="G41" s="299" t="s">
        <v>337</v>
      </c>
      <c r="H41" s="299" t="s">
        <v>337</v>
      </c>
      <c r="I41" s="299" t="s">
        <v>337</v>
      </c>
      <c r="J41" s="299" t="s">
        <v>337</v>
      </c>
      <c r="K41" s="299" t="s">
        <v>337</v>
      </c>
      <c r="L41" s="299" t="s">
        <v>337</v>
      </c>
    </row>
    <row r="42" spans="2:12" x14ac:dyDescent="0.2">
      <c r="B42" s="80" t="s">
        <v>656</v>
      </c>
      <c r="D42" s="437">
        <v>528700</v>
      </c>
      <c r="E42" s="299" t="s">
        <v>337</v>
      </c>
      <c r="F42" s="299">
        <v>528700</v>
      </c>
      <c r="G42" s="299" t="s">
        <v>337</v>
      </c>
      <c r="H42" s="299" t="s">
        <v>337</v>
      </c>
      <c r="I42" s="299" t="s">
        <v>337</v>
      </c>
      <c r="J42" s="299" t="s">
        <v>337</v>
      </c>
      <c r="K42" s="299" t="s">
        <v>337</v>
      </c>
      <c r="L42" s="299" t="s">
        <v>337</v>
      </c>
    </row>
    <row r="43" spans="2:12" ht="18" thickBot="1" x14ac:dyDescent="0.2">
      <c r="B43" s="97"/>
      <c r="C43" s="97"/>
      <c r="D43" s="140"/>
      <c r="E43" s="97"/>
      <c r="F43" s="97"/>
      <c r="G43" s="97"/>
      <c r="H43" s="97"/>
      <c r="I43" s="97"/>
      <c r="J43" s="97"/>
      <c r="K43" s="97"/>
      <c r="L43" s="97"/>
    </row>
    <row r="44" spans="2:12" x14ac:dyDescent="0.15">
      <c r="D44" s="478" t="s">
        <v>444</v>
      </c>
      <c r="E44" s="83"/>
      <c r="F44" s="83"/>
      <c r="G44" s="478" t="s">
        <v>614</v>
      </c>
      <c r="H44" s="83"/>
      <c r="I44" s="83"/>
      <c r="J44" s="478" t="s">
        <v>615</v>
      </c>
      <c r="K44" s="83"/>
      <c r="L44" s="83"/>
    </row>
    <row r="45" spans="2:12" x14ac:dyDescent="0.2">
      <c r="B45" s="83"/>
      <c r="C45" s="83"/>
      <c r="D45" s="466"/>
      <c r="E45" s="388" t="s">
        <v>7</v>
      </c>
      <c r="F45" s="388" t="s">
        <v>171</v>
      </c>
      <c r="G45" s="466"/>
      <c r="H45" s="388" t="s">
        <v>7</v>
      </c>
      <c r="I45" s="388" t="s">
        <v>171</v>
      </c>
      <c r="J45" s="466"/>
      <c r="K45" s="388" t="s">
        <v>7</v>
      </c>
      <c r="L45" s="388" t="s">
        <v>171</v>
      </c>
    </row>
    <row r="46" spans="2:12" x14ac:dyDescent="0.15">
      <c r="D46" s="132"/>
    </row>
    <row r="47" spans="2:12" x14ac:dyDescent="0.2">
      <c r="B47" s="463" t="s">
        <v>508</v>
      </c>
      <c r="C47" s="514"/>
      <c r="D47" s="435">
        <v>35588</v>
      </c>
      <c r="E47" s="436">
        <v>0</v>
      </c>
      <c r="F47" s="436">
        <v>35588</v>
      </c>
      <c r="G47" s="436">
        <v>0</v>
      </c>
      <c r="H47" s="436">
        <v>0</v>
      </c>
      <c r="I47" s="436">
        <v>0</v>
      </c>
      <c r="J47" s="436">
        <v>0</v>
      </c>
      <c r="K47" s="436">
        <v>0</v>
      </c>
      <c r="L47" s="436">
        <v>0</v>
      </c>
    </row>
    <row r="48" spans="2:12" x14ac:dyDescent="0.2">
      <c r="B48" s="463" t="s">
        <v>671</v>
      </c>
      <c r="C48" s="461"/>
      <c r="D48" s="435">
        <v>36054</v>
      </c>
      <c r="E48" s="436">
        <v>0</v>
      </c>
      <c r="F48" s="436">
        <v>36054</v>
      </c>
      <c r="G48" s="436">
        <v>0</v>
      </c>
      <c r="H48" s="436">
        <v>0</v>
      </c>
      <c r="I48" s="436">
        <v>0</v>
      </c>
      <c r="J48" s="436">
        <v>0</v>
      </c>
      <c r="K48" s="436">
        <v>0</v>
      </c>
      <c r="L48" s="436">
        <v>0</v>
      </c>
    </row>
    <row r="49" spans="2:12" x14ac:dyDescent="0.2">
      <c r="B49" s="463" t="s">
        <v>851</v>
      </c>
      <c r="C49" s="461"/>
      <c r="D49" s="435">
        <v>85192</v>
      </c>
      <c r="E49" s="436">
        <v>0</v>
      </c>
      <c r="F49" s="436">
        <v>85192</v>
      </c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</row>
    <row r="50" spans="2:12" x14ac:dyDescent="0.2">
      <c r="B50" s="463" t="s">
        <v>927</v>
      </c>
      <c r="C50" s="461"/>
      <c r="D50" s="435">
        <v>53310</v>
      </c>
      <c r="E50" s="436" t="s">
        <v>923</v>
      </c>
      <c r="F50" s="436">
        <v>53310</v>
      </c>
      <c r="G50" s="436">
        <v>0</v>
      </c>
      <c r="H50" s="436">
        <v>0</v>
      </c>
      <c r="I50" s="436">
        <v>0</v>
      </c>
      <c r="J50" s="436">
        <v>0</v>
      </c>
      <c r="K50" s="436">
        <v>0</v>
      </c>
      <c r="L50" s="436">
        <v>0</v>
      </c>
    </row>
    <row r="51" spans="2:12" x14ac:dyDescent="0.2">
      <c r="B51" s="242"/>
      <c r="C51" s="380"/>
      <c r="D51" s="435"/>
      <c r="E51" s="436"/>
      <c r="F51" s="436"/>
      <c r="G51" s="299"/>
      <c r="H51" s="299"/>
      <c r="I51" s="299"/>
      <c r="J51" s="299"/>
      <c r="K51" s="299"/>
      <c r="L51" s="299"/>
    </row>
    <row r="52" spans="2:12" x14ac:dyDescent="0.2">
      <c r="B52" s="80" t="s">
        <v>256</v>
      </c>
      <c r="D52" s="437" t="s">
        <v>337</v>
      </c>
      <c r="E52" s="299" t="s">
        <v>337</v>
      </c>
      <c r="F52" s="299" t="s">
        <v>337</v>
      </c>
      <c r="G52" s="299" t="s">
        <v>337</v>
      </c>
      <c r="H52" s="299" t="s">
        <v>337</v>
      </c>
      <c r="I52" s="299" t="s">
        <v>337</v>
      </c>
      <c r="J52" s="299" t="s">
        <v>337</v>
      </c>
      <c r="K52" s="299" t="s">
        <v>337</v>
      </c>
      <c r="L52" s="299" t="s">
        <v>337</v>
      </c>
    </row>
    <row r="53" spans="2:12" x14ac:dyDescent="0.2">
      <c r="B53" s="80" t="s">
        <v>257</v>
      </c>
      <c r="D53" s="437">
        <v>53310</v>
      </c>
      <c r="E53" s="299" t="s">
        <v>337</v>
      </c>
      <c r="F53" s="299">
        <v>53310</v>
      </c>
      <c r="G53" s="299" t="s">
        <v>337</v>
      </c>
      <c r="H53" s="299" t="s">
        <v>337</v>
      </c>
      <c r="I53" s="299" t="s">
        <v>337</v>
      </c>
      <c r="J53" s="299" t="s">
        <v>337</v>
      </c>
      <c r="K53" s="299" t="s">
        <v>337</v>
      </c>
      <c r="L53" s="299" t="s">
        <v>337</v>
      </c>
    </row>
    <row r="54" spans="2:12" x14ac:dyDescent="0.2">
      <c r="B54" s="80" t="s">
        <v>258</v>
      </c>
      <c r="D54" s="437" t="s">
        <v>337</v>
      </c>
      <c r="E54" s="299" t="s">
        <v>337</v>
      </c>
      <c r="F54" s="299" t="s">
        <v>337</v>
      </c>
      <c r="G54" s="299" t="s">
        <v>337</v>
      </c>
      <c r="H54" s="299" t="s">
        <v>337</v>
      </c>
      <c r="I54" s="299" t="s">
        <v>337</v>
      </c>
      <c r="J54" s="299" t="s">
        <v>337</v>
      </c>
      <c r="K54" s="299" t="s">
        <v>337</v>
      </c>
      <c r="L54" s="299" t="s">
        <v>337</v>
      </c>
    </row>
    <row r="55" spans="2:12" x14ac:dyDescent="0.2">
      <c r="B55" s="80" t="s">
        <v>931</v>
      </c>
      <c r="D55" s="437" t="s">
        <v>337</v>
      </c>
      <c r="E55" s="299" t="s">
        <v>337</v>
      </c>
      <c r="F55" s="299" t="s">
        <v>337</v>
      </c>
      <c r="G55" s="299" t="s">
        <v>337</v>
      </c>
      <c r="H55" s="299" t="s">
        <v>337</v>
      </c>
      <c r="I55" s="299" t="s">
        <v>337</v>
      </c>
      <c r="J55" s="299" t="s">
        <v>337</v>
      </c>
      <c r="K55" s="299" t="s">
        <v>337</v>
      </c>
      <c r="L55" s="299" t="s">
        <v>337</v>
      </c>
    </row>
    <row r="56" spans="2:12" x14ac:dyDescent="0.2">
      <c r="B56" s="80" t="s">
        <v>443</v>
      </c>
      <c r="D56" s="437" t="s">
        <v>337</v>
      </c>
      <c r="E56" s="299" t="s">
        <v>337</v>
      </c>
      <c r="F56" s="299" t="s">
        <v>337</v>
      </c>
      <c r="G56" s="299" t="s">
        <v>337</v>
      </c>
      <c r="H56" s="299" t="s">
        <v>337</v>
      </c>
      <c r="I56" s="299" t="s">
        <v>337</v>
      </c>
      <c r="J56" s="299" t="s">
        <v>337</v>
      </c>
      <c r="K56" s="299" t="s">
        <v>337</v>
      </c>
      <c r="L56" s="299" t="s">
        <v>337</v>
      </c>
    </row>
    <row r="57" spans="2:12" x14ac:dyDescent="0.2">
      <c r="B57" s="80" t="s">
        <v>259</v>
      </c>
      <c r="D57" s="437" t="s">
        <v>337</v>
      </c>
      <c r="E57" s="299" t="s">
        <v>337</v>
      </c>
      <c r="F57" s="299" t="s">
        <v>337</v>
      </c>
      <c r="G57" s="299" t="s">
        <v>337</v>
      </c>
      <c r="H57" s="299" t="s">
        <v>337</v>
      </c>
      <c r="I57" s="299" t="s">
        <v>337</v>
      </c>
      <c r="J57" s="299" t="s">
        <v>337</v>
      </c>
      <c r="K57" s="299" t="s">
        <v>337</v>
      </c>
      <c r="L57" s="299" t="s">
        <v>337</v>
      </c>
    </row>
    <row r="58" spans="2:12" x14ac:dyDescent="0.2">
      <c r="B58" s="80" t="s">
        <v>654</v>
      </c>
      <c r="D58" s="437" t="s">
        <v>337</v>
      </c>
      <c r="E58" s="299" t="s">
        <v>337</v>
      </c>
      <c r="F58" s="299" t="s">
        <v>337</v>
      </c>
      <c r="G58" s="299" t="s">
        <v>337</v>
      </c>
      <c r="H58" s="299" t="s">
        <v>337</v>
      </c>
      <c r="I58" s="299" t="s">
        <v>337</v>
      </c>
      <c r="J58" s="299" t="s">
        <v>337</v>
      </c>
      <c r="K58" s="299" t="s">
        <v>337</v>
      </c>
      <c r="L58" s="299" t="s">
        <v>337</v>
      </c>
    </row>
    <row r="59" spans="2:12" x14ac:dyDescent="0.2">
      <c r="B59" s="80" t="s">
        <v>655</v>
      </c>
      <c r="D59" s="437" t="s">
        <v>337</v>
      </c>
      <c r="E59" s="299" t="s">
        <v>337</v>
      </c>
      <c r="F59" s="299" t="s">
        <v>337</v>
      </c>
      <c r="G59" s="299" t="s">
        <v>337</v>
      </c>
      <c r="H59" s="299" t="s">
        <v>337</v>
      </c>
      <c r="I59" s="299" t="s">
        <v>337</v>
      </c>
      <c r="J59" s="299" t="s">
        <v>337</v>
      </c>
      <c r="K59" s="299" t="s">
        <v>337</v>
      </c>
      <c r="L59" s="299" t="s">
        <v>337</v>
      </c>
    </row>
    <row r="60" spans="2:12" x14ac:dyDescent="0.2">
      <c r="B60" s="80" t="s">
        <v>656</v>
      </c>
      <c r="D60" s="437" t="s">
        <v>337</v>
      </c>
      <c r="E60" s="299" t="s">
        <v>337</v>
      </c>
      <c r="F60" s="299" t="s">
        <v>337</v>
      </c>
      <c r="G60" s="299" t="s">
        <v>337</v>
      </c>
      <c r="H60" s="299" t="s">
        <v>337</v>
      </c>
      <c r="I60" s="299" t="s">
        <v>337</v>
      </c>
      <c r="J60" s="299" t="s">
        <v>337</v>
      </c>
      <c r="K60" s="299" t="s">
        <v>337</v>
      </c>
      <c r="L60" s="299" t="s">
        <v>337</v>
      </c>
    </row>
    <row r="61" spans="2:12" ht="18" thickBot="1" x14ac:dyDescent="0.2">
      <c r="B61" s="97"/>
      <c r="C61" s="98"/>
      <c r="D61" s="97"/>
      <c r="E61" s="97"/>
      <c r="F61" s="97"/>
      <c r="G61" s="97" t="s">
        <v>337</v>
      </c>
      <c r="H61" s="97" t="s">
        <v>337</v>
      </c>
      <c r="I61" s="97" t="s">
        <v>337</v>
      </c>
      <c r="J61" s="228" t="s">
        <v>337</v>
      </c>
      <c r="K61" s="97" t="s">
        <v>337</v>
      </c>
      <c r="L61" s="97" t="s">
        <v>337</v>
      </c>
    </row>
    <row r="62" spans="2:12" x14ac:dyDescent="0.15">
      <c r="D62" s="478" t="s">
        <v>616</v>
      </c>
      <c r="E62" s="83"/>
      <c r="F62" s="83"/>
      <c r="G62" s="478" t="s">
        <v>439</v>
      </c>
      <c r="H62" s="83"/>
      <c r="I62" s="83"/>
      <c r="J62" s="512" t="s">
        <v>262</v>
      </c>
    </row>
    <row r="63" spans="2:12" x14ac:dyDescent="0.2">
      <c r="B63" s="83"/>
      <c r="C63" s="83"/>
      <c r="D63" s="466"/>
      <c r="E63" s="388" t="s">
        <v>7</v>
      </c>
      <c r="F63" s="388" t="s">
        <v>171</v>
      </c>
      <c r="G63" s="466"/>
      <c r="H63" s="388" t="s">
        <v>7</v>
      </c>
      <c r="I63" s="388" t="s">
        <v>171</v>
      </c>
      <c r="J63" s="513"/>
      <c r="K63" s="387" t="s">
        <v>7</v>
      </c>
      <c r="L63" s="387" t="s">
        <v>171</v>
      </c>
    </row>
    <row r="64" spans="2:12" x14ac:dyDescent="0.15">
      <c r="D64" s="132"/>
    </row>
    <row r="65" spans="2:12" x14ac:dyDescent="0.2">
      <c r="B65" s="463" t="s">
        <v>508</v>
      </c>
      <c r="C65" s="514"/>
      <c r="D65" s="435">
        <v>1</v>
      </c>
      <c r="E65" s="436">
        <v>0</v>
      </c>
      <c r="F65" s="436">
        <v>1</v>
      </c>
      <c r="G65" s="436">
        <v>15780</v>
      </c>
      <c r="H65" s="436">
        <v>2</v>
      </c>
      <c r="I65" s="436">
        <v>15778</v>
      </c>
      <c r="J65" s="436">
        <v>19600</v>
      </c>
      <c r="K65" s="436">
        <v>0</v>
      </c>
      <c r="L65" s="436">
        <v>19600</v>
      </c>
    </row>
    <row r="66" spans="2:12" x14ac:dyDescent="0.2">
      <c r="B66" s="463" t="s">
        <v>671</v>
      </c>
      <c r="C66" s="461"/>
      <c r="D66" s="435">
        <v>41</v>
      </c>
      <c r="E66" s="436">
        <v>0</v>
      </c>
      <c r="F66" s="436">
        <v>41</v>
      </c>
      <c r="G66" s="436">
        <v>19239</v>
      </c>
      <c r="H66" s="436">
        <v>1543</v>
      </c>
      <c r="I66" s="436">
        <v>17696</v>
      </c>
      <c r="J66" s="436">
        <v>28000</v>
      </c>
      <c r="K66" s="436">
        <v>0</v>
      </c>
      <c r="L66" s="436">
        <v>28000</v>
      </c>
    </row>
    <row r="67" spans="2:12" x14ac:dyDescent="0.2">
      <c r="B67" s="463" t="s">
        <v>851</v>
      </c>
      <c r="C67" s="461"/>
      <c r="D67" s="435">
        <v>20</v>
      </c>
      <c r="E67" s="436">
        <v>0</v>
      </c>
      <c r="F67" s="436">
        <v>20</v>
      </c>
      <c r="G67" s="436">
        <v>15755</v>
      </c>
      <c r="H67" s="436">
        <v>1426</v>
      </c>
      <c r="I67" s="436">
        <v>14329</v>
      </c>
      <c r="J67" s="436">
        <v>22400</v>
      </c>
      <c r="K67" s="436">
        <v>0</v>
      </c>
      <c r="L67" s="436">
        <v>22400</v>
      </c>
    </row>
    <row r="68" spans="2:12" x14ac:dyDescent="0.2">
      <c r="B68" s="463" t="s">
        <v>927</v>
      </c>
      <c r="C68" s="461"/>
      <c r="D68" s="435">
        <v>39</v>
      </c>
      <c r="E68" s="436" t="s">
        <v>923</v>
      </c>
      <c r="F68" s="436">
        <v>39</v>
      </c>
      <c r="G68" s="436">
        <v>19391</v>
      </c>
      <c r="H68" s="436">
        <v>1107</v>
      </c>
      <c r="I68" s="436">
        <v>18284</v>
      </c>
      <c r="J68" s="436">
        <v>43400</v>
      </c>
      <c r="K68" s="436" t="s">
        <v>923</v>
      </c>
      <c r="L68" s="436">
        <v>43400</v>
      </c>
    </row>
    <row r="69" spans="2:12" x14ac:dyDescent="0.2">
      <c r="B69" s="242"/>
      <c r="C69" s="380"/>
      <c r="D69" s="435"/>
      <c r="E69" s="436"/>
      <c r="F69" s="436"/>
      <c r="G69" s="436"/>
      <c r="H69" s="436"/>
      <c r="I69" s="436"/>
      <c r="J69" s="436"/>
      <c r="K69" s="436"/>
      <c r="L69" s="436"/>
    </row>
    <row r="70" spans="2:12" x14ac:dyDescent="0.2">
      <c r="B70" s="80" t="s">
        <v>256</v>
      </c>
      <c r="D70" s="437">
        <v>39</v>
      </c>
      <c r="E70" s="299" t="s">
        <v>337</v>
      </c>
      <c r="F70" s="299">
        <v>39</v>
      </c>
      <c r="G70" s="299">
        <v>10494</v>
      </c>
      <c r="H70" s="299" t="s">
        <v>337</v>
      </c>
      <c r="I70" s="299">
        <v>10494</v>
      </c>
      <c r="J70" s="299" t="s">
        <v>337</v>
      </c>
      <c r="K70" s="299" t="s">
        <v>337</v>
      </c>
      <c r="L70" s="299" t="s">
        <v>337</v>
      </c>
    </row>
    <row r="71" spans="2:12" x14ac:dyDescent="0.2">
      <c r="B71" s="80" t="s">
        <v>257</v>
      </c>
      <c r="D71" s="437" t="s">
        <v>337</v>
      </c>
      <c r="E71" s="299" t="s">
        <v>337</v>
      </c>
      <c r="F71" s="299" t="s">
        <v>337</v>
      </c>
      <c r="G71" s="299" t="s">
        <v>337</v>
      </c>
      <c r="H71" s="299" t="s">
        <v>337</v>
      </c>
      <c r="I71" s="299" t="s">
        <v>337</v>
      </c>
      <c r="J71" s="299">
        <v>43400</v>
      </c>
      <c r="K71" s="299" t="s">
        <v>337</v>
      </c>
      <c r="L71" s="299">
        <v>43400</v>
      </c>
    </row>
    <row r="72" spans="2:12" x14ac:dyDescent="0.2">
      <c r="B72" s="80" t="s">
        <v>258</v>
      </c>
      <c r="D72" s="437" t="s">
        <v>337</v>
      </c>
      <c r="E72" s="299" t="s">
        <v>337</v>
      </c>
      <c r="F72" s="299" t="s">
        <v>337</v>
      </c>
      <c r="G72" s="299" t="s">
        <v>337</v>
      </c>
      <c r="H72" s="299" t="s">
        <v>337</v>
      </c>
      <c r="I72" s="299" t="s">
        <v>337</v>
      </c>
      <c r="J72" s="299" t="s">
        <v>337</v>
      </c>
      <c r="K72" s="299" t="s">
        <v>337</v>
      </c>
      <c r="L72" s="299" t="s">
        <v>337</v>
      </c>
    </row>
    <row r="73" spans="2:12" x14ac:dyDescent="0.2">
      <c r="B73" s="80" t="s">
        <v>931</v>
      </c>
      <c r="D73" s="437" t="s">
        <v>337</v>
      </c>
      <c r="E73" s="299" t="s">
        <v>337</v>
      </c>
      <c r="F73" s="299" t="s">
        <v>337</v>
      </c>
      <c r="G73" s="299" t="s">
        <v>337</v>
      </c>
      <c r="H73" s="299" t="s">
        <v>337</v>
      </c>
      <c r="I73" s="299" t="s">
        <v>337</v>
      </c>
      <c r="J73" s="299" t="s">
        <v>337</v>
      </c>
      <c r="K73" s="299" t="s">
        <v>337</v>
      </c>
      <c r="L73" s="299" t="s">
        <v>337</v>
      </c>
    </row>
    <row r="74" spans="2:12" x14ac:dyDescent="0.2">
      <c r="B74" s="80" t="s">
        <v>443</v>
      </c>
      <c r="D74" s="437" t="s">
        <v>337</v>
      </c>
      <c r="E74" s="299" t="s">
        <v>337</v>
      </c>
      <c r="F74" s="299" t="s">
        <v>337</v>
      </c>
      <c r="G74" s="299" t="s">
        <v>337</v>
      </c>
      <c r="H74" s="299" t="s">
        <v>337</v>
      </c>
      <c r="I74" s="299" t="s">
        <v>337</v>
      </c>
      <c r="J74" s="299" t="s">
        <v>337</v>
      </c>
      <c r="K74" s="299" t="s">
        <v>337</v>
      </c>
      <c r="L74" s="299" t="s">
        <v>337</v>
      </c>
    </row>
    <row r="75" spans="2:12" x14ac:dyDescent="0.2">
      <c r="B75" s="80" t="s">
        <v>259</v>
      </c>
      <c r="D75" s="437" t="s">
        <v>337</v>
      </c>
      <c r="E75" s="299" t="s">
        <v>337</v>
      </c>
      <c r="F75" s="299" t="s">
        <v>337</v>
      </c>
      <c r="G75" s="299">
        <v>2197</v>
      </c>
      <c r="H75" s="299">
        <v>1107</v>
      </c>
      <c r="I75" s="299">
        <v>1090</v>
      </c>
      <c r="J75" s="299" t="s">
        <v>337</v>
      </c>
      <c r="K75" s="299" t="s">
        <v>337</v>
      </c>
      <c r="L75" s="299" t="s">
        <v>337</v>
      </c>
    </row>
    <row r="76" spans="2:12" x14ac:dyDescent="0.2">
      <c r="B76" s="80" t="s">
        <v>654</v>
      </c>
      <c r="D76" s="437" t="s">
        <v>337</v>
      </c>
      <c r="E76" s="299" t="s">
        <v>337</v>
      </c>
      <c r="F76" s="299" t="s">
        <v>337</v>
      </c>
      <c r="G76" s="299" t="s">
        <v>337</v>
      </c>
      <c r="H76" s="299" t="s">
        <v>337</v>
      </c>
      <c r="I76" s="299" t="s">
        <v>337</v>
      </c>
      <c r="J76" s="299" t="s">
        <v>337</v>
      </c>
      <c r="K76" s="299" t="s">
        <v>337</v>
      </c>
      <c r="L76" s="299" t="s">
        <v>337</v>
      </c>
    </row>
    <row r="77" spans="2:12" x14ac:dyDescent="0.2">
      <c r="B77" s="80" t="s">
        <v>655</v>
      </c>
      <c r="D77" s="437" t="s">
        <v>337</v>
      </c>
      <c r="E77" s="299" t="s">
        <v>337</v>
      </c>
      <c r="F77" s="299" t="s">
        <v>337</v>
      </c>
      <c r="G77" s="299">
        <v>6700</v>
      </c>
      <c r="H77" s="299" t="s">
        <v>337</v>
      </c>
      <c r="I77" s="299">
        <v>6700</v>
      </c>
      <c r="J77" s="299" t="s">
        <v>337</v>
      </c>
      <c r="K77" s="299" t="s">
        <v>337</v>
      </c>
      <c r="L77" s="299" t="s">
        <v>337</v>
      </c>
    </row>
    <row r="78" spans="2:12" x14ac:dyDescent="0.2">
      <c r="B78" s="80" t="s">
        <v>656</v>
      </c>
      <c r="D78" s="437" t="s">
        <v>337</v>
      </c>
      <c r="E78" s="299" t="s">
        <v>337</v>
      </c>
      <c r="F78" s="299" t="s">
        <v>337</v>
      </c>
      <c r="G78" s="299" t="s">
        <v>337</v>
      </c>
      <c r="H78" s="299" t="s">
        <v>337</v>
      </c>
      <c r="I78" s="299" t="s">
        <v>337</v>
      </c>
      <c r="J78" s="299" t="s">
        <v>337</v>
      </c>
      <c r="K78" s="299" t="s">
        <v>337</v>
      </c>
      <c r="L78" s="299" t="s">
        <v>337</v>
      </c>
    </row>
    <row r="79" spans="2:12" ht="18" thickBot="1" x14ac:dyDescent="0.25">
      <c r="B79" s="381"/>
      <c r="C79" s="97"/>
      <c r="D79" s="439"/>
      <c r="E79" s="440"/>
      <c r="F79" s="440"/>
      <c r="G79" s="440"/>
      <c r="H79" s="440"/>
      <c r="I79" s="440"/>
      <c r="J79" s="440"/>
      <c r="K79" s="440"/>
      <c r="L79" s="440"/>
    </row>
    <row r="80" spans="2:12" x14ac:dyDescent="0.2">
      <c r="B80" s="241"/>
      <c r="D80" s="89" t="s">
        <v>264</v>
      </c>
    </row>
    <row r="83" spans="1:1" x14ac:dyDescent="0.2">
      <c r="A83" s="89"/>
    </row>
  </sheetData>
  <mergeCells count="25">
    <mergeCell ref="B13:C13"/>
    <mergeCell ref="B6:L6"/>
    <mergeCell ref="G8:G9"/>
    <mergeCell ref="J8:J9"/>
    <mergeCell ref="B11:C11"/>
    <mergeCell ref="B12:C12"/>
    <mergeCell ref="B50:C50"/>
    <mergeCell ref="B14:C14"/>
    <mergeCell ref="B29:C29"/>
    <mergeCell ref="B30:C30"/>
    <mergeCell ref="B31:C31"/>
    <mergeCell ref="B32:C32"/>
    <mergeCell ref="G44:G45"/>
    <mergeCell ref="J44:J45"/>
    <mergeCell ref="B47:C47"/>
    <mergeCell ref="B48:C48"/>
    <mergeCell ref="B49:C49"/>
    <mergeCell ref="D44:D45"/>
    <mergeCell ref="B68:C68"/>
    <mergeCell ref="D62:D63"/>
    <mergeCell ref="G62:G63"/>
    <mergeCell ref="J62:J63"/>
    <mergeCell ref="B65:C65"/>
    <mergeCell ref="B66:C66"/>
    <mergeCell ref="B67:C67"/>
  </mergeCells>
  <phoneticPr fontId="2"/>
  <pageMargins left="0.59055118110236227" right="0.49" top="0.98425196850393704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0"/>
  <sheetViews>
    <sheetView view="pageBreakPreview" topLeftCell="B1" zoomScale="75" zoomScaleNormal="75" zoomScaleSheetLayoutView="75" workbookViewId="0">
      <selection activeCell="R66" sqref="R66"/>
    </sheetView>
  </sheetViews>
  <sheetFormatPr defaultColWidth="17.125" defaultRowHeight="17.25" x14ac:dyDescent="0.15"/>
  <cols>
    <col min="1" max="1" width="13.375" style="80" customWidth="1"/>
    <col min="2" max="2" width="4.75" style="80" customWidth="1"/>
    <col min="3" max="3" width="5.875" style="80" customWidth="1"/>
    <col min="4" max="4" width="18" style="80" bestFit="1" customWidth="1"/>
    <col min="5" max="9" width="17.125" style="80" customWidth="1"/>
    <col min="10" max="16384" width="17.125" style="80"/>
  </cols>
  <sheetData>
    <row r="1" spans="1:24" x14ac:dyDescent="0.2">
      <c r="A1" s="89"/>
    </row>
    <row r="6" spans="1:24" x14ac:dyDescent="0.2">
      <c r="B6" s="463" t="s">
        <v>501</v>
      </c>
      <c r="C6" s="463"/>
      <c r="D6" s="463"/>
      <c r="E6" s="463"/>
      <c r="F6" s="463"/>
      <c r="G6" s="463"/>
      <c r="H6" s="463"/>
      <c r="I6" s="463"/>
      <c r="J6" s="463"/>
    </row>
    <row r="7" spans="1:24" ht="18" thickBot="1" x14ac:dyDescent="0.25">
      <c r="B7" s="97"/>
      <c r="C7" s="97"/>
      <c r="D7" s="97"/>
      <c r="E7" s="97"/>
      <c r="F7" s="97"/>
      <c r="G7" s="97"/>
      <c r="H7" s="97"/>
      <c r="I7" s="97"/>
      <c r="J7" s="381" t="s">
        <v>502</v>
      </c>
    </row>
    <row r="8" spans="1:24" x14ac:dyDescent="0.2">
      <c r="E8" s="478" t="s">
        <v>503</v>
      </c>
      <c r="F8" s="83"/>
      <c r="G8" s="83"/>
      <c r="H8" s="211" t="s">
        <v>504</v>
      </c>
      <c r="I8" s="83"/>
      <c r="J8" s="83"/>
    </row>
    <row r="9" spans="1:24" x14ac:dyDescent="0.2">
      <c r="B9" s="83"/>
      <c r="C9" s="83"/>
      <c r="D9" s="83"/>
      <c r="E9" s="466"/>
      <c r="F9" s="388" t="s">
        <v>445</v>
      </c>
      <c r="G9" s="388" t="s">
        <v>446</v>
      </c>
      <c r="H9" s="388" t="s">
        <v>505</v>
      </c>
      <c r="I9" s="388" t="s">
        <v>445</v>
      </c>
      <c r="J9" s="388" t="s">
        <v>446</v>
      </c>
    </row>
    <row r="10" spans="1:24" x14ac:dyDescent="0.15">
      <c r="E10" s="104"/>
    </row>
    <row r="11" spans="1:24" x14ac:dyDescent="0.2">
      <c r="B11" s="239"/>
      <c r="C11" s="89" t="s">
        <v>880</v>
      </c>
      <c r="D11" s="222"/>
      <c r="E11" s="139">
        <v>314196</v>
      </c>
      <c r="F11" s="222">
        <v>160745</v>
      </c>
      <c r="G11" s="222">
        <v>153451</v>
      </c>
      <c r="H11" s="119">
        <v>136869</v>
      </c>
      <c r="I11" s="223">
        <v>67444</v>
      </c>
      <c r="J11" s="223">
        <v>69425</v>
      </c>
      <c r="K11" s="240"/>
      <c r="L11" s="240"/>
      <c r="M11" s="240"/>
      <c r="N11" s="119"/>
      <c r="O11" s="118"/>
      <c r="P11" s="118"/>
      <c r="Q11" s="119"/>
      <c r="R11" s="118"/>
      <c r="S11" s="118"/>
      <c r="T11" s="119"/>
      <c r="U11" s="118"/>
      <c r="V11" s="118"/>
      <c r="X11" s="80" t="e">
        <f>+#REF!+K11+N11+Q11+T11-#REF!</f>
        <v>#REF!</v>
      </c>
    </row>
    <row r="12" spans="1:24" x14ac:dyDescent="0.2">
      <c r="B12" s="239"/>
      <c r="C12" s="89" t="s">
        <v>881</v>
      </c>
      <c r="D12" s="222"/>
      <c r="E12" s="139">
        <v>321754</v>
      </c>
      <c r="F12" s="222">
        <v>163540</v>
      </c>
      <c r="G12" s="222">
        <v>158214</v>
      </c>
      <c r="H12" s="119">
        <v>129042</v>
      </c>
      <c r="I12" s="223">
        <v>62748</v>
      </c>
      <c r="J12" s="223">
        <v>66294</v>
      </c>
      <c r="K12" s="139"/>
      <c r="L12" s="119"/>
      <c r="M12" s="119"/>
      <c r="N12" s="119"/>
      <c r="O12" s="118"/>
      <c r="P12" s="118"/>
      <c r="Q12" s="119"/>
      <c r="R12" s="119"/>
      <c r="S12" s="119"/>
      <c r="T12" s="119"/>
      <c r="U12" s="118"/>
      <c r="V12" s="118"/>
      <c r="X12" s="80">
        <f>+H11+K12+N12+Q12+T12-E11</f>
        <v>-177327</v>
      </c>
    </row>
    <row r="13" spans="1:24" x14ac:dyDescent="0.2">
      <c r="B13" s="239"/>
      <c r="C13" s="89" t="s">
        <v>882</v>
      </c>
      <c r="D13" s="222"/>
      <c r="E13" s="139">
        <v>366514</v>
      </c>
      <c r="F13" s="222">
        <v>185102</v>
      </c>
      <c r="G13" s="222">
        <v>181412</v>
      </c>
      <c r="H13" s="119">
        <v>134615</v>
      </c>
      <c r="I13" s="223">
        <v>65731</v>
      </c>
      <c r="J13" s="223">
        <v>68884</v>
      </c>
      <c r="K13" s="119"/>
      <c r="L13" s="119"/>
      <c r="M13" s="119"/>
      <c r="N13" s="119"/>
      <c r="O13" s="118"/>
      <c r="P13" s="118"/>
      <c r="Q13" s="119"/>
      <c r="R13" s="119"/>
      <c r="S13" s="119"/>
      <c r="T13" s="119"/>
      <c r="U13" s="118"/>
      <c r="V13" s="118"/>
    </row>
    <row r="14" spans="1:24" x14ac:dyDescent="0.2">
      <c r="B14" s="239"/>
      <c r="C14" s="89" t="s">
        <v>883</v>
      </c>
      <c r="D14" s="222"/>
      <c r="E14" s="139">
        <v>334624</v>
      </c>
      <c r="F14" s="119">
        <v>169205</v>
      </c>
      <c r="G14" s="119">
        <v>165419</v>
      </c>
      <c r="H14" s="119">
        <v>140371</v>
      </c>
      <c r="I14" s="223">
        <v>69441</v>
      </c>
      <c r="J14" s="223">
        <v>70930</v>
      </c>
      <c r="K14" s="119"/>
      <c r="L14" s="119"/>
      <c r="M14" s="119"/>
      <c r="N14" s="119"/>
      <c r="O14" s="118"/>
      <c r="P14" s="118"/>
      <c r="Q14" s="119"/>
      <c r="R14" s="119"/>
      <c r="S14" s="119"/>
      <c r="T14" s="119"/>
      <c r="U14" s="118"/>
      <c r="V14" s="118"/>
    </row>
    <row r="15" spans="1:24" x14ac:dyDescent="0.15">
      <c r="B15" s="239"/>
      <c r="C15" s="105" t="s">
        <v>884</v>
      </c>
      <c r="D15" s="90"/>
      <c r="E15" s="105">
        <v>316189</v>
      </c>
      <c r="F15" s="105">
        <v>159860</v>
      </c>
      <c r="G15" s="105">
        <v>156329</v>
      </c>
      <c r="H15" s="105">
        <v>151790</v>
      </c>
      <c r="I15" s="105">
        <v>75449</v>
      </c>
      <c r="J15" s="105">
        <v>76341</v>
      </c>
      <c r="K15" s="119"/>
      <c r="L15" s="119"/>
      <c r="M15" s="119"/>
      <c r="N15" s="119"/>
      <c r="O15" s="118"/>
      <c r="P15" s="118"/>
      <c r="Q15" s="119"/>
      <c r="R15" s="119"/>
      <c r="S15" s="119"/>
      <c r="T15" s="119"/>
      <c r="U15" s="118"/>
      <c r="V15" s="118"/>
    </row>
    <row r="16" spans="1:24" x14ac:dyDescent="0.15">
      <c r="B16" s="239"/>
      <c r="C16" s="105" t="s">
        <v>885</v>
      </c>
      <c r="D16" s="90"/>
      <c r="E16" s="105">
        <v>167407</v>
      </c>
      <c r="F16" s="105">
        <v>84273</v>
      </c>
      <c r="G16" s="105">
        <v>83134</v>
      </c>
      <c r="H16" s="105">
        <v>71494</v>
      </c>
      <c r="I16" s="105">
        <v>34965</v>
      </c>
      <c r="J16" s="105">
        <v>36529</v>
      </c>
      <c r="K16" s="119"/>
      <c r="L16" s="119"/>
      <c r="M16" s="119"/>
      <c r="N16" s="119"/>
      <c r="O16" s="118"/>
      <c r="P16" s="118"/>
      <c r="Q16" s="119"/>
      <c r="R16" s="119"/>
      <c r="S16" s="119"/>
      <c r="T16" s="119"/>
      <c r="U16" s="118"/>
      <c r="V16" s="118"/>
    </row>
    <row r="17" spans="2:22" x14ac:dyDescent="0.15">
      <c r="B17" s="239"/>
      <c r="C17" s="105" t="s">
        <v>926</v>
      </c>
      <c r="D17" s="119"/>
      <c r="E17" s="104">
        <v>189735</v>
      </c>
      <c r="F17" s="105">
        <v>92214</v>
      </c>
      <c r="G17" s="105">
        <v>97521</v>
      </c>
      <c r="H17" s="105">
        <v>71579</v>
      </c>
      <c r="I17" s="105">
        <v>32247</v>
      </c>
      <c r="J17" s="105">
        <v>39332</v>
      </c>
      <c r="K17" s="119"/>
      <c r="L17" s="119"/>
      <c r="M17" s="119"/>
      <c r="N17" s="119"/>
      <c r="O17" s="118"/>
      <c r="P17" s="118"/>
      <c r="Q17" s="119"/>
      <c r="R17" s="119"/>
      <c r="S17" s="119"/>
      <c r="T17" s="119"/>
      <c r="U17" s="118"/>
      <c r="V17" s="118"/>
    </row>
    <row r="18" spans="2:22" ht="18" thickBot="1" x14ac:dyDescent="0.2">
      <c r="B18" s="97"/>
      <c r="C18" s="97"/>
      <c r="D18" s="97"/>
      <c r="E18" s="140"/>
      <c r="F18" s="97"/>
      <c r="G18" s="97"/>
      <c r="H18" s="97"/>
      <c r="I18" s="97"/>
      <c r="J18" s="97"/>
      <c r="K18" s="119"/>
      <c r="L18" s="119"/>
      <c r="M18" s="119"/>
      <c r="N18" s="119"/>
      <c r="O18" s="118"/>
      <c r="P18" s="118"/>
      <c r="Q18" s="119"/>
      <c r="R18" s="119"/>
      <c r="S18" s="119"/>
      <c r="T18" s="119"/>
      <c r="U18" s="118"/>
      <c r="V18" s="118"/>
    </row>
    <row r="19" spans="2:22" x14ac:dyDescent="0.15">
      <c r="E19" s="478" t="s">
        <v>292</v>
      </c>
      <c r="F19" s="83"/>
      <c r="G19" s="83"/>
      <c r="H19" s="478" t="s">
        <v>447</v>
      </c>
      <c r="I19" s="83"/>
      <c r="J19" s="83"/>
      <c r="K19" s="241"/>
    </row>
    <row r="20" spans="2:22" x14ac:dyDescent="0.2">
      <c r="B20" s="83"/>
      <c r="C20" s="83"/>
      <c r="D20" s="83"/>
      <c r="E20" s="466"/>
      <c r="F20" s="388" t="s">
        <v>445</v>
      </c>
      <c r="G20" s="388" t="s">
        <v>446</v>
      </c>
      <c r="H20" s="466"/>
      <c r="I20" s="388" t="s">
        <v>445</v>
      </c>
      <c r="J20" s="388" t="s">
        <v>446</v>
      </c>
    </row>
    <row r="21" spans="2:22" x14ac:dyDescent="0.15">
      <c r="D21" s="85"/>
    </row>
    <row r="22" spans="2:22" x14ac:dyDescent="0.2">
      <c r="B22" s="239"/>
      <c r="C22" s="89" t="s">
        <v>880</v>
      </c>
      <c r="D22" s="90"/>
      <c r="E22" s="143">
        <v>0</v>
      </c>
      <c r="F22" s="234">
        <v>0</v>
      </c>
      <c r="G22" s="234">
        <v>0</v>
      </c>
      <c r="H22" s="119">
        <v>7894</v>
      </c>
      <c r="I22" s="223">
        <v>3927</v>
      </c>
      <c r="J22" s="223">
        <v>3967</v>
      </c>
    </row>
    <row r="23" spans="2:22" x14ac:dyDescent="0.2">
      <c r="B23" s="239"/>
      <c r="C23" s="89" t="s">
        <v>881</v>
      </c>
      <c r="D23" s="90"/>
      <c r="E23" s="77">
        <v>836</v>
      </c>
      <c r="F23" s="77">
        <v>418</v>
      </c>
      <c r="G23" s="77">
        <v>418</v>
      </c>
      <c r="H23" s="119">
        <v>7079</v>
      </c>
      <c r="I23" s="223">
        <v>3575</v>
      </c>
      <c r="J23" s="223">
        <v>3504</v>
      </c>
    </row>
    <row r="24" spans="2:22" x14ac:dyDescent="0.2">
      <c r="B24" s="239"/>
      <c r="C24" s="89" t="s">
        <v>882</v>
      </c>
      <c r="D24" s="90"/>
      <c r="E24" s="78">
        <v>0</v>
      </c>
      <c r="F24" s="78">
        <v>0</v>
      </c>
      <c r="G24" s="78">
        <v>0</v>
      </c>
      <c r="H24" s="119">
        <v>11654</v>
      </c>
      <c r="I24" s="223">
        <v>5823</v>
      </c>
      <c r="J24" s="223">
        <v>5831</v>
      </c>
    </row>
    <row r="25" spans="2:22" x14ac:dyDescent="0.2">
      <c r="B25" s="239"/>
      <c r="C25" s="89" t="s">
        <v>883</v>
      </c>
      <c r="D25" s="90"/>
      <c r="E25" s="77">
        <v>0</v>
      </c>
      <c r="F25" s="77">
        <v>0</v>
      </c>
      <c r="G25" s="77">
        <v>0</v>
      </c>
      <c r="H25" s="119">
        <v>17529</v>
      </c>
      <c r="I25" s="223">
        <v>8756</v>
      </c>
      <c r="J25" s="223">
        <v>8773</v>
      </c>
    </row>
    <row r="26" spans="2:22" x14ac:dyDescent="0.2">
      <c r="B26" s="239"/>
      <c r="C26" s="105" t="s">
        <v>884</v>
      </c>
      <c r="D26" s="87"/>
      <c r="E26" s="77">
        <v>1558</v>
      </c>
      <c r="F26" s="77">
        <v>778</v>
      </c>
      <c r="G26" s="77">
        <v>780</v>
      </c>
      <c r="H26" s="105">
        <v>8366</v>
      </c>
      <c r="I26" s="105">
        <v>4212</v>
      </c>
      <c r="J26" s="105">
        <v>4154</v>
      </c>
    </row>
    <row r="27" spans="2:22" x14ac:dyDescent="0.2">
      <c r="B27" s="239"/>
      <c r="C27" s="105" t="s">
        <v>885</v>
      </c>
      <c r="D27" s="87"/>
      <c r="E27" s="77">
        <v>0</v>
      </c>
      <c r="F27" s="77">
        <v>0</v>
      </c>
      <c r="G27" s="77">
        <v>0</v>
      </c>
      <c r="H27" s="105">
        <v>1924</v>
      </c>
      <c r="I27" s="105">
        <v>962</v>
      </c>
      <c r="J27" s="105">
        <v>962</v>
      </c>
    </row>
    <row r="28" spans="2:22" x14ac:dyDescent="0.2">
      <c r="B28" s="239"/>
      <c r="C28" s="105" t="s">
        <v>926</v>
      </c>
      <c r="D28" s="87"/>
      <c r="E28" s="77">
        <v>678</v>
      </c>
      <c r="F28" s="77">
        <v>339</v>
      </c>
      <c r="G28" s="77">
        <v>339</v>
      </c>
      <c r="H28" s="105">
        <v>2912</v>
      </c>
      <c r="I28" s="105">
        <v>1456</v>
      </c>
      <c r="J28" s="105">
        <v>1456</v>
      </c>
    </row>
    <row r="29" spans="2:22" ht="18" thickBot="1" x14ac:dyDescent="0.25">
      <c r="B29" s="97"/>
      <c r="C29" s="97"/>
      <c r="D29" s="98"/>
      <c r="E29" s="78"/>
      <c r="F29" s="79"/>
      <c r="G29" s="79"/>
      <c r="H29" s="97"/>
      <c r="I29" s="97"/>
      <c r="J29" s="97"/>
    </row>
    <row r="30" spans="2:22" x14ac:dyDescent="0.15">
      <c r="E30" s="478" t="s">
        <v>438</v>
      </c>
      <c r="F30" s="83"/>
      <c r="G30" s="83"/>
      <c r="H30" s="478" t="s">
        <v>439</v>
      </c>
      <c r="I30" s="83"/>
      <c r="J30" s="83"/>
    </row>
    <row r="31" spans="2:22" x14ac:dyDescent="0.2">
      <c r="B31" s="83"/>
      <c r="C31" s="83"/>
      <c r="D31" s="83"/>
      <c r="E31" s="466"/>
      <c r="F31" s="388" t="s">
        <v>445</v>
      </c>
      <c r="G31" s="388" t="s">
        <v>446</v>
      </c>
      <c r="H31" s="466"/>
      <c r="I31" s="388" t="s">
        <v>445</v>
      </c>
      <c r="J31" s="388" t="s">
        <v>446</v>
      </c>
    </row>
    <row r="32" spans="2:22" x14ac:dyDescent="0.15">
      <c r="E32" s="104"/>
      <c r="H32" s="105"/>
    </row>
    <row r="33" spans="2:10" x14ac:dyDescent="0.2">
      <c r="B33" s="239"/>
      <c r="C33" s="89" t="s">
        <v>880</v>
      </c>
      <c r="D33" s="222"/>
      <c r="E33" s="139">
        <v>113740</v>
      </c>
      <c r="F33" s="222">
        <v>56870</v>
      </c>
      <c r="G33" s="222">
        <v>56870</v>
      </c>
      <c r="H33" s="119">
        <v>55693</v>
      </c>
      <c r="I33" s="223">
        <v>32504</v>
      </c>
      <c r="J33" s="223">
        <v>23189</v>
      </c>
    </row>
    <row r="34" spans="2:10" x14ac:dyDescent="0.2">
      <c r="B34" s="239"/>
      <c r="C34" s="89" t="s">
        <v>881</v>
      </c>
      <c r="D34" s="222"/>
      <c r="E34" s="139">
        <v>133298</v>
      </c>
      <c r="F34" s="222">
        <v>66649</v>
      </c>
      <c r="G34" s="222">
        <v>66649</v>
      </c>
      <c r="H34" s="119">
        <v>51499</v>
      </c>
      <c r="I34" s="223">
        <v>30150</v>
      </c>
      <c r="J34" s="223">
        <v>21349</v>
      </c>
    </row>
    <row r="35" spans="2:10" x14ac:dyDescent="0.2">
      <c r="B35" s="239"/>
      <c r="C35" s="89" t="s">
        <v>882</v>
      </c>
      <c r="D35" s="222"/>
      <c r="E35" s="139">
        <v>173168</v>
      </c>
      <c r="F35" s="222">
        <v>86584</v>
      </c>
      <c r="G35" s="222">
        <v>86584</v>
      </c>
      <c r="H35" s="119">
        <v>47077</v>
      </c>
      <c r="I35" s="223">
        <v>26964</v>
      </c>
      <c r="J35" s="223">
        <v>20113</v>
      </c>
    </row>
    <row r="36" spans="2:10" x14ac:dyDescent="0.2">
      <c r="B36" s="239"/>
      <c r="C36" s="89" t="s">
        <v>883</v>
      </c>
      <c r="D36" s="222"/>
      <c r="E36" s="139">
        <v>140360</v>
      </c>
      <c r="F36" s="222">
        <v>70180</v>
      </c>
      <c r="G36" s="222">
        <v>70180</v>
      </c>
      <c r="H36" s="119">
        <v>36364</v>
      </c>
      <c r="I36" s="223">
        <v>20828</v>
      </c>
      <c r="J36" s="223">
        <v>15536</v>
      </c>
    </row>
    <row r="37" spans="2:10" x14ac:dyDescent="0.15">
      <c r="B37" s="239"/>
      <c r="C37" s="105" t="s">
        <v>884</v>
      </c>
      <c r="D37" s="87"/>
      <c r="E37" s="105">
        <v>124908</v>
      </c>
      <c r="F37" s="105">
        <v>62454</v>
      </c>
      <c r="G37" s="105">
        <v>62454</v>
      </c>
      <c r="H37" s="105">
        <v>29567</v>
      </c>
      <c r="I37" s="105">
        <v>16967</v>
      </c>
      <c r="J37" s="105">
        <v>12600</v>
      </c>
    </row>
    <row r="38" spans="2:10" x14ac:dyDescent="0.15">
      <c r="B38" s="239"/>
      <c r="C38" s="105" t="s">
        <v>885</v>
      </c>
      <c r="D38" s="87"/>
      <c r="E38" s="105">
        <v>77244</v>
      </c>
      <c r="F38" s="105">
        <v>38622</v>
      </c>
      <c r="G38" s="105">
        <v>38622</v>
      </c>
      <c r="H38" s="105">
        <v>16745</v>
      </c>
      <c r="I38" s="105">
        <v>9724</v>
      </c>
      <c r="J38" s="105">
        <v>7021</v>
      </c>
    </row>
    <row r="39" spans="2:10" x14ac:dyDescent="0.15">
      <c r="B39" s="239"/>
      <c r="C39" s="105" t="s">
        <v>926</v>
      </c>
      <c r="D39" s="105"/>
      <c r="E39" s="104">
        <v>103608</v>
      </c>
      <c r="F39" s="105">
        <v>51804</v>
      </c>
      <c r="G39" s="105">
        <v>51804</v>
      </c>
      <c r="H39" s="105">
        <v>10958</v>
      </c>
      <c r="I39" s="105">
        <v>6368</v>
      </c>
      <c r="J39" s="105">
        <v>4590</v>
      </c>
    </row>
    <row r="40" spans="2:10" ht="18" thickBot="1" x14ac:dyDescent="0.2">
      <c r="B40" s="97"/>
      <c r="C40" s="97"/>
      <c r="D40" s="97"/>
      <c r="E40" s="140"/>
      <c r="F40" s="97"/>
      <c r="G40" s="97"/>
      <c r="H40" s="97"/>
      <c r="I40" s="97"/>
      <c r="J40" s="97"/>
    </row>
    <row r="41" spans="2:10" x14ac:dyDescent="0.2">
      <c r="E41" s="89" t="s">
        <v>265</v>
      </c>
    </row>
    <row r="42" spans="2:10" x14ac:dyDescent="0.2">
      <c r="E42" s="89"/>
    </row>
    <row r="43" spans="2:10" x14ac:dyDescent="0.15">
      <c r="G43" s="105"/>
    </row>
    <row r="44" spans="2:10" x14ac:dyDescent="0.2">
      <c r="E44" s="242" t="s">
        <v>309</v>
      </c>
    </row>
    <row r="45" spans="2:10" ht="18" thickBot="1" x14ac:dyDescent="0.2">
      <c r="B45" s="97"/>
      <c r="C45" s="97"/>
      <c r="D45" s="97"/>
      <c r="E45" s="97"/>
      <c r="F45" s="105"/>
      <c r="G45" s="105"/>
      <c r="H45" s="105"/>
      <c r="I45" s="97"/>
      <c r="J45" s="97"/>
    </row>
    <row r="46" spans="2:10" x14ac:dyDescent="0.2">
      <c r="E46" s="81" t="s">
        <v>827</v>
      </c>
      <c r="F46" s="82" t="s">
        <v>828</v>
      </c>
      <c r="G46" s="82" t="s">
        <v>829</v>
      </c>
      <c r="H46" s="81" t="s">
        <v>830</v>
      </c>
      <c r="I46" s="243" t="s">
        <v>831</v>
      </c>
      <c r="J46" s="441" t="s">
        <v>896</v>
      </c>
    </row>
    <row r="47" spans="2:10" x14ac:dyDescent="0.2">
      <c r="B47" s="83"/>
      <c r="C47" s="83"/>
      <c r="D47" s="83"/>
      <c r="E47" s="84" t="s">
        <v>206</v>
      </c>
      <c r="F47" s="388" t="s">
        <v>206</v>
      </c>
      <c r="G47" s="388" t="s">
        <v>206</v>
      </c>
      <c r="H47" s="84" t="s">
        <v>206</v>
      </c>
      <c r="I47" s="244" t="s">
        <v>206</v>
      </c>
      <c r="J47" s="438" t="s">
        <v>206</v>
      </c>
    </row>
    <row r="48" spans="2:10" x14ac:dyDescent="0.15">
      <c r="D48" s="85"/>
    </row>
    <row r="49" spans="2:10" x14ac:dyDescent="0.2">
      <c r="B49" s="80" t="s">
        <v>207</v>
      </c>
      <c r="D49" s="87"/>
      <c r="E49" s="88">
        <v>70</v>
      </c>
      <c r="F49" s="88">
        <v>77</v>
      </c>
      <c r="G49" s="88">
        <v>79</v>
      </c>
      <c r="H49" s="80">
        <v>76</v>
      </c>
      <c r="I49" s="80">
        <v>79</v>
      </c>
      <c r="J49" s="245">
        <f>64+13</f>
        <v>77</v>
      </c>
    </row>
    <row r="50" spans="2:10" x14ac:dyDescent="0.2">
      <c r="C50" s="89" t="s">
        <v>538</v>
      </c>
      <c r="D50" s="90"/>
      <c r="E50" s="88">
        <v>58</v>
      </c>
      <c r="F50" s="88">
        <v>63</v>
      </c>
      <c r="G50" s="88">
        <v>65</v>
      </c>
      <c r="H50" s="80">
        <v>63</v>
      </c>
      <c r="I50" s="80">
        <v>65</v>
      </c>
      <c r="J50" s="245">
        <v>64</v>
      </c>
    </row>
    <row r="51" spans="2:10" x14ac:dyDescent="0.2">
      <c r="C51" s="89" t="s">
        <v>209</v>
      </c>
      <c r="D51" s="90"/>
      <c r="E51" s="78" t="s">
        <v>337</v>
      </c>
      <c r="F51" s="78" t="s">
        <v>337</v>
      </c>
      <c r="G51" s="78" t="s">
        <v>337</v>
      </c>
      <c r="H51" s="78" t="s">
        <v>337</v>
      </c>
      <c r="I51" s="78" t="s">
        <v>337</v>
      </c>
      <c r="J51" s="246" t="s">
        <v>337</v>
      </c>
    </row>
    <row r="52" spans="2:10" x14ac:dyDescent="0.2">
      <c r="C52" s="89" t="s">
        <v>210</v>
      </c>
      <c r="D52" s="90"/>
      <c r="E52" s="88">
        <v>12</v>
      </c>
      <c r="F52" s="88">
        <v>14</v>
      </c>
      <c r="G52" s="88">
        <v>14</v>
      </c>
      <c r="H52" s="80">
        <v>13</v>
      </c>
      <c r="I52" s="80">
        <v>13</v>
      </c>
      <c r="J52" s="245">
        <v>13</v>
      </c>
    </row>
    <row r="53" spans="2:10" x14ac:dyDescent="0.2">
      <c r="C53" s="89"/>
      <c r="D53" s="90"/>
      <c r="E53" s="88"/>
      <c r="F53" s="88"/>
      <c r="G53" s="88"/>
      <c r="J53" s="245"/>
    </row>
    <row r="54" spans="2:10" x14ac:dyDescent="0.2">
      <c r="B54" s="89" t="s">
        <v>208</v>
      </c>
      <c r="D54" s="87"/>
      <c r="E54" s="88"/>
      <c r="F54" s="88"/>
      <c r="G54" s="88"/>
      <c r="J54" s="245"/>
    </row>
    <row r="55" spans="2:10" x14ac:dyDescent="0.2">
      <c r="B55" s="89"/>
      <c r="C55" s="89" t="s">
        <v>886</v>
      </c>
      <c r="D55" s="87"/>
      <c r="E55" s="91">
        <v>292</v>
      </c>
      <c r="F55" s="91">
        <v>304</v>
      </c>
      <c r="G55" s="91">
        <v>340</v>
      </c>
      <c r="H55" s="92">
        <v>354</v>
      </c>
      <c r="I55" s="92">
        <v>360</v>
      </c>
      <c r="J55" s="245">
        <v>374</v>
      </c>
    </row>
    <row r="56" spans="2:10" x14ac:dyDescent="0.2">
      <c r="D56" s="93" t="s">
        <v>211</v>
      </c>
      <c r="E56" s="91">
        <v>252</v>
      </c>
      <c r="F56" s="91">
        <v>263</v>
      </c>
      <c r="G56" s="91">
        <v>298</v>
      </c>
      <c r="H56" s="92">
        <v>312</v>
      </c>
      <c r="I56" s="92">
        <v>317</v>
      </c>
      <c r="J56" s="245">
        <v>328</v>
      </c>
    </row>
    <row r="57" spans="2:10" x14ac:dyDescent="0.2">
      <c r="D57" s="93" t="s">
        <v>212</v>
      </c>
      <c r="E57" s="91">
        <v>17</v>
      </c>
      <c r="F57" s="91">
        <v>17</v>
      </c>
      <c r="G57" s="91">
        <v>17</v>
      </c>
      <c r="H57" s="92">
        <v>17</v>
      </c>
      <c r="I57" s="92">
        <v>17</v>
      </c>
      <c r="J57" s="245">
        <v>18</v>
      </c>
    </row>
    <row r="58" spans="2:10" ht="31.5" x14ac:dyDescent="0.15">
      <c r="D58" s="94" t="s">
        <v>834</v>
      </c>
      <c r="E58" s="91">
        <v>23</v>
      </c>
      <c r="F58" s="95">
        <v>24</v>
      </c>
      <c r="G58" s="96">
        <v>25</v>
      </c>
      <c r="H58" s="96">
        <v>25</v>
      </c>
      <c r="I58" s="96">
        <v>26</v>
      </c>
      <c r="J58" s="245">
        <v>28</v>
      </c>
    </row>
    <row r="59" spans="2:10" x14ac:dyDescent="0.2">
      <c r="C59" s="80" t="s">
        <v>887</v>
      </c>
      <c r="D59" s="94"/>
      <c r="E59" s="91">
        <v>73</v>
      </c>
      <c r="F59" s="95">
        <v>73</v>
      </c>
      <c r="G59" s="96">
        <v>73</v>
      </c>
      <c r="H59" s="96">
        <v>73</v>
      </c>
      <c r="I59" s="96">
        <v>73</v>
      </c>
      <c r="J59" s="245">
        <v>73</v>
      </c>
    </row>
    <row r="60" spans="2:10" x14ac:dyDescent="0.2">
      <c r="D60" s="94" t="s">
        <v>213</v>
      </c>
      <c r="E60" s="446" t="s">
        <v>337</v>
      </c>
      <c r="F60" s="95" t="s">
        <v>337</v>
      </c>
      <c r="G60" s="96" t="s">
        <v>337</v>
      </c>
      <c r="H60" s="96" t="s">
        <v>337</v>
      </c>
      <c r="I60" s="96" t="s">
        <v>337</v>
      </c>
      <c r="J60" s="246" t="s">
        <v>337</v>
      </c>
    </row>
    <row r="61" spans="2:10" ht="31.5" x14ac:dyDescent="0.15">
      <c r="D61" s="94" t="s">
        <v>835</v>
      </c>
      <c r="E61" s="91">
        <v>73</v>
      </c>
      <c r="F61" s="95">
        <v>73</v>
      </c>
      <c r="G61" s="96">
        <v>73</v>
      </c>
      <c r="H61" s="96">
        <v>73</v>
      </c>
      <c r="I61" s="96">
        <v>73</v>
      </c>
      <c r="J61" s="245">
        <v>73</v>
      </c>
    </row>
    <row r="62" spans="2:10" x14ac:dyDescent="0.2">
      <c r="C62" s="89" t="s">
        <v>214</v>
      </c>
      <c r="D62" s="87"/>
      <c r="E62" s="96" t="s">
        <v>337</v>
      </c>
      <c r="F62" s="96" t="s">
        <v>337</v>
      </c>
      <c r="G62" s="96" t="s">
        <v>337</v>
      </c>
      <c r="H62" s="96" t="s">
        <v>337</v>
      </c>
      <c r="I62" s="96" t="s">
        <v>337</v>
      </c>
      <c r="J62" s="246" t="s">
        <v>337</v>
      </c>
    </row>
    <row r="63" spans="2:10" ht="20.25" x14ac:dyDescent="0.2">
      <c r="C63" s="89" t="s">
        <v>836</v>
      </c>
      <c r="D63" s="87"/>
      <c r="E63" s="91">
        <v>130</v>
      </c>
      <c r="F63" s="91">
        <v>134</v>
      </c>
      <c r="G63" s="91">
        <v>134</v>
      </c>
      <c r="H63" s="92">
        <v>132</v>
      </c>
      <c r="I63" s="92">
        <v>138</v>
      </c>
      <c r="J63" s="245">
        <v>143</v>
      </c>
    </row>
    <row r="64" spans="2:10" ht="18" thickBot="1" x14ac:dyDescent="0.2">
      <c r="B64" s="97"/>
      <c r="C64" s="97"/>
      <c r="D64" s="98"/>
      <c r="E64" s="97"/>
      <c r="F64" s="97"/>
      <c r="G64" s="97"/>
      <c r="H64" s="97"/>
      <c r="I64" s="97"/>
      <c r="J64" s="97"/>
    </row>
    <row r="65" spans="1:9" x14ac:dyDescent="0.2">
      <c r="B65" s="105"/>
      <c r="C65" s="105"/>
      <c r="D65" s="105"/>
      <c r="E65" s="89" t="s">
        <v>657</v>
      </c>
      <c r="F65" s="105"/>
      <c r="G65" s="105"/>
      <c r="H65" s="105"/>
      <c r="I65" s="105"/>
    </row>
    <row r="66" spans="1:9" x14ac:dyDescent="0.2">
      <c r="E66" s="89"/>
    </row>
    <row r="70" spans="1:9" x14ac:dyDescent="0.2">
      <c r="A70" s="89"/>
    </row>
  </sheetData>
  <mergeCells count="6">
    <mergeCell ref="B6:J6"/>
    <mergeCell ref="E8:E9"/>
    <mergeCell ref="E19:E20"/>
    <mergeCell ref="H19:H20"/>
    <mergeCell ref="E30:E31"/>
    <mergeCell ref="H30:H31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149"/>
  <sheetViews>
    <sheetView view="pageBreakPreview" zoomScale="70" zoomScaleNormal="75" zoomScaleSheetLayoutView="70" workbookViewId="0">
      <selection activeCell="R20" sqref="R20"/>
    </sheetView>
  </sheetViews>
  <sheetFormatPr defaultColWidth="12.125" defaultRowHeight="17.25" x14ac:dyDescent="0.15"/>
  <cols>
    <col min="1" max="1" width="13.375" style="14" customWidth="1"/>
    <col min="2" max="2" width="13.75" style="14" customWidth="1"/>
    <col min="3" max="3" width="13.625" style="14" customWidth="1"/>
    <col min="4" max="11" width="13.875" style="14" customWidth="1"/>
    <col min="12" max="16384" width="12.125" style="14"/>
  </cols>
  <sheetData>
    <row r="1" spans="1:11" x14ac:dyDescent="0.2">
      <c r="A1" s="20"/>
    </row>
    <row r="6" spans="1:11" x14ac:dyDescent="0.2">
      <c r="B6" s="515" t="s">
        <v>448</v>
      </c>
      <c r="C6" s="515"/>
      <c r="D6" s="515"/>
      <c r="E6" s="515"/>
      <c r="F6" s="515"/>
      <c r="G6" s="515"/>
      <c r="H6" s="515"/>
      <c r="I6" s="515"/>
      <c r="J6" s="515"/>
      <c r="K6" s="515"/>
    </row>
    <row r="7" spans="1:11" ht="18" thickBot="1" x14ac:dyDescent="0.25">
      <c r="B7" s="41"/>
      <c r="C7" s="41"/>
      <c r="D7" s="99" t="s">
        <v>449</v>
      </c>
      <c r="E7" s="41"/>
      <c r="F7" s="41"/>
      <c r="G7" s="41"/>
      <c r="H7" s="41"/>
      <c r="I7" s="41"/>
      <c r="J7" s="102"/>
      <c r="K7" s="102"/>
    </row>
    <row r="8" spans="1:11" x14ac:dyDescent="0.15">
      <c r="C8" s="16"/>
      <c r="D8" s="108"/>
      <c r="E8" s="100"/>
      <c r="F8" s="100"/>
      <c r="G8" s="100"/>
      <c r="H8" s="519" t="s">
        <v>453</v>
      </c>
      <c r="I8" s="161"/>
    </row>
    <row r="9" spans="1:11" x14ac:dyDescent="0.2">
      <c r="C9" s="16"/>
      <c r="D9" s="110" t="s">
        <v>450</v>
      </c>
      <c r="E9" s="108" t="s">
        <v>268</v>
      </c>
      <c r="F9" s="517" t="s">
        <v>451</v>
      </c>
      <c r="G9" s="517" t="s">
        <v>452</v>
      </c>
      <c r="H9" s="520"/>
      <c r="I9" s="39" t="s">
        <v>12</v>
      </c>
    </row>
    <row r="10" spans="1:11" x14ac:dyDescent="0.2">
      <c r="B10" s="100"/>
      <c r="C10" s="44"/>
      <c r="D10" s="101" t="s">
        <v>388</v>
      </c>
      <c r="E10" s="162" t="s">
        <v>267</v>
      </c>
      <c r="F10" s="518"/>
      <c r="G10" s="518"/>
      <c r="H10" s="518"/>
      <c r="I10" s="163" t="s">
        <v>13</v>
      </c>
    </row>
    <row r="11" spans="1:11" x14ac:dyDescent="0.15">
      <c r="C11" s="4"/>
      <c r="D11" s="108"/>
    </row>
    <row r="12" spans="1:11" x14ac:dyDescent="0.2">
      <c r="B12" s="18" t="s">
        <v>197</v>
      </c>
      <c r="C12" s="6" t="s">
        <v>203</v>
      </c>
      <c r="D12" s="8">
        <v>316</v>
      </c>
      <c r="E12" s="164" t="s">
        <v>541</v>
      </c>
      <c r="F12" s="165">
        <v>15</v>
      </c>
      <c r="G12" s="165">
        <v>247</v>
      </c>
      <c r="H12" s="109">
        <v>54</v>
      </c>
      <c r="I12" s="109">
        <v>2442</v>
      </c>
    </row>
    <row r="13" spans="1:11" x14ac:dyDescent="0.2">
      <c r="B13" s="18" t="s">
        <v>198</v>
      </c>
      <c r="C13" s="6" t="s">
        <v>204</v>
      </c>
      <c r="D13" s="8">
        <v>318</v>
      </c>
      <c r="E13" s="164" t="s">
        <v>541</v>
      </c>
      <c r="F13" s="165">
        <v>14</v>
      </c>
      <c r="G13" s="165">
        <v>249</v>
      </c>
      <c r="H13" s="109">
        <v>55</v>
      </c>
      <c r="I13" s="166">
        <v>2916</v>
      </c>
    </row>
    <row r="14" spans="1:11" x14ac:dyDescent="0.2">
      <c r="B14" s="18" t="s">
        <v>202</v>
      </c>
      <c r="C14" s="6" t="s">
        <v>205</v>
      </c>
      <c r="D14" s="8">
        <v>317</v>
      </c>
      <c r="E14" s="164" t="s">
        <v>541</v>
      </c>
      <c r="F14" s="165">
        <v>14</v>
      </c>
      <c r="G14" s="165">
        <v>249</v>
      </c>
      <c r="H14" s="109">
        <v>54</v>
      </c>
      <c r="I14" s="166">
        <v>2653</v>
      </c>
    </row>
    <row r="15" spans="1:11" x14ac:dyDescent="0.2">
      <c r="B15" s="18" t="s">
        <v>277</v>
      </c>
      <c r="C15" s="6" t="s">
        <v>278</v>
      </c>
      <c r="D15" s="8">
        <v>317</v>
      </c>
      <c r="E15" s="19">
        <v>263</v>
      </c>
      <c r="F15" s="164" t="s">
        <v>541</v>
      </c>
      <c r="G15" s="164" t="s">
        <v>541</v>
      </c>
      <c r="H15" s="9">
        <v>54</v>
      </c>
      <c r="I15" s="9">
        <v>2637</v>
      </c>
    </row>
    <row r="16" spans="1:11" x14ac:dyDescent="0.2">
      <c r="B16" s="18" t="s">
        <v>386</v>
      </c>
      <c r="C16" s="6" t="s">
        <v>454</v>
      </c>
      <c r="D16" s="8">
        <v>317</v>
      </c>
      <c r="E16" s="19">
        <v>263</v>
      </c>
      <c r="F16" s="164" t="s">
        <v>541</v>
      </c>
      <c r="G16" s="164" t="s">
        <v>541</v>
      </c>
      <c r="H16" s="9">
        <v>54</v>
      </c>
      <c r="I16" s="9">
        <v>2628</v>
      </c>
    </row>
    <row r="17" spans="2:20" x14ac:dyDescent="0.2">
      <c r="B17" s="18"/>
      <c r="C17" s="6"/>
      <c r="D17" s="8"/>
      <c r="E17" s="19"/>
      <c r="F17" s="164"/>
      <c r="G17" s="164"/>
      <c r="H17" s="9"/>
      <c r="I17" s="9"/>
      <c r="O17" s="18"/>
      <c r="P17" s="19"/>
      <c r="Q17" s="164"/>
      <c r="R17" s="164"/>
      <c r="S17" s="9"/>
      <c r="T17" s="9"/>
    </row>
    <row r="18" spans="2:20" x14ac:dyDescent="0.2">
      <c r="B18" s="18" t="s">
        <v>455</v>
      </c>
      <c r="C18" s="6" t="s">
        <v>456</v>
      </c>
      <c r="D18" s="8">
        <v>316</v>
      </c>
      <c r="E18" s="19">
        <v>263</v>
      </c>
      <c r="F18" s="164" t="s">
        <v>541</v>
      </c>
      <c r="G18" s="164" t="s">
        <v>541</v>
      </c>
      <c r="H18" s="9">
        <v>53</v>
      </c>
      <c r="I18" s="9">
        <v>2626</v>
      </c>
      <c r="O18" s="18"/>
      <c r="P18" s="19"/>
      <c r="Q18" s="164"/>
      <c r="R18" s="164"/>
      <c r="S18" s="9"/>
      <c r="T18" s="9"/>
    </row>
    <row r="19" spans="2:20" x14ac:dyDescent="0.2">
      <c r="B19" s="18" t="s">
        <v>488</v>
      </c>
      <c r="C19" s="6" t="s">
        <v>489</v>
      </c>
      <c r="D19" s="8">
        <v>315</v>
      </c>
      <c r="E19" s="19">
        <v>263</v>
      </c>
      <c r="F19" s="164" t="s">
        <v>541</v>
      </c>
      <c r="G19" s="164" t="s">
        <v>541</v>
      </c>
      <c r="H19" s="9">
        <v>52</v>
      </c>
      <c r="I19" s="9">
        <v>2624</v>
      </c>
      <c r="O19" s="18"/>
      <c r="P19" s="19"/>
      <c r="Q19" s="164"/>
      <c r="R19" s="164"/>
      <c r="S19" s="9"/>
      <c r="T19" s="9"/>
    </row>
    <row r="20" spans="2:20" x14ac:dyDescent="0.2">
      <c r="B20" s="18" t="s">
        <v>542</v>
      </c>
      <c r="C20" s="6" t="s">
        <v>543</v>
      </c>
      <c r="D20" s="8">
        <v>314</v>
      </c>
      <c r="E20" s="19">
        <v>263</v>
      </c>
      <c r="F20" s="164" t="s">
        <v>541</v>
      </c>
      <c r="G20" s="164" t="s">
        <v>541</v>
      </c>
      <c r="H20" s="9">
        <v>51</v>
      </c>
      <c r="I20" s="9">
        <v>2617</v>
      </c>
      <c r="O20" s="18"/>
      <c r="P20" s="19"/>
      <c r="Q20" s="164"/>
      <c r="R20" s="164"/>
      <c r="S20" s="9"/>
      <c r="T20" s="9"/>
    </row>
    <row r="21" spans="2:20" x14ac:dyDescent="0.2">
      <c r="B21" s="18" t="s">
        <v>660</v>
      </c>
      <c r="C21" s="6" t="s">
        <v>659</v>
      </c>
      <c r="D21" s="8">
        <v>313</v>
      </c>
      <c r="E21" s="19">
        <v>263</v>
      </c>
      <c r="F21" s="103" t="s">
        <v>541</v>
      </c>
      <c r="G21" s="103" t="s">
        <v>541</v>
      </c>
      <c r="H21" s="9">
        <v>50</v>
      </c>
      <c r="I21" s="9">
        <v>2615</v>
      </c>
      <c r="O21" s="18"/>
      <c r="P21" s="19"/>
      <c r="Q21" s="164"/>
      <c r="R21" s="164"/>
      <c r="S21" s="9"/>
      <c r="T21" s="9"/>
    </row>
    <row r="22" spans="2:20" x14ac:dyDescent="0.2">
      <c r="B22" s="18" t="s">
        <v>957</v>
      </c>
      <c r="C22" s="6" t="s">
        <v>691</v>
      </c>
      <c r="D22" s="8">
        <v>310</v>
      </c>
      <c r="E22" s="19">
        <v>260</v>
      </c>
      <c r="F22" s="164" t="s">
        <v>541</v>
      </c>
      <c r="G22" s="164" t="s">
        <v>541</v>
      </c>
      <c r="H22" s="9">
        <v>50</v>
      </c>
      <c r="I22" s="9">
        <v>2612</v>
      </c>
    </row>
    <row r="23" spans="2:20" x14ac:dyDescent="0.2">
      <c r="B23" s="18"/>
      <c r="C23" s="6"/>
      <c r="D23" s="8"/>
      <c r="E23" s="19"/>
      <c r="F23" s="164"/>
      <c r="G23" s="164"/>
      <c r="H23" s="9"/>
      <c r="I23" s="9"/>
    </row>
    <row r="24" spans="2:20" x14ac:dyDescent="0.2">
      <c r="B24" s="18" t="s">
        <v>958</v>
      </c>
      <c r="C24" s="6" t="s">
        <v>714</v>
      </c>
      <c r="D24" s="8">
        <v>317</v>
      </c>
      <c r="E24" s="19">
        <v>263</v>
      </c>
      <c r="F24" s="164" t="s">
        <v>541</v>
      </c>
      <c r="G24" s="164" t="s">
        <v>541</v>
      </c>
      <c r="H24" s="9">
        <v>54</v>
      </c>
      <c r="I24" s="9">
        <v>2576</v>
      </c>
    </row>
    <row r="25" spans="2:20" x14ac:dyDescent="0.2">
      <c r="B25" s="18" t="s">
        <v>959</v>
      </c>
      <c r="C25" s="6" t="s">
        <v>724</v>
      </c>
      <c r="D25" s="8">
        <v>317</v>
      </c>
      <c r="E25" s="19">
        <v>263</v>
      </c>
      <c r="F25" s="164" t="s">
        <v>541</v>
      </c>
      <c r="G25" s="164" t="s">
        <v>541</v>
      </c>
      <c r="H25" s="9">
        <v>54</v>
      </c>
      <c r="I25" s="9">
        <v>2573</v>
      </c>
    </row>
    <row r="26" spans="2:20" x14ac:dyDescent="0.2">
      <c r="B26" s="18"/>
      <c r="C26" s="6"/>
      <c r="D26" s="8"/>
      <c r="E26" s="19"/>
      <c r="F26" s="164"/>
      <c r="G26" s="164"/>
      <c r="H26" s="9"/>
      <c r="I26" s="9"/>
    </row>
    <row r="27" spans="2:20" x14ac:dyDescent="0.2">
      <c r="B27" s="347" t="s">
        <v>960</v>
      </c>
      <c r="C27" s="89" t="s">
        <v>924</v>
      </c>
      <c r="D27" s="350">
        <v>317</v>
      </c>
      <c r="E27" s="137">
        <v>263</v>
      </c>
      <c r="F27" s="164" t="s">
        <v>541</v>
      </c>
      <c r="G27" s="164" t="s">
        <v>541</v>
      </c>
      <c r="H27" s="121">
        <v>54</v>
      </c>
      <c r="I27" s="121">
        <v>2565</v>
      </c>
    </row>
    <row r="28" spans="2:20" ht="18" thickBot="1" x14ac:dyDescent="0.2">
      <c r="B28" s="41"/>
      <c r="C28" s="5"/>
      <c r="D28" s="42"/>
      <c r="E28" s="41"/>
      <c r="F28" s="41"/>
      <c r="G28" s="41"/>
      <c r="H28" s="41"/>
      <c r="I28" s="41"/>
    </row>
    <row r="29" spans="2:20" x14ac:dyDescent="0.15">
      <c r="D29" s="14" t="s">
        <v>708</v>
      </c>
    </row>
    <row r="30" spans="2:20" x14ac:dyDescent="0.15">
      <c r="D30" s="14" t="s">
        <v>709</v>
      </c>
    </row>
    <row r="31" spans="2:20" x14ac:dyDescent="0.2">
      <c r="D31" s="20" t="s">
        <v>712</v>
      </c>
    </row>
    <row r="32" spans="2:20" x14ac:dyDescent="0.2">
      <c r="C32" s="20"/>
      <c r="D32" s="14" t="s">
        <v>711</v>
      </c>
    </row>
    <row r="34" spans="2:20" s="16" customFormat="1" ht="18" thickBot="1" x14ac:dyDescent="0.25">
      <c r="B34" s="57"/>
      <c r="C34" s="57"/>
      <c r="D34" s="167" t="s">
        <v>955</v>
      </c>
      <c r="E34" s="57"/>
      <c r="F34" s="57"/>
      <c r="G34" s="57"/>
      <c r="H34" s="57"/>
      <c r="I34" s="57"/>
      <c r="J34" s="57"/>
      <c r="K34" s="36" t="s">
        <v>14</v>
      </c>
    </row>
    <row r="35" spans="2:20" s="16" customFormat="1" x14ac:dyDescent="0.15">
      <c r="D35" s="43"/>
      <c r="E35" s="44"/>
      <c r="F35" s="44"/>
      <c r="G35" s="44"/>
      <c r="H35" s="44"/>
      <c r="I35" s="44"/>
      <c r="J35" s="44"/>
      <c r="K35" s="44"/>
      <c r="L35" s="22"/>
    </row>
    <row r="36" spans="2:20" s="16" customFormat="1" x14ac:dyDescent="0.2">
      <c r="D36" s="45" t="s">
        <v>457</v>
      </c>
      <c r="E36" s="516" t="s">
        <v>458</v>
      </c>
      <c r="F36" s="458"/>
      <c r="G36" s="521" t="s">
        <v>462</v>
      </c>
      <c r="H36" s="521" t="s">
        <v>222</v>
      </c>
      <c r="I36" s="521" t="s">
        <v>223</v>
      </c>
      <c r="J36" s="521" t="s">
        <v>463</v>
      </c>
      <c r="K36" s="459" t="s">
        <v>464</v>
      </c>
      <c r="L36" s="22"/>
    </row>
    <row r="37" spans="2:20" s="16" customFormat="1" x14ac:dyDescent="0.2">
      <c r="B37" s="44"/>
      <c r="C37" s="44"/>
      <c r="D37" s="168" t="s">
        <v>459</v>
      </c>
      <c r="E37" s="47" t="s">
        <v>460</v>
      </c>
      <c r="F37" s="47" t="s">
        <v>461</v>
      </c>
      <c r="G37" s="522"/>
      <c r="H37" s="522"/>
      <c r="I37" s="522"/>
      <c r="J37" s="522"/>
      <c r="K37" s="460"/>
      <c r="L37" s="22"/>
    </row>
    <row r="38" spans="2:20" s="4" customFormat="1" x14ac:dyDescent="0.15">
      <c r="D38" s="33"/>
      <c r="L38" s="3"/>
    </row>
    <row r="39" spans="2:20" s="4" customFormat="1" x14ac:dyDescent="0.2">
      <c r="B39" s="20" t="s">
        <v>197</v>
      </c>
      <c r="C39" s="6" t="s">
        <v>203</v>
      </c>
      <c r="D39" s="2">
        <v>136277</v>
      </c>
      <c r="E39" s="73">
        <v>57853</v>
      </c>
      <c r="F39" s="73">
        <v>5723</v>
      </c>
      <c r="G39" s="73">
        <v>35619</v>
      </c>
      <c r="H39" s="73">
        <v>4191</v>
      </c>
      <c r="I39" s="73">
        <v>72</v>
      </c>
      <c r="J39" s="73">
        <v>31336</v>
      </c>
      <c r="K39" s="73">
        <v>1483</v>
      </c>
      <c r="L39" s="3"/>
    </row>
    <row r="40" spans="2:20" s="4" customFormat="1" x14ac:dyDescent="0.2">
      <c r="B40" s="20" t="s">
        <v>198</v>
      </c>
      <c r="C40" s="6" t="s">
        <v>204</v>
      </c>
      <c r="D40" s="2">
        <v>146049</v>
      </c>
      <c r="E40" s="73">
        <v>57477</v>
      </c>
      <c r="F40" s="73">
        <v>6640</v>
      </c>
      <c r="G40" s="73">
        <v>45250</v>
      </c>
      <c r="H40" s="73">
        <v>5124</v>
      </c>
      <c r="I40" s="73">
        <v>111</v>
      </c>
      <c r="J40" s="73">
        <v>31195</v>
      </c>
      <c r="K40" s="73">
        <v>252</v>
      </c>
      <c r="L40" s="3"/>
    </row>
    <row r="41" spans="2:20" s="4" customFormat="1" x14ac:dyDescent="0.2">
      <c r="B41" s="20" t="s">
        <v>202</v>
      </c>
      <c r="C41" s="6" t="s">
        <v>205</v>
      </c>
      <c r="D41" s="2">
        <v>114387</v>
      </c>
      <c r="E41" s="73">
        <v>46828</v>
      </c>
      <c r="F41" s="73">
        <v>4209</v>
      </c>
      <c r="G41" s="73">
        <v>33897</v>
      </c>
      <c r="H41" s="73">
        <v>2518</v>
      </c>
      <c r="I41" s="73">
        <v>114</v>
      </c>
      <c r="J41" s="73">
        <v>26197</v>
      </c>
      <c r="K41" s="73">
        <v>623</v>
      </c>
      <c r="L41" s="3"/>
    </row>
    <row r="42" spans="2:20" s="4" customFormat="1" x14ac:dyDescent="0.2">
      <c r="B42" s="20" t="s">
        <v>277</v>
      </c>
      <c r="C42" s="6" t="s">
        <v>278</v>
      </c>
      <c r="D42" s="2">
        <v>98043</v>
      </c>
      <c r="E42" s="1">
        <v>37590</v>
      </c>
      <c r="F42" s="1">
        <v>3514</v>
      </c>
      <c r="G42" s="1">
        <v>32125</v>
      </c>
      <c r="H42" s="1">
        <v>1665</v>
      </c>
      <c r="I42" s="1">
        <v>104</v>
      </c>
      <c r="J42" s="1">
        <v>22654</v>
      </c>
      <c r="K42" s="1">
        <v>391</v>
      </c>
      <c r="L42" s="3"/>
    </row>
    <row r="43" spans="2:20" s="4" customFormat="1" x14ac:dyDescent="0.2">
      <c r="B43" s="20" t="s">
        <v>386</v>
      </c>
      <c r="C43" s="6" t="s">
        <v>454</v>
      </c>
      <c r="D43" s="2">
        <v>95889</v>
      </c>
      <c r="E43" s="1">
        <v>42426</v>
      </c>
      <c r="F43" s="1">
        <v>4357</v>
      </c>
      <c r="G43" s="1">
        <v>28987</v>
      </c>
      <c r="H43" s="1">
        <v>1341</v>
      </c>
      <c r="I43" s="1">
        <v>113</v>
      </c>
      <c r="J43" s="1">
        <v>18127</v>
      </c>
      <c r="K43" s="1">
        <v>538</v>
      </c>
      <c r="L43" s="3"/>
    </row>
    <row r="44" spans="2:20" s="4" customFormat="1" x14ac:dyDescent="0.2">
      <c r="B44" s="20"/>
      <c r="C44" s="6"/>
      <c r="D44" s="2"/>
      <c r="E44" s="1"/>
      <c r="F44" s="1"/>
      <c r="G44" s="1"/>
      <c r="H44" s="1"/>
      <c r="I44" s="1"/>
      <c r="J44" s="1"/>
      <c r="K44" s="1"/>
      <c r="L44" s="3"/>
    </row>
    <row r="45" spans="2:20" s="4" customFormat="1" x14ac:dyDescent="0.2">
      <c r="B45" s="20" t="s">
        <v>455</v>
      </c>
      <c r="C45" s="6" t="s">
        <v>456</v>
      </c>
      <c r="D45" s="2">
        <v>92550</v>
      </c>
      <c r="E45" s="1">
        <v>40039</v>
      </c>
      <c r="F45" s="1">
        <v>4395</v>
      </c>
      <c r="G45" s="1">
        <v>28861</v>
      </c>
      <c r="H45" s="1">
        <v>1316</v>
      </c>
      <c r="I45" s="1">
        <v>110</v>
      </c>
      <c r="J45" s="1">
        <v>17498</v>
      </c>
      <c r="K45" s="1">
        <v>331</v>
      </c>
      <c r="L45" s="3"/>
    </row>
    <row r="46" spans="2:20" s="4" customFormat="1" x14ac:dyDescent="0.2">
      <c r="B46" s="20" t="s">
        <v>488</v>
      </c>
      <c r="C46" s="6" t="s">
        <v>489</v>
      </c>
      <c r="D46" s="2">
        <f>SUM(E46:K46)</f>
        <v>86300</v>
      </c>
      <c r="E46" s="1">
        <v>35909</v>
      </c>
      <c r="F46" s="1">
        <v>4138</v>
      </c>
      <c r="G46" s="1">
        <v>28087</v>
      </c>
      <c r="H46" s="1">
        <v>1271</v>
      </c>
      <c r="I46" s="1">
        <v>108</v>
      </c>
      <c r="J46" s="1">
        <v>16312</v>
      </c>
      <c r="K46" s="1">
        <v>475</v>
      </c>
      <c r="L46" s="3"/>
      <c r="T46" s="3"/>
    </row>
    <row r="47" spans="2:20" s="4" customFormat="1" x14ac:dyDescent="0.2">
      <c r="B47" s="20" t="s">
        <v>542</v>
      </c>
      <c r="C47" s="6" t="s">
        <v>543</v>
      </c>
      <c r="D47" s="2">
        <v>75473</v>
      </c>
      <c r="E47" s="1">
        <v>30420</v>
      </c>
      <c r="F47" s="1">
        <v>2837</v>
      </c>
      <c r="G47" s="1">
        <v>25765</v>
      </c>
      <c r="H47" s="1">
        <v>825</v>
      </c>
      <c r="I47" s="1">
        <v>71</v>
      </c>
      <c r="J47" s="1">
        <v>15109</v>
      </c>
      <c r="K47" s="1">
        <v>446</v>
      </c>
      <c r="L47" s="3"/>
    </row>
    <row r="48" spans="2:20" s="4" customFormat="1" x14ac:dyDescent="0.2">
      <c r="B48" s="20" t="s">
        <v>660</v>
      </c>
      <c r="C48" s="6" t="s">
        <v>659</v>
      </c>
      <c r="D48" s="2">
        <v>71389</v>
      </c>
      <c r="E48" s="1">
        <v>29449</v>
      </c>
      <c r="F48" s="1">
        <v>2850</v>
      </c>
      <c r="G48" s="1">
        <v>24235</v>
      </c>
      <c r="H48" s="1">
        <v>800</v>
      </c>
      <c r="I48" s="1">
        <v>79</v>
      </c>
      <c r="J48" s="1">
        <v>13594</v>
      </c>
      <c r="K48" s="1">
        <v>382</v>
      </c>
      <c r="L48" s="3"/>
    </row>
    <row r="49" spans="2:12" s="4" customFormat="1" x14ac:dyDescent="0.2">
      <c r="B49" s="20"/>
      <c r="C49" s="6"/>
      <c r="D49" s="2"/>
      <c r="E49" s="1"/>
      <c r="F49" s="1"/>
      <c r="G49" s="1"/>
      <c r="H49" s="1"/>
      <c r="I49" s="1"/>
      <c r="J49" s="1"/>
      <c r="K49" s="1"/>
      <c r="L49" s="3"/>
    </row>
    <row r="50" spans="2:12" s="4" customFormat="1" x14ac:dyDescent="0.2">
      <c r="B50" s="20" t="s">
        <v>957</v>
      </c>
      <c r="C50" s="6" t="s">
        <v>691</v>
      </c>
      <c r="D50" s="2">
        <v>64760</v>
      </c>
      <c r="E50" s="1">
        <v>27534</v>
      </c>
      <c r="F50" s="1">
        <v>2855</v>
      </c>
      <c r="G50" s="1">
        <v>21380</v>
      </c>
      <c r="H50" s="1">
        <v>706</v>
      </c>
      <c r="I50" s="1">
        <v>72</v>
      </c>
      <c r="J50" s="1">
        <v>12158</v>
      </c>
      <c r="K50" s="1">
        <v>55</v>
      </c>
      <c r="L50" s="3"/>
    </row>
    <row r="51" spans="2:12" s="4" customFormat="1" ht="18" thickBot="1" x14ac:dyDescent="0.25">
      <c r="B51" s="5"/>
      <c r="C51" s="5"/>
      <c r="D51" s="76"/>
      <c r="E51" s="5"/>
      <c r="F51" s="5"/>
      <c r="G51" s="5"/>
      <c r="H51" s="5"/>
      <c r="I51" s="5"/>
      <c r="J51" s="5"/>
      <c r="K51" s="169"/>
      <c r="L51" s="3"/>
    </row>
    <row r="52" spans="2:12" s="4" customFormat="1" x14ac:dyDescent="0.2">
      <c r="D52" s="34" t="s">
        <v>15</v>
      </c>
      <c r="E52" s="7"/>
      <c r="F52" s="7"/>
      <c r="G52" s="7"/>
      <c r="H52" s="34" t="s">
        <v>692</v>
      </c>
      <c r="I52" s="7"/>
      <c r="J52" s="7"/>
      <c r="K52" s="7"/>
      <c r="L52" s="3"/>
    </row>
    <row r="53" spans="2:12" s="4" customFormat="1" x14ac:dyDescent="0.2">
      <c r="B53" s="7"/>
      <c r="C53" s="7"/>
      <c r="D53" s="107" t="s">
        <v>93</v>
      </c>
      <c r="E53" s="35" t="s">
        <v>465</v>
      </c>
      <c r="F53" s="35" t="s">
        <v>934</v>
      </c>
      <c r="G53" s="35" t="s">
        <v>466</v>
      </c>
      <c r="H53" s="107" t="s">
        <v>93</v>
      </c>
      <c r="I53" s="35" t="s">
        <v>467</v>
      </c>
      <c r="J53" s="35" t="s">
        <v>468</v>
      </c>
      <c r="K53" s="35" t="s">
        <v>465</v>
      </c>
      <c r="L53" s="3"/>
    </row>
    <row r="54" spans="2:12" s="4" customFormat="1" x14ac:dyDescent="0.15">
      <c r="D54" s="33"/>
      <c r="L54" s="3"/>
    </row>
    <row r="55" spans="2:12" s="4" customFormat="1" x14ac:dyDescent="0.2">
      <c r="B55" s="20" t="s">
        <v>197</v>
      </c>
      <c r="C55" s="6" t="s">
        <v>203</v>
      </c>
      <c r="D55" s="2">
        <v>4380</v>
      </c>
      <c r="E55" s="73">
        <v>1966</v>
      </c>
      <c r="F55" s="73">
        <v>2271</v>
      </c>
      <c r="G55" s="73">
        <v>142</v>
      </c>
      <c r="H55" s="75">
        <v>1193</v>
      </c>
      <c r="I55" s="73">
        <v>1146</v>
      </c>
      <c r="J55" s="73">
        <v>25</v>
      </c>
      <c r="K55" s="73">
        <v>22</v>
      </c>
      <c r="L55" s="3"/>
    </row>
    <row r="56" spans="2:12" s="4" customFormat="1" x14ac:dyDescent="0.2">
      <c r="B56" s="20" t="s">
        <v>198</v>
      </c>
      <c r="C56" s="6" t="s">
        <v>204</v>
      </c>
      <c r="D56" s="2">
        <v>3290</v>
      </c>
      <c r="E56" s="73">
        <v>1186</v>
      </c>
      <c r="F56" s="73">
        <v>1986</v>
      </c>
      <c r="G56" s="73">
        <v>118</v>
      </c>
      <c r="H56" s="75">
        <v>1526</v>
      </c>
      <c r="I56" s="73">
        <v>1510</v>
      </c>
      <c r="J56" s="73">
        <v>13</v>
      </c>
      <c r="K56" s="170">
        <v>3</v>
      </c>
      <c r="L56" s="3"/>
    </row>
    <row r="57" spans="2:12" s="4" customFormat="1" x14ac:dyDescent="0.2">
      <c r="B57" s="20" t="s">
        <v>202</v>
      </c>
      <c r="C57" s="6" t="s">
        <v>205</v>
      </c>
      <c r="D57" s="2">
        <v>2679</v>
      </c>
      <c r="E57" s="73">
        <v>702</v>
      </c>
      <c r="F57" s="73">
        <v>1892</v>
      </c>
      <c r="G57" s="73">
        <v>84</v>
      </c>
      <c r="H57" s="75">
        <v>6977</v>
      </c>
      <c r="I57" s="73">
        <v>6700</v>
      </c>
      <c r="J57" s="73">
        <v>36</v>
      </c>
      <c r="K57" s="74">
        <v>241</v>
      </c>
      <c r="L57" s="3"/>
    </row>
    <row r="58" spans="2:12" s="4" customFormat="1" x14ac:dyDescent="0.2">
      <c r="B58" s="20" t="s">
        <v>277</v>
      </c>
      <c r="C58" s="6" t="s">
        <v>278</v>
      </c>
      <c r="D58" s="2">
        <v>1984</v>
      </c>
      <c r="E58" s="1">
        <v>332</v>
      </c>
      <c r="F58" s="1">
        <v>1600</v>
      </c>
      <c r="G58" s="1">
        <v>52</v>
      </c>
      <c r="H58" s="10">
        <v>14766</v>
      </c>
      <c r="I58" s="164" t="s">
        <v>541</v>
      </c>
      <c r="J58" s="164" t="s">
        <v>541</v>
      </c>
      <c r="K58" s="164" t="s">
        <v>541</v>
      </c>
      <c r="L58" s="3"/>
    </row>
    <row r="59" spans="2:12" s="4" customFormat="1" x14ac:dyDescent="0.2">
      <c r="B59" s="20" t="s">
        <v>386</v>
      </c>
      <c r="C59" s="6" t="s">
        <v>454</v>
      </c>
      <c r="D59" s="2">
        <v>2780</v>
      </c>
      <c r="E59" s="1">
        <v>275</v>
      </c>
      <c r="F59" s="1">
        <v>2471</v>
      </c>
      <c r="G59" s="1">
        <v>34</v>
      </c>
      <c r="H59" s="1">
        <v>19178</v>
      </c>
      <c r="I59" s="164" t="s">
        <v>541</v>
      </c>
      <c r="J59" s="164" t="s">
        <v>541</v>
      </c>
      <c r="K59" s="164" t="s">
        <v>541</v>
      </c>
      <c r="L59" s="3"/>
    </row>
    <row r="60" spans="2:12" s="4" customFormat="1" x14ac:dyDescent="0.2">
      <c r="B60" s="20"/>
      <c r="C60" s="6"/>
      <c r="D60" s="2"/>
      <c r="E60" s="1"/>
      <c r="F60" s="1"/>
      <c r="G60" s="1"/>
      <c r="H60" s="1"/>
      <c r="I60" s="164"/>
      <c r="J60" s="164"/>
      <c r="K60" s="164"/>
      <c r="L60" s="3"/>
    </row>
    <row r="61" spans="2:12" s="4" customFormat="1" x14ac:dyDescent="0.2">
      <c r="B61" s="20" t="s">
        <v>455</v>
      </c>
      <c r="C61" s="6" t="s">
        <v>456</v>
      </c>
      <c r="D61" s="2">
        <v>2279</v>
      </c>
      <c r="E61" s="1">
        <v>250</v>
      </c>
      <c r="F61" s="1">
        <v>1993</v>
      </c>
      <c r="G61" s="1">
        <v>32</v>
      </c>
      <c r="H61" s="1">
        <v>18697</v>
      </c>
      <c r="I61" s="164" t="s">
        <v>541</v>
      </c>
      <c r="J61" s="164" t="s">
        <v>541</v>
      </c>
      <c r="K61" s="164" t="s">
        <v>541</v>
      </c>
      <c r="L61" s="3"/>
    </row>
    <row r="62" spans="2:12" s="4" customFormat="1" x14ac:dyDescent="0.2">
      <c r="B62" s="20" t="s">
        <v>488</v>
      </c>
      <c r="C62" s="6" t="s">
        <v>489</v>
      </c>
      <c r="D62" s="2">
        <v>2065</v>
      </c>
      <c r="E62" s="1">
        <v>245</v>
      </c>
      <c r="F62" s="1">
        <v>1790</v>
      </c>
      <c r="G62" s="1">
        <v>30</v>
      </c>
      <c r="H62" s="1">
        <v>20400</v>
      </c>
      <c r="I62" s="164" t="s">
        <v>541</v>
      </c>
      <c r="J62" s="164" t="s">
        <v>541</v>
      </c>
      <c r="K62" s="164" t="s">
        <v>541</v>
      </c>
      <c r="L62" s="3"/>
    </row>
    <row r="63" spans="2:12" s="4" customFormat="1" x14ac:dyDescent="0.2">
      <c r="B63" s="20" t="s">
        <v>542</v>
      </c>
      <c r="C63" s="6" t="s">
        <v>543</v>
      </c>
      <c r="D63" s="2">
        <v>1595</v>
      </c>
      <c r="E63" s="1">
        <v>149</v>
      </c>
      <c r="F63" s="1">
        <v>1426</v>
      </c>
      <c r="G63" s="1">
        <v>20</v>
      </c>
      <c r="H63" s="1">
        <v>17380</v>
      </c>
      <c r="I63" s="171" t="s">
        <v>541</v>
      </c>
      <c r="J63" s="171" t="s">
        <v>541</v>
      </c>
      <c r="K63" s="171" t="s">
        <v>541</v>
      </c>
      <c r="L63" s="3"/>
    </row>
    <row r="64" spans="2:12" s="4" customFormat="1" x14ac:dyDescent="0.2">
      <c r="B64" s="20" t="s">
        <v>660</v>
      </c>
      <c r="C64" s="6" t="s">
        <v>659</v>
      </c>
      <c r="D64" s="2">
        <v>1285</v>
      </c>
      <c r="E64" s="1">
        <v>123</v>
      </c>
      <c r="F64" s="1">
        <v>1145</v>
      </c>
      <c r="G64" s="1">
        <v>17</v>
      </c>
      <c r="H64" s="1">
        <v>15785</v>
      </c>
      <c r="I64" s="171" t="s">
        <v>541</v>
      </c>
      <c r="J64" s="171" t="s">
        <v>541</v>
      </c>
      <c r="K64" s="171" t="s">
        <v>541</v>
      </c>
      <c r="L64" s="3"/>
    </row>
    <row r="65" spans="1:12" s="4" customFormat="1" x14ac:dyDescent="0.2">
      <c r="B65" s="20"/>
      <c r="C65" s="6"/>
      <c r="D65" s="2"/>
      <c r="E65" s="1"/>
      <c r="F65" s="1"/>
      <c r="G65" s="1"/>
      <c r="H65" s="1"/>
      <c r="I65" s="11"/>
      <c r="J65" s="11"/>
      <c r="K65" s="11"/>
      <c r="L65" s="3"/>
    </row>
    <row r="66" spans="1:12" s="4" customFormat="1" x14ac:dyDescent="0.2">
      <c r="B66" s="20" t="s">
        <v>957</v>
      </c>
      <c r="C66" s="6" t="s">
        <v>691</v>
      </c>
      <c r="D66" s="2">
        <v>774</v>
      </c>
      <c r="E66" s="1">
        <v>93</v>
      </c>
      <c r="F66" s="1">
        <v>669</v>
      </c>
      <c r="G66" s="1">
        <v>12</v>
      </c>
      <c r="H66" s="1">
        <v>15785</v>
      </c>
      <c r="I66" s="171" t="s">
        <v>541</v>
      </c>
      <c r="J66" s="171" t="s">
        <v>541</v>
      </c>
      <c r="K66" s="171" t="s">
        <v>541</v>
      </c>
      <c r="L66" s="3"/>
    </row>
    <row r="67" spans="1:12" s="4" customFormat="1" ht="18" thickBot="1" x14ac:dyDescent="0.25">
      <c r="B67" s="5"/>
      <c r="C67" s="172"/>
      <c r="D67" s="76"/>
      <c r="E67" s="5"/>
      <c r="F67" s="5"/>
      <c r="G67" s="5"/>
      <c r="H67" s="5"/>
      <c r="I67" s="169"/>
      <c r="J67" s="169"/>
      <c r="K67" s="169"/>
      <c r="L67" s="3"/>
    </row>
    <row r="68" spans="1:12" s="4" customFormat="1" x14ac:dyDescent="0.2">
      <c r="A68" s="6"/>
      <c r="D68" s="4" t="s">
        <v>717</v>
      </c>
      <c r="K68" s="37"/>
    </row>
    <row r="69" spans="1:12" s="4" customFormat="1" x14ac:dyDescent="0.15">
      <c r="D69" s="4" t="s">
        <v>718</v>
      </c>
    </row>
    <row r="70" spans="1:12" s="4" customFormat="1" x14ac:dyDescent="0.15"/>
    <row r="71" spans="1:12" s="4" customFormat="1" ht="18" thickBot="1" x14ac:dyDescent="0.25">
      <c r="D71" s="373" t="s">
        <v>956</v>
      </c>
      <c r="H71" s="36"/>
      <c r="I71" s="36" t="s">
        <v>713</v>
      </c>
      <c r="J71" s="3"/>
      <c r="K71" s="378"/>
    </row>
    <row r="72" spans="1:12" s="4" customFormat="1" x14ac:dyDescent="0.15">
      <c r="B72" s="37"/>
      <c r="C72" s="37"/>
      <c r="D72" s="38"/>
      <c r="E72" s="37"/>
      <c r="F72" s="37"/>
      <c r="G72" s="37"/>
      <c r="H72" s="37"/>
      <c r="I72" s="37"/>
      <c r="J72" s="3"/>
      <c r="K72" s="3"/>
    </row>
    <row r="73" spans="1:12" s="16" customFormat="1" x14ac:dyDescent="0.2">
      <c r="B73" s="39" t="s">
        <v>940</v>
      </c>
      <c r="C73" s="13" t="s">
        <v>715</v>
      </c>
      <c r="D73" s="40">
        <v>73508</v>
      </c>
      <c r="E73" s="22"/>
      <c r="F73" s="22"/>
      <c r="G73" s="22"/>
      <c r="H73" s="22"/>
      <c r="I73" s="22"/>
      <c r="J73" s="22"/>
      <c r="K73" s="22"/>
    </row>
    <row r="74" spans="1:12" s="16" customFormat="1" x14ac:dyDescent="0.2">
      <c r="B74" s="39" t="s">
        <v>890</v>
      </c>
      <c r="C74" s="13" t="s">
        <v>725</v>
      </c>
      <c r="D74" s="40">
        <v>68968</v>
      </c>
      <c r="E74" s="22"/>
      <c r="F74" s="22"/>
      <c r="G74" s="22"/>
      <c r="H74" s="22"/>
      <c r="I74" s="22"/>
      <c r="J74" s="22"/>
      <c r="K74" s="22"/>
    </row>
    <row r="75" spans="1:12" s="351" customFormat="1" x14ac:dyDescent="0.2">
      <c r="B75" s="208" t="s">
        <v>941</v>
      </c>
      <c r="C75" s="123" t="s">
        <v>925</v>
      </c>
      <c r="D75" s="353">
        <v>59479</v>
      </c>
      <c r="E75" s="352"/>
      <c r="F75" s="352"/>
      <c r="G75" s="352"/>
      <c r="H75" s="352"/>
      <c r="I75" s="352"/>
      <c r="J75" s="352"/>
      <c r="K75" s="352"/>
    </row>
    <row r="76" spans="1:12" ht="18" thickBot="1" x14ac:dyDescent="0.2">
      <c r="B76" s="41"/>
      <c r="C76" s="41"/>
      <c r="D76" s="42"/>
      <c r="E76" s="41"/>
      <c r="F76" s="41"/>
      <c r="G76" s="41"/>
      <c r="H76" s="41"/>
      <c r="I76" s="41"/>
      <c r="J76" s="102"/>
      <c r="K76" s="102"/>
    </row>
    <row r="77" spans="1:12" x14ac:dyDescent="0.15">
      <c r="D77" s="14" t="s">
        <v>716</v>
      </c>
    </row>
    <row r="78" spans="1:12" x14ac:dyDescent="0.2">
      <c r="B78" s="20"/>
      <c r="D78" s="14" t="s">
        <v>712</v>
      </c>
      <c r="I78" s="102"/>
      <c r="J78" s="102"/>
      <c r="K78" s="102"/>
    </row>
    <row r="79" spans="1:12" x14ac:dyDescent="0.15">
      <c r="D79" s="14" t="s">
        <v>710</v>
      </c>
      <c r="I79" s="102"/>
      <c r="J79" s="102"/>
      <c r="K79" s="102"/>
    </row>
    <row r="80" spans="1:12" s="16" customFormat="1" x14ac:dyDescent="0.15">
      <c r="I80" s="22"/>
      <c r="J80" s="22"/>
      <c r="K80" s="22"/>
    </row>
    <row r="81" spans="9:11" x14ac:dyDescent="0.15">
      <c r="I81" s="102"/>
      <c r="J81" s="102"/>
      <c r="K81" s="102"/>
    </row>
    <row r="82" spans="9:11" x14ac:dyDescent="0.15">
      <c r="I82" s="102"/>
      <c r="J82" s="102"/>
      <c r="K82" s="102"/>
    </row>
    <row r="83" spans="9:11" x14ac:dyDescent="0.15">
      <c r="I83" s="102"/>
      <c r="J83" s="102"/>
      <c r="K83" s="102"/>
    </row>
    <row r="84" spans="9:11" x14ac:dyDescent="0.15">
      <c r="I84" s="102"/>
      <c r="J84" s="102"/>
      <c r="K84" s="102"/>
    </row>
    <row r="85" spans="9:11" x14ac:dyDescent="0.15">
      <c r="I85" s="102"/>
      <c r="J85" s="102"/>
      <c r="K85" s="102"/>
    </row>
    <row r="86" spans="9:11" x14ac:dyDescent="0.15">
      <c r="I86" s="102"/>
      <c r="J86" s="102"/>
      <c r="K86" s="102"/>
    </row>
    <row r="87" spans="9:11" x14ac:dyDescent="0.15">
      <c r="I87" s="102"/>
      <c r="J87" s="102"/>
      <c r="K87" s="102"/>
    </row>
    <row r="88" spans="9:11" x14ac:dyDescent="0.15">
      <c r="I88" s="102"/>
      <c r="J88" s="102"/>
      <c r="K88" s="102"/>
    </row>
    <row r="89" spans="9:11" x14ac:dyDescent="0.15">
      <c r="I89" s="102"/>
      <c r="J89" s="102"/>
      <c r="K89" s="102"/>
    </row>
    <row r="90" spans="9:11" x14ac:dyDescent="0.15">
      <c r="I90" s="102"/>
      <c r="J90" s="102"/>
      <c r="K90" s="102"/>
    </row>
    <row r="91" spans="9:11" x14ac:dyDescent="0.15">
      <c r="I91" s="102"/>
      <c r="J91" s="102"/>
      <c r="K91" s="102"/>
    </row>
    <row r="92" spans="9:11" x14ac:dyDescent="0.15">
      <c r="I92" s="102"/>
      <c r="J92" s="102"/>
      <c r="K92" s="102"/>
    </row>
    <row r="93" spans="9:11" x14ac:dyDescent="0.15">
      <c r="I93" s="102"/>
      <c r="J93" s="102"/>
      <c r="K93" s="102"/>
    </row>
    <row r="94" spans="9:11" x14ac:dyDescent="0.15">
      <c r="I94" s="102"/>
      <c r="J94" s="102"/>
      <c r="K94" s="102"/>
    </row>
    <row r="95" spans="9:11" x14ac:dyDescent="0.15">
      <c r="I95" s="102"/>
      <c r="J95" s="102"/>
      <c r="K95" s="102"/>
    </row>
    <row r="96" spans="9:11" x14ac:dyDescent="0.15">
      <c r="I96" s="102"/>
      <c r="J96" s="102"/>
      <c r="K96" s="102"/>
    </row>
    <row r="97" spans="9:11" x14ac:dyDescent="0.15">
      <c r="I97" s="102"/>
      <c r="J97" s="102"/>
      <c r="K97" s="102"/>
    </row>
    <row r="98" spans="9:11" x14ac:dyDescent="0.15">
      <c r="I98" s="102"/>
      <c r="J98" s="102"/>
      <c r="K98" s="102"/>
    </row>
    <row r="99" spans="9:11" x14ac:dyDescent="0.15">
      <c r="I99" s="102"/>
      <c r="J99" s="102"/>
      <c r="K99" s="102"/>
    </row>
    <row r="100" spans="9:11" x14ac:dyDescent="0.15">
      <c r="I100" s="102"/>
      <c r="J100" s="102"/>
      <c r="K100" s="102"/>
    </row>
    <row r="101" spans="9:11" x14ac:dyDescent="0.15">
      <c r="I101" s="102"/>
      <c r="J101" s="102"/>
      <c r="K101" s="102"/>
    </row>
    <row r="102" spans="9:11" x14ac:dyDescent="0.15">
      <c r="I102" s="102"/>
      <c r="J102" s="102"/>
      <c r="K102" s="102"/>
    </row>
    <row r="103" spans="9:11" x14ac:dyDescent="0.15">
      <c r="I103" s="102"/>
      <c r="J103" s="102"/>
      <c r="K103" s="102"/>
    </row>
    <row r="104" spans="9:11" x14ac:dyDescent="0.15">
      <c r="I104" s="102"/>
      <c r="J104" s="102"/>
      <c r="K104" s="102"/>
    </row>
    <row r="105" spans="9:11" x14ac:dyDescent="0.15">
      <c r="I105" s="102"/>
      <c r="J105" s="102"/>
      <c r="K105" s="102"/>
    </row>
    <row r="106" spans="9:11" x14ac:dyDescent="0.15">
      <c r="I106" s="102"/>
      <c r="J106" s="102"/>
      <c r="K106" s="102"/>
    </row>
    <row r="107" spans="9:11" x14ac:dyDescent="0.15">
      <c r="I107" s="102"/>
      <c r="J107" s="102"/>
      <c r="K107" s="102"/>
    </row>
    <row r="108" spans="9:11" x14ac:dyDescent="0.15">
      <c r="I108" s="102"/>
      <c r="J108" s="102"/>
      <c r="K108" s="102"/>
    </row>
    <row r="109" spans="9:11" x14ac:dyDescent="0.15">
      <c r="I109" s="102"/>
      <c r="J109" s="102"/>
      <c r="K109" s="102"/>
    </row>
    <row r="110" spans="9:11" x14ac:dyDescent="0.15">
      <c r="I110" s="102"/>
      <c r="J110" s="102"/>
      <c r="K110" s="102"/>
    </row>
    <row r="111" spans="9:11" x14ac:dyDescent="0.15">
      <c r="I111" s="102"/>
      <c r="J111" s="102"/>
      <c r="K111" s="102"/>
    </row>
    <row r="112" spans="9:11" x14ac:dyDescent="0.15">
      <c r="I112" s="102"/>
      <c r="J112" s="102"/>
      <c r="K112" s="102"/>
    </row>
    <row r="113" spans="9:11" x14ac:dyDescent="0.15">
      <c r="I113" s="102"/>
      <c r="J113" s="102"/>
      <c r="K113" s="102"/>
    </row>
    <row r="114" spans="9:11" x14ac:dyDescent="0.15">
      <c r="I114" s="102"/>
      <c r="J114" s="102"/>
      <c r="K114" s="102"/>
    </row>
    <row r="115" spans="9:11" x14ac:dyDescent="0.15">
      <c r="I115" s="102"/>
      <c r="J115" s="102"/>
      <c r="K115" s="102"/>
    </row>
    <row r="116" spans="9:11" x14ac:dyDescent="0.15">
      <c r="I116" s="102"/>
      <c r="J116" s="102"/>
      <c r="K116" s="102"/>
    </row>
    <row r="117" spans="9:11" x14ac:dyDescent="0.15">
      <c r="I117" s="102"/>
      <c r="J117" s="102"/>
      <c r="K117" s="102"/>
    </row>
    <row r="118" spans="9:11" x14ac:dyDescent="0.15">
      <c r="I118" s="102"/>
      <c r="J118" s="102"/>
      <c r="K118" s="102"/>
    </row>
    <row r="119" spans="9:11" x14ac:dyDescent="0.15">
      <c r="I119" s="102"/>
      <c r="J119" s="102"/>
      <c r="K119" s="102"/>
    </row>
    <row r="120" spans="9:11" x14ac:dyDescent="0.15">
      <c r="I120" s="102"/>
      <c r="J120" s="102"/>
      <c r="K120" s="102"/>
    </row>
    <row r="121" spans="9:11" x14ac:dyDescent="0.15">
      <c r="I121" s="102"/>
      <c r="J121" s="102"/>
      <c r="K121" s="102"/>
    </row>
    <row r="122" spans="9:11" x14ac:dyDescent="0.15">
      <c r="I122" s="102"/>
      <c r="J122" s="102"/>
      <c r="K122" s="102"/>
    </row>
    <row r="123" spans="9:11" x14ac:dyDescent="0.15">
      <c r="I123" s="102"/>
      <c r="J123" s="102"/>
      <c r="K123" s="102"/>
    </row>
    <row r="124" spans="9:11" x14ac:dyDescent="0.15">
      <c r="I124" s="102"/>
      <c r="J124" s="102"/>
      <c r="K124" s="102"/>
    </row>
    <row r="125" spans="9:11" x14ac:dyDescent="0.15">
      <c r="I125" s="102"/>
      <c r="J125" s="102"/>
      <c r="K125" s="102"/>
    </row>
    <row r="126" spans="9:11" x14ac:dyDescent="0.15">
      <c r="I126" s="102"/>
      <c r="J126" s="102"/>
      <c r="K126" s="102"/>
    </row>
    <row r="127" spans="9:11" x14ac:dyDescent="0.15">
      <c r="I127" s="102"/>
      <c r="J127" s="102"/>
      <c r="K127" s="102"/>
    </row>
    <row r="128" spans="9:11" x14ac:dyDescent="0.15">
      <c r="I128" s="102"/>
      <c r="J128" s="102"/>
      <c r="K128" s="102"/>
    </row>
    <row r="129" spans="9:11" x14ac:dyDescent="0.15">
      <c r="I129" s="102"/>
      <c r="J129" s="102"/>
      <c r="K129" s="102"/>
    </row>
    <row r="130" spans="9:11" x14ac:dyDescent="0.15">
      <c r="I130" s="102"/>
      <c r="J130" s="102"/>
      <c r="K130" s="102"/>
    </row>
    <row r="131" spans="9:11" x14ac:dyDescent="0.15">
      <c r="I131" s="102"/>
      <c r="J131" s="102"/>
      <c r="K131" s="102"/>
    </row>
    <row r="132" spans="9:11" x14ac:dyDescent="0.15">
      <c r="I132" s="102"/>
      <c r="J132" s="102"/>
      <c r="K132" s="102"/>
    </row>
    <row r="133" spans="9:11" x14ac:dyDescent="0.15">
      <c r="I133" s="102"/>
      <c r="J133" s="102"/>
      <c r="K133" s="102"/>
    </row>
    <row r="134" spans="9:11" x14ac:dyDescent="0.15">
      <c r="I134" s="102"/>
      <c r="J134" s="102"/>
      <c r="K134" s="102"/>
    </row>
    <row r="135" spans="9:11" x14ac:dyDescent="0.15">
      <c r="I135" s="102"/>
      <c r="J135" s="102"/>
      <c r="K135" s="102"/>
    </row>
    <row r="136" spans="9:11" x14ac:dyDescent="0.15">
      <c r="I136" s="102"/>
      <c r="J136" s="102"/>
      <c r="K136" s="102"/>
    </row>
    <row r="137" spans="9:11" x14ac:dyDescent="0.15">
      <c r="I137" s="102"/>
      <c r="J137" s="102"/>
      <c r="K137" s="102"/>
    </row>
    <row r="138" spans="9:11" x14ac:dyDescent="0.15">
      <c r="I138" s="102"/>
      <c r="J138" s="102"/>
      <c r="K138" s="102"/>
    </row>
    <row r="139" spans="9:11" x14ac:dyDescent="0.15">
      <c r="I139" s="102"/>
      <c r="J139" s="102"/>
      <c r="K139" s="102"/>
    </row>
    <row r="140" spans="9:11" x14ac:dyDescent="0.15">
      <c r="I140" s="102"/>
      <c r="J140" s="102"/>
      <c r="K140" s="102"/>
    </row>
    <row r="141" spans="9:11" x14ac:dyDescent="0.15">
      <c r="I141" s="102"/>
      <c r="J141" s="102"/>
      <c r="K141" s="102"/>
    </row>
    <row r="142" spans="9:11" x14ac:dyDescent="0.15">
      <c r="I142" s="102"/>
      <c r="J142" s="102"/>
      <c r="K142" s="102"/>
    </row>
    <row r="143" spans="9:11" x14ac:dyDescent="0.15">
      <c r="I143" s="102"/>
      <c r="J143" s="102"/>
      <c r="K143" s="102"/>
    </row>
    <row r="144" spans="9:11" x14ac:dyDescent="0.15">
      <c r="I144" s="102"/>
      <c r="J144" s="102"/>
      <c r="K144" s="102"/>
    </row>
    <row r="145" spans="9:11" x14ac:dyDescent="0.15">
      <c r="I145" s="102"/>
      <c r="J145" s="102"/>
      <c r="K145" s="102"/>
    </row>
    <row r="146" spans="9:11" x14ac:dyDescent="0.15">
      <c r="I146" s="102"/>
      <c r="J146" s="102"/>
      <c r="K146" s="102"/>
    </row>
    <row r="147" spans="9:11" x14ac:dyDescent="0.15">
      <c r="I147" s="102"/>
      <c r="J147" s="102"/>
      <c r="K147" s="102"/>
    </row>
    <row r="148" spans="9:11" x14ac:dyDescent="0.15">
      <c r="I148" s="102"/>
      <c r="J148" s="102"/>
      <c r="K148" s="102"/>
    </row>
    <row r="149" spans="9:11" x14ac:dyDescent="0.15">
      <c r="I149" s="102"/>
      <c r="J149" s="102"/>
      <c r="K149" s="102"/>
    </row>
  </sheetData>
  <mergeCells count="10">
    <mergeCell ref="B6:K6"/>
    <mergeCell ref="E36:F36"/>
    <mergeCell ref="F9:F10"/>
    <mergeCell ref="H8:H10"/>
    <mergeCell ref="G9:G10"/>
    <mergeCell ref="G36:G37"/>
    <mergeCell ref="H36:H37"/>
    <mergeCell ref="I36:I37"/>
    <mergeCell ref="J36:J37"/>
    <mergeCell ref="K36:K3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0"/>
  <sheetViews>
    <sheetView tabSelected="1" view="pageBreakPreview" topLeftCell="B25" zoomScale="75" zoomScaleNormal="75" workbookViewId="0">
      <selection activeCell="N63" sqref="N63"/>
    </sheetView>
  </sheetViews>
  <sheetFormatPr defaultColWidth="12.125" defaultRowHeight="17.25" x14ac:dyDescent="0.15"/>
  <cols>
    <col min="1" max="1" width="13.375" style="80" customWidth="1"/>
    <col min="2" max="2" width="25.875" style="287" customWidth="1"/>
    <col min="3" max="3" width="15.25" style="80" customWidth="1"/>
    <col min="4" max="11" width="13.125" style="80" customWidth="1"/>
    <col min="12" max="18" width="12.125" style="80"/>
    <col min="19" max="19" width="14.625" style="80" bestFit="1" customWidth="1"/>
    <col min="20" max="22" width="14.625" style="80" customWidth="1"/>
    <col min="23" max="16384" width="12.125" style="80"/>
  </cols>
  <sheetData>
    <row r="1" spans="1:14" x14ac:dyDescent="0.2">
      <c r="A1" s="89"/>
    </row>
    <row r="6" spans="1:14" x14ac:dyDescent="0.15">
      <c r="B6" s="523" t="s">
        <v>469</v>
      </c>
      <c r="C6" s="523"/>
      <c r="D6" s="523"/>
      <c r="E6" s="523"/>
      <c r="F6" s="523"/>
      <c r="G6" s="523"/>
      <c r="H6" s="523"/>
      <c r="I6" s="523"/>
      <c r="J6" s="523"/>
      <c r="K6" s="523"/>
    </row>
    <row r="7" spans="1:14" ht="18" thickBot="1" x14ac:dyDescent="0.2">
      <c r="B7" s="524" t="s">
        <v>470</v>
      </c>
      <c r="C7" s="525"/>
      <c r="D7" s="525"/>
      <c r="E7" s="525"/>
      <c r="F7" s="525"/>
      <c r="G7" s="525"/>
      <c r="H7" s="525"/>
      <c r="I7" s="525"/>
      <c r="J7" s="525"/>
      <c r="K7" s="525"/>
      <c r="L7" s="105"/>
      <c r="M7" s="105"/>
      <c r="N7" s="105"/>
    </row>
    <row r="8" spans="1:14" x14ac:dyDescent="0.2">
      <c r="C8" s="104"/>
      <c r="D8" s="105"/>
      <c r="E8" s="105"/>
      <c r="F8" s="288"/>
      <c r="G8" s="178"/>
      <c r="H8" s="105"/>
      <c r="I8" s="105"/>
      <c r="J8" s="134"/>
      <c r="K8" s="134"/>
      <c r="L8" s="105"/>
      <c r="M8" s="105"/>
      <c r="N8" s="105"/>
    </row>
    <row r="9" spans="1:14" x14ac:dyDescent="0.2">
      <c r="C9" s="211" t="s">
        <v>16</v>
      </c>
      <c r="D9" s="132"/>
      <c r="E9" s="377"/>
      <c r="F9" s="123"/>
      <c r="G9" s="289" t="s">
        <v>471</v>
      </c>
      <c r="H9" s="134" t="s">
        <v>17</v>
      </c>
      <c r="I9" s="526" t="s">
        <v>18</v>
      </c>
      <c r="J9" s="527"/>
      <c r="K9" s="527"/>
      <c r="L9" s="105"/>
      <c r="M9" s="105"/>
      <c r="N9" s="105"/>
    </row>
    <row r="10" spans="1:14" x14ac:dyDescent="0.2">
      <c r="C10" s="211" t="s">
        <v>19</v>
      </c>
      <c r="D10" s="290" t="s">
        <v>304</v>
      </c>
      <c r="E10" s="153" t="s">
        <v>472</v>
      </c>
      <c r="F10" s="134" t="s">
        <v>20</v>
      </c>
      <c r="G10" s="289"/>
      <c r="H10" s="134" t="s">
        <v>19</v>
      </c>
      <c r="I10" s="291" t="s">
        <v>473</v>
      </c>
      <c r="J10" s="292" t="s">
        <v>474</v>
      </c>
      <c r="K10" s="293" t="s">
        <v>475</v>
      </c>
      <c r="L10" s="105"/>
      <c r="M10" s="105"/>
      <c r="N10" s="105"/>
    </row>
    <row r="11" spans="1:14" x14ac:dyDescent="0.2">
      <c r="B11" s="129"/>
      <c r="C11" s="154"/>
      <c r="D11" s="84" t="s">
        <v>305</v>
      </c>
      <c r="E11" s="84" t="s">
        <v>301</v>
      </c>
      <c r="F11" s="149"/>
      <c r="G11" s="84" t="s">
        <v>316</v>
      </c>
      <c r="H11" s="183"/>
      <c r="I11" s="84" t="s">
        <v>21</v>
      </c>
      <c r="J11" s="84" t="s">
        <v>21</v>
      </c>
      <c r="K11" s="389" t="s">
        <v>21</v>
      </c>
      <c r="L11" s="105"/>
      <c r="M11" s="105"/>
      <c r="N11" s="105"/>
    </row>
    <row r="12" spans="1:14" x14ac:dyDescent="0.2">
      <c r="B12" s="294" t="s">
        <v>315</v>
      </c>
      <c r="C12" s="105"/>
    </row>
    <row r="13" spans="1:14" x14ac:dyDescent="0.2">
      <c r="B13" s="295" t="s">
        <v>5</v>
      </c>
      <c r="C13" s="119">
        <v>400772</v>
      </c>
      <c r="D13" s="80">
        <v>400772</v>
      </c>
      <c r="E13" s="80">
        <v>271488</v>
      </c>
      <c r="F13" s="296" t="s">
        <v>389</v>
      </c>
      <c r="G13" s="296" t="s">
        <v>389</v>
      </c>
      <c r="H13" s="80">
        <v>8264</v>
      </c>
      <c r="I13" s="223">
        <v>382</v>
      </c>
      <c r="J13" s="296">
        <v>0</v>
      </c>
      <c r="K13" s="296" t="s">
        <v>389</v>
      </c>
    </row>
    <row r="14" spans="1:14" x14ac:dyDescent="0.2">
      <c r="B14" s="297" t="s">
        <v>1</v>
      </c>
      <c r="C14" s="119">
        <v>458283</v>
      </c>
      <c r="D14" s="223">
        <v>458283</v>
      </c>
      <c r="E14" s="223">
        <v>312578</v>
      </c>
      <c r="F14" s="296" t="s">
        <v>389</v>
      </c>
      <c r="G14" s="296" t="s">
        <v>389</v>
      </c>
      <c r="H14" s="223">
        <v>7087</v>
      </c>
      <c r="I14" s="223">
        <v>5493</v>
      </c>
      <c r="J14" s="296">
        <v>0</v>
      </c>
      <c r="K14" s="296" t="s">
        <v>389</v>
      </c>
    </row>
    <row r="15" spans="1:14" x14ac:dyDescent="0.2">
      <c r="B15" s="297" t="s">
        <v>2</v>
      </c>
      <c r="C15" s="119">
        <v>508625</v>
      </c>
      <c r="D15" s="223">
        <v>508625</v>
      </c>
      <c r="E15" s="223">
        <v>355266</v>
      </c>
      <c r="F15" s="296" t="s">
        <v>389</v>
      </c>
      <c r="G15" s="296" t="s">
        <v>389</v>
      </c>
      <c r="H15" s="223">
        <v>6468</v>
      </c>
      <c r="I15" s="223">
        <v>6199</v>
      </c>
      <c r="J15" s="298">
        <v>269</v>
      </c>
      <c r="K15" s="296" t="s">
        <v>389</v>
      </c>
    </row>
    <row r="16" spans="1:14" x14ac:dyDescent="0.2">
      <c r="B16" s="297" t="s">
        <v>3</v>
      </c>
      <c r="C16" s="119">
        <v>446862</v>
      </c>
      <c r="D16" s="222">
        <v>446849</v>
      </c>
      <c r="E16" s="222">
        <v>334843</v>
      </c>
      <c r="F16" s="88">
        <v>13</v>
      </c>
      <c r="G16" s="88">
        <v>72557</v>
      </c>
      <c r="H16" s="222">
        <v>5560</v>
      </c>
      <c r="I16" s="222">
        <v>4809</v>
      </c>
      <c r="J16" s="222">
        <v>533</v>
      </c>
      <c r="K16" s="298">
        <v>218</v>
      </c>
    </row>
    <row r="17" spans="2:18" x14ac:dyDescent="0.2">
      <c r="B17" s="297" t="s">
        <v>4</v>
      </c>
      <c r="C17" s="119">
        <v>389339</v>
      </c>
      <c r="D17" s="223">
        <v>389327</v>
      </c>
      <c r="E17" s="223">
        <v>303796</v>
      </c>
      <c r="F17" s="223">
        <v>12</v>
      </c>
      <c r="G17" s="222">
        <v>49096</v>
      </c>
      <c r="H17" s="223">
        <v>3097</v>
      </c>
      <c r="I17" s="223">
        <v>2486</v>
      </c>
      <c r="J17" s="223">
        <v>611</v>
      </c>
      <c r="K17" s="296">
        <v>0</v>
      </c>
    </row>
    <row r="18" spans="2:18" x14ac:dyDescent="0.2">
      <c r="B18" s="297"/>
      <c r="C18" s="119"/>
      <c r="D18" s="223"/>
      <c r="E18" s="223"/>
      <c r="F18" s="223"/>
      <c r="G18" s="222"/>
      <c r="H18" s="223"/>
      <c r="I18" s="223"/>
      <c r="J18" s="223"/>
      <c r="K18" s="299"/>
    </row>
    <row r="19" spans="2:18" x14ac:dyDescent="0.2">
      <c r="B19" s="297" t="s">
        <v>260</v>
      </c>
      <c r="C19" s="119">
        <v>361503</v>
      </c>
      <c r="D19" s="118">
        <v>361496</v>
      </c>
      <c r="E19" s="118">
        <v>281227</v>
      </c>
      <c r="F19" s="118">
        <v>7</v>
      </c>
      <c r="G19" s="119">
        <v>44145</v>
      </c>
      <c r="H19" s="118">
        <v>2974</v>
      </c>
      <c r="I19" s="118">
        <v>2370</v>
      </c>
      <c r="J19" s="118">
        <v>604</v>
      </c>
      <c r="K19" s="296">
        <v>0</v>
      </c>
    </row>
    <row r="20" spans="2:18" x14ac:dyDescent="0.2">
      <c r="B20" s="297" t="s">
        <v>266</v>
      </c>
      <c r="C20" s="119">
        <v>329584</v>
      </c>
      <c r="D20" s="119">
        <v>329577</v>
      </c>
      <c r="E20" s="119">
        <v>256530</v>
      </c>
      <c r="F20" s="119">
        <v>7</v>
      </c>
      <c r="G20" s="119">
        <v>39147</v>
      </c>
      <c r="H20" s="119">
        <v>2702</v>
      </c>
      <c r="I20" s="119">
        <v>2138</v>
      </c>
      <c r="J20" s="119">
        <v>564</v>
      </c>
      <c r="K20" s="296">
        <v>0</v>
      </c>
    </row>
    <row r="21" spans="2:18" x14ac:dyDescent="0.2">
      <c r="B21" s="297" t="s">
        <v>273</v>
      </c>
      <c r="C21" s="119">
        <v>299670</v>
      </c>
      <c r="D21" s="119">
        <v>299663</v>
      </c>
      <c r="E21" s="119">
        <v>233582</v>
      </c>
      <c r="F21" s="119">
        <v>7</v>
      </c>
      <c r="G21" s="119">
        <v>34055</v>
      </c>
      <c r="H21" s="119">
        <v>2453</v>
      </c>
      <c r="I21" s="119">
        <v>1950</v>
      </c>
      <c r="J21" s="119">
        <v>503</v>
      </c>
      <c r="K21" s="296">
        <v>0</v>
      </c>
    </row>
    <row r="22" spans="2:18" x14ac:dyDescent="0.2">
      <c r="B22" s="297" t="s">
        <v>275</v>
      </c>
      <c r="C22" s="119">
        <v>275162</v>
      </c>
      <c r="D22" s="119">
        <v>275161</v>
      </c>
      <c r="E22" s="119">
        <v>214794</v>
      </c>
      <c r="F22" s="119">
        <v>1</v>
      </c>
      <c r="G22" s="119">
        <v>30346</v>
      </c>
      <c r="H22" s="119">
        <v>2225</v>
      </c>
      <c r="I22" s="119">
        <v>1756</v>
      </c>
      <c r="J22" s="119">
        <v>469</v>
      </c>
      <c r="K22" s="296">
        <v>0</v>
      </c>
    </row>
    <row r="23" spans="2:18" x14ac:dyDescent="0.2">
      <c r="B23" s="297" t="s">
        <v>298</v>
      </c>
      <c r="C23" s="119">
        <v>250001</v>
      </c>
      <c r="D23" s="119">
        <v>250000</v>
      </c>
      <c r="E23" s="119">
        <v>193853</v>
      </c>
      <c r="F23" s="119">
        <v>1</v>
      </c>
      <c r="G23" s="119">
        <v>27292</v>
      </c>
      <c r="H23" s="119">
        <v>2022</v>
      </c>
      <c r="I23" s="119">
        <v>1571</v>
      </c>
      <c r="J23" s="119">
        <v>451</v>
      </c>
      <c r="K23" s="296">
        <v>0</v>
      </c>
    </row>
    <row r="24" spans="2:18" x14ac:dyDescent="0.2">
      <c r="B24" s="297"/>
      <c r="C24" s="119"/>
      <c r="D24" s="119"/>
      <c r="E24" s="119"/>
      <c r="F24" s="119"/>
      <c r="G24" s="119"/>
      <c r="H24" s="119"/>
      <c r="I24" s="119"/>
      <c r="J24" s="119"/>
      <c r="K24" s="299"/>
    </row>
    <row r="25" spans="2:18" x14ac:dyDescent="0.2">
      <c r="B25" s="297" t="s">
        <v>299</v>
      </c>
      <c r="C25" s="119">
        <v>227041</v>
      </c>
      <c r="D25" s="119">
        <v>227040</v>
      </c>
      <c r="E25" s="119">
        <v>175810</v>
      </c>
      <c r="F25" s="119">
        <v>1</v>
      </c>
      <c r="G25" s="119">
        <v>24592</v>
      </c>
      <c r="H25" s="119">
        <v>1927</v>
      </c>
      <c r="I25" s="119">
        <v>1478</v>
      </c>
      <c r="J25" s="119">
        <v>449</v>
      </c>
      <c r="K25" s="296">
        <v>0</v>
      </c>
    </row>
    <row r="26" spans="2:18" x14ac:dyDescent="0.2">
      <c r="B26" s="297" t="s">
        <v>300</v>
      </c>
      <c r="C26" s="119">
        <v>209098</v>
      </c>
      <c r="D26" s="119">
        <v>209097</v>
      </c>
      <c r="E26" s="119">
        <v>163111</v>
      </c>
      <c r="F26" s="119">
        <v>1</v>
      </c>
      <c r="G26" s="119">
        <v>22158</v>
      </c>
      <c r="H26" s="119">
        <v>1820</v>
      </c>
      <c r="I26" s="119">
        <v>1381</v>
      </c>
      <c r="J26" s="119">
        <v>439</v>
      </c>
      <c r="K26" s="296">
        <v>0</v>
      </c>
    </row>
    <row r="27" spans="2:18" x14ac:dyDescent="0.2">
      <c r="B27" s="297" t="s">
        <v>328</v>
      </c>
      <c r="C27" s="119">
        <v>192695</v>
      </c>
      <c r="D27" s="119">
        <v>192694</v>
      </c>
      <c r="E27" s="119">
        <v>150766</v>
      </c>
      <c r="F27" s="119">
        <v>1</v>
      </c>
      <c r="G27" s="119">
        <v>20398</v>
      </c>
      <c r="H27" s="119">
        <v>1712</v>
      </c>
      <c r="I27" s="119">
        <v>1287</v>
      </c>
      <c r="J27" s="119">
        <v>425</v>
      </c>
      <c r="K27" s="296">
        <v>0</v>
      </c>
      <c r="M27" s="287"/>
      <c r="R27" s="287"/>
    </row>
    <row r="28" spans="2:18" x14ac:dyDescent="0.2">
      <c r="B28" s="297" t="s">
        <v>340</v>
      </c>
      <c r="C28" s="119">
        <v>180933</v>
      </c>
      <c r="D28" s="119">
        <v>180933</v>
      </c>
      <c r="E28" s="119">
        <v>142311</v>
      </c>
      <c r="F28" s="296">
        <v>0</v>
      </c>
      <c r="G28" s="119">
        <v>18853</v>
      </c>
      <c r="H28" s="119">
        <v>1671</v>
      </c>
      <c r="I28" s="119">
        <v>1250</v>
      </c>
      <c r="J28" s="119">
        <v>421</v>
      </c>
      <c r="K28" s="296">
        <v>0</v>
      </c>
      <c r="R28" s="287"/>
    </row>
    <row r="29" spans="2:18" x14ac:dyDescent="0.2">
      <c r="B29" s="297" t="s">
        <v>476</v>
      </c>
      <c r="C29" s="119">
        <v>169300</v>
      </c>
      <c r="D29" s="119">
        <v>169300</v>
      </c>
      <c r="E29" s="119">
        <v>134257</v>
      </c>
      <c r="F29" s="296">
        <v>0</v>
      </c>
      <c r="G29" s="119">
        <v>17181</v>
      </c>
      <c r="H29" s="119">
        <v>1628</v>
      </c>
      <c r="I29" s="119">
        <v>1202</v>
      </c>
      <c r="J29" s="119">
        <v>426</v>
      </c>
      <c r="K29" s="296">
        <v>0</v>
      </c>
    </row>
    <row r="30" spans="2:18" x14ac:dyDescent="0.2">
      <c r="B30" s="297"/>
      <c r="C30" s="119"/>
      <c r="D30" s="119"/>
      <c r="E30" s="119"/>
      <c r="F30" s="296"/>
      <c r="G30" s="119"/>
      <c r="H30" s="119"/>
      <c r="I30" s="119"/>
      <c r="J30" s="119"/>
      <c r="K30" s="296"/>
    </row>
    <row r="31" spans="2:18" x14ac:dyDescent="0.2">
      <c r="B31" s="297" t="s">
        <v>477</v>
      </c>
      <c r="C31" s="119">
        <v>159559</v>
      </c>
      <c r="D31" s="119">
        <v>159559</v>
      </c>
      <c r="E31" s="119">
        <v>126779</v>
      </c>
      <c r="F31" s="296">
        <v>0</v>
      </c>
      <c r="G31" s="119">
        <v>16347</v>
      </c>
      <c r="H31" s="119">
        <f>SUM(I31,J31)</f>
        <v>1544</v>
      </c>
      <c r="I31" s="119">
        <v>1134</v>
      </c>
      <c r="J31" s="119">
        <v>410</v>
      </c>
      <c r="K31" s="296">
        <v>0</v>
      </c>
    </row>
    <row r="32" spans="2:18" x14ac:dyDescent="0.2">
      <c r="B32" s="297" t="s">
        <v>483</v>
      </c>
      <c r="C32" s="119">
        <v>149774</v>
      </c>
      <c r="D32" s="119">
        <v>149774</v>
      </c>
      <c r="E32" s="119">
        <v>119144</v>
      </c>
      <c r="F32" s="296">
        <v>0</v>
      </c>
      <c r="G32" s="119">
        <v>14967</v>
      </c>
      <c r="H32" s="119">
        <v>1514</v>
      </c>
      <c r="I32" s="119">
        <v>1127</v>
      </c>
      <c r="J32" s="119">
        <v>387</v>
      </c>
      <c r="K32" s="296">
        <v>0</v>
      </c>
    </row>
    <row r="33" spans="2:11" x14ac:dyDescent="0.2">
      <c r="B33" s="297" t="s">
        <v>539</v>
      </c>
      <c r="C33" s="119">
        <v>141335</v>
      </c>
      <c r="D33" s="119">
        <v>141335</v>
      </c>
      <c r="E33" s="119">
        <v>112047</v>
      </c>
      <c r="F33" s="296">
        <v>0</v>
      </c>
      <c r="G33" s="119">
        <v>13735</v>
      </c>
      <c r="H33" s="119">
        <v>1506</v>
      </c>
      <c r="I33" s="119">
        <v>1122</v>
      </c>
      <c r="J33" s="119">
        <v>384</v>
      </c>
      <c r="K33" s="296">
        <v>0</v>
      </c>
    </row>
    <row r="34" spans="2:11" x14ac:dyDescent="0.2">
      <c r="B34" s="297" t="s">
        <v>658</v>
      </c>
      <c r="C34" s="119">
        <v>131479</v>
      </c>
      <c r="D34" s="119">
        <v>131479</v>
      </c>
      <c r="E34" s="119">
        <v>104260</v>
      </c>
      <c r="F34" s="296">
        <v>0</v>
      </c>
      <c r="G34" s="119">
        <v>12613</v>
      </c>
      <c r="H34" s="119">
        <v>1465</v>
      </c>
      <c r="I34" s="119">
        <v>1090</v>
      </c>
      <c r="J34" s="119">
        <v>375</v>
      </c>
      <c r="K34" s="296">
        <v>0</v>
      </c>
    </row>
    <row r="35" spans="2:11" x14ac:dyDescent="0.2">
      <c r="B35" s="297" t="s">
        <v>961</v>
      </c>
      <c r="C35" s="119">
        <v>122439</v>
      </c>
      <c r="D35" s="119">
        <v>122439</v>
      </c>
      <c r="E35" s="119">
        <v>96955</v>
      </c>
      <c r="F35" s="296">
        <v>0</v>
      </c>
      <c r="G35" s="119">
        <v>11137</v>
      </c>
      <c r="H35" s="119">
        <v>1436</v>
      </c>
      <c r="I35" s="119">
        <v>1075</v>
      </c>
      <c r="J35" s="119">
        <v>361</v>
      </c>
      <c r="K35" s="296" t="s">
        <v>509</v>
      </c>
    </row>
    <row r="36" spans="2:11" x14ac:dyDescent="0.2">
      <c r="B36" s="297"/>
      <c r="C36" s="119"/>
      <c r="D36" s="119"/>
      <c r="E36" s="119"/>
      <c r="F36" s="296"/>
      <c r="G36" s="119"/>
      <c r="H36" s="119"/>
      <c r="I36" s="119"/>
      <c r="J36" s="119"/>
      <c r="K36" s="296"/>
    </row>
    <row r="37" spans="2:11" x14ac:dyDescent="0.2">
      <c r="B37" s="297" t="s">
        <v>962</v>
      </c>
      <c r="C37" s="119">
        <v>119440</v>
      </c>
      <c r="D37" s="119">
        <v>119440</v>
      </c>
      <c r="E37" s="119">
        <v>91475</v>
      </c>
      <c r="F37" s="296">
        <v>0</v>
      </c>
      <c r="G37" s="119">
        <v>12221</v>
      </c>
      <c r="H37" s="119">
        <v>1350</v>
      </c>
      <c r="I37" s="119">
        <v>1007</v>
      </c>
      <c r="J37" s="119">
        <v>343</v>
      </c>
      <c r="K37" s="296" t="s">
        <v>509</v>
      </c>
    </row>
    <row r="38" spans="2:11" x14ac:dyDescent="0.2">
      <c r="B38" s="297" t="s">
        <v>963</v>
      </c>
      <c r="C38" s="119">
        <v>109624</v>
      </c>
      <c r="D38" s="119">
        <v>109624</v>
      </c>
      <c r="E38" s="119">
        <v>83028</v>
      </c>
      <c r="F38" s="296">
        <v>0</v>
      </c>
      <c r="G38" s="119">
        <v>11079</v>
      </c>
      <c r="H38" s="119">
        <v>1211</v>
      </c>
      <c r="I38" s="119">
        <v>901</v>
      </c>
      <c r="J38" s="119">
        <v>310</v>
      </c>
      <c r="K38" s="296" t="s">
        <v>509</v>
      </c>
    </row>
    <row r="39" spans="2:11" x14ac:dyDescent="0.2">
      <c r="B39" s="297" t="s">
        <v>964</v>
      </c>
      <c r="C39" s="119">
        <v>97999</v>
      </c>
      <c r="D39" s="119">
        <v>97999</v>
      </c>
      <c r="E39" s="119">
        <f>SUM(E41:E76)</f>
        <v>76285</v>
      </c>
      <c r="F39" s="296">
        <v>0</v>
      </c>
      <c r="G39" s="119">
        <v>7686</v>
      </c>
      <c r="H39" s="119">
        <v>1113</v>
      </c>
      <c r="I39" s="119">
        <v>851</v>
      </c>
      <c r="J39" s="119">
        <v>262</v>
      </c>
      <c r="K39" s="296"/>
    </row>
    <row r="40" spans="2:11" x14ac:dyDescent="0.2">
      <c r="B40" s="297"/>
      <c r="C40" s="119"/>
      <c r="E40" s="119"/>
      <c r="F40" s="296"/>
      <c r="G40" s="119"/>
      <c r="H40" s="119"/>
      <c r="I40" s="119"/>
      <c r="J40" s="119"/>
      <c r="K40" s="296"/>
    </row>
    <row r="41" spans="2:11" x14ac:dyDescent="0.2">
      <c r="B41" s="300" t="s">
        <v>478</v>
      </c>
      <c r="C41" s="119">
        <v>29113</v>
      </c>
      <c r="D41" s="119">
        <v>29113</v>
      </c>
      <c r="E41" s="119">
        <v>21724</v>
      </c>
      <c r="F41" s="296">
        <v>0</v>
      </c>
      <c r="G41" s="119">
        <v>2942</v>
      </c>
      <c r="H41" s="119">
        <v>318</v>
      </c>
      <c r="I41" s="119">
        <v>206</v>
      </c>
      <c r="J41" s="119">
        <v>112</v>
      </c>
      <c r="K41" s="296">
        <v>0</v>
      </c>
    </row>
    <row r="42" spans="2:11" x14ac:dyDescent="0.2">
      <c r="B42" s="300" t="s">
        <v>44</v>
      </c>
      <c r="C42" s="119">
        <v>5315</v>
      </c>
      <c r="D42" s="119">
        <v>5315</v>
      </c>
      <c r="E42" s="119">
        <v>4402</v>
      </c>
      <c r="F42" s="296">
        <v>0</v>
      </c>
      <c r="G42" s="119">
        <v>369</v>
      </c>
      <c r="H42" s="119">
        <v>48</v>
      </c>
      <c r="I42" s="119">
        <v>42</v>
      </c>
      <c r="J42" s="119">
        <v>6</v>
      </c>
      <c r="K42" s="296">
        <v>0</v>
      </c>
    </row>
    <row r="43" spans="2:11" x14ac:dyDescent="0.2">
      <c r="B43" s="300" t="s">
        <v>45</v>
      </c>
      <c r="C43" s="119">
        <v>5836</v>
      </c>
      <c r="D43" s="119">
        <v>5836</v>
      </c>
      <c r="E43" s="119">
        <v>4769</v>
      </c>
      <c r="F43" s="296">
        <v>0</v>
      </c>
      <c r="G43" s="119">
        <v>385</v>
      </c>
      <c r="H43" s="119">
        <v>70</v>
      </c>
      <c r="I43" s="119">
        <v>65</v>
      </c>
      <c r="J43" s="119">
        <v>5</v>
      </c>
      <c r="K43" s="296">
        <v>0</v>
      </c>
    </row>
    <row r="44" spans="2:11" x14ac:dyDescent="0.2">
      <c r="B44" s="300" t="s">
        <v>46</v>
      </c>
      <c r="C44" s="119">
        <v>2761</v>
      </c>
      <c r="D44" s="119">
        <v>2761</v>
      </c>
      <c r="E44" s="119">
        <v>2337</v>
      </c>
      <c r="F44" s="296">
        <v>0</v>
      </c>
      <c r="G44" s="119">
        <v>124</v>
      </c>
      <c r="H44" s="119">
        <v>33</v>
      </c>
      <c r="I44" s="119">
        <v>30</v>
      </c>
      <c r="J44" s="119">
        <v>3</v>
      </c>
      <c r="K44" s="296">
        <v>0</v>
      </c>
    </row>
    <row r="45" spans="2:11" x14ac:dyDescent="0.2">
      <c r="B45" s="300" t="s">
        <v>47</v>
      </c>
      <c r="C45" s="119">
        <v>2770</v>
      </c>
      <c r="D45" s="119">
        <v>2770</v>
      </c>
      <c r="E45" s="119">
        <v>2116</v>
      </c>
      <c r="F45" s="296">
        <v>0</v>
      </c>
      <c r="G45" s="119">
        <v>197</v>
      </c>
      <c r="H45" s="119">
        <v>32</v>
      </c>
      <c r="I45" s="119">
        <v>26</v>
      </c>
      <c r="J45" s="119">
        <v>6</v>
      </c>
      <c r="K45" s="296">
        <v>0</v>
      </c>
    </row>
    <row r="46" spans="2:11" x14ac:dyDescent="0.2">
      <c r="B46" s="300" t="s">
        <v>48</v>
      </c>
      <c r="C46" s="119">
        <v>10860</v>
      </c>
      <c r="D46" s="119">
        <v>10860</v>
      </c>
      <c r="E46" s="119">
        <v>8640</v>
      </c>
      <c r="F46" s="296">
        <v>0</v>
      </c>
      <c r="G46" s="119">
        <v>747</v>
      </c>
      <c r="H46" s="119">
        <v>114</v>
      </c>
      <c r="I46" s="119">
        <v>98</v>
      </c>
      <c r="J46" s="119">
        <v>16</v>
      </c>
      <c r="K46" s="296">
        <v>0</v>
      </c>
    </row>
    <row r="47" spans="2:11" x14ac:dyDescent="0.2">
      <c r="B47" s="300" t="s">
        <v>49</v>
      </c>
      <c r="C47" s="119">
        <v>4412</v>
      </c>
      <c r="D47" s="119">
        <v>4412</v>
      </c>
      <c r="E47" s="119">
        <v>3269</v>
      </c>
      <c r="F47" s="296">
        <v>0</v>
      </c>
      <c r="G47" s="119">
        <v>394</v>
      </c>
      <c r="H47" s="119">
        <v>43</v>
      </c>
      <c r="I47" s="119">
        <v>29</v>
      </c>
      <c r="J47" s="119">
        <v>14</v>
      </c>
      <c r="K47" s="296">
        <v>0</v>
      </c>
    </row>
    <row r="48" spans="2:11" x14ac:dyDescent="0.2">
      <c r="B48" s="300" t="s">
        <v>216</v>
      </c>
      <c r="C48" s="119">
        <v>5677</v>
      </c>
      <c r="D48" s="119">
        <v>5677</v>
      </c>
      <c r="E48" s="119">
        <v>4751</v>
      </c>
      <c r="F48" s="296">
        <v>0</v>
      </c>
      <c r="G48" s="119">
        <v>357</v>
      </c>
      <c r="H48" s="119">
        <v>56</v>
      </c>
      <c r="I48" s="119">
        <v>47</v>
      </c>
      <c r="J48" s="119">
        <v>9</v>
      </c>
      <c r="K48" s="296">
        <v>0</v>
      </c>
    </row>
    <row r="49" spans="2:11" x14ac:dyDescent="0.2">
      <c r="B49" s="300" t="s">
        <v>227</v>
      </c>
      <c r="C49" s="119">
        <v>2731</v>
      </c>
      <c r="D49" s="119">
        <v>2731</v>
      </c>
      <c r="E49" s="119">
        <v>2160</v>
      </c>
      <c r="F49" s="296">
        <v>0</v>
      </c>
      <c r="G49" s="119">
        <v>238</v>
      </c>
      <c r="H49" s="119">
        <v>26</v>
      </c>
      <c r="I49" s="119">
        <v>21</v>
      </c>
      <c r="J49" s="119">
        <v>5</v>
      </c>
      <c r="K49" s="296">
        <v>0</v>
      </c>
    </row>
    <row r="50" spans="2:11" x14ac:dyDescent="0.2">
      <c r="B50" s="300"/>
      <c r="C50" s="119"/>
      <c r="E50" s="119"/>
      <c r="F50" s="296"/>
      <c r="G50" s="119"/>
      <c r="H50" s="119"/>
      <c r="I50" s="119"/>
      <c r="J50" s="442"/>
      <c r="K50" s="296"/>
    </row>
    <row r="51" spans="2:11" x14ac:dyDescent="0.2">
      <c r="B51" s="300" t="s">
        <v>194</v>
      </c>
      <c r="C51" s="119">
        <v>1470</v>
      </c>
      <c r="D51" s="119">
        <v>1470</v>
      </c>
      <c r="E51" s="119">
        <v>1275</v>
      </c>
      <c r="F51" s="296">
        <v>0</v>
      </c>
      <c r="G51" s="119">
        <v>63</v>
      </c>
      <c r="H51" s="119">
        <v>20</v>
      </c>
      <c r="I51" s="119">
        <v>20</v>
      </c>
      <c r="J51" s="296">
        <v>0</v>
      </c>
      <c r="K51" s="296">
        <v>0</v>
      </c>
    </row>
    <row r="52" spans="2:11" x14ac:dyDescent="0.2">
      <c r="B52" s="300"/>
      <c r="C52" s="119"/>
      <c r="D52" s="119"/>
      <c r="E52" s="119"/>
      <c r="F52" s="296"/>
      <c r="G52" s="119"/>
      <c r="H52" s="119"/>
      <c r="I52" s="119"/>
      <c r="J52" s="296"/>
      <c r="K52" s="296"/>
    </row>
    <row r="53" spans="2:11" x14ac:dyDescent="0.2">
      <c r="B53" s="300" t="s">
        <v>50</v>
      </c>
      <c r="C53" s="119">
        <v>2209</v>
      </c>
      <c r="D53" s="119">
        <v>2209</v>
      </c>
      <c r="E53" s="119">
        <v>1792</v>
      </c>
      <c r="F53" s="296">
        <v>0</v>
      </c>
      <c r="G53" s="119">
        <v>144</v>
      </c>
      <c r="H53" s="119">
        <v>29</v>
      </c>
      <c r="I53" s="119">
        <v>25</v>
      </c>
      <c r="J53" s="442">
        <v>4</v>
      </c>
      <c r="K53" s="296">
        <v>0</v>
      </c>
    </row>
    <row r="54" spans="2:11" x14ac:dyDescent="0.2">
      <c r="B54" s="300" t="s">
        <v>40</v>
      </c>
      <c r="C54" s="119">
        <v>645</v>
      </c>
      <c r="D54" s="119">
        <v>645</v>
      </c>
      <c r="E54" s="119">
        <v>525</v>
      </c>
      <c r="F54" s="296">
        <v>0</v>
      </c>
      <c r="G54" s="119">
        <v>30</v>
      </c>
      <c r="H54" s="119">
        <v>7</v>
      </c>
      <c r="I54" s="119">
        <v>7</v>
      </c>
      <c r="J54" s="296">
        <v>0</v>
      </c>
      <c r="K54" s="296">
        <v>0</v>
      </c>
    </row>
    <row r="55" spans="2:11" x14ac:dyDescent="0.2">
      <c r="B55" s="300" t="s">
        <v>51</v>
      </c>
      <c r="C55" s="119">
        <v>661</v>
      </c>
      <c r="D55" s="119">
        <v>661</v>
      </c>
      <c r="E55" s="119">
        <v>433</v>
      </c>
      <c r="F55" s="296">
        <v>0</v>
      </c>
      <c r="G55" s="119">
        <v>62</v>
      </c>
      <c r="H55" s="119">
        <v>18</v>
      </c>
      <c r="I55" s="119">
        <v>13</v>
      </c>
      <c r="J55" s="442">
        <v>5</v>
      </c>
      <c r="K55" s="296">
        <v>0</v>
      </c>
    </row>
    <row r="56" spans="2:11" x14ac:dyDescent="0.2">
      <c r="B56" s="300"/>
      <c r="C56" s="119"/>
      <c r="D56" s="119"/>
      <c r="E56" s="119"/>
      <c r="F56" s="296"/>
      <c r="G56" s="119"/>
      <c r="H56" s="119"/>
      <c r="I56" s="119"/>
      <c r="J56" s="442"/>
      <c r="K56" s="296"/>
    </row>
    <row r="57" spans="2:11" x14ac:dyDescent="0.2">
      <c r="B57" s="300" t="s">
        <v>52</v>
      </c>
      <c r="C57" s="119">
        <v>1377</v>
      </c>
      <c r="D57" s="119">
        <v>1377</v>
      </c>
      <c r="E57" s="119">
        <v>1092</v>
      </c>
      <c r="F57" s="296">
        <v>0</v>
      </c>
      <c r="G57" s="119">
        <v>70</v>
      </c>
      <c r="H57" s="119">
        <v>20</v>
      </c>
      <c r="I57" s="119">
        <v>19</v>
      </c>
      <c r="J57" s="442">
        <v>1</v>
      </c>
      <c r="K57" s="296">
        <v>0</v>
      </c>
    </row>
    <row r="58" spans="2:11" x14ac:dyDescent="0.2">
      <c r="B58" s="300" t="s">
        <v>53</v>
      </c>
      <c r="C58" s="119">
        <v>795</v>
      </c>
      <c r="D58" s="119">
        <v>795</v>
      </c>
      <c r="E58" s="119">
        <v>664</v>
      </c>
      <c r="F58" s="296">
        <v>0</v>
      </c>
      <c r="G58" s="119">
        <v>64</v>
      </c>
      <c r="H58" s="119">
        <v>10</v>
      </c>
      <c r="I58" s="119">
        <v>7</v>
      </c>
      <c r="J58" s="442">
        <v>3</v>
      </c>
      <c r="K58" s="296">
        <v>0</v>
      </c>
    </row>
    <row r="59" spans="2:11" x14ac:dyDescent="0.2">
      <c r="B59" s="300" t="s">
        <v>217</v>
      </c>
      <c r="C59" s="119">
        <v>3117</v>
      </c>
      <c r="D59" s="119">
        <v>3117</v>
      </c>
      <c r="E59" s="119">
        <v>2452</v>
      </c>
      <c r="F59" s="296">
        <v>0</v>
      </c>
      <c r="G59" s="119">
        <v>214</v>
      </c>
      <c r="H59" s="119">
        <v>42</v>
      </c>
      <c r="I59" s="119">
        <v>37</v>
      </c>
      <c r="J59" s="442">
        <v>5</v>
      </c>
      <c r="K59" s="296">
        <v>0</v>
      </c>
    </row>
    <row r="60" spans="2:11" x14ac:dyDescent="0.2">
      <c r="B60" s="300"/>
      <c r="C60" s="119"/>
      <c r="D60" s="119"/>
      <c r="E60" s="119"/>
      <c r="F60" s="296"/>
      <c r="G60" s="119"/>
      <c r="H60" s="119"/>
      <c r="I60" s="119"/>
      <c r="J60" s="442"/>
      <c r="K60" s="296"/>
    </row>
    <row r="61" spans="2:11" x14ac:dyDescent="0.2">
      <c r="B61" s="300" t="s">
        <v>54</v>
      </c>
      <c r="C61" s="119">
        <v>848</v>
      </c>
      <c r="D61" s="119">
        <v>848</v>
      </c>
      <c r="E61" s="119">
        <v>740</v>
      </c>
      <c r="F61" s="296">
        <v>0</v>
      </c>
      <c r="G61" s="119">
        <v>31</v>
      </c>
      <c r="H61" s="119">
        <v>10</v>
      </c>
      <c r="I61" s="119">
        <v>10</v>
      </c>
      <c r="J61" s="296">
        <v>0</v>
      </c>
      <c r="K61" s="296">
        <v>0</v>
      </c>
    </row>
    <row r="62" spans="2:11" x14ac:dyDescent="0.2">
      <c r="B62" s="300" t="s">
        <v>55</v>
      </c>
      <c r="C62" s="119">
        <v>604</v>
      </c>
      <c r="D62" s="119">
        <v>604</v>
      </c>
      <c r="E62" s="119">
        <v>457</v>
      </c>
      <c r="F62" s="296">
        <v>0</v>
      </c>
      <c r="G62" s="119">
        <v>45</v>
      </c>
      <c r="H62" s="119">
        <v>6</v>
      </c>
      <c r="I62" s="119">
        <v>6</v>
      </c>
      <c r="J62" s="296">
        <v>0</v>
      </c>
      <c r="K62" s="296">
        <v>0</v>
      </c>
    </row>
    <row r="63" spans="2:11" x14ac:dyDescent="0.2">
      <c r="B63" s="300" t="s">
        <v>56</v>
      </c>
      <c r="C63" s="119">
        <v>707</v>
      </c>
      <c r="D63" s="144">
        <v>707</v>
      </c>
      <c r="E63" s="144">
        <v>530</v>
      </c>
      <c r="F63" s="296">
        <v>0</v>
      </c>
      <c r="G63" s="144">
        <v>65</v>
      </c>
      <c r="H63" s="119">
        <v>8</v>
      </c>
      <c r="I63" s="144">
        <v>6</v>
      </c>
      <c r="J63" s="359">
        <v>2</v>
      </c>
      <c r="K63" s="296">
        <v>0</v>
      </c>
    </row>
    <row r="64" spans="2:11" x14ac:dyDescent="0.2">
      <c r="B64" s="300" t="s">
        <v>57</v>
      </c>
      <c r="C64" s="119">
        <v>1051</v>
      </c>
      <c r="D64" s="144">
        <v>1051</v>
      </c>
      <c r="E64" s="144">
        <v>802</v>
      </c>
      <c r="F64" s="296">
        <v>0</v>
      </c>
      <c r="G64" s="144">
        <v>110</v>
      </c>
      <c r="H64" s="119">
        <v>9</v>
      </c>
      <c r="I64" s="144">
        <v>5</v>
      </c>
      <c r="J64" s="359">
        <v>4</v>
      </c>
      <c r="K64" s="296">
        <v>0</v>
      </c>
    </row>
    <row r="65" spans="1:14" x14ac:dyDescent="0.2">
      <c r="B65" s="300" t="s">
        <v>65</v>
      </c>
      <c r="C65" s="119">
        <v>1416</v>
      </c>
      <c r="D65" s="144">
        <v>1416</v>
      </c>
      <c r="E65" s="144">
        <v>1067</v>
      </c>
      <c r="F65" s="296">
        <v>0</v>
      </c>
      <c r="G65" s="144">
        <v>107</v>
      </c>
      <c r="H65" s="119">
        <v>17</v>
      </c>
      <c r="I65" s="144">
        <v>10</v>
      </c>
      <c r="J65" s="359">
        <v>7</v>
      </c>
      <c r="K65" s="296">
        <v>0</v>
      </c>
    </row>
    <row r="66" spans="1:14" x14ac:dyDescent="0.2">
      <c r="B66" s="300" t="s">
        <v>218</v>
      </c>
      <c r="C66" s="119">
        <v>1649</v>
      </c>
      <c r="D66" s="144">
        <v>1649</v>
      </c>
      <c r="E66" s="144">
        <v>1184</v>
      </c>
      <c r="F66" s="296">
        <v>0</v>
      </c>
      <c r="G66" s="144">
        <v>209</v>
      </c>
      <c r="H66" s="119">
        <v>18</v>
      </c>
      <c r="I66" s="144">
        <v>15</v>
      </c>
      <c r="J66" s="359">
        <v>3</v>
      </c>
      <c r="K66" s="296">
        <v>0</v>
      </c>
    </row>
    <row r="67" spans="1:14" x14ac:dyDescent="0.2">
      <c r="B67" s="300"/>
      <c r="C67" s="119"/>
      <c r="D67" s="144"/>
      <c r="E67" s="144"/>
      <c r="F67" s="296"/>
      <c r="G67" s="144"/>
      <c r="H67" s="119"/>
      <c r="I67" s="144"/>
      <c r="J67" s="359"/>
      <c r="K67" s="296"/>
    </row>
    <row r="68" spans="1:14" x14ac:dyDescent="0.2">
      <c r="B68" s="300" t="s">
        <v>58</v>
      </c>
      <c r="C68" s="119">
        <v>3289</v>
      </c>
      <c r="D68" s="144">
        <v>3289</v>
      </c>
      <c r="E68" s="144">
        <v>2275</v>
      </c>
      <c r="F68" s="296">
        <v>0</v>
      </c>
      <c r="G68" s="144">
        <v>233</v>
      </c>
      <c r="H68" s="119">
        <v>44</v>
      </c>
      <c r="I68" s="144">
        <v>31</v>
      </c>
      <c r="J68" s="359">
        <v>13</v>
      </c>
      <c r="K68" s="296">
        <v>0</v>
      </c>
    </row>
    <row r="69" spans="1:14" x14ac:dyDescent="0.2">
      <c r="B69" s="300" t="s">
        <v>41</v>
      </c>
      <c r="C69" s="119">
        <v>1456</v>
      </c>
      <c r="D69" s="144">
        <v>1456</v>
      </c>
      <c r="E69" s="144">
        <v>1143</v>
      </c>
      <c r="F69" s="296">
        <v>0</v>
      </c>
      <c r="G69" s="144">
        <v>65</v>
      </c>
      <c r="H69" s="119">
        <v>14</v>
      </c>
      <c r="I69" s="144">
        <v>11</v>
      </c>
      <c r="J69" s="359">
        <v>3</v>
      </c>
      <c r="K69" s="296">
        <v>0</v>
      </c>
    </row>
    <row r="70" spans="1:14" x14ac:dyDescent="0.2">
      <c r="B70" s="300" t="s">
        <v>59</v>
      </c>
      <c r="C70" s="119">
        <v>859</v>
      </c>
      <c r="D70" s="144">
        <v>859</v>
      </c>
      <c r="E70" s="144">
        <v>675</v>
      </c>
      <c r="F70" s="296">
        <v>0</v>
      </c>
      <c r="G70" s="144">
        <v>35</v>
      </c>
      <c r="H70" s="119">
        <v>10</v>
      </c>
      <c r="I70" s="144">
        <v>5</v>
      </c>
      <c r="J70" s="359">
        <v>5</v>
      </c>
      <c r="K70" s="296">
        <v>0</v>
      </c>
    </row>
    <row r="71" spans="1:14" x14ac:dyDescent="0.2">
      <c r="B71" s="300"/>
      <c r="C71" s="119"/>
      <c r="D71" s="144"/>
      <c r="E71" s="144"/>
      <c r="F71" s="296"/>
      <c r="G71" s="144"/>
      <c r="H71" s="119"/>
      <c r="I71" s="144"/>
      <c r="J71" s="359"/>
      <c r="K71" s="296"/>
    </row>
    <row r="72" spans="1:14" x14ac:dyDescent="0.2">
      <c r="B72" s="300" t="s">
        <v>61</v>
      </c>
      <c r="C72" s="119">
        <v>2376</v>
      </c>
      <c r="D72" s="144">
        <v>2376</v>
      </c>
      <c r="E72" s="144">
        <v>1863</v>
      </c>
      <c r="F72" s="296">
        <v>0</v>
      </c>
      <c r="G72" s="144">
        <v>138</v>
      </c>
      <c r="H72" s="119">
        <v>33</v>
      </c>
      <c r="I72" s="144">
        <v>18</v>
      </c>
      <c r="J72" s="359">
        <v>15</v>
      </c>
      <c r="K72" s="296">
        <v>0</v>
      </c>
    </row>
    <row r="73" spans="1:14" x14ac:dyDescent="0.2">
      <c r="B73" s="300" t="s">
        <v>62</v>
      </c>
      <c r="C73" s="119">
        <v>405</v>
      </c>
      <c r="D73" s="144">
        <v>405</v>
      </c>
      <c r="E73" s="144">
        <v>330</v>
      </c>
      <c r="F73" s="296">
        <v>0</v>
      </c>
      <c r="G73" s="144">
        <v>35</v>
      </c>
      <c r="H73" s="119">
        <v>4</v>
      </c>
      <c r="I73" s="144">
        <v>3</v>
      </c>
      <c r="J73" s="359">
        <v>1</v>
      </c>
      <c r="K73" s="296">
        <v>0</v>
      </c>
    </row>
    <row r="74" spans="1:14" x14ac:dyDescent="0.2">
      <c r="B74" s="300" t="s">
        <v>42</v>
      </c>
      <c r="C74" s="119">
        <v>658</v>
      </c>
      <c r="D74" s="144">
        <v>658</v>
      </c>
      <c r="E74" s="144">
        <v>524</v>
      </c>
      <c r="F74" s="296">
        <v>0</v>
      </c>
      <c r="G74" s="144">
        <v>31</v>
      </c>
      <c r="H74" s="119">
        <v>14</v>
      </c>
      <c r="I74" s="144">
        <v>12</v>
      </c>
      <c r="J74" s="359">
        <v>2</v>
      </c>
      <c r="K74" s="296">
        <v>0</v>
      </c>
    </row>
    <row r="75" spans="1:14" x14ac:dyDescent="0.2">
      <c r="B75" s="300" t="s">
        <v>63</v>
      </c>
      <c r="C75" s="119">
        <v>123</v>
      </c>
      <c r="D75" s="144">
        <v>123</v>
      </c>
      <c r="E75" s="144">
        <v>82</v>
      </c>
      <c r="F75" s="296">
        <v>0</v>
      </c>
      <c r="G75" s="144">
        <v>18</v>
      </c>
      <c r="H75" s="119">
        <v>1</v>
      </c>
      <c r="I75" s="144">
        <v>1</v>
      </c>
      <c r="J75" s="296">
        <v>0</v>
      </c>
      <c r="K75" s="296">
        <v>0</v>
      </c>
    </row>
    <row r="76" spans="1:14" x14ac:dyDescent="0.2">
      <c r="B76" s="300" t="s">
        <v>60</v>
      </c>
      <c r="C76" s="119">
        <v>2809</v>
      </c>
      <c r="D76" s="144">
        <v>2809</v>
      </c>
      <c r="E76" s="144">
        <v>2212</v>
      </c>
      <c r="F76" s="296">
        <v>0</v>
      </c>
      <c r="G76" s="144">
        <v>164</v>
      </c>
      <c r="H76" s="119">
        <v>39</v>
      </c>
      <c r="I76" s="144">
        <v>26</v>
      </c>
      <c r="J76" s="144">
        <v>13</v>
      </c>
      <c r="K76" s="296">
        <v>0</v>
      </c>
    </row>
    <row r="77" spans="1:14" ht="18" thickBot="1" x14ac:dyDescent="0.25">
      <c r="B77" s="301"/>
      <c r="C77" s="381"/>
      <c r="D77" s="97"/>
      <c r="E77" s="97"/>
      <c r="F77" s="97"/>
      <c r="G77" s="97" t="s">
        <v>479</v>
      </c>
      <c r="H77" s="97"/>
      <c r="I77" s="97"/>
      <c r="J77" s="97"/>
      <c r="K77" s="97"/>
    </row>
    <row r="78" spans="1:14" x14ac:dyDescent="0.2">
      <c r="A78" s="89"/>
      <c r="C78" s="89" t="s">
        <v>323</v>
      </c>
      <c r="L78" s="239"/>
      <c r="M78" s="239"/>
      <c r="N78" s="239"/>
    </row>
    <row r="79" spans="1:14" x14ac:dyDescent="0.15">
      <c r="C79" s="80" t="s">
        <v>690</v>
      </c>
    </row>
    <row r="80" spans="1:14" x14ac:dyDescent="0.2">
      <c r="C80" s="80" t="s">
        <v>540</v>
      </c>
      <c r="E80" s="89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 </vt:lpstr>
      <vt:lpstr>L02続き </vt:lpstr>
      <vt:lpstr>L02続き(2)</vt:lpstr>
      <vt:lpstr>L02続き(3)</vt:lpstr>
      <vt:lpstr>L03 </vt:lpstr>
      <vt:lpstr>L04 </vt:lpstr>
      <vt:lpstr>L05 </vt:lpstr>
      <vt:lpstr>L06AB-L08 </vt:lpstr>
      <vt:lpstr>L09 </vt:lpstr>
      <vt:lpstr>L10AB </vt:lpstr>
      <vt:lpstr>L11A </vt:lpstr>
      <vt:lpstr>L11B </vt:lpstr>
      <vt:lpstr>L12AB </vt:lpstr>
      <vt:lpstr>L13-L14AB </vt:lpstr>
      <vt:lpstr>L14C </vt:lpstr>
      <vt:lpstr>L15A </vt:lpstr>
      <vt:lpstr>L15B  </vt:lpstr>
      <vt:lpstr>L15B 続き  </vt:lpstr>
      <vt:lpstr>L15C  </vt:lpstr>
      <vt:lpstr>L16-L17  </vt:lpstr>
      <vt:lpstr>L18AB</vt:lpstr>
      <vt:lpstr>L19 </vt:lpstr>
      <vt:lpstr>'L01'!Print_Area</vt:lpstr>
      <vt:lpstr>'L02 '!Print_Area</vt:lpstr>
      <vt:lpstr>'L02続き '!Print_Area</vt:lpstr>
      <vt:lpstr>'L02続き(2)'!Print_Area</vt:lpstr>
      <vt:lpstr>'L02続き(3)'!Print_Area</vt:lpstr>
      <vt:lpstr>'L03 '!Print_Area</vt:lpstr>
      <vt:lpstr>'L04 '!Print_Area</vt:lpstr>
      <vt:lpstr>'L05 '!Print_Area</vt:lpstr>
      <vt:lpstr>'L06AB-L08 '!Print_Area</vt:lpstr>
      <vt:lpstr>'L09 '!Print_Area</vt:lpstr>
      <vt:lpstr>'L10AB '!Print_Area</vt:lpstr>
      <vt:lpstr>'L11A '!Print_Area</vt:lpstr>
      <vt:lpstr>'L11B '!Print_Area</vt:lpstr>
      <vt:lpstr>'L12AB '!Print_Area</vt:lpstr>
      <vt:lpstr>'L14C '!Print_Area</vt:lpstr>
      <vt:lpstr>'L15A '!Print_Area</vt:lpstr>
      <vt:lpstr>'L15B  '!Print_Area</vt:lpstr>
      <vt:lpstr>'L15B 続き  '!Print_Area</vt:lpstr>
      <vt:lpstr>'L15C  '!Print_Area</vt:lpstr>
      <vt:lpstr>'L16-L17  '!Print_Area</vt:lpstr>
      <vt:lpstr>L18AB!Print_Area</vt:lpstr>
      <vt:lpstr>'L19 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2025-03-25T07:31:23Z</cp:lastPrinted>
  <dcterms:created xsi:type="dcterms:W3CDTF">2006-04-24T05:17:06Z</dcterms:created>
  <dcterms:modified xsi:type="dcterms:W3CDTF">2025-03-25T08:41:56Z</dcterms:modified>
</cp:coreProperties>
</file>